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ldavilr\repos\hexaly_benchmarking_results\"/>
    </mc:Choice>
  </mc:AlternateContent>
  <bookViews>
    <workbookView xWindow="240" yWindow="20" windowWidth="16100" windowHeight="9660" activeTab="4"/>
  </bookViews>
  <sheets>
    <sheet name="Formulation_1" sheetId="1" r:id="rId1"/>
    <sheet name="Formulation_2" sheetId="2" r:id="rId2"/>
    <sheet name="Formulation_3" sheetId="3" r:id="rId3"/>
    <sheet name="Formulation_4" sheetId="4" r:id="rId4"/>
    <sheet name="Formulation_5" sheetId="5" r:id="rId5"/>
  </sheets>
  <calcPr calcId="162913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L13" i="3" l="1"/>
  <c r="L21" i="5" l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1" i="3"/>
  <c r="L20" i="3"/>
  <c r="L19" i="3"/>
  <c r="L18" i="3"/>
  <c r="L17" i="3"/>
  <c r="L16" i="3"/>
  <c r="L15" i="3"/>
  <c r="L14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1" i="5" l="1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5" i="3"/>
  <c r="K21" i="3"/>
  <c r="K20" i="3"/>
  <c r="K19" i="3"/>
  <c r="K18" i="3"/>
  <c r="K17" i="3"/>
  <c r="K16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5" i="2"/>
  <c r="K17" i="1"/>
  <c r="K19" i="2"/>
  <c r="K18" i="2"/>
  <c r="K17" i="2"/>
  <c r="K16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" i="1"/>
  <c r="H3" i="1"/>
  <c r="H3" i="4" s="1"/>
  <c r="H3" i="5" s="1"/>
  <c r="H4" i="1"/>
  <c r="H4" i="4" s="1"/>
  <c r="H4" i="5" s="1"/>
  <c r="H5" i="1"/>
  <c r="H5" i="2" s="1"/>
  <c r="H5" i="3" s="1"/>
  <c r="H6" i="1"/>
  <c r="H6" i="2" s="1"/>
  <c r="H6" i="3" s="1"/>
  <c r="H7" i="1"/>
  <c r="H8" i="1"/>
  <c r="H8" i="2" s="1"/>
  <c r="H8" i="3" s="1"/>
  <c r="H9" i="1"/>
  <c r="H9" i="4" s="1"/>
  <c r="H9" i="5" s="1"/>
  <c r="H10" i="1"/>
  <c r="H10" i="4" s="1"/>
  <c r="H10" i="5" s="1"/>
  <c r="H11" i="1"/>
  <c r="H11" i="4" s="1"/>
  <c r="H11" i="5" s="1"/>
  <c r="H12" i="1"/>
  <c r="H12" i="4" s="1"/>
  <c r="H12" i="5" s="1"/>
  <c r="H13" i="1"/>
  <c r="H13" i="2" s="1"/>
  <c r="H13" i="3" s="1"/>
  <c r="H14" i="1"/>
  <c r="H14" i="2" s="1"/>
  <c r="H14" i="3" s="1"/>
  <c r="H15" i="1"/>
  <c r="H15" i="2" s="1"/>
  <c r="H15" i="3" s="1"/>
  <c r="H16" i="1"/>
  <c r="H16" i="2" s="1"/>
  <c r="H16" i="3" s="1"/>
  <c r="H17" i="1"/>
  <c r="H17" i="4" s="1"/>
  <c r="H17" i="5" s="1"/>
  <c r="H18" i="1"/>
  <c r="H18" i="4" s="1"/>
  <c r="H18" i="5" s="1"/>
  <c r="H19" i="1"/>
  <c r="H19" i="2" s="1"/>
  <c r="H19" i="3" s="1"/>
  <c r="H20" i="1"/>
  <c r="H20" i="2" s="1"/>
  <c r="H20" i="3" s="1"/>
  <c r="H21" i="1"/>
  <c r="H2" i="1"/>
  <c r="H2" i="2" s="1"/>
  <c r="H2" i="3" s="1"/>
  <c r="H7" i="4"/>
  <c r="H21" i="4"/>
  <c r="H21" i="5" s="1"/>
  <c r="H7" i="2"/>
  <c r="H7" i="3" s="1"/>
  <c r="H21" i="2"/>
  <c r="H21" i="3" s="1"/>
  <c r="G3" i="1"/>
  <c r="G3" i="4" s="1"/>
  <c r="G4" i="1"/>
  <c r="G5" i="1"/>
  <c r="G5" i="2" s="1"/>
  <c r="G6" i="1"/>
  <c r="G7" i="1"/>
  <c r="G8" i="1"/>
  <c r="G9" i="1"/>
  <c r="G10" i="1"/>
  <c r="G10" i="4" s="1"/>
  <c r="G11" i="1"/>
  <c r="G12" i="1"/>
  <c r="G12" i="4" s="1"/>
  <c r="G12" i="5" s="1"/>
  <c r="G13" i="1"/>
  <c r="G13" i="2" s="1"/>
  <c r="G14" i="1"/>
  <c r="G14" i="2" s="1"/>
  <c r="G15" i="1"/>
  <c r="G16" i="1"/>
  <c r="G16" i="2" s="1"/>
  <c r="G16" i="3" s="1"/>
  <c r="G17" i="1"/>
  <c r="G17" i="2" s="1"/>
  <c r="G17" i="3" s="1"/>
  <c r="G18" i="1"/>
  <c r="G18" i="2" s="1"/>
  <c r="G19" i="1"/>
  <c r="G20" i="1"/>
  <c r="G20" i="4" s="1"/>
  <c r="G21" i="1"/>
  <c r="G2" i="1"/>
  <c r="G2" i="2" s="1"/>
  <c r="H2" i="4" l="1"/>
  <c r="H8" i="4"/>
  <c r="H8" i="5" s="1"/>
  <c r="H19" i="4"/>
  <c r="H19" i="5" s="1"/>
  <c r="H6" i="4"/>
  <c r="H5" i="4"/>
  <c r="H5" i="5" s="1"/>
  <c r="G9" i="4"/>
  <c r="G8" i="4"/>
  <c r="G21" i="2"/>
  <c r="G21" i="3" s="1"/>
  <c r="G20" i="2"/>
  <c r="H16" i="4"/>
  <c r="H16" i="5" s="1"/>
  <c r="H4" i="2"/>
  <c r="H4" i="3" s="1"/>
  <c r="G4" i="2"/>
  <c r="H15" i="4"/>
  <c r="H15" i="5" s="1"/>
  <c r="H18" i="2"/>
  <c r="H18" i="3" s="1"/>
  <c r="M2" i="1"/>
  <c r="G12" i="2"/>
  <c r="H11" i="2"/>
  <c r="H11" i="3" s="1"/>
  <c r="G19" i="4"/>
  <c r="G11" i="2"/>
  <c r="G18" i="4"/>
  <c r="H10" i="2"/>
  <c r="H10" i="3" s="1"/>
  <c r="G17" i="4"/>
  <c r="G17" i="5" s="1"/>
  <c r="G3" i="2"/>
  <c r="G10" i="2"/>
  <c r="G10" i="3" s="1"/>
  <c r="H9" i="2"/>
  <c r="H9" i="3" s="1"/>
  <c r="G3" i="5"/>
  <c r="G13" i="3"/>
  <c r="G2" i="3"/>
  <c r="G10" i="5"/>
  <c r="G14" i="3"/>
  <c r="G20" i="5"/>
  <c r="G5" i="3"/>
  <c r="G18" i="3"/>
  <c r="G19" i="2"/>
  <c r="G16" i="4"/>
  <c r="G7" i="4"/>
  <c r="G7" i="5" s="1"/>
  <c r="G9" i="2"/>
  <c r="G15" i="4"/>
  <c r="G6" i="4"/>
  <c r="G8" i="2"/>
  <c r="G8" i="3" s="1"/>
  <c r="G2" i="4"/>
  <c r="G2" i="5" s="1"/>
  <c r="G14" i="4"/>
  <c r="G13" i="4"/>
  <c r="G5" i="4"/>
  <c r="G15" i="2"/>
  <c r="G7" i="2"/>
  <c r="G4" i="4"/>
  <c r="G6" i="2"/>
  <c r="G21" i="4"/>
  <c r="G11" i="4"/>
  <c r="H20" i="4"/>
  <c r="H20" i="5" s="1"/>
  <c r="M1" i="1"/>
  <c r="H12" i="2"/>
  <c r="H12" i="3" s="1"/>
  <c r="H7" i="5"/>
  <c r="H6" i="5"/>
  <c r="H2" i="5"/>
  <c r="G20" i="3"/>
  <c r="H14" i="4"/>
  <c r="H13" i="4"/>
  <c r="H3" i="2"/>
  <c r="H17" i="2"/>
  <c r="M1" i="4" l="1"/>
  <c r="G8" i="5"/>
  <c r="G12" i="3"/>
  <c r="G9" i="5"/>
  <c r="G18" i="5"/>
  <c r="J18" i="1"/>
  <c r="J4" i="1"/>
  <c r="G7" i="3"/>
  <c r="G4" i="5"/>
  <c r="G19" i="5"/>
  <c r="G11" i="3"/>
  <c r="G4" i="3"/>
  <c r="J7" i="1"/>
  <c r="J5" i="1"/>
  <c r="J10" i="1"/>
  <c r="J8" i="1"/>
  <c r="J20" i="1"/>
  <c r="J19" i="1"/>
  <c r="J9" i="1"/>
  <c r="J12" i="1"/>
  <c r="G3" i="3"/>
  <c r="J16" i="1"/>
  <c r="J6" i="1"/>
  <c r="J3" i="1"/>
  <c r="J14" i="1"/>
  <c r="J17" i="1"/>
  <c r="J13" i="1"/>
  <c r="G6" i="3"/>
  <c r="G21" i="5"/>
  <c r="G15" i="5"/>
  <c r="G19" i="3"/>
  <c r="G6" i="5"/>
  <c r="J2" i="1"/>
  <c r="G5" i="5"/>
  <c r="G9" i="3"/>
  <c r="J11" i="1"/>
  <c r="G13" i="5"/>
  <c r="J21" i="1"/>
  <c r="G15" i="3"/>
  <c r="G16" i="5"/>
  <c r="J15" i="1"/>
  <c r="G11" i="5"/>
  <c r="G14" i="5"/>
  <c r="H3" i="3"/>
  <c r="M2" i="2"/>
  <c r="M1" i="2"/>
  <c r="H13" i="5"/>
  <c r="M2" i="4"/>
  <c r="J14" i="4" s="1"/>
  <c r="H17" i="3"/>
  <c r="H14" i="5"/>
  <c r="J17" i="2" l="1"/>
  <c r="J3" i="2"/>
  <c r="J10" i="4"/>
  <c r="J5" i="4"/>
  <c r="J18" i="4"/>
  <c r="J20" i="4"/>
  <c r="J9" i="4"/>
  <c r="J19" i="4"/>
  <c r="J4" i="4"/>
  <c r="J16" i="4"/>
  <c r="J6" i="4"/>
  <c r="J2" i="4"/>
  <c r="J8" i="4"/>
  <c r="J12" i="4"/>
  <c r="J21" i="4"/>
  <c r="J17" i="4"/>
  <c r="J7" i="4"/>
  <c r="J11" i="4"/>
  <c r="J15" i="4"/>
  <c r="J3" i="4"/>
  <c r="M1" i="5"/>
  <c r="J12" i="2"/>
  <c r="J13" i="2"/>
  <c r="J2" i="2"/>
  <c r="J16" i="2"/>
  <c r="J7" i="2"/>
  <c r="J21" i="2"/>
  <c r="J14" i="2"/>
  <c r="J5" i="2"/>
  <c r="J19" i="2"/>
  <c r="J8" i="2"/>
  <c r="J4" i="2"/>
  <c r="J15" i="2"/>
  <c r="J9" i="2"/>
  <c r="J10" i="2"/>
  <c r="J11" i="2"/>
  <c r="J18" i="2"/>
  <c r="J6" i="2"/>
  <c r="J20" i="2"/>
  <c r="J13" i="4"/>
  <c r="M2" i="5"/>
  <c r="J13" i="5" s="1"/>
  <c r="M1" i="3"/>
  <c r="M2" i="3"/>
  <c r="J17" i="3" l="1"/>
  <c r="J18" i="3"/>
  <c r="J11" i="3"/>
  <c r="J19" i="3"/>
  <c r="J12" i="3"/>
  <c r="J15" i="3"/>
  <c r="J7" i="3"/>
  <c r="J21" i="3"/>
  <c r="J10" i="3"/>
  <c r="J5" i="3"/>
  <c r="J20" i="3"/>
  <c r="J2" i="3"/>
  <c r="J9" i="3"/>
  <c r="J4" i="3"/>
  <c r="J6" i="3"/>
  <c r="J8" i="3"/>
  <c r="J16" i="3"/>
  <c r="J13" i="3"/>
  <c r="J14" i="3"/>
  <c r="J10" i="5"/>
  <c r="J12" i="5"/>
  <c r="J4" i="5"/>
  <c r="J9" i="5"/>
  <c r="J20" i="5"/>
  <c r="J19" i="5"/>
  <c r="J18" i="5"/>
  <c r="J5" i="5"/>
  <c r="J21" i="5"/>
  <c r="J17" i="5"/>
  <c r="J8" i="5"/>
  <c r="J3" i="5"/>
  <c r="J16" i="5"/>
  <c r="J11" i="5"/>
  <c r="J2" i="5"/>
  <c r="J15" i="5"/>
  <c r="J6" i="5"/>
  <c r="J7" i="5"/>
  <c r="J3" i="3"/>
  <c r="J14" i="5"/>
</calcChain>
</file>

<file path=xl/sharedStrings.xml><?xml version="1.0" encoding="utf-8"?>
<sst xmlns="http://schemas.openxmlformats.org/spreadsheetml/2006/main" count="164" uniqueCount="16">
  <si>
    <t>Accuracy</t>
  </si>
  <si>
    <t>Objective</t>
  </si>
  <si>
    <t>Obj. bound</t>
  </si>
  <si>
    <t>Obj. gap</t>
  </si>
  <si>
    <t>Time [s]</t>
  </si>
  <si>
    <t>Status</t>
  </si>
  <si>
    <t>HxSolutionStatus.OPTIMAL</t>
  </si>
  <si>
    <t>HxSolutionStatus.FEASIBLE</t>
  </si>
  <si>
    <t>inf</t>
  </si>
  <si>
    <t>HxSolutionStatus.INFEASIBLE</t>
  </si>
  <si>
    <t>Best Objective</t>
  </si>
  <si>
    <t>Best bound</t>
  </si>
  <si>
    <t>Obj quality</t>
  </si>
  <si>
    <t>Best bound quality</t>
  </si>
  <si>
    <t>gap quality</t>
  </si>
  <si>
    <t>time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</si>
</sst>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C1" workbookViewId="0">
      <selection activeCell="I10" sqref="I10"/>
    </sheetView>
  </sheetViews>
  <sheetFormatPr defaultRowHeight="14.5" x14ac:dyDescent="0.35"/>
  <cols>
    <col min="6" max="6" width="28.36328125" customWidth="1"/>
    <col min="7" max="7" width="34.81640625" customWidth="1"/>
    <col min="8" max="8" width="19.36328125" customWidth="1"/>
    <col min="9" max="9" width="15.7265625" customWidth="1"/>
    <col min="10" max="10" width="25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15</v>
      </c>
      <c r="M1">
        <f>MIN(H2:H21)</f>
        <v>-23357.222222222219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MIN(B2,Formulation_2!B2,Formulation_3!B2,Formulation_4!B2,Formulation_5!B2)</f>
        <v>0</v>
      </c>
      <c r="H2">
        <f>MAX(C2,Formulation_2!C2,Formulation_3!C2,Formulation_4!C2,Formulation_5!C2)</f>
        <v>0</v>
      </c>
      <c r="I2">
        <f>(B2-G2)/(MAX($G$2:$G$21)-MIN($G$2:$G$21))</f>
        <v>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-86.000000000000028</v>
      </c>
      <c r="D3">
        <v>3.3048499337679068E-14</v>
      </c>
      <c r="E3">
        <v>0</v>
      </c>
      <c r="F3" t="s">
        <v>6</v>
      </c>
      <c r="G3">
        <f>MIN(B3,Formulation_2!B3,Formulation_3!B3,Formulation_4!B3,Formulation_5!B3)</f>
        <v>-86.000000000000028</v>
      </c>
      <c r="H3">
        <f>MAX(C3,Formulation_2!C3,Formulation_3!C3,Formulation_4!C3,Formulation_5!C3)</f>
        <v>-86.000000000000014</v>
      </c>
      <c r="I3">
        <f t="shared" ref="I3:I21" si="1">(B3-G3)/(MAX($G$2:$G$21)-MIN($G$2:$G$21))</f>
        <v>2.2230508346323586E-18</v>
      </c>
      <c r="J3">
        <f t="shared" si="0"/>
        <v>6.0841373087942366E-19</v>
      </c>
      <c r="K3">
        <f t="shared" ref="K3:K21" si="2">D3/100</f>
        <v>3.3048499337679068E-16</v>
      </c>
      <c r="L3">
        <f t="shared" ref="L3:L21" si="3">E3/MAX($E$2:$E$21)</f>
        <v>0</v>
      </c>
    </row>
    <row r="4" spans="1:13" x14ac:dyDescent="0.35">
      <c r="A4">
        <v>40</v>
      </c>
      <c r="B4">
        <v>-145.00000000000011</v>
      </c>
      <c r="C4">
        <v>-145.00000000000011</v>
      </c>
      <c r="D4">
        <v>0</v>
      </c>
      <c r="E4">
        <v>0</v>
      </c>
      <c r="F4" t="s">
        <v>6</v>
      </c>
      <c r="G4">
        <f>MIN(B4,Formulation_2!B4,Formulation_3!B4,Formulation_4!B4,Formulation_5!B4)</f>
        <v>-145.00000169172631</v>
      </c>
      <c r="H4">
        <f>MAX(C4,Formulation_2!C4,Formulation_3!C4,Formulation_4!C4,Formulation_5!C4)</f>
        <v>-145.00000000000011</v>
      </c>
      <c r="I4">
        <f t="shared" si="1"/>
        <v>1.3232115204745766E-10</v>
      </c>
      <c r="J4">
        <f t="shared" si="0"/>
        <v>0</v>
      </c>
      <c r="K4">
        <f t="shared" si="2"/>
        <v>0</v>
      </c>
      <c r="L4">
        <f t="shared" si="3"/>
        <v>0</v>
      </c>
    </row>
    <row r="5" spans="1:13" x14ac:dyDescent="0.35">
      <c r="A5">
        <v>30</v>
      </c>
      <c r="B5">
        <v>-451</v>
      </c>
      <c r="C5">
        <v>-451</v>
      </c>
      <c r="D5">
        <v>0</v>
      </c>
      <c r="E5">
        <v>0</v>
      </c>
      <c r="F5" t="s">
        <v>6</v>
      </c>
      <c r="G5">
        <f>MIN(B5,Formulation_2!B5,Formulation_3!B5,Formulation_4!B5,Formulation_5!B5)</f>
        <v>-451.00000000000011</v>
      </c>
      <c r="H5">
        <f>MAX(C5,Formulation_2!C5,Formulation_3!C5,Formulation_4!C5,Formulation_5!C5)</f>
        <v>-451</v>
      </c>
      <c r="I5">
        <f t="shared" si="1"/>
        <v>8.8922033385294343E-18</v>
      </c>
      <c r="J5">
        <f t="shared" si="0"/>
        <v>0</v>
      </c>
      <c r="K5">
        <f t="shared" si="2"/>
        <v>0</v>
      </c>
      <c r="L5">
        <f t="shared" si="3"/>
        <v>0</v>
      </c>
    </row>
    <row r="6" spans="1:13" x14ac:dyDescent="0.35">
      <c r="A6">
        <v>24</v>
      </c>
      <c r="B6">
        <v>-659</v>
      </c>
      <c r="C6">
        <v>-659</v>
      </c>
      <c r="D6">
        <v>0</v>
      </c>
      <c r="E6">
        <v>0</v>
      </c>
      <c r="F6" t="s">
        <v>6</v>
      </c>
      <c r="G6">
        <f>MIN(B6,Formulation_2!B6,Formulation_3!B6,Formulation_4!B6,Formulation_5!B6)</f>
        <v>-659.00000000000114</v>
      </c>
      <c r="H6">
        <f>MAX(C6,Formulation_2!C6,Formulation_3!C6,Formulation_4!C6,Formulation_5!C6)</f>
        <v>-659</v>
      </c>
      <c r="I6">
        <f t="shared" si="1"/>
        <v>8.8922033385294334E-17</v>
      </c>
      <c r="J6">
        <f t="shared" si="0"/>
        <v>0</v>
      </c>
      <c r="K6">
        <f t="shared" si="2"/>
        <v>0</v>
      </c>
      <c r="L6">
        <f t="shared" si="3"/>
        <v>0</v>
      </c>
    </row>
    <row r="7" spans="1:13" x14ac:dyDescent="0.35">
      <c r="A7">
        <v>20</v>
      </c>
      <c r="B7">
        <v>-868</v>
      </c>
      <c r="C7">
        <v>-868</v>
      </c>
      <c r="D7">
        <v>0</v>
      </c>
      <c r="E7">
        <v>0</v>
      </c>
      <c r="F7" t="s">
        <v>6</v>
      </c>
      <c r="G7">
        <f>MIN(B7,Formulation_2!B7,Formulation_3!B7,Formulation_4!B7,Formulation_5!B7)</f>
        <v>-868.00005186574299</v>
      </c>
      <c r="H7">
        <f>MAX(C7,Formulation_2!C7,Formulation_3!C7,Formulation_4!C7,Formulation_5!C7)</f>
        <v>-868</v>
      </c>
      <c r="I7">
        <f t="shared" si="1"/>
        <v>4.0567645490702099E-9</v>
      </c>
      <c r="J7">
        <f t="shared" si="0"/>
        <v>0</v>
      </c>
      <c r="K7">
        <f t="shared" si="2"/>
        <v>0</v>
      </c>
      <c r="L7">
        <f t="shared" si="3"/>
        <v>0</v>
      </c>
    </row>
    <row r="8" spans="1:13" x14ac:dyDescent="0.35">
      <c r="A8">
        <v>17</v>
      </c>
      <c r="B8">
        <v>-1060.5</v>
      </c>
      <c r="C8">
        <v>-1060.5</v>
      </c>
      <c r="D8">
        <v>0</v>
      </c>
      <c r="E8">
        <v>0</v>
      </c>
      <c r="F8" t="s">
        <v>6</v>
      </c>
      <c r="G8">
        <f>MIN(B8,Formulation_2!B8,Formulation_3!B8,Formulation_4!B8,Formulation_5!B8)</f>
        <v>-1060.500048568769</v>
      </c>
      <c r="H8">
        <f>MAX(C8,Formulation_2!C8,Formulation_3!C8,Formulation_4!C8,Formulation_5!C8)</f>
        <v>-1060.5</v>
      </c>
      <c r="I8">
        <f t="shared" si="1"/>
        <v>3.7988862950732204E-9</v>
      </c>
      <c r="J8">
        <f t="shared" si="0"/>
        <v>0</v>
      </c>
      <c r="K8">
        <f t="shared" si="2"/>
        <v>0</v>
      </c>
      <c r="L8">
        <f t="shared" si="3"/>
        <v>0</v>
      </c>
    </row>
    <row r="9" spans="1:13" x14ac:dyDescent="0.35">
      <c r="A9">
        <v>15</v>
      </c>
      <c r="B9">
        <v>-1254.0000000002231</v>
      </c>
      <c r="C9">
        <v>-1254.0000000002231</v>
      </c>
      <c r="D9">
        <v>0</v>
      </c>
      <c r="E9">
        <v>0</v>
      </c>
      <c r="F9" t="s">
        <v>6</v>
      </c>
      <c r="G9">
        <f>MIN(B9,Formulation_2!B9,Formulation_3!B9,Formulation_4!B9,Formulation_5!B9)</f>
        <v>-1254.0000250145511</v>
      </c>
      <c r="H9">
        <f>MAX(C9,Formulation_2!C9,Formulation_3!C9,Formulation_4!C9,Formulation_5!C9)</f>
        <v>-1254</v>
      </c>
      <c r="I9">
        <f t="shared" si="1"/>
        <v>1.9565368817943426E-9</v>
      </c>
      <c r="J9">
        <f t="shared" si="0"/>
        <v>9.5496619198834335E-15</v>
      </c>
      <c r="K9">
        <f t="shared" si="2"/>
        <v>0</v>
      </c>
      <c r="L9">
        <f t="shared" si="3"/>
        <v>0</v>
      </c>
    </row>
    <row r="10" spans="1:13" x14ac:dyDescent="0.35">
      <c r="A10">
        <v>13</v>
      </c>
      <c r="B10">
        <v>-1449</v>
      </c>
      <c r="C10">
        <v>-1449</v>
      </c>
      <c r="D10">
        <v>0</v>
      </c>
      <c r="E10">
        <v>0</v>
      </c>
      <c r="F10" t="s">
        <v>6</v>
      </c>
      <c r="G10">
        <f>MIN(B10,Formulation_2!B10,Formulation_3!B10,Formulation_4!B10,Formulation_5!B10)</f>
        <v>-1449.0000614385319</v>
      </c>
      <c r="H10">
        <f>MAX(C10,Formulation_2!C10,Formulation_3!C10,Formulation_4!C10,Formulation_5!C10)</f>
        <v>-1449</v>
      </c>
      <c r="I10">
        <f t="shared" si="1"/>
        <v>4.8055160094772785E-9</v>
      </c>
      <c r="J10">
        <f t="shared" si="0"/>
        <v>0</v>
      </c>
      <c r="K10">
        <f t="shared" si="2"/>
        <v>0</v>
      </c>
      <c r="L10">
        <f t="shared" si="3"/>
        <v>0</v>
      </c>
    </row>
    <row r="11" spans="1:13" x14ac:dyDescent="0.35">
      <c r="A11">
        <v>12</v>
      </c>
      <c r="B11">
        <v>-1635</v>
      </c>
      <c r="C11">
        <v>-1635.0000023867849</v>
      </c>
      <c r="D11">
        <v>1.4598074149168471E-7</v>
      </c>
      <c r="E11">
        <v>1</v>
      </c>
      <c r="F11" t="s">
        <v>6</v>
      </c>
      <c r="G11">
        <f>MIN(B11,Formulation_2!B11,Formulation_3!B11,Formulation_4!B11,Formulation_5!B11)</f>
        <v>-1635.000156561714</v>
      </c>
      <c r="H11">
        <f>MAX(C11,Formulation_2!C11,Formulation_3!C11,Formulation_4!C11,Formulation_5!C11)</f>
        <v>-1635.0000023867849</v>
      </c>
      <c r="I11">
        <f t="shared" si="1"/>
        <v>1.2245732432673714E-8</v>
      </c>
      <c r="J11">
        <f t="shared" si="0"/>
        <v>0</v>
      </c>
      <c r="K11">
        <f t="shared" si="2"/>
        <v>1.4598074149168472E-9</v>
      </c>
      <c r="L11">
        <f t="shared" si="3"/>
        <v>3.3333333333333335E-3</v>
      </c>
    </row>
    <row r="12" spans="1:13" x14ac:dyDescent="0.35">
      <c r="A12">
        <v>10</v>
      </c>
      <c r="B12">
        <v>-2002</v>
      </c>
      <c r="C12">
        <v>-2002</v>
      </c>
      <c r="D12">
        <v>0</v>
      </c>
      <c r="E12">
        <v>0</v>
      </c>
      <c r="F12" t="s">
        <v>6</v>
      </c>
      <c r="G12">
        <f>MIN(B12,Formulation_2!B12,Formulation_3!B12,Formulation_4!B12,Formulation_5!B12)</f>
        <v>-2002.000100322864</v>
      </c>
      <c r="H12">
        <f>MAX(C12,Formulation_2!C12,Formulation_3!C12,Formulation_4!C12,Formulation_5!C12)</f>
        <v>-2002</v>
      </c>
      <c r="I12">
        <f t="shared" si="1"/>
        <v>7.8469181135795754E-9</v>
      </c>
      <c r="J12">
        <f t="shared" si="0"/>
        <v>0</v>
      </c>
      <c r="K12">
        <f t="shared" si="2"/>
        <v>0</v>
      </c>
      <c r="L12">
        <f t="shared" si="3"/>
        <v>0</v>
      </c>
    </row>
    <row r="13" spans="1:13" x14ac:dyDescent="0.35">
      <c r="A13">
        <v>9</v>
      </c>
      <c r="B13">
        <v>-2218</v>
      </c>
      <c r="C13">
        <v>-2218</v>
      </c>
      <c r="D13">
        <v>0</v>
      </c>
      <c r="E13">
        <v>1</v>
      </c>
      <c r="F13" t="s">
        <v>6</v>
      </c>
      <c r="G13">
        <f>MIN(B13,Formulation_2!B13,Formulation_3!B13,Formulation_4!B13,Formulation_5!B13)</f>
        <v>-2218.000114958244</v>
      </c>
      <c r="H13">
        <f>MAX(C13,Formulation_2!C13,Formulation_3!C13,Formulation_4!C13,Formulation_5!C13)</f>
        <v>-2218</v>
      </c>
      <c r="I13">
        <f t="shared" si="1"/>
        <v>8.99164847648317E-9</v>
      </c>
      <c r="J13">
        <f t="shared" si="0"/>
        <v>0</v>
      </c>
      <c r="K13">
        <f t="shared" si="2"/>
        <v>0</v>
      </c>
      <c r="L13">
        <f t="shared" si="3"/>
        <v>3.3333333333333335E-3</v>
      </c>
    </row>
    <row r="14" spans="1:13" x14ac:dyDescent="0.35">
      <c r="A14">
        <v>8</v>
      </c>
      <c r="B14">
        <v>-2586.9999999999868</v>
      </c>
      <c r="C14">
        <v>-2586.9999999999909</v>
      </c>
      <c r="D14">
        <v>1.7578173594374399E-13</v>
      </c>
      <c r="E14">
        <v>0</v>
      </c>
      <c r="F14" t="s">
        <v>6</v>
      </c>
      <c r="G14">
        <f>MIN(B14,Formulation_2!B14,Formulation_3!B14,Formulation_4!B14,Formulation_5!B14)</f>
        <v>-2587.0001102779652</v>
      </c>
      <c r="H14">
        <f>MAX(C14,Formulation_2!C14,Formulation_3!C14,Formulation_4!C14,Formulation_5!C14)</f>
        <v>-2586.9999999999909</v>
      </c>
      <c r="I14">
        <f t="shared" si="1"/>
        <v>8.625573787048018E-9</v>
      </c>
      <c r="J14">
        <f t="shared" si="0"/>
        <v>0</v>
      </c>
      <c r="K14">
        <f t="shared" si="2"/>
        <v>1.7578173594374399E-15</v>
      </c>
      <c r="L14">
        <f t="shared" si="3"/>
        <v>0</v>
      </c>
    </row>
    <row r="15" spans="1:13" x14ac:dyDescent="0.35">
      <c r="A15">
        <v>7</v>
      </c>
      <c r="B15">
        <v>-2920.0001920157379</v>
      </c>
      <c r="C15">
        <v>-11684.00000000002</v>
      </c>
      <c r="D15">
        <v>75.008557069362098</v>
      </c>
      <c r="E15">
        <v>300</v>
      </c>
      <c r="F15" t="s">
        <v>7</v>
      </c>
      <c r="G15">
        <f>MIN(B15,Formulation_2!B15,Formulation_3!B15,Formulation_4!B15,Formulation_5!B15)</f>
        <v>-2920.0001920157379</v>
      </c>
      <c r="H15">
        <f>MAX(C15,Formulation_2!C15,Formulation_3!C15,Formulation_4!C15,Formulation_5!C15)</f>
        <v>-2919.9999999999659</v>
      </c>
      <c r="I15">
        <f t="shared" si="1"/>
        <v>0</v>
      </c>
      <c r="J15">
        <f t="shared" si="0"/>
        <v>0.37521585043883882</v>
      </c>
      <c r="K15">
        <f t="shared" si="2"/>
        <v>0.75008557069362103</v>
      </c>
      <c r="L15">
        <f t="shared" si="3"/>
        <v>1</v>
      </c>
    </row>
    <row r="16" spans="1:13" x14ac:dyDescent="0.35">
      <c r="A16">
        <v>6</v>
      </c>
      <c r="B16">
        <v>-3447.000220803865</v>
      </c>
      <c r="C16">
        <v>-14187.000000000029</v>
      </c>
      <c r="D16">
        <v>75.703106923212388</v>
      </c>
      <c r="E16">
        <v>300</v>
      </c>
      <c r="F16" t="s">
        <v>7</v>
      </c>
      <c r="G16">
        <f>MIN(B16,Formulation_2!B16,Formulation_3!B16,Formulation_4!B16,Formulation_5!B16)</f>
        <v>-3447.0002330279899</v>
      </c>
      <c r="H16">
        <f>MAX(C16,Formulation_2!C16,Formulation_3!C16,Formulation_4!C16,Formulation_5!C16)</f>
        <v>-3446.9999999999991</v>
      </c>
      <c r="I16">
        <f t="shared" si="1"/>
        <v>9.5613007356184157E-10</v>
      </c>
      <c r="J16">
        <f t="shared" si="0"/>
        <v>0.45981495135932393</v>
      </c>
      <c r="K16">
        <f t="shared" si="2"/>
        <v>0.75703106923212393</v>
      </c>
      <c r="L16">
        <f t="shared" si="3"/>
        <v>1</v>
      </c>
    </row>
    <row r="17" spans="1:12" x14ac:dyDescent="0.35">
      <c r="A17">
        <v>5</v>
      </c>
      <c r="B17">
        <v>-4223.0002234386538</v>
      </c>
      <c r="C17">
        <v>-17531.00000000004</v>
      </c>
      <c r="D17">
        <v>75.911241666541301</v>
      </c>
      <c r="E17">
        <v>300</v>
      </c>
      <c r="F17" t="s">
        <v>7</v>
      </c>
      <c r="G17">
        <f>MIN(B17,Formulation_2!B17,Formulation_3!B17,Formulation_4!B17,Formulation_5!B17)</f>
        <v>-4223.0002234386538</v>
      </c>
      <c r="H17">
        <f>MAX(C17,Formulation_2!C17,Formulation_3!C17,Formulation_4!C17,Formulation_5!C17)</f>
        <v>-4222.9999999980491</v>
      </c>
      <c r="I17">
        <f t="shared" si="1"/>
        <v>0</v>
      </c>
      <c r="J17">
        <f t="shared" si="0"/>
        <v>0.56975953190789397</v>
      </c>
      <c r="K17">
        <f>D17/100</f>
        <v>0.75911241666541296</v>
      </c>
      <c r="L17">
        <f t="shared" si="3"/>
        <v>1</v>
      </c>
    </row>
    <row r="18" spans="1:12" x14ac:dyDescent="0.35">
      <c r="A18">
        <v>4</v>
      </c>
      <c r="B18">
        <v>-4800.0000207712874</v>
      </c>
      <c r="C18">
        <v>-19504.000000000018</v>
      </c>
      <c r="D18">
        <v>75.389663552239114</v>
      </c>
      <c r="E18">
        <v>300</v>
      </c>
      <c r="F18" t="s">
        <v>7</v>
      </c>
      <c r="G18">
        <f>MIN(B18,Formulation_2!B18,Formulation_3!B18,Formulation_4!B18,Formulation_5!B18)</f>
        <v>-4800.0004327488759</v>
      </c>
      <c r="H18">
        <f>MAX(C18,Formulation_2!C18,Formulation_3!C18,Formulation_4!C18,Formulation_5!C18)</f>
        <v>-4845.7031606807213</v>
      </c>
      <c r="I18">
        <f t="shared" si="1"/>
        <v>3.222350592004263E-8</v>
      </c>
      <c r="J18">
        <f t="shared" si="0"/>
        <v>0.62757020932794372</v>
      </c>
      <c r="K18">
        <f t="shared" si="2"/>
        <v>0.75389663552239117</v>
      </c>
      <c r="L18">
        <f t="shared" si="3"/>
        <v>1</v>
      </c>
    </row>
    <row r="19" spans="1:12" x14ac:dyDescent="0.35">
      <c r="A19">
        <v>3</v>
      </c>
      <c r="B19">
        <v>-6210.9253304688809</v>
      </c>
      <c r="C19">
        <v>-20764.00000000004</v>
      </c>
      <c r="D19">
        <v>70.088011315407101</v>
      </c>
      <c r="E19">
        <v>300</v>
      </c>
      <c r="F19" t="s">
        <v>7</v>
      </c>
      <c r="G19">
        <f>MIN(B19,Formulation_2!B19,Formulation_3!B19,Formulation_4!B19,Formulation_5!B19)</f>
        <v>-6344.0005597939607</v>
      </c>
      <c r="H19">
        <f>MAX(C19,Formulation_2!C19,Formulation_3!C19,Formulation_4!C19,Formulation_5!C19)</f>
        <v>-6343.9999999986203</v>
      </c>
      <c r="I19">
        <f t="shared" si="1"/>
        <v>1.040869833478577E-2</v>
      </c>
      <c r="J19">
        <f t="shared" si="0"/>
        <v>0.61736793283073421</v>
      </c>
      <c r="K19">
        <f t="shared" si="2"/>
        <v>0.70088011315407106</v>
      </c>
      <c r="L19">
        <f t="shared" si="3"/>
        <v>1</v>
      </c>
    </row>
    <row r="20" spans="1:12" x14ac:dyDescent="0.35">
      <c r="A20">
        <v>2</v>
      </c>
      <c r="B20">
        <v>-7781.5002693075621</v>
      </c>
      <c r="C20">
        <v>-23643.000000000091</v>
      </c>
      <c r="D20">
        <v>67.087508906198309</v>
      </c>
      <c r="E20">
        <v>300</v>
      </c>
      <c r="F20" t="s">
        <v>7</v>
      </c>
      <c r="G20">
        <f>MIN(B20,Formulation_2!B20,Formulation_3!B20,Formulation_4!B20,Formulation_5!B20)</f>
        <v>-7889.0006650206833</v>
      </c>
      <c r="H20">
        <f>MAX(C20,Formulation_2!C20,Formulation_3!C20,Formulation_4!C20,Formulation_5!C20)</f>
        <v>-23357.222222222219</v>
      </c>
      <c r="I20">
        <f t="shared" si="1"/>
        <v>8.408320583198849E-3</v>
      </c>
      <c r="J20">
        <f t="shared" si="0"/>
        <v>1.2235092643250234E-2</v>
      </c>
      <c r="K20">
        <f t="shared" si="2"/>
        <v>0.67087508906198312</v>
      </c>
      <c r="L20">
        <f t="shared" si="3"/>
        <v>1</v>
      </c>
    </row>
    <row r="21" spans="1:12" x14ac:dyDescent="0.35">
      <c r="A21">
        <v>1</v>
      </c>
      <c r="B21">
        <v>-12544.12495945463</v>
      </c>
      <c r="C21">
        <v>-25785</v>
      </c>
      <c r="D21">
        <v>51.351076364341161</v>
      </c>
      <c r="E21">
        <v>300</v>
      </c>
      <c r="F21" t="s">
        <v>7</v>
      </c>
      <c r="G21">
        <f>MIN(B21,Formulation_2!B21,Formulation_3!B21,Formulation_4!B21,Formulation_5!B21)</f>
        <v>-12785.002028576781</v>
      </c>
      <c r="H21">
        <f>MAX(C21,Formulation_2!C21,Formulation_3!C21,Formulation_4!C21,Formulation_5!C21)</f>
        <v>-22607.22222222223</v>
      </c>
      <c r="I21">
        <f t="shared" si="1"/>
        <v>1.8840596863711645E-2</v>
      </c>
      <c r="J21">
        <f t="shared" si="0"/>
        <v>0.13605118569084002</v>
      </c>
      <c r="K21">
        <f t="shared" si="2"/>
        <v>0.51351076364341164</v>
      </c>
      <c r="L21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B1" workbookViewId="0">
      <selection activeCell="I10" sqref="I10"/>
    </sheetView>
  </sheetViews>
  <sheetFormatPr defaultRowHeight="14.5" x14ac:dyDescent="0.35"/>
  <cols>
    <col min="6" max="6" width="27.7265625" customWidth="1"/>
    <col min="7" max="7" width="26.36328125" customWidth="1"/>
    <col min="8" max="8" width="29.6328125" customWidth="1"/>
    <col min="10" max="10" width="11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11</v>
      </c>
      <c r="I1" s="2" t="s">
        <v>12</v>
      </c>
      <c r="J1" s="2" t="s">
        <v>13</v>
      </c>
      <c r="K1" s="3" t="s">
        <v>14</v>
      </c>
      <c r="L1" s="3" t="s">
        <v>15</v>
      </c>
      <c r="M1">
        <f>MIN(H2:H21)</f>
        <v>-23357.222222222219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Formulation_1!G2</f>
        <v>0</v>
      </c>
      <c r="H2">
        <f>Formulation_1!H2</f>
        <v>0</v>
      </c>
      <c r="I2">
        <f>(B2-G2)/(MAX($G$2:$G$21)-MIN($G$2:$G$21))</f>
        <v>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-86.000000000000014</v>
      </c>
      <c r="D3">
        <v>1.652424966883954E-14</v>
      </c>
      <c r="E3">
        <v>0</v>
      </c>
      <c r="F3" t="s">
        <v>6</v>
      </c>
      <c r="G3">
        <f>Formulation_1!G3</f>
        <v>-86.000000000000028</v>
      </c>
      <c r="H3">
        <f>Formulation_1!H3</f>
        <v>-86.000000000000014</v>
      </c>
      <c r="I3">
        <f t="shared" ref="I3:I21" si="1">(B3-G3)/(MAX($G$2:$G$21)-MIN($G$2:$G$21))</f>
        <v>2.2230508346323586E-18</v>
      </c>
      <c r="J3">
        <f t="shared" si="0"/>
        <v>0</v>
      </c>
      <c r="K3">
        <f t="shared" ref="K3:K19" si="2">D3/100</f>
        <v>1.6524249668839539E-16</v>
      </c>
      <c r="L3">
        <f t="shared" ref="L3:L21" si="3">E3/MAX($E$2:$E$21)</f>
        <v>0</v>
      </c>
    </row>
    <row r="4" spans="1:13" x14ac:dyDescent="0.35">
      <c r="A4">
        <v>40</v>
      </c>
      <c r="B4">
        <v>-145.00000169172631</v>
      </c>
      <c r="C4">
        <v>-145.00000169172631</v>
      </c>
      <c r="D4">
        <v>0</v>
      </c>
      <c r="E4">
        <v>0</v>
      </c>
      <c r="F4" t="s">
        <v>6</v>
      </c>
      <c r="G4">
        <f>Formulation_1!G4</f>
        <v>-145.00000169172631</v>
      </c>
      <c r="H4">
        <f>Formulation_1!H4</f>
        <v>-145.00000000000011</v>
      </c>
      <c r="I4">
        <f t="shared" si="1"/>
        <v>0</v>
      </c>
      <c r="J4">
        <f t="shared" si="0"/>
        <v>7.2428398430907728E-11</v>
      </c>
      <c r="K4">
        <f t="shared" si="2"/>
        <v>0</v>
      </c>
      <c r="L4">
        <f t="shared" si="3"/>
        <v>0</v>
      </c>
    </row>
    <row r="5" spans="1:13" x14ac:dyDescent="0.35">
      <c r="A5">
        <v>30</v>
      </c>
      <c r="B5">
        <v>-450.99999999999972</v>
      </c>
      <c r="C5">
        <v>-451</v>
      </c>
      <c r="D5">
        <v>6.3019311375618642E-14</v>
      </c>
      <c r="E5">
        <v>0</v>
      </c>
      <c r="F5" t="s">
        <v>6</v>
      </c>
      <c r="G5">
        <f>Formulation_1!G5</f>
        <v>-451.00000000000011</v>
      </c>
      <c r="H5">
        <f>Formulation_1!H5</f>
        <v>-451</v>
      </c>
      <c r="I5">
        <f t="shared" si="1"/>
        <v>3.1122711684853016E-17</v>
      </c>
      <c r="J5">
        <f t="shared" si="0"/>
        <v>0</v>
      </c>
      <c r="K5">
        <f t="shared" si="2"/>
        <v>6.3019311375618637E-16</v>
      </c>
      <c r="L5">
        <f t="shared" si="3"/>
        <v>0</v>
      </c>
    </row>
    <row r="6" spans="1:13" x14ac:dyDescent="0.35">
      <c r="A6">
        <v>24</v>
      </c>
      <c r="B6">
        <v>-658.99892858858209</v>
      </c>
      <c r="C6">
        <v>-659.00000000001432</v>
      </c>
      <c r="D6">
        <v>1.6258140094619321E-4</v>
      </c>
      <c r="E6">
        <v>0</v>
      </c>
      <c r="F6" t="s">
        <v>6</v>
      </c>
      <c r="G6">
        <f>Formulation_1!G6</f>
        <v>-659.00000000000114</v>
      </c>
      <c r="H6">
        <f>Formulation_1!H6</f>
        <v>-659</v>
      </c>
      <c r="I6">
        <f t="shared" si="1"/>
        <v>8.3802209546229686E-8</v>
      </c>
      <c r="J6">
        <f t="shared" si="0"/>
        <v>6.1328104072645904E-16</v>
      </c>
      <c r="K6">
        <f t="shared" si="2"/>
        <v>1.625814009461932E-6</v>
      </c>
      <c r="L6">
        <f t="shared" si="3"/>
        <v>0</v>
      </c>
    </row>
    <row r="7" spans="1:13" x14ac:dyDescent="0.35">
      <c r="A7">
        <v>20</v>
      </c>
      <c r="B7">
        <v>-868.00001341709594</v>
      </c>
      <c r="C7">
        <v>-868.00001341709594</v>
      </c>
      <c r="D7">
        <v>0</v>
      </c>
      <c r="E7">
        <v>4</v>
      </c>
      <c r="F7" t="s">
        <v>6</v>
      </c>
      <c r="G7">
        <f>Formulation_1!G7</f>
        <v>-868.00005186574299</v>
      </c>
      <c r="H7">
        <f>Formulation_1!H7</f>
        <v>-868</v>
      </c>
      <c r="I7">
        <f t="shared" si="1"/>
        <v>3.0073242820507635E-9</v>
      </c>
      <c r="J7">
        <f t="shared" si="0"/>
        <v>5.7443029034285892E-10</v>
      </c>
      <c r="K7">
        <f t="shared" si="2"/>
        <v>0</v>
      </c>
      <c r="L7">
        <f t="shared" si="3"/>
        <v>1.3333333333333334E-2</v>
      </c>
    </row>
    <row r="8" spans="1:13" x14ac:dyDescent="0.35">
      <c r="A8">
        <v>17</v>
      </c>
      <c r="B8">
        <v>-1060.500016715991</v>
      </c>
      <c r="C8">
        <v>-1060.500016715991</v>
      </c>
      <c r="D8">
        <v>0</v>
      </c>
      <c r="E8">
        <v>4</v>
      </c>
      <c r="F8" t="s">
        <v>6</v>
      </c>
      <c r="G8">
        <f>Formulation_1!G8</f>
        <v>-1060.500048568769</v>
      </c>
      <c r="H8">
        <f>Formulation_1!H8</f>
        <v>-1060.5</v>
      </c>
      <c r="I8">
        <f t="shared" si="1"/>
        <v>2.4914175136047699E-9</v>
      </c>
      <c r="J8">
        <f t="shared" si="0"/>
        <v>7.1566690869050553E-10</v>
      </c>
      <c r="K8">
        <f t="shared" si="2"/>
        <v>0</v>
      </c>
      <c r="L8">
        <f t="shared" si="3"/>
        <v>1.3333333333333334E-2</v>
      </c>
    </row>
    <row r="9" spans="1:13" x14ac:dyDescent="0.35">
      <c r="A9">
        <v>15</v>
      </c>
      <c r="B9">
        <v>-1254.000010790885</v>
      </c>
      <c r="C9">
        <v>-1254.000010790885</v>
      </c>
      <c r="D9">
        <v>0</v>
      </c>
      <c r="E9">
        <v>40</v>
      </c>
      <c r="F9" t="s">
        <v>6</v>
      </c>
      <c r="G9">
        <f>Formulation_1!G9</f>
        <v>-1254.0000250145511</v>
      </c>
      <c r="H9">
        <f>Formulation_1!H9</f>
        <v>-1254</v>
      </c>
      <c r="I9">
        <f t="shared" si="1"/>
        <v>1.1125274797103981E-9</v>
      </c>
      <c r="J9">
        <f t="shared" si="0"/>
        <v>4.61993505421642E-10</v>
      </c>
      <c r="K9">
        <f t="shared" si="2"/>
        <v>0</v>
      </c>
      <c r="L9">
        <f t="shared" si="3"/>
        <v>0.13333333333333333</v>
      </c>
    </row>
    <row r="10" spans="1:13" x14ac:dyDescent="0.35">
      <c r="A10">
        <v>13</v>
      </c>
      <c r="B10">
        <v>-1449.0000111032159</v>
      </c>
      <c r="C10">
        <v>-1449.0000111032159</v>
      </c>
      <c r="D10">
        <v>0</v>
      </c>
      <c r="E10">
        <v>84</v>
      </c>
      <c r="F10" t="s">
        <v>6</v>
      </c>
      <c r="G10">
        <f>Formulation_1!G10</f>
        <v>-1449.0000614385319</v>
      </c>
      <c r="H10">
        <f>Formulation_1!H10</f>
        <v>-1449</v>
      </c>
      <c r="I10">
        <f t="shared" si="1"/>
        <v>3.9370596817960683E-9</v>
      </c>
      <c r="J10">
        <f t="shared" si="0"/>
        <v>4.7536542682592352E-10</v>
      </c>
      <c r="K10">
        <f t="shared" si="2"/>
        <v>0</v>
      </c>
      <c r="L10">
        <f t="shared" si="3"/>
        <v>0.28000000000000003</v>
      </c>
    </row>
    <row r="11" spans="1:13" x14ac:dyDescent="0.35">
      <c r="A11">
        <v>12</v>
      </c>
      <c r="B11">
        <v>-1635.0000286043039</v>
      </c>
      <c r="C11">
        <v>-1645</v>
      </c>
      <c r="D11">
        <v>0.60790099669882303</v>
      </c>
      <c r="E11">
        <v>300</v>
      </c>
      <c r="F11" t="s">
        <v>7</v>
      </c>
      <c r="G11">
        <f>Formulation_1!G11</f>
        <v>-1635.000156561714</v>
      </c>
      <c r="H11">
        <f>Formulation_1!H11</f>
        <v>-1635.0000023867849</v>
      </c>
      <c r="I11">
        <f t="shared" si="1"/>
        <v>1.0008399670199683E-8</v>
      </c>
      <c r="J11">
        <f t="shared" si="0"/>
        <v>4.2813299963816051E-4</v>
      </c>
      <c r="K11">
        <f t="shared" si="2"/>
        <v>6.0790099669882306E-3</v>
      </c>
      <c r="L11">
        <f t="shared" si="3"/>
        <v>1</v>
      </c>
    </row>
    <row r="12" spans="1:13" x14ac:dyDescent="0.35">
      <c r="A12">
        <v>10</v>
      </c>
      <c r="B12">
        <v>-2002.0000070299341</v>
      </c>
      <c r="C12">
        <v>-2469.9999999999118</v>
      </c>
      <c r="D12">
        <v>18.94736813643701</v>
      </c>
      <c r="E12">
        <v>300</v>
      </c>
      <c r="F12" t="s">
        <v>7</v>
      </c>
      <c r="G12">
        <f>Formulation_1!G12</f>
        <v>-2002.000100322864</v>
      </c>
      <c r="H12">
        <f>Formulation_1!H12</f>
        <v>-2002</v>
      </c>
      <c r="I12">
        <f t="shared" si="1"/>
        <v>7.2970602369796222E-9</v>
      </c>
      <c r="J12">
        <f t="shared" si="0"/>
        <v>2.003662916537453E-2</v>
      </c>
      <c r="K12">
        <f t="shared" si="2"/>
        <v>0.18947368136437009</v>
      </c>
      <c r="L12">
        <f t="shared" si="3"/>
        <v>1</v>
      </c>
    </row>
    <row r="13" spans="1:13" x14ac:dyDescent="0.35">
      <c r="A13">
        <v>9</v>
      </c>
      <c r="B13">
        <v>-2182.000011119057</v>
      </c>
      <c r="C13">
        <v>-2517.999999999658</v>
      </c>
      <c r="D13">
        <v>13.34392330741251</v>
      </c>
      <c r="E13">
        <v>300</v>
      </c>
      <c r="F13" t="s">
        <v>7</v>
      </c>
      <c r="G13">
        <f>Formulation_1!G13</f>
        <v>-2218.000114958244</v>
      </c>
      <c r="H13">
        <f>Formulation_1!H13</f>
        <v>-2218</v>
      </c>
      <c r="I13">
        <f t="shared" si="1"/>
        <v>2.8158074405244728E-3</v>
      </c>
      <c r="J13">
        <f t="shared" si="0"/>
        <v>1.2843993054715043E-2</v>
      </c>
      <c r="K13">
        <f t="shared" si="2"/>
        <v>0.13343923307412509</v>
      </c>
      <c r="L13">
        <f t="shared" si="3"/>
        <v>1</v>
      </c>
    </row>
    <row r="14" spans="1:13" x14ac:dyDescent="0.35">
      <c r="A14">
        <v>8</v>
      </c>
      <c r="B14">
        <v>-2587.0000071648278</v>
      </c>
      <c r="C14">
        <v>-3234.9999999980391</v>
      </c>
      <c r="D14">
        <v>20.030911679554968</v>
      </c>
      <c r="E14">
        <v>300</v>
      </c>
      <c r="F14" t="s">
        <v>7</v>
      </c>
      <c r="G14">
        <f>Formulation_1!G14</f>
        <v>-2587.0001102779652</v>
      </c>
      <c r="H14">
        <f>Formulation_1!H14</f>
        <v>-2586.9999999999909</v>
      </c>
      <c r="I14">
        <f t="shared" si="1"/>
        <v>8.0651639417875853E-9</v>
      </c>
      <c r="J14">
        <f t="shared" si="0"/>
        <v>2.7743024998132554E-2</v>
      </c>
      <c r="K14">
        <f t="shared" si="2"/>
        <v>0.20030911679554969</v>
      </c>
      <c r="L14">
        <f t="shared" si="3"/>
        <v>1</v>
      </c>
    </row>
    <row r="15" spans="1:13" x14ac:dyDescent="0.35">
      <c r="A15">
        <v>7</v>
      </c>
      <c r="B15">
        <v>-2920.000011159223</v>
      </c>
      <c r="C15">
        <v>-3331.9999999997949</v>
      </c>
      <c r="D15">
        <v>12.36494564347533</v>
      </c>
      <c r="E15">
        <v>300</v>
      </c>
      <c r="F15" t="s">
        <v>7</v>
      </c>
      <c r="G15">
        <f>Formulation_1!G15</f>
        <v>-2920.0001920157379</v>
      </c>
      <c r="H15">
        <f>Formulation_1!H15</f>
        <v>-2919.9999999999659</v>
      </c>
      <c r="I15">
        <f t="shared" si="1"/>
        <v>1.414599031055681E-8</v>
      </c>
      <c r="J15">
        <f t="shared" si="0"/>
        <v>1.7639083795154779E-2</v>
      </c>
      <c r="K15">
        <f>D15/100</f>
        <v>0.12364945643475331</v>
      </c>
      <c r="L15">
        <f t="shared" si="3"/>
        <v>1</v>
      </c>
    </row>
    <row r="16" spans="1:13" x14ac:dyDescent="0.35">
      <c r="A16">
        <v>6</v>
      </c>
      <c r="B16">
        <v>-3447.00000747069</v>
      </c>
      <c r="C16">
        <v>-13823.17373321438</v>
      </c>
      <c r="D16">
        <v>75.063613653438892</v>
      </c>
      <c r="E16">
        <v>300</v>
      </c>
      <c r="F16" t="s">
        <v>7</v>
      </c>
      <c r="G16">
        <f>Formulation_1!G16</f>
        <v>-3447.0002330279899</v>
      </c>
      <c r="H16">
        <f>Formulation_1!H16</f>
        <v>-3446.9999999999991</v>
      </c>
      <c r="I16">
        <f t="shared" si="1"/>
        <v>1.7642335873181557E-8</v>
      </c>
      <c r="J16">
        <f t="shared" si="0"/>
        <v>0.44423834454691363</v>
      </c>
      <c r="K16">
        <f t="shared" si="2"/>
        <v>0.75063613653438888</v>
      </c>
      <c r="L16">
        <f t="shared" si="3"/>
        <v>1</v>
      </c>
    </row>
    <row r="17" spans="1:12" x14ac:dyDescent="0.35">
      <c r="A17">
        <v>5</v>
      </c>
      <c r="B17">
        <v>-4223.000006745744</v>
      </c>
      <c r="C17">
        <v>-27075</v>
      </c>
      <c r="D17">
        <v>84.402585385980629</v>
      </c>
      <c r="E17">
        <v>300</v>
      </c>
      <c r="F17" t="s">
        <v>7</v>
      </c>
      <c r="G17">
        <f>Formulation_1!G17</f>
        <v>-4223.0002234386538</v>
      </c>
      <c r="H17">
        <f>Formulation_1!H17</f>
        <v>-4222.9999999980491</v>
      </c>
      <c r="I17">
        <f t="shared" si="1"/>
        <v>1.6948992994469738E-8</v>
      </c>
      <c r="J17">
        <f t="shared" si="0"/>
        <v>0.97836976428902589</v>
      </c>
      <c r="K17">
        <f t="shared" si="2"/>
        <v>0.84402585385980633</v>
      </c>
      <c r="L17">
        <f t="shared" si="3"/>
        <v>1</v>
      </c>
    </row>
    <row r="18" spans="1:12" x14ac:dyDescent="0.35">
      <c r="A18">
        <v>4</v>
      </c>
      <c r="B18">
        <v>-4757.0296120835028</v>
      </c>
      <c r="C18">
        <v>-26980</v>
      </c>
      <c r="D18">
        <v>82.368311296947724</v>
      </c>
      <c r="E18">
        <v>300</v>
      </c>
      <c r="F18" t="s">
        <v>7</v>
      </c>
      <c r="G18">
        <f>Formulation_1!G18</f>
        <v>-4800.0004327488759</v>
      </c>
      <c r="H18">
        <f>Formulation_1!H18</f>
        <v>-4845.7031606807213</v>
      </c>
      <c r="I18">
        <f t="shared" si="1"/>
        <v>3.3610335430002765E-3</v>
      </c>
      <c r="J18">
        <f t="shared" si="0"/>
        <v>0.94764251625180662</v>
      </c>
      <c r="K18">
        <f t="shared" si="2"/>
        <v>0.82368311296947727</v>
      </c>
      <c r="L18">
        <f t="shared" si="3"/>
        <v>1</v>
      </c>
    </row>
    <row r="19" spans="1:12" x14ac:dyDescent="0.35">
      <c r="A19">
        <v>3</v>
      </c>
      <c r="B19">
        <v>-6278.3689419574876</v>
      </c>
      <c r="C19">
        <v>-26680</v>
      </c>
      <c r="D19">
        <v>76.467882526396224</v>
      </c>
      <c r="E19">
        <v>300</v>
      </c>
      <c r="F19" t="s">
        <v>7</v>
      </c>
      <c r="G19">
        <f>Formulation_1!G19</f>
        <v>-6344.0005597939607</v>
      </c>
      <c r="H19">
        <f>Formulation_1!H19</f>
        <v>-6343.9999999986203</v>
      </c>
      <c r="I19">
        <f t="shared" si="1"/>
        <v>5.1334851327965942E-3</v>
      </c>
      <c r="J19">
        <f t="shared" si="0"/>
        <v>0.8706514758700018</v>
      </c>
      <c r="K19">
        <f t="shared" si="2"/>
        <v>0.76467882526396225</v>
      </c>
      <c r="L19">
        <f t="shared" si="3"/>
        <v>1</v>
      </c>
    </row>
    <row r="20" spans="1:12" x14ac:dyDescent="0.35">
      <c r="A20">
        <v>2</v>
      </c>
      <c r="B20">
        <v>557</v>
      </c>
      <c r="C20">
        <v>-26535</v>
      </c>
      <c r="D20" t="s">
        <v>8</v>
      </c>
      <c r="E20">
        <v>300</v>
      </c>
      <c r="F20" t="s">
        <v>9</v>
      </c>
      <c r="G20">
        <f>Formulation_1!G20</f>
        <v>-7889.0006650206833</v>
      </c>
      <c r="H20">
        <f>Formulation_1!H20</f>
        <v>-23357.222222222219</v>
      </c>
      <c r="I20">
        <f t="shared" si="1"/>
        <v>0.66061785881162571</v>
      </c>
      <c r="J20">
        <f t="shared" si="0"/>
        <v>0.13605118569084049</v>
      </c>
      <c r="K20">
        <v>1</v>
      </c>
      <c r="L20">
        <f t="shared" si="3"/>
        <v>1</v>
      </c>
    </row>
    <row r="21" spans="1:12" x14ac:dyDescent="0.35">
      <c r="A21">
        <v>1</v>
      </c>
      <c r="B21">
        <v>883</v>
      </c>
      <c r="C21">
        <v>-25785</v>
      </c>
      <c r="D21" t="s">
        <v>8</v>
      </c>
      <c r="E21">
        <v>300</v>
      </c>
      <c r="F21" t="s">
        <v>9</v>
      </c>
      <c r="G21">
        <f>Formulation_1!G21</f>
        <v>-12785.002028576781</v>
      </c>
      <c r="H21">
        <f>Formulation_1!H21</f>
        <v>-22607.22222222223</v>
      </c>
      <c r="I21">
        <f t="shared" si="1"/>
        <v>1.0690652999527366</v>
      </c>
      <c r="J21">
        <f t="shared" si="0"/>
        <v>0.13605118569084002</v>
      </c>
      <c r="K21">
        <v>1</v>
      </c>
      <c r="L21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2" sqref="I12"/>
    </sheetView>
  </sheetViews>
  <sheetFormatPr defaultRowHeight="14.5" x14ac:dyDescent="0.35"/>
  <cols>
    <col min="6" max="6" width="28.6328125" customWidth="1"/>
    <col min="8" max="8" width="23.17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15</v>
      </c>
      <c r="M1">
        <f>MIN(H2:H21)</f>
        <v>-23357.222222222219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Formulation_2!G2</f>
        <v>0</v>
      </c>
      <c r="H2">
        <f>Formulation_2!H2</f>
        <v>0</v>
      </c>
      <c r="I2">
        <f>(B2-G2)/(MAX($G$2:$G$21)-MIN($G$2:$G$21))</f>
        <v>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-86.000000000000057</v>
      </c>
      <c r="D3">
        <v>6.6096998675358123E-14</v>
      </c>
      <c r="E3">
        <v>0</v>
      </c>
      <c r="F3" t="s">
        <v>6</v>
      </c>
      <c r="G3">
        <f>Formulation_2!G3</f>
        <v>-86.000000000000028</v>
      </c>
      <c r="H3">
        <f>Formulation_2!H3</f>
        <v>-86.000000000000014</v>
      </c>
      <c r="I3">
        <f t="shared" ref="I3:I21" si="1">(B3-G3)/(MAX($G$2:$G$21)-MIN($G$2:$G$21))</f>
        <v>2.2230508346323586E-18</v>
      </c>
      <c r="J3">
        <f t="shared" si="0"/>
        <v>1.8252411926382713E-18</v>
      </c>
      <c r="K3">
        <f t="shared" ref="K3:K21" si="2">D3/100</f>
        <v>6.6096998675358126E-16</v>
      </c>
      <c r="L3">
        <f t="shared" ref="L3:L21" si="3">E3/MAX($E$2:$E$21)</f>
        <v>0</v>
      </c>
    </row>
    <row r="4" spans="1:13" x14ac:dyDescent="0.35">
      <c r="A4">
        <v>40</v>
      </c>
      <c r="B4">
        <v>-145.00000000000011</v>
      </c>
      <c r="C4">
        <v>-145.0000009935126</v>
      </c>
      <c r="D4">
        <v>6.8518107928285235E-7</v>
      </c>
      <c r="E4">
        <v>0</v>
      </c>
      <c r="F4" t="s">
        <v>6</v>
      </c>
      <c r="G4">
        <f>Formulation_2!G4</f>
        <v>-145.00000169172631</v>
      </c>
      <c r="H4">
        <f>Formulation_2!H4</f>
        <v>-145.00000000000011</v>
      </c>
      <c r="I4">
        <f t="shared" si="1"/>
        <v>1.3232115204745766E-10</v>
      </c>
      <c r="J4">
        <f t="shared" si="0"/>
        <v>4.2535558254745447E-11</v>
      </c>
      <c r="K4">
        <f t="shared" si="2"/>
        <v>6.8518107928285236E-9</v>
      </c>
      <c r="L4">
        <f t="shared" si="3"/>
        <v>0</v>
      </c>
    </row>
    <row r="5" spans="1:13" x14ac:dyDescent="0.35">
      <c r="A5">
        <v>30</v>
      </c>
      <c r="B5">
        <v>-451.00000000000011</v>
      </c>
      <c r="C5">
        <v>-451.00000000000011</v>
      </c>
      <c r="D5">
        <v>0</v>
      </c>
      <c r="E5">
        <v>0</v>
      </c>
      <c r="F5" t="s">
        <v>6</v>
      </c>
      <c r="G5">
        <f>Formulation_2!G5</f>
        <v>-451.00000000000011</v>
      </c>
      <c r="H5">
        <f>Formulation_2!H5</f>
        <v>-451</v>
      </c>
      <c r="I5">
        <f t="shared" si="1"/>
        <v>0</v>
      </c>
      <c r="J5">
        <f t="shared" si="0"/>
        <v>4.8673098470353892E-18</v>
      </c>
      <c r="K5">
        <f t="shared" si="2"/>
        <v>0</v>
      </c>
      <c r="L5">
        <f t="shared" si="3"/>
        <v>0</v>
      </c>
    </row>
    <row r="6" spans="1:13" x14ac:dyDescent="0.35">
      <c r="A6">
        <v>24</v>
      </c>
      <c r="B6">
        <v>-659.00000000000114</v>
      </c>
      <c r="C6">
        <v>-659.00000000000114</v>
      </c>
      <c r="D6">
        <v>0</v>
      </c>
      <c r="E6">
        <v>0</v>
      </c>
      <c r="F6" t="s">
        <v>6</v>
      </c>
      <c r="G6">
        <f>Formulation_2!G6</f>
        <v>-659.00000000000114</v>
      </c>
      <c r="H6">
        <f>Formulation_2!H6</f>
        <v>-659</v>
      </c>
      <c r="I6">
        <f t="shared" si="1"/>
        <v>0</v>
      </c>
      <c r="J6">
        <f t="shared" si="0"/>
        <v>4.8673098470353894E-17</v>
      </c>
      <c r="K6">
        <f t="shared" si="2"/>
        <v>0</v>
      </c>
      <c r="L6">
        <f t="shared" si="3"/>
        <v>0</v>
      </c>
    </row>
    <row r="7" spans="1:13" x14ac:dyDescent="0.35">
      <c r="A7">
        <v>20</v>
      </c>
      <c r="B7">
        <v>-868.00001969810614</v>
      </c>
      <c r="C7">
        <v>-868.00001969810614</v>
      </c>
      <c r="D7">
        <v>0</v>
      </c>
      <c r="E7">
        <v>13</v>
      </c>
      <c r="F7" t="s">
        <v>6</v>
      </c>
      <c r="G7">
        <f>Formulation_2!G7</f>
        <v>-868.00005186574299</v>
      </c>
      <c r="H7">
        <f>Formulation_2!H7</f>
        <v>-868</v>
      </c>
      <c r="I7">
        <f t="shared" si="1"/>
        <v>2.5160447197325207E-9</v>
      </c>
      <c r="J7">
        <f t="shared" si="0"/>
        <v>8.4334112833031657E-10</v>
      </c>
      <c r="K7">
        <f t="shared" si="2"/>
        <v>0</v>
      </c>
      <c r="L7">
        <f t="shared" si="3"/>
        <v>4.3333333333333335E-2</v>
      </c>
    </row>
    <row r="8" spans="1:13" x14ac:dyDescent="0.35">
      <c r="A8">
        <v>17</v>
      </c>
      <c r="B8">
        <v>-1060.500020592837</v>
      </c>
      <c r="C8">
        <v>-1060.500020592837</v>
      </c>
      <c r="D8">
        <v>0</v>
      </c>
      <c r="E8">
        <v>187</v>
      </c>
      <c r="F8" t="s">
        <v>6</v>
      </c>
      <c r="G8">
        <f>Formulation_2!G8</f>
        <v>-1060.500048568769</v>
      </c>
      <c r="H8">
        <f>Formulation_2!H8</f>
        <v>-1060.5</v>
      </c>
      <c r="I8">
        <f t="shared" si="1"/>
        <v>2.1881836161216506E-9</v>
      </c>
      <c r="J8">
        <f t="shared" si="0"/>
        <v>8.8164751878062428E-10</v>
      </c>
      <c r="K8">
        <f t="shared" si="2"/>
        <v>0</v>
      </c>
      <c r="L8">
        <f t="shared" si="3"/>
        <v>0.62333333333333329</v>
      </c>
    </row>
    <row r="9" spans="1:13" x14ac:dyDescent="0.35">
      <c r="A9">
        <v>15</v>
      </c>
      <c r="B9">
        <v>-1254.00001116001</v>
      </c>
      <c r="C9">
        <v>-1254.00001116001</v>
      </c>
      <c r="D9">
        <v>0</v>
      </c>
      <c r="E9">
        <v>250</v>
      </c>
      <c r="F9" t="s">
        <v>6</v>
      </c>
      <c r="G9">
        <f>Formulation_2!G9</f>
        <v>-1254.0000250145511</v>
      </c>
      <c r="H9">
        <f>Formulation_2!H9</f>
        <v>-1254</v>
      </c>
      <c r="I9">
        <f t="shared" si="1"/>
        <v>1.0836557581630671E-9</v>
      </c>
      <c r="J9">
        <f t="shared" si="0"/>
        <v>4.7779696933696768E-10</v>
      </c>
      <c r="K9">
        <f t="shared" si="2"/>
        <v>0</v>
      </c>
      <c r="L9">
        <f t="shared" si="3"/>
        <v>0.83333333333333337</v>
      </c>
    </row>
    <row r="10" spans="1:13" x14ac:dyDescent="0.35">
      <c r="A10">
        <v>13</v>
      </c>
      <c r="B10">
        <v>-1449.000011156342</v>
      </c>
      <c r="C10">
        <v>-1452.999999999998</v>
      </c>
      <c r="D10">
        <v>0.27529173046493521</v>
      </c>
      <c r="E10">
        <v>300</v>
      </c>
      <c r="F10" t="s">
        <v>7</v>
      </c>
      <c r="G10">
        <f>Formulation_2!G10</f>
        <v>-1449.0000614385319</v>
      </c>
      <c r="H10">
        <f>Formulation_2!H10</f>
        <v>-1449</v>
      </c>
      <c r="I10">
        <f t="shared" si="1"/>
        <v>3.9329043373915668E-9</v>
      </c>
      <c r="J10">
        <f t="shared" si="0"/>
        <v>1.712532407296415E-4</v>
      </c>
      <c r="K10">
        <f t="shared" si="2"/>
        <v>2.7529173046493523E-3</v>
      </c>
      <c r="L10">
        <f t="shared" si="3"/>
        <v>1</v>
      </c>
    </row>
    <row r="11" spans="1:13" x14ac:dyDescent="0.35">
      <c r="A11">
        <v>12</v>
      </c>
      <c r="B11">
        <v>-1635.000028403103</v>
      </c>
      <c r="C11">
        <v>-1799.112084276167</v>
      </c>
      <c r="D11">
        <v>9.1218361161245216</v>
      </c>
      <c r="E11">
        <v>300</v>
      </c>
      <c r="F11" t="s">
        <v>7</v>
      </c>
      <c r="G11">
        <f>Formulation_2!G11</f>
        <v>-1635.000156561714</v>
      </c>
      <c r="H11">
        <f>Formulation_2!H11</f>
        <v>-1635.0000023867849</v>
      </c>
      <c r="I11">
        <f t="shared" si="1"/>
        <v>1.0024136931608551E-8</v>
      </c>
      <c r="J11">
        <f t="shared" si="0"/>
        <v>7.0261814666148434E-3</v>
      </c>
      <c r="K11">
        <f t="shared" si="2"/>
        <v>9.1218361161245209E-2</v>
      </c>
      <c r="L11">
        <f t="shared" si="3"/>
        <v>1</v>
      </c>
    </row>
    <row r="12" spans="1:13" x14ac:dyDescent="0.35">
      <c r="A12">
        <v>10</v>
      </c>
      <c r="B12">
        <v>-2002.0000065273789</v>
      </c>
      <c r="C12">
        <v>-4059.43565584625</v>
      </c>
      <c r="D12">
        <v>50.682799870366907</v>
      </c>
      <c r="E12">
        <v>300</v>
      </c>
      <c r="F12" t="s">
        <v>7</v>
      </c>
      <c r="G12">
        <f>Formulation_2!G12</f>
        <v>-2002.000100322864</v>
      </c>
      <c r="H12">
        <f>Formulation_2!H12</f>
        <v>-2002</v>
      </c>
      <c r="I12">
        <f t="shared" si="1"/>
        <v>7.3363684174660653E-9</v>
      </c>
      <c r="J12">
        <f t="shared" si="0"/>
        <v>8.8085630914141483E-2</v>
      </c>
      <c r="K12">
        <f t="shared" si="2"/>
        <v>0.50682799870366901</v>
      </c>
      <c r="L12">
        <f t="shared" si="3"/>
        <v>1</v>
      </c>
    </row>
    <row r="13" spans="1:13" x14ac:dyDescent="0.35">
      <c r="A13">
        <v>9</v>
      </c>
      <c r="B13">
        <v>-2205.0986657416411</v>
      </c>
      <c r="C13">
        <v>-4295.7808882310173</v>
      </c>
      <c r="D13">
        <v>48.668269562284642</v>
      </c>
      <c r="E13">
        <v>300</v>
      </c>
      <c r="F13" t="s">
        <v>7</v>
      </c>
      <c r="G13">
        <f>Formulation_2!G13</f>
        <v>-2218.000114958244</v>
      </c>
      <c r="H13">
        <f>Formulation_2!H13</f>
        <v>-2218</v>
      </c>
      <c r="I13">
        <f t="shared" si="1"/>
        <v>1.0091081086859338E-3</v>
      </c>
      <c r="J13">
        <f t="shared" si="0"/>
        <v>8.8956677658964201E-2</v>
      </c>
      <c r="K13">
        <f t="shared" si="2"/>
        <v>0.48668269562284644</v>
      </c>
      <c r="L13">
        <f>E13/MAX($E$2:$E$21)</f>
        <v>1</v>
      </c>
    </row>
    <row r="14" spans="1:13" x14ac:dyDescent="0.35">
      <c r="A14">
        <v>8</v>
      </c>
      <c r="B14">
        <v>-2587.0000071520649</v>
      </c>
      <c r="C14">
        <v>-8084.1342545934622</v>
      </c>
      <c r="D14">
        <v>67.999046951971238</v>
      </c>
      <c r="E14">
        <v>300</v>
      </c>
      <c r="F14" t="s">
        <v>7</v>
      </c>
      <c r="G14">
        <f>Formulation_2!G14</f>
        <v>-2587.0001102779652</v>
      </c>
      <c r="H14">
        <f>Formulation_2!H14</f>
        <v>-2586.9999999999909</v>
      </c>
      <c r="I14">
        <f t="shared" si="1"/>
        <v>8.0661622161031812E-9</v>
      </c>
      <c r="J14">
        <f t="shared" si="0"/>
        <v>0.23535051395638393</v>
      </c>
      <c r="K14">
        <f t="shared" si="2"/>
        <v>0.67999046951971243</v>
      </c>
      <c r="L14">
        <f t="shared" si="3"/>
        <v>1</v>
      </c>
    </row>
    <row r="15" spans="1:13" x14ac:dyDescent="0.35">
      <c r="A15">
        <v>7</v>
      </c>
      <c r="B15">
        <v>-2920.0000111410732</v>
      </c>
      <c r="C15">
        <v>-9642.9206502369907</v>
      </c>
      <c r="D15">
        <v>69.718717834006966</v>
      </c>
      <c r="E15">
        <v>300</v>
      </c>
      <c r="F15" t="s">
        <v>7</v>
      </c>
      <c r="G15">
        <f>Formulation_2!G15</f>
        <v>-2920.0001920157379</v>
      </c>
      <c r="H15">
        <f>Formulation_2!H15</f>
        <v>-2919.9999999999659</v>
      </c>
      <c r="I15">
        <f t="shared" si="1"/>
        <v>1.4147409933035399E-8</v>
      </c>
      <c r="J15">
        <f t="shared" si="0"/>
        <v>0.28783048713047704</v>
      </c>
      <c r="K15">
        <f>D15/100</f>
        <v>0.69718717834006971</v>
      </c>
      <c r="L15">
        <f t="shared" si="3"/>
        <v>1</v>
      </c>
    </row>
    <row r="16" spans="1:13" x14ac:dyDescent="0.35">
      <c r="A16">
        <v>6</v>
      </c>
      <c r="B16">
        <v>-3447.0000080662548</v>
      </c>
      <c r="C16">
        <v>-16494.68059832904</v>
      </c>
      <c r="D16">
        <v>79.102353710229195</v>
      </c>
      <c r="E16">
        <v>300</v>
      </c>
      <c r="F16" t="s">
        <v>7</v>
      </c>
      <c r="G16">
        <f>Formulation_2!G16</f>
        <v>-3447.0002330279899</v>
      </c>
      <c r="H16">
        <f>Formulation_2!H16</f>
        <v>-3446.9999999999991</v>
      </c>
      <c r="I16">
        <f t="shared" si="1"/>
        <v>1.7595752785515387E-8</v>
      </c>
      <c r="J16">
        <f t="shared" si="0"/>
        <v>0.55861439661756473</v>
      </c>
      <c r="K16">
        <f t="shared" si="2"/>
        <v>0.79102353710229201</v>
      </c>
      <c r="L16">
        <f t="shared" si="3"/>
        <v>1</v>
      </c>
    </row>
    <row r="17" spans="1:12" x14ac:dyDescent="0.35">
      <c r="A17">
        <v>5</v>
      </c>
      <c r="B17">
        <v>-4223.0000067517094</v>
      </c>
      <c r="C17">
        <v>-22881.772464202011</v>
      </c>
      <c r="D17">
        <v>81.544261864510304</v>
      </c>
      <c r="E17">
        <v>300</v>
      </c>
      <c r="F17" t="s">
        <v>7</v>
      </c>
      <c r="G17">
        <f>Formulation_2!G17</f>
        <v>-4223.0002234386538</v>
      </c>
      <c r="H17">
        <f>Formulation_2!H17</f>
        <v>-4222.9999999980491</v>
      </c>
      <c r="I17">
        <f t="shared" si="1"/>
        <v>1.694852640277616E-8</v>
      </c>
      <c r="J17">
        <f t="shared" si="0"/>
        <v>0.79884381313339048</v>
      </c>
      <c r="K17">
        <f>D17/100</f>
        <v>0.81544261864510303</v>
      </c>
      <c r="L17">
        <f t="shared" si="3"/>
        <v>1</v>
      </c>
    </row>
    <row r="18" spans="1:12" x14ac:dyDescent="0.35">
      <c r="A18">
        <v>4</v>
      </c>
      <c r="B18">
        <v>-4794.1619841778202</v>
      </c>
      <c r="C18">
        <v>-26980</v>
      </c>
      <c r="D18">
        <v>82.230682045300895</v>
      </c>
      <c r="E18">
        <v>300</v>
      </c>
      <c r="F18" t="s">
        <v>7</v>
      </c>
      <c r="G18">
        <f>Formulation_2!G18</f>
        <v>-4800.0004327488759</v>
      </c>
      <c r="H18">
        <f>Formulation_2!H18</f>
        <v>-4845.7031606807213</v>
      </c>
      <c r="I18">
        <f t="shared" si="1"/>
        <v>4.5666387521924479E-4</v>
      </c>
      <c r="J18">
        <f t="shared" si="0"/>
        <v>0.94764251625180662</v>
      </c>
      <c r="K18">
        <f t="shared" si="2"/>
        <v>0.82230682045300896</v>
      </c>
      <c r="L18">
        <f t="shared" si="3"/>
        <v>1</v>
      </c>
    </row>
    <row r="19" spans="1:12" x14ac:dyDescent="0.35">
      <c r="A19">
        <v>3</v>
      </c>
      <c r="B19">
        <v>-6344.0000107687638</v>
      </c>
      <c r="C19">
        <v>-26680</v>
      </c>
      <c r="D19">
        <v>76.221889015109596</v>
      </c>
      <c r="E19">
        <v>300</v>
      </c>
      <c r="F19" t="s">
        <v>7</v>
      </c>
      <c r="G19">
        <f>Formulation_2!G19</f>
        <v>-6344.0005597939607</v>
      </c>
      <c r="H19">
        <f>Formulation_2!H19</f>
        <v>-6343.9999999986203</v>
      </c>
      <c r="I19">
        <f t="shared" si="1"/>
        <v>4.294291042999122E-8</v>
      </c>
      <c r="J19">
        <f t="shared" si="0"/>
        <v>0.8706514758700018</v>
      </c>
      <c r="K19">
        <f t="shared" si="2"/>
        <v>0.76221889015109601</v>
      </c>
      <c r="L19">
        <f t="shared" si="3"/>
        <v>1</v>
      </c>
    </row>
    <row r="20" spans="1:12" x14ac:dyDescent="0.35">
      <c r="A20">
        <v>2</v>
      </c>
      <c r="B20">
        <v>-7854.7799572274798</v>
      </c>
      <c r="C20">
        <v>-26535</v>
      </c>
      <c r="D20">
        <v>70.398417346043033</v>
      </c>
      <c r="E20">
        <v>300</v>
      </c>
      <c r="F20" t="s">
        <v>7</v>
      </c>
      <c r="G20">
        <f>Formulation_2!G20</f>
        <v>-7889.0006650206833</v>
      </c>
      <c r="H20">
        <f>Formulation_2!H20</f>
        <v>-23357.222222222219</v>
      </c>
      <c r="I20">
        <f t="shared" si="1"/>
        <v>2.6766290468092247E-3</v>
      </c>
      <c r="J20">
        <f t="shared" si="0"/>
        <v>0.13605118569084049</v>
      </c>
      <c r="K20">
        <f t="shared" si="2"/>
        <v>0.7039841734604303</v>
      </c>
      <c r="L20">
        <f t="shared" si="3"/>
        <v>1</v>
      </c>
    </row>
    <row r="21" spans="1:12" x14ac:dyDescent="0.35">
      <c r="A21">
        <v>1</v>
      </c>
      <c r="B21">
        <v>-12784.99995229757</v>
      </c>
      <c r="C21">
        <v>-25785</v>
      </c>
      <c r="D21">
        <v>50.416909240653219</v>
      </c>
      <c r="E21">
        <v>300</v>
      </c>
      <c r="F21" t="s">
        <v>7</v>
      </c>
      <c r="G21">
        <f>Formulation_2!G21</f>
        <v>-12785.002028576781</v>
      </c>
      <c r="H21">
        <f>Formulation_2!H21</f>
        <v>-22607.22222222223</v>
      </c>
      <c r="I21">
        <f t="shared" si="1"/>
        <v>1.6239959958128578E-7</v>
      </c>
      <c r="J21">
        <f t="shared" si="0"/>
        <v>0.13605118569084002</v>
      </c>
      <c r="K21">
        <f t="shared" si="2"/>
        <v>0.50416909240653218</v>
      </c>
      <c r="L21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4" sqref="I14"/>
    </sheetView>
  </sheetViews>
  <sheetFormatPr defaultRowHeight="14.5" x14ac:dyDescent="0.35"/>
  <cols>
    <col min="6" max="6" width="34.453125" customWidth="1"/>
    <col min="9" max="9" width="30.089843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15</v>
      </c>
      <c r="M1">
        <f>MIN(H2:H21)</f>
        <v>-23357.222222222219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Formulation_1!G2</f>
        <v>0</v>
      </c>
      <c r="H2">
        <f>Formulation_1!H2</f>
        <v>0</v>
      </c>
      <c r="I2">
        <f>(B2-G2)/(MAX($G$2:$G$21)-MIN($G$2:$G$21))</f>
        <v>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</v>
      </c>
      <c r="C3">
        <v>-86.000000000000014</v>
      </c>
      <c r="D3">
        <v>1.652424966883954E-14</v>
      </c>
      <c r="E3">
        <v>0</v>
      </c>
      <c r="F3" t="s">
        <v>6</v>
      </c>
      <c r="G3">
        <f>Formulation_1!G3</f>
        <v>-86.000000000000028</v>
      </c>
      <c r="H3">
        <f>Formulation_1!H3</f>
        <v>-86.000000000000014</v>
      </c>
      <c r="I3">
        <f t="shared" ref="I3:I21" si="1">(B3-G3)/(MAX($G$2:$G$21)-MIN($G$2:$G$21))</f>
        <v>2.2230508346323586E-18</v>
      </c>
      <c r="J3">
        <f t="shared" si="0"/>
        <v>0</v>
      </c>
      <c r="K3">
        <f t="shared" ref="K3:K19" si="2">D3/100</f>
        <v>1.6524249668839539E-16</v>
      </c>
      <c r="L3">
        <f t="shared" ref="L3:L21" si="3">E3/MAX($E$2:$E$21)</f>
        <v>0</v>
      </c>
    </row>
    <row r="4" spans="1:13" x14ac:dyDescent="0.35">
      <c r="A4">
        <v>40</v>
      </c>
      <c r="B4">
        <v>-144.99207259322779</v>
      </c>
      <c r="C4">
        <v>-145.00000000000031</v>
      </c>
      <c r="D4">
        <v>5.4671770844990789E-3</v>
      </c>
      <c r="E4">
        <v>0</v>
      </c>
      <c r="F4" t="s">
        <v>6</v>
      </c>
      <c r="G4">
        <f>Formulation_1!G4</f>
        <v>-145.00000169172631</v>
      </c>
      <c r="H4">
        <f>Formulation_1!H4</f>
        <v>-145.00000000000011</v>
      </c>
      <c r="I4">
        <f t="shared" si="1"/>
        <v>6.2018750413954709E-7</v>
      </c>
      <c r="J4">
        <f t="shared" si="0"/>
        <v>8.5177922323119318E-18</v>
      </c>
      <c r="K4">
        <f t="shared" si="2"/>
        <v>5.467177084499079E-5</v>
      </c>
      <c r="L4">
        <f t="shared" si="3"/>
        <v>0</v>
      </c>
    </row>
    <row r="5" spans="1:13" x14ac:dyDescent="0.35">
      <c r="A5">
        <v>30</v>
      </c>
      <c r="B5">
        <v>-450.97228692934488</v>
      </c>
      <c r="C5">
        <v>-451</v>
      </c>
      <c r="D5">
        <v>6.1448050232966508E-3</v>
      </c>
      <c r="E5">
        <v>0</v>
      </c>
      <c r="F5" t="s">
        <v>6</v>
      </c>
      <c r="G5">
        <f>Formulation_1!G5</f>
        <v>-451.00000000000011</v>
      </c>
      <c r="H5">
        <f>Formulation_1!H5</f>
        <v>-451</v>
      </c>
      <c r="I5">
        <f t="shared" si="1"/>
        <v>2.1676234851816782E-6</v>
      </c>
      <c r="J5">
        <f t="shared" si="0"/>
        <v>0</v>
      </c>
      <c r="K5">
        <f t="shared" si="2"/>
        <v>6.1448050232966507E-5</v>
      </c>
      <c r="L5">
        <f t="shared" si="3"/>
        <v>0</v>
      </c>
    </row>
    <row r="6" spans="1:13" x14ac:dyDescent="0.35">
      <c r="A6">
        <v>24</v>
      </c>
      <c r="B6">
        <v>-659</v>
      </c>
      <c r="C6">
        <v>-659</v>
      </c>
      <c r="D6">
        <v>0</v>
      </c>
      <c r="E6">
        <v>1</v>
      </c>
      <c r="F6" t="s">
        <v>6</v>
      </c>
      <c r="G6">
        <f>Formulation_1!G6</f>
        <v>-659.00000000000114</v>
      </c>
      <c r="H6">
        <f>Formulation_1!H6</f>
        <v>-659</v>
      </c>
      <c r="I6">
        <f t="shared" si="1"/>
        <v>8.8922033385294334E-17</v>
      </c>
      <c r="J6">
        <f t="shared" si="0"/>
        <v>0</v>
      </c>
      <c r="K6">
        <f t="shared" si="2"/>
        <v>0</v>
      </c>
      <c r="L6">
        <f t="shared" si="3"/>
        <v>3.3333333333333335E-3</v>
      </c>
    </row>
    <row r="7" spans="1:13" x14ac:dyDescent="0.35">
      <c r="A7">
        <v>20</v>
      </c>
      <c r="B7">
        <v>-868</v>
      </c>
      <c r="C7">
        <v>-868</v>
      </c>
      <c r="D7">
        <v>0</v>
      </c>
      <c r="E7">
        <v>0</v>
      </c>
      <c r="F7" t="s">
        <v>6</v>
      </c>
      <c r="G7">
        <f>Formulation_1!G7</f>
        <v>-868.00005186574299</v>
      </c>
      <c r="H7">
        <f>Formulation_1!H7</f>
        <v>-868</v>
      </c>
      <c r="I7">
        <f t="shared" si="1"/>
        <v>4.0567645490702099E-9</v>
      </c>
      <c r="J7">
        <f t="shared" si="0"/>
        <v>0</v>
      </c>
      <c r="K7">
        <f t="shared" si="2"/>
        <v>0</v>
      </c>
      <c r="L7">
        <f t="shared" si="3"/>
        <v>0</v>
      </c>
    </row>
    <row r="8" spans="1:13" x14ac:dyDescent="0.35">
      <c r="A8">
        <v>17</v>
      </c>
      <c r="B8">
        <v>-1060.5</v>
      </c>
      <c r="C8">
        <v>-1060.5</v>
      </c>
      <c r="D8">
        <v>0</v>
      </c>
      <c r="E8">
        <v>1</v>
      </c>
      <c r="F8" t="s">
        <v>6</v>
      </c>
      <c r="G8">
        <f>Formulation_1!G8</f>
        <v>-1060.500048568769</v>
      </c>
      <c r="H8">
        <f>Formulation_1!H8</f>
        <v>-1060.5</v>
      </c>
      <c r="I8">
        <f t="shared" si="1"/>
        <v>3.7988862950732204E-9</v>
      </c>
      <c r="J8">
        <f t="shared" si="0"/>
        <v>0</v>
      </c>
      <c r="K8">
        <f t="shared" si="2"/>
        <v>0</v>
      </c>
      <c r="L8">
        <f t="shared" si="3"/>
        <v>3.3333333333333335E-3</v>
      </c>
    </row>
    <row r="9" spans="1:13" x14ac:dyDescent="0.35">
      <c r="A9">
        <v>15</v>
      </c>
      <c r="B9">
        <v>-1254</v>
      </c>
      <c r="C9">
        <v>-1254</v>
      </c>
      <c r="D9">
        <v>0</v>
      </c>
      <c r="E9">
        <v>1</v>
      </c>
      <c r="F9" t="s">
        <v>6</v>
      </c>
      <c r="G9">
        <f>Formulation_1!G9</f>
        <v>-1254.0000250145511</v>
      </c>
      <c r="H9">
        <f>Formulation_1!H9</f>
        <v>-1254</v>
      </c>
      <c r="I9">
        <f t="shared" si="1"/>
        <v>1.9565543282972928E-9</v>
      </c>
      <c r="J9">
        <f t="shared" si="0"/>
        <v>0</v>
      </c>
      <c r="K9">
        <f t="shared" si="2"/>
        <v>0</v>
      </c>
      <c r="L9">
        <f t="shared" si="3"/>
        <v>3.3333333333333335E-3</v>
      </c>
    </row>
    <row r="10" spans="1:13" x14ac:dyDescent="0.35">
      <c r="A10">
        <v>13</v>
      </c>
      <c r="B10">
        <v>-1449</v>
      </c>
      <c r="C10">
        <v>-1449</v>
      </c>
      <c r="D10">
        <v>0</v>
      </c>
      <c r="E10">
        <v>0</v>
      </c>
      <c r="F10" t="s">
        <v>6</v>
      </c>
      <c r="G10">
        <f>Formulation_1!G10</f>
        <v>-1449.0000614385319</v>
      </c>
      <c r="H10">
        <f>Formulation_1!H10</f>
        <v>-1449</v>
      </c>
      <c r="I10">
        <f t="shared" si="1"/>
        <v>4.8055160094772785E-9</v>
      </c>
      <c r="J10">
        <f t="shared" si="0"/>
        <v>0</v>
      </c>
      <c r="K10">
        <f t="shared" si="2"/>
        <v>0</v>
      </c>
      <c r="L10">
        <f t="shared" si="3"/>
        <v>0</v>
      </c>
    </row>
    <row r="11" spans="1:13" x14ac:dyDescent="0.35">
      <c r="A11">
        <v>12</v>
      </c>
      <c r="B11">
        <v>-1635.000111112633</v>
      </c>
      <c r="C11">
        <v>-1635.0001407138609</v>
      </c>
      <c r="D11">
        <v>1.810472455647221E-6</v>
      </c>
      <c r="E11">
        <v>3</v>
      </c>
      <c r="F11" t="s">
        <v>6</v>
      </c>
      <c r="G11">
        <f>Formulation_1!G11</f>
        <v>-1635.000156561714</v>
      </c>
      <c r="H11">
        <f>Formulation_1!H11</f>
        <v>-1635.0000023867849</v>
      </c>
      <c r="I11">
        <f t="shared" si="1"/>
        <v>3.5548747563752142E-9</v>
      </c>
      <c r="J11">
        <f t="shared" si="0"/>
        <v>5.9222400114848523E-9</v>
      </c>
      <c r="K11">
        <f t="shared" si="2"/>
        <v>1.8104724556472212E-8</v>
      </c>
      <c r="L11">
        <f t="shared" si="3"/>
        <v>0.01</v>
      </c>
    </row>
    <row r="12" spans="1:13" x14ac:dyDescent="0.35">
      <c r="A12">
        <v>10</v>
      </c>
      <c r="B12">
        <v>-2002.000000001083</v>
      </c>
      <c r="C12">
        <v>-2002.000000001083</v>
      </c>
      <c r="D12">
        <v>0</v>
      </c>
      <c r="E12">
        <v>12</v>
      </c>
      <c r="F12" t="s">
        <v>6</v>
      </c>
      <c r="G12">
        <f>Formulation_1!G12</f>
        <v>-2002.000100322864</v>
      </c>
      <c r="H12">
        <f>Formulation_1!H12</f>
        <v>-2002</v>
      </c>
      <c r="I12">
        <f t="shared" si="1"/>
        <v>7.8468334064505717E-9</v>
      </c>
      <c r="J12">
        <f t="shared" si="0"/>
        <v>4.636599360285912E-14</v>
      </c>
      <c r="K12">
        <f t="shared" si="2"/>
        <v>0</v>
      </c>
      <c r="L12">
        <f t="shared" si="3"/>
        <v>0.04</v>
      </c>
    </row>
    <row r="13" spans="1:13" x14ac:dyDescent="0.35">
      <c r="A13">
        <v>9</v>
      </c>
      <c r="B13">
        <v>-2218.0000000000032</v>
      </c>
      <c r="C13">
        <v>-2218.0000000000032</v>
      </c>
      <c r="D13">
        <v>0</v>
      </c>
      <c r="E13">
        <v>8</v>
      </c>
      <c r="F13" t="s">
        <v>6</v>
      </c>
      <c r="G13">
        <f>Formulation_1!G13</f>
        <v>-2218.000114958244</v>
      </c>
      <c r="H13">
        <f>Formulation_1!H13</f>
        <v>-2218</v>
      </c>
      <c r="I13">
        <f t="shared" si="1"/>
        <v>8.9916482275014764E-9</v>
      </c>
      <c r="J13">
        <f t="shared" si="0"/>
        <v>1.3628467571699091E-16</v>
      </c>
      <c r="K13">
        <f t="shared" si="2"/>
        <v>0</v>
      </c>
      <c r="L13">
        <f t="shared" si="3"/>
        <v>2.6666666666666668E-2</v>
      </c>
    </row>
    <row r="14" spans="1:13" x14ac:dyDescent="0.35">
      <c r="A14">
        <v>8</v>
      </c>
      <c r="B14">
        <v>-2587</v>
      </c>
      <c r="C14">
        <v>-2587</v>
      </c>
      <c r="D14">
        <v>0</v>
      </c>
      <c r="E14">
        <v>13</v>
      </c>
      <c r="F14" t="s">
        <v>6</v>
      </c>
      <c r="G14">
        <f>Formulation_1!G14</f>
        <v>-2587.0001102779652</v>
      </c>
      <c r="H14">
        <f>Formulation_1!H14</f>
        <v>-2586.9999999999909</v>
      </c>
      <c r="I14">
        <f t="shared" si="1"/>
        <v>8.6255727555524293E-9</v>
      </c>
      <c r="J14">
        <f t="shared" si="0"/>
        <v>3.8938478776283115E-16</v>
      </c>
      <c r="K14">
        <f t="shared" si="2"/>
        <v>0</v>
      </c>
      <c r="L14">
        <f t="shared" si="3"/>
        <v>4.3333333333333335E-2</v>
      </c>
    </row>
    <row r="15" spans="1:13" x14ac:dyDescent="0.35">
      <c r="A15">
        <v>7</v>
      </c>
      <c r="B15">
        <v>-2919.9999999999659</v>
      </c>
      <c r="C15">
        <v>-2919.9999999999659</v>
      </c>
      <c r="D15">
        <v>0</v>
      </c>
      <c r="E15">
        <v>54</v>
      </c>
      <c r="F15" t="s">
        <v>6</v>
      </c>
      <c r="G15">
        <f>Formulation_1!G15</f>
        <v>-2920.0001920157379</v>
      </c>
      <c r="H15">
        <f>Formulation_1!H15</f>
        <v>-2919.9999999999659</v>
      </c>
      <c r="I15">
        <f t="shared" si="1"/>
        <v>1.5018829996520527E-8</v>
      </c>
      <c r="J15">
        <f t="shared" si="0"/>
        <v>0</v>
      </c>
      <c r="K15">
        <f t="shared" si="2"/>
        <v>0</v>
      </c>
      <c r="L15">
        <f t="shared" si="3"/>
        <v>0.18</v>
      </c>
    </row>
    <row r="16" spans="1:13" x14ac:dyDescent="0.35">
      <c r="A16">
        <v>6</v>
      </c>
      <c r="B16">
        <v>-3446.9999999999991</v>
      </c>
      <c r="C16">
        <v>-3446.9999999999991</v>
      </c>
      <c r="D16">
        <v>0</v>
      </c>
      <c r="E16">
        <v>159</v>
      </c>
      <c r="F16" t="s">
        <v>6</v>
      </c>
      <c r="G16">
        <f>Formulation_1!G16</f>
        <v>-3447.0002330279899</v>
      </c>
      <c r="H16">
        <f>Formulation_1!H16</f>
        <v>-3446.9999999999991</v>
      </c>
      <c r="I16">
        <f t="shared" si="1"/>
        <v>1.8226668270808379E-8</v>
      </c>
      <c r="J16">
        <f t="shared" si="0"/>
        <v>0</v>
      </c>
      <c r="K16">
        <f t="shared" si="2"/>
        <v>0</v>
      </c>
      <c r="L16">
        <f t="shared" si="3"/>
        <v>0.53</v>
      </c>
    </row>
    <row r="17" spans="1:12" x14ac:dyDescent="0.35">
      <c r="A17">
        <v>5</v>
      </c>
      <c r="B17">
        <v>-3857.5009517196631</v>
      </c>
      <c r="C17">
        <v>-4222.9999999980491</v>
      </c>
      <c r="D17">
        <v>8.6549620714789199</v>
      </c>
      <c r="E17">
        <v>300</v>
      </c>
      <c r="F17" t="s">
        <v>7</v>
      </c>
      <c r="G17">
        <f>Formulation_1!G17</f>
        <v>-4223.0002234386538</v>
      </c>
      <c r="H17">
        <f>Formulation_1!H17</f>
        <v>-4222.9999999980491</v>
      </c>
      <c r="I17">
        <f t="shared" si="1"/>
        <v>2.8588127784573994E-2</v>
      </c>
      <c r="J17">
        <f t="shared" si="0"/>
        <v>0</v>
      </c>
      <c r="K17">
        <f>D17/100</f>
        <v>8.6549620714789194E-2</v>
      </c>
      <c r="L17">
        <f t="shared" si="3"/>
        <v>1</v>
      </c>
    </row>
    <row r="18" spans="1:12" x14ac:dyDescent="0.35">
      <c r="A18">
        <v>4</v>
      </c>
      <c r="B18">
        <v>-3196.4998770876659</v>
      </c>
      <c r="C18">
        <v>-4845.7031606807213</v>
      </c>
      <c r="D18">
        <v>34.034344013787603</v>
      </c>
      <c r="E18">
        <v>300</v>
      </c>
      <c r="F18" t="s">
        <v>7</v>
      </c>
      <c r="G18">
        <f>Formulation_1!G18</f>
        <v>-4800.0004327488759</v>
      </c>
      <c r="H18">
        <f>Formulation_1!H18</f>
        <v>-4845.7031606807213</v>
      </c>
      <c r="I18">
        <f t="shared" si="1"/>
        <v>0.12542043810998996</v>
      </c>
      <c r="J18">
        <f t="shared" si="0"/>
        <v>0</v>
      </c>
      <c r="K18">
        <f t="shared" si="2"/>
        <v>0.34034344013787604</v>
      </c>
      <c r="L18">
        <f t="shared" si="3"/>
        <v>1</v>
      </c>
    </row>
    <row r="19" spans="1:12" x14ac:dyDescent="0.35">
      <c r="A19">
        <v>3</v>
      </c>
      <c r="B19">
        <v>-4261.5621245759812</v>
      </c>
      <c r="C19">
        <v>-6343.9999999986203</v>
      </c>
      <c r="D19">
        <v>32.825313294815437</v>
      </c>
      <c r="E19">
        <v>300</v>
      </c>
      <c r="F19" t="s">
        <v>7</v>
      </c>
      <c r="G19">
        <f>Formulation_1!G19</f>
        <v>-6344.0005597939607</v>
      </c>
      <c r="H19">
        <f>Formulation_1!H19</f>
        <v>-6343.9999999986203</v>
      </c>
      <c r="I19">
        <f t="shared" si="1"/>
        <v>0.16288135352371122</v>
      </c>
      <c r="J19">
        <f t="shared" si="0"/>
        <v>0</v>
      </c>
      <c r="K19">
        <f t="shared" si="2"/>
        <v>0.32825313294815439</v>
      </c>
      <c r="L19">
        <f t="shared" si="3"/>
        <v>1</v>
      </c>
    </row>
    <row r="20" spans="1:12" x14ac:dyDescent="0.35">
      <c r="A20">
        <v>2</v>
      </c>
      <c r="B20">
        <v>1465</v>
      </c>
      <c r="C20">
        <v>-23643.000000000091</v>
      </c>
      <c r="D20" t="s">
        <v>8</v>
      </c>
      <c r="E20">
        <v>300</v>
      </c>
      <c r="F20" t="s">
        <v>9</v>
      </c>
      <c r="G20">
        <f>Formulation_1!G20</f>
        <v>-7889.0006650206833</v>
      </c>
      <c r="H20">
        <f>Formulation_1!H20</f>
        <v>-23357.222222222219</v>
      </c>
      <c r="I20">
        <f t="shared" si="1"/>
        <v>0.73163857495781448</v>
      </c>
      <c r="J20">
        <f t="shared" si="0"/>
        <v>1.2235092643250234E-2</v>
      </c>
      <c r="K20">
        <v>1</v>
      </c>
      <c r="L20">
        <f t="shared" si="3"/>
        <v>1</v>
      </c>
    </row>
    <row r="21" spans="1:12" x14ac:dyDescent="0.35">
      <c r="A21">
        <v>1</v>
      </c>
      <c r="B21">
        <v>2215</v>
      </c>
      <c r="C21">
        <v>-25785</v>
      </c>
      <c r="D21" t="s">
        <v>8</v>
      </c>
      <c r="E21">
        <v>300</v>
      </c>
      <c r="F21" t="s">
        <v>9</v>
      </c>
      <c r="G21">
        <f>Formulation_1!G21</f>
        <v>-12785.002028576781</v>
      </c>
      <c r="H21">
        <f>Formulation_1!H21</f>
        <v>-22607.22222222223</v>
      </c>
      <c r="I21">
        <f t="shared" si="1"/>
        <v>1.173249874739877</v>
      </c>
      <c r="J21">
        <f t="shared" si="0"/>
        <v>0.13605118569084002</v>
      </c>
      <c r="K21">
        <v>1</v>
      </c>
      <c r="L21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15" sqref="I15"/>
    </sheetView>
  </sheetViews>
  <sheetFormatPr defaultRowHeight="14.5" x14ac:dyDescent="0.35"/>
  <cols>
    <col min="6" max="6" width="29.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15</v>
      </c>
      <c r="M1">
        <f>MIN(H2:H21)</f>
        <v>-23357.222222222219</v>
      </c>
    </row>
    <row r="2" spans="1:13" x14ac:dyDescent="0.35">
      <c r="A2">
        <v>120</v>
      </c>
      <c r="B2">
        <v>0</v>
      </c>
      <c r="C2">
        <v>0</v>
      </c>
      <c r="D2">
        <v>0</v>
      </c>
      <c r="E2">
        <v>0</v>
      </c>
      <c r="F2" t="s">
        <v>6</v>
      </c>
      <c r="G2">
        <f>Formulation_4!G2</f>
        <v>0</v>
      </c>
      <c r="H2">
        <f>Formulation_4!H2</f>
        <v>0</v>
      </c>
      <c r="I2">
        <f>(B2-G2)/(MAX($G$2:$G$21)-MIN($G$2:$G$21))</f>
        <v>0</v>
      </c>
      <c r="J2">
        <f t="shared" ref="J2:J21" si="0">(H2-C2)/($M$2-$M$1)</f>
        <v>0</v>
      </c>
      <c r="K2">
        <f>D2/100</f>
        <v>0</v>
      </c>
      <c r="L2">
        <f>E2/MAX($E$2:$E$21)</f>
        <v>0</v>
      </c>
      <c r="M2">
        <f>MAX(H2:H21)</f>
        <v>0</v>
      </c>
    </row>
    <row r="3" spans="1:13" x14ac:dyDescent="0.35">
      <c r="A3">
        <v>60</v>
      </c>
      <c r="B3">
        <v>-86.000000000000028</v>
      </c>
      <c r="C3">
        <v>-86.000000000000057</v>
      </c>
      <c r="D3">
        <v>3.3048499337679061E-14</v>
      </c>
      <c r="E3">
        <v>0</v>
      </c>
      <c r="F3" t="s">
        <v>6</v>
      </c>
      <c r="G3">
        <f>Formulation_4!G3</f>
        <v>-86.000000000000028</v>
      </c>
      <c r="H3">
        <f>Formulation_4!H3</f>
        <v>-86.000000000000014</v>
      </c>
      <c r="I3">
        <f t="shared" ref="I3:I21" si="1">(B3-G3)/(MAX($G$2:$G$21)-MIN($G$2:$G$21))</f>
        <v>0</v>
      </c>
      <c r="J3">
        <f t="shared" si="0"/>
        <v>1.8252411926382713E-18</v>
      </c>
      <c r="K3">
        <f t="shared" ref="K3:K21" si="2">D3/100</f>
        <v>3.3048499337679063E-16</v>
      </c>
      <c r="L3">
        <f t="shared" ref="L3:L21" si="3">E3/MAX($E$2:$E$21)</f>
        <v>0</v>
      </c>
    </row>
    <row r="4" spans="1:13" x14ac:dyDescent="0.35">
      <c r="A4">
        <v>40</v>
      </c>
      <c r="B4">
        <v>-145.00000000000011</v>
      </c>
      <c r="C4">
        <v>-145.00000000000011</v>
      </c>
      <c r="D4">
        <v>3.9202357835039981E-14</v>
      </c>
      <c r="E4">
        <v>0</v>
      </c>
      <c r="F4" t="s">
        <v>6</v>
      </c>
      <c r="G4">
        <f>Formulation_4!G4</f>
        <v>-145.00000169172631</v>
      </c>
      <c r="H4">
        <f>Formulation_4!H4</f>
        <v>-145.00000000000011</v>
      </c>
      <c r="I4">
        <f t="shared" si="1"/>
        <v>1.3232115204745766E-10</v>
      </c>
      <c r="J4">
        <f t="shared" si="0"/>
        <v>0</v>
      </c>
      <c r="K4">
        <f t="shared" si="2"/>
        <v>3.920235783503998E-16</v>
      </c>
      <c r="L4">
        <f t="shared" si="3"/>
        <v>0</v>
      </c>
    </row>
    <row r="5" spans="1:13" x14ac:dyDescent="0.35">
      <c r="A5">
        <v>30</v>
      </c>
      <c r="B5">
        <v>-451.00000000000011</v>
      </c>
      <c r="C5">
        <v>-451.03608000012451</v>
      </c>
      <c r="D5">
        <v>7.9993600787746748E-3</v>
      </c>
      <c r="E5">
        <v>0</v>
      </c>
      <c r="F5" t="s">
        <v>6</v>
      </c>
      <c r="G5">
        <f>Formulation_4!G5</f>
        <v>-451.00000000000011</v>
      </c>
      <c r="H5">
        <f>Formulation_4!H5</f>
        <v>-451</v>
      </c>
      <c r="I5">
        <f t="shared" si="1"/>
        <v>0</v>
      </c>
      <c r="J5">
        <f t="shared" si="0"/>
        <v>1.5447042367130064E-6</v>
      </c>
      <c r="K5">
        <f t="shared" si="2"/>
        <v>7.9993600787746746E-5</v>
      </c>
      <c r="L5">
        <f t="shared" si="3"/>
        <v>0</v>
      </c>
    </row>
    <row r="6" spans="1:13" x14ac:dyDescent="0.35">
      <c r="A6">
        <v>24</v>
      </c>
      <c r="B6">
        <v>-659</v>
      </c>
      <c r="C6">
        <v>-659</v>
      </c>
      <c r="D6">
        <v>0</v>
      </c>
      <c r="E6">
        <v>0</v>
      </c>
      <c r="F6" t="s">
        <v>6</v>
      </c>
      <c r="G6">
        <f>Formulation_4!G6</f>
        <v>-659.00000000000114</v>
      </c>
      <c r="H6">
        <f>Formulation_4!H6</f>
        <v>-659</v>
      </c>
      <c r="I6">
        <f t="shared" si="1"/>
        <v>8.8922033385294334E-17</v>
      </c>
      <c r="J6">
        <f t="shared" si="0"/>
        <v>0</v>
      </c>
      <c r="K6">
        <f t="shared" si="2"/>
        <v>0</v>
      </c>
      <c r="L6">
        <f t="shared" si="3"/>
        <v>0</v>
      </c>
    </row>
    <row r="7" spans="1:13" x14ac:dyDescent="0.35">
      <c r="A7">
        <v>20</v>
      </c>
      <c r="B7">
        <v>-868.00005186574299</v>
      </c>
      <c r="C7">
        <v>-868.00005186574299</v>
      </c>
      <c r="D7">
        <v>0</v>
      </c>
      <c r="E7">
        <v>3</v>
      </c>
      <c r="F7" t="s">
        <v>6</v>
      </c>
      <c r="G7">
        <f>Formulation_4!G7</f>
        <v>-868.00005186574299</v>
      </c>
      <c r="H7">
        <f>Formulation_4!H7</f>
        <v>-868</v>
      </c>
      <c r="I7">
        <f t="shared" si="1"/>
        <v>0</v>
      </c>
      <c r="J7">
        <f t="shared" si="0"/>
        <v>2.2205441424441124E-9</v>
      </c>
      <c r="K7">
        <f t="shared" si="2"/>
        <v>0</v>
      </c>
      <c r="L7">
        <f t="shared" si="3"/>
        <v>0.01</v>
      </c>
    </row>
    <row r="8" spans="1:13" x14ac:dyDescent="0.35">
      <c r="A8">
        <v>17</v>
      </c>
      <c r="B8">
        <v>-1060.500048568769</v>
      </c>
      <c r="C8">
        <v>-1060.500048568769</v>
      </c>
      <c r="D8">
        <v>0</v>
      </c>
      <c r="E8">
        <v>6</v>
      </c>
      <c r="F8" t="s">
        <v>6</v>
      </c>
      <c r="G8">
        <f>Formulation_4!G8</f>
        <v>-1060.500048568769</v>
      </c>
      <c r="H8">
        <f>Formulation_4!H8</f>
        <v>-1060.5</v>
      </c>
      <c r="I8">
        <f t="shared" si="1"/>
        <v>0</v>
      </c>
      <c r="J8">
        <f t="shared" si="0"/>
        <v>2.0793897718982614E-9</v>
      </c>
      <c r="K8">
        <f t="shared" si="2"/>
        <v>0</v>
      </c>
      <c r="L8">
        <f t="shared" si="3"/>
        <v>0.02</v>
      </c>
    </row>
    <row r="9" spans="1:13" x14ac:dyDescent="0.35">
      <c r="A9">
        <v>15</v>
      </c>
      <c r="B9">
        <v>-1254.0000250145511</v>
      </c>
      <c r="C9">
        <v>-1254.000029474247</v>
      </c>
      <c r="D9">
        <v>3.5563762333638519E-7</v>
      </c>
      <c r="E9">
        <v>23</v>
      </c>
      <c r="F9" t="s">
        <v>6</v>
      </c>
      <c r="G9">
        <f>Formulation_4!G9</f>
        <v>-1254.0000250145511</v>
      </c>
      <c r="H9">
        <f>Formulation_4!H9</f>
        <v>-1254</v>
      </c>
      <c r="I9">
        <f t="shared" si="1"/>
        <v>0</v>
      </c>
      <c r="J9">
        <f t="shared" si="0"/>
        <v>1.2618900773962476E-9</v>
      </c>
      <c r="K9">
        <f t="shared" si="2"/>
        <v>3.556376233363852E-9</v>
      </c>
      <c r="L9">
        <f t="shared" si="3"/>
        <v>7.6666666666666661E-2</v>
      </c>
    </row>
    <row r="10" spans="1:13" x14ac:dyDescent="0.35">
      <c r="A10">
        <v>13</v>
      </c>
      <c r="B10">
        <v>-1449.0000614385319</v>
      </c>
      <c r="C10">
        <v>-1449.0000614385319</v>
      </c>
      <c r="D10">
        <v>0</v>
      </c>
      <c r="E10">
        <v>90</v>
      </c>
      <c r="F10" t="s">
        <v>6</v>
      </c>
      <c r="G10">
        <f>Formulation_4!G10</f>
        <v>-1449.0000614385319</v>
      </c>
      <c r="H10">
        <f>Formulation_4!H10</f>
        <v>-1449</v>
      </c>
      <c r="I10">
        <f t="shared" si="1"/>
        <v>0</v>
      </c>
      <c r="J10">
        <f t="shared" si="0"/>
        <v>2.6303869246520319E-9</v>
      </c>
      <c r="K10">
        <f t="shared" si="2"/>
        <v>0</v>
      </c>
      <c r="L10">
        <f t="shared" si="3"/>
        <v>0.3</v>
      </c>
    </row>
    <row r="11" spans="1:13" x14ac:dyDescent="0.35">
      <c r="A11">
        <v>12</v>
      </c>
      <c r="B11">
        <v>-1635.000156561714</v>
      </c>
      <c r="C11">
        <v>-1635.000156561714</v>
      </c>
      <c r="D11">
        <v>0</v>
      </c>
      <c r="E11">
        <v>76</v>
      </c>
      <c r="F11" t="s">
        <v>6</v>
      </c>
      <c r="G11">
        <f>Formulation_4!G11</f>
        <v>-1635.000156561714</v>
      </c>
      <c r="H11">
        <f>Formulation_4!H11</f>
        <v>-1635.0000023867849</v>
      </c>
      <c r="I11">
        <f t="shared" si="1"/>
        <v>0</v>
      </c>
      <c r="J11">
        <f t="shared" si="0"/>
        <v>6.6007390616406094E-9</v>
      </c>
      <c r="K11">
        <f t="shared" si="2"/>
        <v>0</v>
      </c>
      <c r="L11">
        <f t="shared" si="3"/>
        <v>0.25333333333333335</v>
      </c>
    </row>
    <row r="12" spans="1:13" x14ac:dyDescent="0.35">
      <c r="A12">
        <v>10</v>
      </c>
      <c r="B12">
        <v>-2002.000100322864</v>
      </c>
      <c r="C12">
        <v>-2002.000100322864</v>
      </c>
      <c r="D12">
        <v>0</v>
      </c>
      <c r="E12">
        <v>178</v>
      </c>
      <c r="F12" t="s">
        <v>6</v>
      </c>
      <c r="G12">
        <f>Formulation_4!G12</f>
        <v>-2002.000100322864</v>
      </c>
      <c r="H12">
        <f>Formulation_4!H12</f>
        <v>-2002</v>
      </c>
      <c r="I12">
        <f t="shared" si="1"/>
        <v>0</v>
      </c>
      <c r="J12">
        <f t="shared" si="0"/>
        <v>4.2951538948301352E-9</v>
      </c>
      <c r="K12">
        <f t="shared" si="2"/>
        <v>0</v>
      </c>
      <c r="L12">
        <f t="shared" si="3"/>
        <v>0.59333333333333338</v>
      </c>
    </row>
    <row r="13" spans="1:13" x14ac:dyDescent="0.35">
      <c r="A13">
        <v>9</v>
      </c>
      <c r="B13">
        <v>-2218.000114958244</v>
      </c>
      <c r="C13">
        <v>-2461.3300057467231</v>
      </c>
      <c r="D13">
        <v>9.8861140204829088</v>
      </c>
      <c r="E13">
        <v>300</v>
      </c>
      <c r="F13" t="s">
        <v>7</v>
      </c>
      <c r="G13">
        <f>Formulation_4!G13</f>
        <v>-2218.000114958244</v>
      </c>
      <c r="H13">
        <f>Formulation_4!H13</f>
        <v>-2218</v>
      </c>
      <c r="I13">
        <f t="shared" si="1"/>
        <v>0</v>
      </c>
      <c r="J13">
        <f t="shared" si="0"/>
        <v>1.0417763012727487E-2</v>
      </c>
      <c r="K13">
        <f t="shared" si="2"/>
        <v>9.8861140204829084E-2</v>
      </c>
      <c r="L13">
        <f t="shared" si="3"/>
        <v>1</v>
      </c>
    </row>
    <row r="14" spans="1:13" x14ac:dyDescent="0.35">
      <c r="A14">
        <v>8</v>
      </c>
      <c r="B14">
        <v>-2587.0001102779652</v>
      </c>
      <c r="C14">
        <v>-2667.9824610244982</v>
      </c>
      <c r="D14">
        <v>3.0353404465573428</v>
      </c>
      <c r="E14">
        <v>300</v>
      </c>
      <c r="F14" t="s">
        <v>7</v>
      </c>
      <c r="G14">
        <f>Formulation_4!G14</f>
        <v>-2587.0001102779652</v>
      </c>
      <c r="H14">
        <f>Formulation_4!H14</f>
        <v>-2586.9999999999909</v>
      </c>
      <c r="I14">
        <f t="shared" si="1"/>
        <v>0</v>
      </c>
      <c r="J14">
        <f t="shared" si="0"/>
        <v>3.4671272231789636E-3</v>
      </c>
      <c r="K14">
        <f t="shared" si="2"/>
        <v>3.0353404465573428E-2</v>
      </c>
      <c r="L14">
        <f t="shared" si="3"/>
        <v>1</v>
      </c>
    </row>
    <row r="15" spans="1:13" x14ac:dyDescent="0.35">
      <c r="A15">
        <v>7</v>
      </c>
      <c r="B15">
        <v>-2920.0001630875222</v>
      </c>
      <c r="C15">
        <v>-3073.934424183095</v>
      </c>
      <c r="D15">
        <v>5.0077275521738427</v>
      </c>
      <c r="E15">
        <v>300</v>
      </c>
      <c r="F15" t="s">
        <v>7</v>
      </c>
      <c r="G15">
        <f>Formulation_4!G15</f>
        <v>-2920.0001920157379</v>
      </c>
      <c r="H15">
        <f>Formulation_4!H15</f>
        <v>-2919.9999999999659</v>
      </c>
      <c r="I15">
        <f t="shared" si="1"/>
        <v>2.2626680547536285E-9</v>
      </c>
      <c r="J15">
        <f t="shared" si="0"/>
        <v>6.5904422503064095E-3</v>
      </c>
      <c r="K15">
        <f t="shared" si="2"/>
        <v>5.0077275521738428E-2</v>
      </c>
      <c r="L15">
        <f t="shared" si="3"/>
        <v>1</v>
      </c>
    </row>
    <row r="16" spans="1:13" x14ac:dyDescent="0.35">
      <c r="A16">
        <v>6</v>
      </c>
      <c r="B16">
        <v>-3447.0002330279899</v>
      </c>
      <c r="C16">
        <v>-8045.9419545864948</v>
      </c>
      <c r="D16">
        <v>57.158524726081723</v>
      </c>
      <c r="E16">
        <v>300</v>
      </c>
      <c r="F16" t="s">
        <v>7</v>
      </c>
      <c r="G16">
        <f>Formulation_4!G16</f>
        <v>-3447.0002330279899</v>
      </c>
      <c r="H16">
        <f>Formulation_4!H16</f>
        <v>-3446.9999999999991</v>
      </c>
      <c r="I16">
        <f t="shared" si="1"/>
        <v>0</v>
      </c>
      <c r="J16">
        <f t="shared" si="0"/>
        <v>0.19689592841271303</v>
      </c>
      <c r="K16">
        <f t="shared" si="2"/>
        <v>0.57158524726081728</v>
      </c>
      <c r="L16">
        <f t="shared" si="3"/>
        <v>1</v>
      </c>
    </row>
    <row r="17" spans="1:12" x14ac:dyDescent="0.35">
      <c r="A17">
        <v>5</v>
      </c>
      <c r="B17">
        <v>-4223.0002195877778</v>
      </c>
      <c r="C17">
        <v>-10786.67346905967</v>
      </c>
      <c r="D17">
        <v>60.849837239432823</v>
      </c>
      <c r="E17">
        <v>300</v>
      </c>
      <c r="F17" t="s">
        <v>7</v>
      </c>
      <c r="G17">
        <f>Formulation_4!G17</f>
        <v>-4223.0002234386538</v>
      </c>
      <c r="H17">
        <f>Formulation_4!H17</f>
        <v>-4222.9999999980491</v>
      </c>
      <c r="I17">
        <f t="shared" si="1"/>
        <v>3.0120261590568576E-10</v>
      </c>
      <c r="J17">
        <f t="shared" si="0"/>
        <v>0.28101258816713648</v>
      </c>
      <c r="K17">
        <f>D17/100</f>
        <v>0.60849837239432825</v>
      </c>
      <c r="L17">
        <f t="shared" si="3"/>
        <v>1</v>
      </c>
    </row>
    <row r="18" spans="1:12" x14ac:dyDescent="0.35">
      <c r="A18">
        <v>4</v>
      </c>
      <c r="B18">
        <v>-4800.0004327488759</v>
      </c>
      <c r="C18">
        <v>-13656.4617907508</v>
      </c>
      <c r="D18">
        <v>64.851800515417509</v>
      </c>
      <c r="E18">
        <v>300</v>
      </c>
      <c r="F18" t="s">
        <v>7</v>
      </c>
      <c r="G18">
        <f>Formulation_4!G18</f>
        <v>-4800.0004327488759</v>
      </c>
      <c r="H18">
        <f>Formulation_4!H18</f>
        <v>-4845.7031606807213</v>
      </c>
      <c r="I18">
        <f t="shared" si="1"/>
        <v>0</v>
      </c>
      <c r="J18">
        <f t="shared" si="0"/>
        <v>0.37721774217173237</v>
      </c>
      <c r="K18">
        <f t="shared" si="2"/>
        <v>0.64851800515417513</v>
      </c>
      <c r="L18">
        <f t="shared" si="3"/>
        <v>1</v>
      </c>
    </row>
    <row r="19" spans="1:12" x14ac:dyDescent="0.35">
      <c r="A19">
        <v>3</v>
      </c>
      <c r="B19">
        <v>-6344.0005597939607</v>
      </c>
      <c r="C19">
        <v>-19043.731607345311</v>
      </c>
      <c r="D19">
        <v>66.68719823090224</v>
      </c>
      <c r="E19">
        <v>300</v>
      </c>
      <c r="F19" t="s">
        <v>7</v>
      </c>
      <c r="G19">
        <f>Formulation_4!G19</f>
        <v>-6344.0005597939607</v>
      </c>
      <c r="H19">
        <f>Formulation_4!H19</f>
        <v>-6343.9999999986203</v>
      </c>
      <c r="I19">
        <f t="shared" si="1"/>
        <v>0</v>
      </c>
      <c r="J19">
        <f t="shared" si="0"/>
        <v>0.54371754853897303</v>
      </c>
      <c r="K19">
        <f t="shared" si="2"/>
        <v>0.66687198230902245</v>
      </c>
      <c r="L19">
        <f t="shared" si="3"/>
        <v>1</v>
      </c>
    </row>
    <row r="20" spans="1:12" x14ac:dyDescent="0.35">
      <c r="A20">
        <v>2</v>
      </c>
      <c r="B20">
        <v>-7889.0006650206833</v>
      </c>
      <c r="C20">
        <v>-23357.222222222219</v>
      </c>
      <c r="D20">
        <v>66.224576749905495</v>
      </c>
      <c r="E20">
        <v>300</v>
      </c>
      <c r="F20" t="s">
        <v>7</v>
      </c>
      <c r="G20">
        <f>Formulation_4!G20</f>
        <v>-7889.0006650206833</v>
      </c>
      <c r="H20">
        <f>Formulation_4!H20</f>
        <v>-23357.222222222219</v>
      </c>
      <c r="I20">
        <f t="shared" si="1"/>
        <v>0</v>
      </c>
      <c r="J20">
        <f t="shared" si="0"/>
        <v>0</v>
      </c>
      <c r="K20">
        <f t="shared" si="2"/>
        <v>0.66224576749905495</v>
      </c>
      <c r="L20">
        <f t="shared" si="3"/>
        <v>1</v>
      </c>
    </row>
    <row r="21" spans="1:12" x14ac:dyDescent="0.35">
      <c r="A21">
        <v>1</v>
      </c>
      <c r="B21">
        <v>-12785.002028576781</v>
      </c>
      <c r="C21">
        <v>-22607.22222222223</v>
      </c>
      <c r="D21">
        <v>43.4472669711297</v>
      </c>
      <c r="E21">
        <v>300</v>
      </c>
      <c r="F21" t="s">
        <v>7</v>
      </c>
      <c r="G21">
        <f>Formulation_4!G21</f>
        <v>-12785.002028576781</v>
      </c>
      <c r="H21">
        <f>Formulation_4!H21</f>
        <v>-22607.22222222223</v>
      </c>
      <c r="I21">
        <f t="shared" si="1"/>
        <v>0</v>
      </c>
      <c r="J21">
        <f t="shared" si="0"/>
        <v>0</v>
      </c>
      <c r="K21">
        <f t="shared" si="2"/>
        <v>0.434472669711297</v>
      </c>
      <c r="L2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Formulation_1</vt:lpstr>
      <vt:lpstr>Formulation_2</vt:lpstr>
      <vt:lpstr>Formulation_3</vt:lpstr>
      <vt:lpstr>Formulation_4</vt:lpstr>
      <vt:lpstr>Formulation_5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Liñan Romero</cp:lastModifiedBy>
  <dcterms:created xsi:type="dcterms:W3CDTF">2025-07-08T23:35:23Z</dcterms:created>
  <dcterms:modified xsi:type="dcterms:W3CDTF">2025-07-11T13:17:45Z</dcterms:modified>
</cp:coreProperties>
</file>