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sl.localhost\Ubuntu\home\ldavilr\repos\SetBasedSTN\hexaly_benchmarking_results\"/>
    </mc:Choice>
  </mc:AlternateContent>
  <bookViews>
    <workbookView xWindow="0" yWindow="0" windowWidth="28800" windowHeight="12450" activeTab="2"/>
  </bookViews>
  <sheets>
    <sheet name="Formulation_1" sheetId="1" r:id="rId1"/>
    <sheet name="Formulation_2" sheetId="2" r:id="rId2"/>
    <sheet name="Formulation_3" sheetId="3" r:id="rId3"/>
    <sheet name="Formulation_4" sheetId="4" r:id="rId4"/>
    <sheet name="Formulation_5" sheetId="5" r:id="rId5"/>
    <sheet name="Formulation_6" sheetId="6" r:id="rId6"/>
  </sheets>
  <calcPr calcId="162913"/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J3" i="1"/>
  <c r="J7" i="4" l="1"/>
  <c r="L21" i="5" l="1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G2" i="1" l="1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G9" i="5"/>
  <c r="G10" i="5"/>
  <c r="K19" i="1"/>
  <c r="K21" i="1"/>
  <c r="K20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H3" i="1"/>
  <c r="H3" i="5" s="1"/>
  <c r="H4" i="1"/>
  <c r="H4" i="5" s="1"/>
  <c r="H5" i="1"/>
  <c r="H5" i="3" s="1"/>
  <c r="H6" i="1"/>
  <c r="H6" i="3" s="1"/>
  <c r="H7" i="1"/>
  <c r="H7" i="3" s="1"/>
  <c r="H8" i="1"/>
  <c r="H8" i="5" s="1"/>
  <c r="H9" i="1"/>
  <c r="H9" i="2" s="1"/>
  <c r="H10" i="1"/>
  <c r="H10" i="5" s="1"/>
  <c r="H11" i="1"/>
  <c r="H11" i="5" s="1"/>
  <c r="H12" i="1"/>
  <c r="H12" i="4" s="1"/>
  <c r="H13" i="1"/>
  <c r="H13" i="3" s="1"/>
  <c r="H14" i="1"/>
  <c r="H14" i="3" s="1"/>
  <c r="H15" i="1"/>
  <c r="H15" i="5" s="1"/>
  <c r="H16" i="1"/>
  <c r="H16" i="5" s="1"/>
  <c r="H17" i="1"/>
  <c r="H17" i="5" s="1"/>
  <c r="H18" i="1"/>
  <c r="H18" i="3" s="1"/>
  <c r="H19" i="1"/>
  <c r="H19" i="4" s="1"/>
  <c r="H20" i="1"/>
  <c r="H20" i="3" s="1"/>
  <c r="H21" i="1"/>
  <c r="H21" i="3" s="1"/>
  <c r="H2" i="1"/>
  <c r="H2" i="2" s="1"/>
  <c r="G3" i="1"/>
  <c r="G3" i="3" s="1"/>
  <c r="G4" i="1"/>
  <c r="G4" i="5" s="1"/>
  <c r="G5" i="1"/>
  <c r="G6" i="1"/>
  <c r="G7" i="1"/>
  <c r="G7" i="3" s="1"/>
  <c r="G8" i="1"/>
  <c r="G8" i="2" s="1"/>
  <c r="G9" i="1"/>
  <c r="G10" i="1"/>
  <c r="G11" i="1"/>
  <c r="G11" i="5" s="1"/>
  <c r="G12" i="1"/>
  <c r="G13" i="1"/>
  <c r="G14" i="1"/>
  <c r="G14" i="3" s="1"/>
  <c r="G15" i="1"/>
  <c r="G15" i="2" s="1"/>
  <c r="G16" i="1"/>
  <c r="G16" i="2" s="1"/>
  <c r="G17" i="1"/>
  <c r="G17" i="3" s="1"/>
  <c r="G18" i="1"/>
  <c r="G18" i="3" s="1"/>
  <c r="G19" i="1"/>
  <c r="G20" i="1"/>
  <c r="G21" i="1"/>
  <c r="G21" i="3" s="1"/>
  <c r="I16" i="1" l="1"/>
  <c r="I3" i="1"/>
  <c r="I17" i="1"/>
  <c r="I4" i="1"/>
  <c r="I18" i="1"/>
  <c r="I5" i="1"/>
  <c r="I19" i="1"/>
  <c r="I6" i="1"/>
  <c r="I20" i="1"/>
  <c r="I7" i="1"/>
  <c r="I21" i="1"/>
  <c r="I8" i="1"/>
  <c r="I2" i="1"/>
  <c r="I9" i="1"/>
  <c r="I10" i="1"/>
  <c r="G2" i="4"/>
  <c r="I11" i="1"/>
  <c r="I12" i="1"/>
  <c r="I13" i="1"/>
  <c r="I14" i="1"/>
  <c r="I15" i="1"/>
  <c r="H11" i="2"/>
  <c r="G6" i="3"/>
  <c r="G5" i="3"/>
  <c r="H8" i="4"/>
  <c r="H4" i="4"/>
  <c r="H7" i="2"/>
  <c r="H18" i="4"/>
  <c r="H3" i="4"/>
  <c r="G20" i="3"/>
  <c r="H7" i="5"/>
  <c r="H9" i="5"/>
  <c r="G19" i="3"/>
  <c r="H17" i="4"/>
  <c r="H2" i="5"/>
  <c r="G3" i="5"/>
  <c r="G11" i="2"/>
  <c r="G13" i="3"/>
  <c r="H21" i="5"/>
  <c r="H12" i="3"/>
  <c r="G17" i="5"/>
  <c r="H21" i="2"/>
  <c r="G12" i="3"/>
  <c r="H11" i="4"/>
  <c r="H14" i="2"/>
  <c r="H11" i="3"/>
  <c r="G16" i="5"/>
  <c r="G14" i="2"/>
  <c r="G11" i="3"/>
  <c r="H10" i="4"/>
  <c r="H2" i="4"/>
  <c r="H13" i="2"/>
  <c r="H10" i="3"/>
  <c r="G15" i="5"/>
  <c r="G13" i="2"/>
  <c r="G10" i="3"/>
  <c r="H9" i="4"/>
  <c r="H14" i="5"/>
  <c r="G12" i="2"/>
  <c r="H12" i="2"/>
  <c r="H9" i="3"/>
  <c r="G14" i="5"/>
  <c r="H19" i="3"/>
  <c r="G4" i="3"/>
  <c r="G8" i="5"/>
  <c r="H17" i="3"/>
  <c r="G21" i="5"/>
  <c r="H6" i="2"/>
  <c r="H4" i="3"/>
  <c r="H3" i="3"/>
  <c r="H18" i="2"/>
  <c r="G4" i="2"/>
  <c r="H17" i="2"/>
  <c r="H10" i="2"/>
  <c r="H3" i="2"/>
  <c r="G16" i="3"/>
  <c r="G9" i="3"/>
  <c r="H21" i="4"/>
  <c r="H14" i="4"/>
  <c r="H7" i="4"/>
  <c r="G20" i="5"/>
  <c r="G13" i="5"/>
  <c r="G6" i="5"/>
  <c r="G7" i="2"/>
  <c r="H19" i="2"/>
  <c r="H16" i="4"/>
  <c r="G19" i="2"/>
  <c r="H4" i="2"/>
  <c r="G17" i="2"/>
  <c r="G10" i="2"/>
  <c r="G3" i="2"/>
  <c r="H15" i="3"/>
  <c r="H8" i="3"/>
  <c r="H19" i="5"/>
  <c r="H12" i="5"/>
  <c r="H5" i="5"/>
  <c r="M2" i="1"/>
  <c r="G6" i="2"/>
  <c r="G7" i="5"/>
  <c r="H16" i="3"/>
  <c r="H13" i="5"/>
  <c r="H16" i="2"/>
  <c r="H2" i="3"/>
  <c r="G15" i="3"/>
  <c r="G8" i="3"/>
  <c r="H20" i="4"/>
  <c r="H13" i="4"/>
  <c r="H6" i="4"/>
  <c r="G19" i="5"/>
  <c r="G12" i="5"/>
  <c r="G5" i="5"/>
  <c r="G20" i="2"/>
  <c r="H5" i="2"/>
  <c r="H15" i="4"/>
  <c r="H6" i="5"/>
  <c r="G9" i="2"/>
  <c r="H18" i="5"/>
  <c r="G21" i="2"/>
  <c r="H20" i="2"/>
  <c r="G5" i="2"/>
  <c r="G18" i="2"/>
  <c r="H15" i="2"/>
  <c r="H8" i="2"/>
  <c r="H5" i="4"/>
  <c r="G18" i="5"/>
  <c r="H20" i="5"/>
  <c r="M1" i="1"/>
  <c r="G2" i="5"/>
  <c r="G2" i="3"/>
  <c r="G2" i="2"/>
  <c r="I21" i="5" l="1"/>
  <c r="I7" i="5"/>
  <c r="I5" i="5"/>
  <c r="I9" i="5"/>
  <c r="I20" i="5"/>
  <c r="I6" i="5"/>
  <c r="I19" i="5"/>
  <c r="I18" i="5"/>
  <c r="I4" i="5"/>
  <c r="I17" i="5"/>
  <c r="I3" i="5"/>
  <c r="I16" i="5"/>
  <c r="I2" i="5"/>
  <c r="I11" i="5"/>
  <c r="I8" i="5"/>
  <c r="I15" i="5"/>
  <c r="I10" i="5"/>
  <c r="I14" i="5"/>
  <c r="I13" i="5"/>
  <c r="I12" i="5"/>
  <c r="I12" i="4"/>
  <c r="I11" i="4"/>
  <c r="I10" i="4"/>
  <c r="I9" i="4"/>
  <c r="I8" i="4"/>
  <c r="I21" i="4"/>
  <c r="I7" i="4"/>
  <c r="I20" i="4"/>
  <c r="I6" i="4"/>
  <c r="I19" i="4"/>
  <c r="I5" i="4"/>
  <c r="I18" i="4"/>
  <c r="I4" i="4"/>
  <c r="I17" i="4"/>
  <c r="I3" i="4"/>
  <c r="I16" i="4"/>
  <c r="I2" i="4"/>
  <c r="I15" i="4"/>
  <c r="I14" i="4"/>
  <c r="I13" i="4"/>
  <c r="I18" i="3"/>
  <c r="I4" i="3"/>
  <c r="I17" i="3"/>
  <c r="I3" i="3"/>
  <c r="I16" i="3"/>
  <c r="I2" i="3"/>
  <c r="I15" i="3"/>
  <c r="I14" i="3"/>
  <c r="I13" i="3"/>
  <c r="I12" i="3"/>
  <c r="I11" i="3"/>
  <c r="I10" i="3"/>
  <c r="I9" i="3"/>
  <c r="I8" i="3"/>
  <c r="I21" i="3"/>
  <c r="I7" i="3"/>
  <c r="I20" i="3"/>
  <c r="I6" i="3"/>
  <c r="I19" i="3"/>
  <c r="I5" i="3"/>
  <c r="I10" i="2"/>
  <c r="I9" i="2"/>
  <c r="I8" i="2"/>
  <c r="I21" i="2"/>
  <c r="I7" i="2"/>
  <c r="I20" i="2"/>
  <c r="I6" i="2"/>
  <c r="I19" i="2"/>
  <c r="I5" i="2"/>
  <c r="I18" i="2"/>
  <c r="I4" i="2"/>
  <c r="I17" i="2"/>
  <c r="I3" i="2"/>
  <c r="I16" i="2"/>
  <c r="I2" i="2"/>
  <c r="I15" i="2"/>
  <c r="I14" i="2"/>
  <c r="I13" i="2"/>
  <c r="I12" i="2"/>
  <c r="I11" i="2"/>
  <c r="M2" i="2"/>
  <c r="M1" i="5"/>
  <c r="J9" i="1"/>
  <c r="J11" i="1"/>
  <c r="J12" i="1"/>
  <c r="J17" i="1"/>
  <c r="J10" i="1"/>
  <c r="J2" i="1"/>
  <c r="J21" i="1"/>
  <c r="J14" i="1"/>
  <c r="J8" i="1"/>
  <c r="J20" i="1"/>
  <c r="J5" i="1"/>
  <c r="J16" i="1"/>
  <c r="M2" i="3"/>
  <c r="M1" i="3"/>
  <c r="J15" i="1"/>
  <c r="J13" i="1"/>
  <c r="J6" i="1"/>
  <c r="J7" i="1"/>
  <c r="J4" i="1"/>
  <c r="M2" i="5"/>
  <c r="M2" i="4"/>
  <c r="J19" i="1"/>
  <c r="M1" i="4"/>
  <c r="J18" i="1"/>
  <c r="M1" i="2"/>
  <c r="J12" i="2" s="1"/>
  <c r="J16" i="3" l="1"/>
  <c r="J19" i="5"/>
  <c r="J8" i="3"/>
  <c r="J15" i="3"/>
  <c r="J4" i="3"/>
  <c r="J3" i="3"/>
  <c r="J2" i="3"/>
  <c r="J13" i="5"/>
  <c r="J10" i="4"/>
  <c r="J2" i="4"/>
  <c r="J9" i="4"/>
  <c r="J17" i="4"/>
  <c r="J11" i="4"/>
  <c r="J3" i="4"/>
  <c r="J12" i="4"/>
  <c r="J8" i="4"/>
  <c r="J18" i="4"/>
  <c r="J19" i="4"/>
  <c r="J4" i="4"/>
  <c r="J17" i="2"/>
  <c r="J5" i="5"/>
  <c r="J21" i="4"/>
  <c r="J20" i="4"/>
  <c r="J18" i="2"/>
  <c r="J10" i="2"/>
  <c r="J13" i="2"/>
  <c r="J9" i="2"/>
  <c r="J6" i="5"/>
  <c r="J6" i="4"/>
  <c r="J6" i="2"/>
  <c r="J5" i="4"/>
  <c r="J13" i="4"/>
  <c r="J3" i="2"/>
  <c r="J14" i="4"/>
  <c r="J5" i="2"/>
  <c r="J21" i="2"/>
  <c r="J21" i="5"/>
  <c r="J14" i="5"/>
  <c r="J7" i="5"/>
  <c r="J2" i="5"/>
  <c r="J11" i="5"/>
  <c r="J9" i="5"/>
  <c r="J16" i="5"/>
  <c r="J17" i="5"/>
  <c r="J8" i="5"/>
  <c r="J10" i="5"/>
  <c r="J4" i="5"/>
  <c r="J15" i="5"/>
  <c r="J3" i="5"/>
  <c r="J4" i="2"/>
  <c r="J20" i="5"/>
  <c r="J16" i="2"/>
  <c r="J7" i="2"/>
  <c r="J15" i="2"/>
  <c r="J20" i="2"/>
  <c r="J11" i="2"/>
  <c r="J10" i="3"/>
  <c r="J21" i="3"/>
  <c r="J11" i="3"/>
  <c r="J13" i="3"/>
  <c r="J7" i="3"/>
  <c r="J20" i="3"/>
  <c r="J14" i="3"/>
  <c r="J18" i="3"/>
  <c r="J5" i="3"/>
  <c r="J9" i="3"/>
  <c r="J12" i="3"/>
  <c r="J6" i="3"/>
  <c r="J16" i="4"/>
  <c r="J2" i="2"/>
  <c r="J8" i="2"/>
  <c r="J14" i="2"/>
  <c r="J18" i="5"/>
  <c r="J17" i="3"/>
  <c r="J19" i="2"/>
  <c r="J12" i="5"/>
  <c r="J19" i="3"/>
  <c r="J15" i="4"/>
</calcChain>
</file>

<file path=xl/sharedStrings.xml><?xml version="1.0" encoding="utf-8"?>
<sst xmlns="http://schemas.openxmlformats.org/spreadsheetml/2006/main" count="186" uniqueCount="14">
  <si>
    <t>Accuracy</t>
  </si>
  <si>
    <t>Objective</t>
  </si>
  <si>
    <t>Obj. bound</t>
  </si>
  <si>
    <t>Obj. gap</t>
  </si>
  <si>
    <t>Time [s]</t>
  </si>
  <si>
    <t>Status</t>
  </si>
  <si>
    <t>HxSolutionStatus.OPTIMAL</t>
  </si>
  <si>
    <t>HxSolutionStatus.FEASIBLE</t>
  </si>
  <si>
    <t>Best Objective</t>
  </si>
  <si>
    <t>Best bound</t>
  </si>
  <si>
    <t>Obj quality</t>
  </si>
  <si>
    <t>Best bound quality</t>
  </si>
  <si>
    <t>gap quality</t>
  </si>
  <si>
    <t>time 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</si>
</sst>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I9" sqref="I9"/>
    </sheetView>
  </sheetViews>
  <sheetFormatPr defaultRowHeight="14.5" x14ac:dyDescent="0.35"/>
  <cols>
    <col min="6" max="6" width="31.54296875" customWidth="1"/>
    <col min="7" max="7" width="12.453125" bestFit="1" customWidth="1"/>
    <col min="9" max="10" width="11.81640625" bestFit="1" customWidth="1"/>
    <col min="12" max="12" width="16.6328125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3" t="s">
        <v>13</v>
      </c>
      <c r="M1">
        <f>MIN(H2:H21)</f>
        <v>-28000</v>
      </c>
    </row>
    <row r="2" spans="1:13" x14ac:dyDescent="0.35">
      <c r="A2">
        <v>120</v>
      </c>
      <c r="B2">
        <v>0</v>
      </c>
      <c r="C2">
        <v>0</v>
      </c>
      <c r="D2">
        <v>0</v>
      </c>
      <c r="E2">
        <v>0</v>
      </c>
      <c r="F2" t="s">
        <v>6</v>
      </c>
      <c r="G2">
        <f>MIN(B2,Formulation_2!B2,Formulation_3!B2,Formulation_4!B2,Formulation_5!B2)</f>
        <v>-1.19423581215187E-5</v>
      </c>
      <c r="H2">
        <f>MAX(C2,Formulation_2!C2,Formulation_3!C2,Formulation_4!C2,Formulation_5!C2)</f>
        <v>0</v>
      </c>
      <c r="I2">
        <f>(B2-G2)/(MAX($G$2:$G$21)-MIN($G$2:$G$21))</f>
        <v>9.3096474532594763E-10</v>
      </c>
      <c r="J2">
        <f t="shared" ref="J2:J21" si="0">(H2-C2)/($M$2-$M$1)</f>
        <v>0</v>
      </c>
      <c r="K2">
        <f>D2/100</f>
        <v>0</v>
      </c>
      <c r="L2">
        <f>E2/MAX($E$2:$E$21)</f>
        <v>0</v>
      </c>
      <c r="M2">
        <f>MAX(H2:H21)</f>
        <v>0</v>
      </c>
    </row>
    <row r="3" spans="1:13" x14ac:dyDescent="0.35">
      <c r="A3">
        <v>60</v>
      </c>
      <c r="B3">
        <v>-86</v>
      </c>
      <c r="C3">
        <v>-86.000000000000028</v>
      </c>
      <c r="D3">
        <v>3.3048499337679068E-14</v>
      </c>
      <c r="E3">
        <v>0</v>
      </c>
      <c r="F3" t="s">
        <v>6</v>
      </c>
      <c r="G3">
        <f>MIN(B3,Formulation_2!B3,Formulation_3!B3,Formulation_4!B3,Formulation_5!B3)</f>
        <v>-86</v>
      </c>
      <c r="H3">
        <f>MAX(C3,Formulation_2!C3,Formulation_3!C3,Formulation_4!C3,Formulation_5!C3)</f>
        <v>-86.000000000000014</v>
      </c>
      <c r="I3">
        <f t="shared" ref="I3:I21" si="1">(B3-G3)/(MAX($G$2:$G$21)-MIN($G$2:$G$21))</f>
        <v>0</v>
      </c>
      <c r="J3">
        <f>(H3-C3)/($M$2-$M$1)</f>
        <v>5.0753052554292874E-19</v>
      </c>
      <c r="K3">
        <f t="shared" ref="K3:K21" si="2">D3/100</f>
        <v>3.3048499337679068E-16</v>
      </c>
      <c r="L3">
        <f t="shared" ref="L3:L21" si="3">E3/MAX($E$2:$E$21)</f>
        <v>0</v>
      </c>
    </row>
    <row r="4" spans="1:13" x14ac:dyDescent="0.35">
      <c r="A4">
        <v>40</v>
      </c>
      <c r="B4">
        <v>-145</v>
      </c>
      <c r="C4">
        <v>-145</v>
      </c>
      <c r="D4">
        <v>1.960117891752E-14</v>
      </c>
      <c r="E4">
        <v>0</v>
      </c>
      <c r="F4" t="s">
        <v>6</v>
      </c>
      <c r="G4">
        <f>MIN(B4,Formulation_2!B4,Formulation_3!B4,Formulation_4!B4,Formulation_5!B4)</f>
        <v>-145.00000776250221</v>
      </c>
      <c r="H4">
        <f>MAX(C4,Formulation_2!C4,Formulation_3!C4,Formulation_4!C4,Formulation_5!C4)</f>
        <v>-145</v>
      </c>
      <c r="I4">
        <f t="shared" si="1"/>
        <v>6.0512470124607369E-10</v>
      </c>
      <c r="J4">
        <f t="shared" si="0"/>
        <v>0</v>
      </c>
      <c r="K4">
        <f t="shared" si="2"/>
        <v>1.960117891752E-16</v>
      </c>
      <c r="L4">
        <f t="shared" si="3"/>
        <v>0</v>
      </c>
    </row>
    <row r="5" spans="1:13" x14ac:dyDescent="0.35">
      <c r="A5">
        <v>30</v>
      </c>
      <c r="B5">
        <v>-451</v>
      </c>
      <c r="C5">
        <v>-451</v>
      </c>
      <c r="D5">
        <v>0</v>
      </c>
      <c r="E5">
        <v>0</v>
      </c>
      <c r="F5" t="s">
        <v>6</v>
      </c>
      <c r="G5">
        <f>MIN(B5,Formulation_2!B5,Formulation_3!B5,Formulation_4!B5,Formulation_5!B5)</f>
        <v>-451.00000975052171</v>
      </c>
      <c r="H5">
        <f>MAX(C5,Formulation_2!C5,Formulation_3!C5,Formulation_4!C5,Formulation_5!C5)</f>
        <v>-450.9999999999855</v>
      </c>
      <c r="I5">
        <f t="shared" si="1"/>
        <v>7.601004651422975E-10</v>
      </c>
      <c r="J5">
        <f t="shared" si="0"/>
        <v>5.1768113605378727E-16</v>
      </c>
      <c r="K5">
        <f t="shared" si="2"/>
        <v>0</v>
      </c>
      <c r="L5">
        <f t="shared" si="3"/>
        <v>0</v>
      </c>
    </row>
    <row r="6" spans="1:13" x14ac:dyDescent="0.35">
      <c r="A6">
        <v>24</v>
      </c>
      <c r="B6">
        <v>-659.00000000013756</v>
      </c>
      <c r="C6">
        <v>-659.00000000230125</v>
      </c>
      <c r="D6">
        <v>3.2832896745223678E-10</v>
      </c>
      <c r="E6">
        <v>0</v>
      </c>
      <c r="F6" t="s">
        <v>6</v>
      </c>
      <c r="G6">
        <f>MIN(B6,Formulation_2!B6,Formulation_3!B6,Formulation_4!B6,Formulation_5!B6)</f>
        <v>-659.00003359999994</v>
      </c>
      <c r="H6">
        <f>MAX(C6,Formulation_2!C6,Formulation_3!C6,Formulation_4!C6,Formulation_5!C6)</f>
        <v>-659.00000000230125</v>
      </c>
      <c r="I6">
        <f t="shared" si="1"/>
        <v>2.6192722578190688E-9</v>
      </c>
      <c r="J6">
        <f t="shared" si="0"/>
        <v>0</v>
      </c>
      <c r="K6">
        <f t="shared" si="2"/>
        <v>3.2832896745223679E-12</v>
      </c>
      <c r="L6">
        <f t="shared" si="3"/>
        <v>0</v>
      </c>
    </row>
    <row r="7" spans="1:13" x14ac:dyDescent="0.35">
      <c r="A7">
        <v>20</v>
      </c>
      <c r="B7">
        <v>-868.00000803870853</v>
      </c>
      <c r="C7">
        <v>-868.00000803870853</v>
      </c>
      <c r="D7">
        <v>0</v>
      </c>
      <c r="E7">
        <v>1</v>
      </c>
      <c r="F7" t="s">
        <v>6</v>
      </c>
      <c r="G7">
        <f>MIN(B7,Formulation_2!B7,Formulation_3!B7,Formulation_4!B7,Formulation_5!B7)</f>
        <v>-868.00004544384751</v>
      </c>
      <c r="H7">
        <f>MAX(C7,Formulation_2!C7,Formulation_3!C7,Formulation_4!C7,Formulation_5!C7)</f>
        <v>-868.00000803870853</v>
      </c>
      <c r="I7">
        <f t="shared" si="1"/>
        <v>2.9159120278026946E-9</v>
      </c>
      <c r="J7">
        <f t="shared" si="0"/>
        <v>0</v>
      </c>
      <c r="K7">
        <f t="shared" si="2"/>
        <v>0</v>
      </c>
      <c r="L7">
        <f t="shared" si="3"/>
        <v>3.3333333333333335E-3</v>
      </c>
    </row>
    <row r="8" spans="1:13" x14ac:dyDescent="0.35">
      <c r="A8">
        <v>17</v>
      </c>
      <c r="B8">
        <v>-1060.5000000000009</v>
      </c>
      <c r="C8">
        <v>-1060.500011838164</v>
      </c>
      <c r="D8">
        <v>1.116281302541617E-6</v>
      </c>
      <c r="E8">
        <v>0</v>
      </c>
      <c r="F8" t="s">
        <v>6</v>
      </c>
      <c r="G8">
        <f>MIN(B8,Formulation_2!B8,Formulation_3!B8,Formulation_4!B8,Formulation_5!B8)</f>
        <v>-1060.5000316010601</v>
      </c>
      <c r="H8">
        <f>MAX(C8,Formulation_2!C8,Formulation_3!C8,Formulation_4!C8,Formulation_5!C8)</f>
        <v>-1060.500011838164</v>
      </c>
      <c r="I8">
        <f t="shared" si="1"/>
        <v>2.4634558515632593E-9</v>
      </c>
      <c r="J8">
        <f t="shared" si="0"/>
        <v>0</v>
      </c>
      <c r="K8">
        <f t="shared" si="2"/>
        <v>1.116281302541617E-8</v>
      </c>
      <c r="L8">
        <f t="shared" si="3"/>
        <v>0</v>
      </c>
    </row>
    <row r="9" spans="1:13" x14ac:dyDescent="0.35">
      <c r="A9">
        <v>15</v>
      </c>
      <c r="B9">
        <v>-1254.0000104776591</v>
      </c>
      <c r="C9">
        <v>-1254.0000104776591</v>
      </c>
      <c r="D9">
        <v>0</v>
      </c>
      <c r="E9">
        <v>3</v>
      </c>
      <c r="F9" t="s">
        <v>6</v>
      </c>
      <c r="G9">
        <f>MIN(B9,Formulation_2!B9,Formulation_3!B9,Formulation_4!B9,Formulation_5!B9)</f>
        <v>-1254.0000827443171</v>
      </c>
      <c r="H9">
        <f>MAX(C9,Formulation_2!C9,Formulation_3!C9,Formulation_4!C9,Formulation_5!C9)</f>
        <v>-1254.0000104776591</v>
      </c>
      <c r="I9">
        <f t="shared" si="1"/>
        <v>5.6335365392440403E-9</v>
      </c>
      <c r="J9">
        <f t="shared" si="0"/>
        <v>0</v>
      </c>
      <c r="K9">
        <f t="shared" si="2"/>
        <v>0</v>
      </c>
      <c r="L9">
        <f t="shared" si="3"/>
        <v>0.01</v>
      </c>
    </row>
    <row r="10" spans="1:13" x14ac:dyDescent="0.35">
      <c r="A10">
        <v>13</v>
      </c>
      <c r="B10">
        <v>-1449.000015890972</v>
      </c>
      <c r="C10">
        <v>-1449.000024050491</v>
      </c>
      <c r="D10">
        <v>5.6311379217380048E-7</v>
      </c>
      <c r="E10">
        <v>6</v>
      </c>
      <c r="F10" t="s">
        <v>6</v>
      </c>
      <c r="G10">
        <f>MIN(B10,Formulation_2!B10,Formulation_3!B10,Formulation_4!B10,Formulation_5!B10)</f>
        <v>-1449.0000846918269</v>
      </c>
      <c r="H10">
        <f>MAX(C10,Formulation_2!C10,Formulation_3!C10,Formulation_4!C10,Formulation_5!C10)</f>
        <v>-1449.000024050491</v>
      </c>
      <c r="I10">
        <f t="shared" si="1"/>
        <v>5.3633603798646526E-9</v>
      </c>
      <c r="J10">
        <f t="shared" si="0"/>
        <v>0</v>
      </c>
      <c r="K10">
        <f t="shared" si="2"/>
        <v>5.6311379217380048E-9</v>
      </c>
      <c r="L10">
        <f t="shared" si="3"/>
        <v>0.02</v>
      </c>
    </row>
    <row r="11" spans="1:13" x14ac:dyDescent="0.35">
      <c r="A11">
        <v>12</v>
      </c>
      <c r="B11">
        <v>-1635.000032535246</v>
      </c>
      <c r="C11">
        <v>-1635.000032535246</v>
      </c>
      <c r="D11">
        <v>0</v>
      </c>
      <c r="E11">
        <v>37</v>
      </c>
      <c r="F11" t="s">
        <v>6</v>
      </c>
      <c r="G11">
        <f>MIN(B11,Formulation_2!B11,Formulation_3!B11,Formulation_4!B11,Formulation_5!B11)</f>
        <v>-1635.0001722248301</v>
      </c>
      <c r="H11">
        <f>MAX(C11,Formulation_2!C11,Formulation_3!C11,Formulation_4!C11,Formulation_5!C11)</f>
        <v>-1635.000032535246</v>
      </c>
      <c r="I11">
        <f t="shared" si="1"/>
        <v>1.0889480684257428E-8</v>
      </c>
      <c r="J11">
        <f t="shared" si="0"/>
        <v>0</v>
      </c>
      <c r="K11">
        <f t="shared" si="2"/>
        <v>0</v>
      </c>
      <c r="L11">
        <f t="shared" si="3"/>
        <v>0.12333333333333334</v>
      </c>
    </row>
    <row r="12" spans="1:13" x14ac:dyDescent="0.35">
      <c r="A12">
        <v>10</v>
      </c>
      <c r="B12">
        <v>-2002.000064294459</v>
      </c>
      <c r="C12">
        <v>-2022.4925975448459</v>
      </c>
      <c r="D12">
        <v>1.0132315576958411</v>
      </c>
      <c r="E12">
        <v>300</v>
      </c>
      <c r="F12" t="s">
        <v>7</v>
      </c>
      <c r="G12">
        <f>MIN(B12,Formulation_2!B12,Formulation_3!B12,Formulation_4!B12,Formulation_5!B12)</f>
        <v>-2002.000064294459</v>
      </c>
      <c r="H12">
        <f>MAX(C12,Formulation_2!C12,Formulation_3!C12,Formulation_4!C12,Formulation_5!C12)</f>
        <v>-2022.4925975448459</v>
      </c>
      <c r="I12">
        <f t="shared" si="1"/>
        <v>0</v>
      </c>
      <c r="J12">
        <f t="shared" si="0"/>
        <v>0</v>
      </c>
      <c r="K12">
        <f t="shared" si="2"/>
        <v>1.0132315576958411E-2</v>
      </c>
      <c r="L12">
        <f t="shared" si="3"/>
        <v>1</v>
      </c>
    </row>
    <row r="13" spans="1:13" x14ac:dyDescent="0.35">
      <c r="A13">
        <v>9</v>
      </c>
      <c r="B13">
        <v>-2218.000053063191</v>
      </c>
      <c r="C13">
        <v>-2218.000053063191</v>
      </c>
      <c r="D13">
        <v>0</v>
      </c>
      <c r="E13">
        <v>52</v>
      </c>
      <c r="F13" t="s">
        <v>6</v>
      </c>
      <c r="G13">
        <f>MIN(B13,Formulation_2!B13,Formulation_3!B13,Formulation_4!B13,Formulation_5!B13)</f>
        <v>-2218.000053063191</v>
      </c>
      <c r="H13">
        <f>MAX(C13,Formulation_2!C13,Formulation_3!C13,Formulation_4!C13,Formulation_5!C13)</f>
        <v>-2218.000053063191</v>
      </c>
      <c r="I13">
        <f t="shared" si="1"/>
        <v>0</v>
      </c>
      <c r="J13">
        <f t="shared" si="0"/>
        <v>0</v>
      </c>
      <c r="K13">
        <f t="shared" si="2"/>
        <v>0</v>
      </c>
      <c r="L13">
        <f t="shared" si="3"/>
        <v>0.17333333333333334</v>
      </c>
    </row>
    <row r="14" spans="1:13" x14ac:dyDescent="0.35">
      <c r="A14">
        <v>8</v>
      </c>
      <c r="B14">
        <v>-2587.000076630633</v>
      </c>
      <c r="C14">
        <v>-2613.3278949058331</v>
      </c>
      <c r="D14">
        <v>1.0074441223591191</v>
      </c>
      <c r="E14">
        <v>300</v>
      </c>
      <c r="F14" t="s">
        <v>7</v>
      </c>
      <c r="G14">
        <f>MIN(B14,Formulation_2!B14,Formulation_3!B14,Formulation_4!B14,Formulation_5!B14)</f>
        <v>-2587.000076630633</v>
      </c>
      <c r="H14">
        <f>MAX(C14,Formulation_2!C14,Formulation_3!C14,Formulation_4!C14,Formulation_5!C14)</f>
        <v>-2613.3278949058331</v>
      </c>
      <c r="I14">
        <f t="shared" si="1"/>
        <v>0</v>
      </c>
      <c r="J14">
        <f t="shared" si="0"/>
        <v>0</v>
      </c>
      <c r="K14">
        <f t="shared" si="2"/>
        <v>1.0074441223591191E-2</v>
      </c>
      <c r="L14">
        <f t="shared" si="3"/>
        <v>1</v>
      </c>
    </row>
    <row r="15" spans="1:13" x14ac:dyDescent="0.35">
      <c r="A15">
        <v>7</v>
      </c>
      <c r="B15">
        <v>-2920.0001844021199</v>
      </c>
      <c r="C15">
        <v>-12324.00000000002</v>
      </c>
      <c r="D15">
        <v>76.306392531628404</v>
      </c>
      <c r="E15">
        <v>300</v>
      </c>
      <c r="F15" t="s">
        <v>7</v>
      </c>
      <c r="G15">
        <f>MIN(B15,Formulation_2!B15,Formulation_3!B15,Formulation_4!B15,Formulation_5!B15)</f>
        <v>-2920.0001844021199</v>
      </c>
      <c r="H15">
        <f>MAX(C15,Formulation_2!C15,Formulation_3!C15,Formulation_4!C15,Formulation_5!C15)</f>
        <v>-12072.00941456705</v>
      </c>
      <c r="I15">
        <f t="shared" si="1"/>
        <v>0</v>
      </c>
      <c r="J15">
        <f t="shared" si="0"/>
        <v>8.9996637654632134E-3</v>
      </c>
      <c r="K15">
        <f t="shared" si="2"/>
        <v>0.76306392531628409</v>
      </c>
      <c r="L15">
        <f t="shared" si="3"/>
        <v>1</v>
      </c>
    </row>
    <row r="16" spans="1:13" x14ac:dyDescent="0.35">
      <c r="A16">
        <v>6</v>
      </c>
      <c r="B16">
        <v>-3472.0001685067118</v>
      </c>
      <c r="C16">
        <v>-14952.000000000029</v>
      </c>
      <c r="D16">
        <v>76.779025090244076</v>
      </c>
      <c r="E16">
        <v>300</v>
      </c>
      <c r="F16" t="s">
        <v>7</v>
      </c>
      <c r="G16">
        <f>MIN(B16,Formulation_2!B16,Formulation_3!B16,Formulation_4!B16,Formulation_5!B16)</f>
        <v>-3472.0001685067118</v>
      </c>
      <c r="H16">
        <f>MAX(C16,Formulation_2!C16,Formulation_3!C16,Formulation_4!C16,Formulation_5!C16)</f>
        <v>-14700.01230382703</v>
      </c>
      <c r="I16">
        <f t="shared" si="1"/>
        <v>0</v>
      </c>
      <c r="J16">
        <f t="shared" si="0"/>
        <v>8.9995605776070995E-3</v>
      </c>
      <c r="K16">
        <f t="shared" si="2"/>
        <v>0.7677902509024408</v>
      </c>
      <c r="L16">
        <f t="shared" si="3"/>
        <v>1</v>
      </c>
    </row>
    <row r="17" spans="1:12" x14ac:dyDescent="0.35">
      <c r="A17">
        <v>5</v>
      </c>
      <c r="B17">
        <v>-4225.0001069727414</v>
      </c>
      <c r="C17">
        <v>-18456.00000000004</v>
      </c>
      <c r="D17">
        <v>77.10771506841823</v>
      </c>
      <c r="E17">
        <v>300</v>
      </c>
      <c r="F17" t="s">
        <v>7</v>
      </c>
      <c r="G17">
        <f>MIN(B17,Formulation_2!B17,Formulation_3!B17,Formulation_4!B17,Formulation_5!B17)</f>
        <v>-4225.0001069727414</v>
      </c>
      <c r="H17">
        <f>MAX(C17,Formulation_2!C17,Formulation_3!C17,Formulation_4!C17,Formulation_5!C17)</f>
        <v>-18203.988754081998</v>
      </c>
      <c r="I17">
        <f t="shared" si="1"/>
        <v>0</v>
      </c>
      <c r="J17">
        <f t="shared" si="0"/>
        <v>9.0004016399300654E-3</v>
      </c>
      <c r="K17">
        <f>D17/100</f>
        <v>0.77107715068418226</v>
      </c>
      <c r="L17">
        <f t="shared" si="3"/>
        <v>1</v>
      </c>
    </row>
    <row r="18" spans="1:12" x14ac:dyDescent="0.35">
      <c r="A18">
        <v>4</v>
      </c>
      <c r="B18">
        <v>-4809.0001563650967</v>
      </c>
      <c r="C18">
        <v>-20524.000000000018</v>
      </c>
      <c r="D18">
        <v>76.568894190386416</v>
      </c>
      <c r="E18">
        <v>300</v>
      </c>
      <c r="F18" t="s">
        <v>7</v>
      </c>
      <c r="G18">
        <f>MIN(B18,Formulation_2!B18,Formulation_3!B18,Formulation_4!B18,Formulation_5!B18)</f>
        <v>-4809.0001563650967</v>
      </c>
      <c r="H18">
        <f>MAX(C18,Formulation_2!C18,Formulation_3!C18,Formulation_4!C18,Formulation_5!C18)</f>
        <v>-20493.991858780089</v>
      </c>
      <c r="I18">
        <f t="shared" si="1"/>
        <v>0</v>
      </c>
      <c r="J18">
        <f t="shared" si="0"/>
        <v>1.0717193292831715E-3</v>
      </c>
      <c r="K18">
        <f t="shared" si="2"/>
        <v>0.76568894190386416</v>
      </c>
      <c r="L18">
        <f t="shared" si="3"/>
        <v>1</v>
      </c>
    </row>
    <row r="19" spans="1:12" x14ac:dyDescent="0.35">
      <c r="A19">
        <v>3</v>
      </c>
      <c r="B19">
        <v>-6506.0000000000009</v>
      </c>
      <c r="C19">
        <v>-22084.00000000004</v>
      </c>
      <c r="D19">
        <v>70.539757290346003</v>
      </c>
      <c r="E19">
        <v>300</v>
      </c>
      <c r="F19" t="s">
        <v>7</v>
      </c>
      <c r="G19">
        <f>MIN(B19,Formulation_2!B19,Formulation_3!B19,Formulation_4!B19,Formulation_5!B19)</f>
        <v>-6506.0000000000009</v>
      </c>
      <c r="H19">
        <f>MAX(C19,Formulation_2!C19,Formulation_3!C19,Formulation_4!C19,Formulation_5!C19)</f>
        <v>-22084.00000000004</v>
      </c>
      <c r="I19">
        <f t="shared" si="1"/>
        <v>0</v>
      </c>
      <c r="J19">
        <f t="shared" si="0"/>
        <v>0</v>
      </c>
      <c r="K19">
        <f>D19/100</f>
        <v>0.70539757290346006</v>
      </c>
      <c r="L19">
        <f t="shared" si="3"/>
        <v>1</v>
      </c>
    </row>
    <row r="20" spans="1:12" x14ac:dyDescent="0.35">
      <c r="A20">
        <v>2</v>
      </c>
      <c r="B20">
        <v>-7958.0004227400314</v>
      </c>
      <c r="C20">
        <v>-25108.000000000091</v>
      </c>
      <c r="D20">
        <v>68.304921050103545</v>
      </c>
      <c r="E20">
        <v>300</v>
      </c>
      <c r="F20" t="s">
        <v>7</v>
      </c>
      <c r="G20">
        <f>MIN(B20,Formulation_2!B20,Formulation_3!B20,Formulation_4!B20,Formulation_5!B20)</f>
        <v>-7958.0004227400314</v>
      </c>
      <c r="H20">
        <f>MAX(C20,Formulation_2!C20,Formulation_3!C20,Formulation_4!C20,Formulation_5!C20)</f>
        <v>-25108.000000000091</v>
      </c>
      <c r="I20">
        <f t="shared" si="1"/>
        <v>0</v>
      </c>
      <c r="J20">
        <f t="shared" si="0"/>
        <v>0</v>
      </c>
      <c r="K20">
        <f t="shared" si="2"/>
        <v>0.6830492105010354</v>
      </c>
      <c r="L20">
        <f t="shared" si="3"/>
        <v>1</v>
      </c>
    </row>
    <row r="21" spans="1:12" x14ac:dyDescent="0.35">
      <c r="A21">
        <v>1</v>
      </c>
      <c r="B21">
        <v>-12827.938106781239</v>
      </c>
      <c r="C21">
        <v>-28000</v>
      </c>
      <c r="D21">
        <v>54.185935332924132</v>
      </c>
      <c r="E21">
        <v>300</v>
      </c>
      <c r="F21" t="s">
        <v>7</v>
      </c>
      <c r="G21">
        <f>MIN(B21,Formulation_2!B21,Formulation_3!B21,Formulation_4!B21,Formulation_5!B21)</f>
        <v>-12827.938106781239</v>
      </c>
      <c r="H21">
        <f>MAX(C21,Formulation_2!C21,Formulation_3!C21,Formulation_4!C21,Formulation_5!C21)</f>
        <v>-28000</v>
      </c>
      <c r="I21">
        <f t="shared" si="1"/>
        <v>0</v>
      </c>
      <c r="J21">
        <f t="shared" si="0"/>
        <v>0</v>
      </c>
      <c r="K21">
        <f t="shared" si="2"/>
        <v>0.54185935332924129</v>
      </c>
      <c r="L21">
        <f t="shared" si="3"/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I14" sqref="I14"/>
    </sheetView>
  </sheetViews>
  <sheetFormatPr defaultRowHeight="14.5" x14ac:dyDescent="0.35"/>
  <cols>
    <col min="6" max="6" width="26.26953125" customWidth="1"/>
    <col min="7" max="7" width="12.453125" bestFit="1" customWidth="1"/>
    <col min="9" max="9" width="28.90625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3" t="s">
        <v>13</v>
      </c>
      <c r="M1">
        <f>MIN(H2:H21)</f>
        <v>-28000</v>
      </c>
    </row>
    <row r="2" spans="1:13" x14ac:dyDescent="0.35">
      <c r="A2">
        <v>120</v>
      </c>
      <c r="B2">
        <v>0</v>
      </c>
      <c r="C2">
        <v>-1.9199999999999989E-5</v>
      </c>
      <c r="D2">
        <v>1.919999999999999E-3</v>
      </c>
      <c r="E2">
        <v>0</v>
      </c>
      <c r="F2" t="s">
        <v>6</v>
      </c>
      <c r="G2">
        <f>Formulation_1!G2</f>
        <v>-1.19423581215187E-5</v>
      </c>
      <c r="H2">
        <f>Formulation_1!H2</f>
        <v>0</v>
      </c>
      <c r="I2">
        <f>(B2-G2)/(MAX($G$2:$G$21)-MIN($G$2:$G$21))</f>
        <v>9.3096474532594763E-10</v>
      </c>
      <c r="J2">
        <f t="shared" ref="J2:J21" si="0">(H2-C2)/($M$2-$M$1)</f>
        <v>6.8571428571428531E-10</v>
      </c>
      <c r="K2">
        <f>D2/100</f>
        <v>1.9199999999999989E-5</v>
      </c>
      <c r="L2">
        <f>E2/MAX($E$2:$E$21)</f>
        <v>0</v>
      </c>
      <c r="M2">
        <f>MAX(H2:H21)</f>
        <v>0</v>
      </c>
    </row>
    <row r="3" spans="1:13" x14ac:dyDescent="0.35">
      <c r="A3">
        <v>60</v>
      </c>
      <c r="B3">
        <v>-86</v>
      </c>
      <c r="C3">
        <v>-86.000026399999584</v>
      </c>
      <c r="D3">
        <v>3.0697664511134982E-5</v>
      </c>
      <c r="E3">
        <v>0</v>
      </c>
      <c r="F3" t="s">
        <v>6</v>
      </c>
      <c r="G3">
        <f>Formulation_1!G3</f>
        <v>-86</v>
      </c>
      <c r="H3">
        <f>Formulation_1!H3</f>
        <v>-86.000000000000014</v>
      </c>
      <c r="I3">
        <f t="shared" ref="I3:I20" si="1">(B3-G3)/(MAX($G$2:$G$21)-MIN($G$2:$G$21))</f>
        <v>0</v>
      </c>
      <c r="J3">
        <f t="shared" si="0"/>
        <v>9.4285712748387604E-10</v>
      </c>
      <c r="K3">
        <f t="shared" ref="K3:K21" si="2">D3/100</f>
        <v>3.0697664511134981E-7</v>
      </c>
      <c r="L3">
        <f t="shared" ref="L3:L21" si="3">E3/MAX($E$2:$E$21)</f>
        <v>0</v>
      </c>
    </row>
    <row r="4" spans="1:13" x14ac:dyDescent="0.35">
      <c r="A4">
        <v>40</v>
      </c>
      <c r="B4">
        <v>-145.00000776250221</v>
      </c>
      <c r="C4">
        <v>-145.00000884007119</v>
      </c>
      <c r="D4">
        <v>7.4315103528972389E-7</v>
      </c>
      <c r="E4">
        <v>7</v>
      </c>
      <c r="F4" t="s">
        <v>6</v>
      </c>
      <c r="G4">
        <f>Formulation_1!G4</f>
        <v>-145.00000776250221</v>
      </c>
      <c r="H4">
        <f>Formulation_1!H4</f>
        <v>-145</v>
      </c>
      <c r="I4">
        <f t="shared" si="1"/>
        <v>0</v>
      </c>
      <c r="J4">
        <f t="shared" si="0"/>
        <v>3.157168281729485E-10</v>
      </c>
      <c r="K4">
        <f t="shared" si="2"/>
        <v>7.4315103528972392E-9</v>
      </c>
      <c r="L4">
        <f t="shared" si="3"/>
        <v>2.3333333333333334E-2</v>
      </c>
    </row>
    <row r="5" spans="1:13" x14ac:dyDescent="0.35">
      <c r="A5">
        <v>30</v>
      </c>
      <c r="B5">
        <v>-451.00000975052171</v>
      </c>
      <c r="C5">
        <v>-451.00002069999999</v>
      </c>
      <c r="D5">
        <v>2.4278221237138469E-6</v>
      </c>
      <c r="E5">
        <v>126</v>
      </c>
      <c r="F5" t="s">
        <v>6</v>
      </c>
      <c r="G5">
        <f>Formulation_1!G5</f>
        <v>-451.00000975052171</v>
      </c>
      <c r="H5">
        <f>Formulation_1!H5</f>
        <v>-450.9999999999855</v>
      </c>
      <c r="I5">
        <f t="shared" si="1"/>
        <v>0</v>
      </c>
      <c r="J5">
        <f t="shared" si="0"/>
        <v>7.3928623172443107E-10</v>
      </c>
      <c r="K5">
        <f t="shared" si="2"/>
        <v>2.4278221237138469E-8</v>
      </c>
      <c r="L5">
        <f t="shared" si="3"/>
        <v>0.42</v>
      </c>
    </row>
    <row r="6" spans="1:13" x14ac:dyDescent="0.35">
      <c r="A6">
        <v>24</v>
      </c>
      <c r="B6">
        <v>-578.0000107395673</v>
      </c>
      <c r="C6">
        <v>-1826.486798036794</v>
      </c>
      <c r="D6">
        <v>68.35454757401844</v>
      </c>
      <c r="E6">
        <v>300</v>
      </c>
      <c r="F6" t="s">
        <v>7</v>
      </c>
      <c r="G6">
        <f>Formulation_1!G6</f>
        <v>-659.00003359999994</v>
      </c>
      <c r="H6">
        <f>Formulation_1!H6</f>
        <v>-659.00000000230125</v>
      </c>
      <c r="I6">
        <f t="shared" si="1"/>
        <v>6.314344695272713E-3</v>
      </c>
      <c r="J6">
        <f t="shared" si="0"/>
        <v>4.1695957072660453E-2</v>
      </c>
      <c r="K6">
        <f t="shared" si="2"/>
        <v>0.68354547574018443</v>
      </c>
      <c r="L6">
        <f t="shared" si="3"/>
        <v>1</v>
      </c>
    </row>
    <row r="7" spans="1:13" x14ac:dyDescent="0.35">
      <c r="A7">
        <v>20</v>
      </c>
      <c r="B7">
        <v>-773.00001083325787</v>
      </c>
      <c r="C7">
        <v>-3455.3759136154372</v>
      </c>
      <c r="D7">
        <v>77.629061782037752</v>
      </c>
      <c r="E7">
        <v>300</v>
      </c>
      <c r="F7" t="s">
        <v>7</v>
      </c>
      <c r="G7">
        <f>Formulation_1!G7</f>
        <v>-868.00004544384751</v>
      </c>
      <c r="H7">
        <f>Formulation_1!H7</f>
        <v>-868.00000803870853</v>
      </c>
      <c r="I7">
        <f t="shared" si="1"/>
        <v>7.4057135221763668E-3</v>
      </c>
      <c r="J7">
        <f t="shared" si="0"/>
        <v>9.2406282342026025E-2</v>
      </c>
      <c r="K7">
        <f t="shared" si="2"/>
        <v>0.77629061782037756</v>
      </c>
      <c r="L7">
        <f t="shared" si="3"/>
        <v>1</v>
      </c>
    </row>
    <row r="8" spans="1:13" x14ac:dyDescent="0.35">
      <c r="A8">
        <v>17</v>
      </c>
      <c r="B8">
        <v>-968.32889262452795</v>
      </c>
      <c r="C8">
        <v>-5534.3394017527071</v>
      </c>
      <c r="D8">
        <v>82.503261503660923</v>
      </c>
      <c r="E8">
        <v>300</v>
      </c>
      <c r="F8" t="s">
        <v>7</v>
      </c>
      <c r="G8">
        <f>Formulation_1!G8</f>
        <v>-1060.5000316010601</v>
      </c>
      <c r="H8">
        <f>Formulation_1!H8</f>
        <v>-1060.500011838164</v>
      </c>
      <c r="I8">
        <f t="shared" si="1"/>
        <v>7.1851873851508314E-3</v>
      </c>
      <c r="J8">
        <f t="shared" si="0"/>
        <v>0.15977997821123369</v>
      </c>
      <c r="K8">
        <f t="shared" si="2"/>
        <v>0.82503261503660918</v>
      </c>
      <c r="L8">
        <f t="shared" si="3"/>
        <v>1</v>
      </c>
    </row>
    <row r="9" spans="1:13" x14ac:dyDescent="0.35">
      <c r="A9">
        <v>15</v>
      </c>
      <c r="B9">
        <v>-749.99999621401594</v>
      </c>
      <c r="C9">
        <v>-6425.1127756743881</v>
      </c>
      <c r="D9">
        <v>88.327053198917667</v>
      </c>
      <c r="E9">
        <v>300</v>
      </c>
      <c r="F9" t="s">
        <v>7</v>
      </c>
      <c r="G9">
        <f>Formulation_1!G9</f>
        <v>-1254.0000827443171</v>
      </c>
      <c r="H9">
        <f>Formulation_1!H9</f>
        <v>-1254.0000104776591</v>
      </c>
      <c r="I9">
        <f t="shared" si="1"/>
        <v>3.9289251538645764E-2</v>
      </c>
      <c r="J9">
        <f t="shared" si="0"/>
        <v>0.18468259875702603</v>
      </c>
      <c r="K9">
        <f t="shared" si="2"/>
        <v>0.88327053198917671</v>
      </c>
      <c r="L9">
        <f t="shared" si="3"/>
        <v>1</v>
      </c>
    </row>
    <row r="10" spans="1:13" x14ac:dyDescent="0.35">
      <c r="A10">
        <v>13</v>
      </c>
      <c r="B10">
        <v>-661.00001099492351</v>
      </c>
      <c r="C10">
        <v>-7427.5438972835018</v>
      </c>
      <c r="D10">
        <v>91.100691963104069</v>
      </c>
      <c r="E10">
        <v>300</v>
      </c>
      <c r="F10" t="s">
        <v>7</v>
      </c>
      <c r="G10">
        <f>Formulation_1!G10</f>
        <v>-1449.0000846918269</v>
      </c>
      <c r="H10">
        <f>Formulation_1!H10</f>
        <v>-1449.000024050491</v>
      </c>
      <c r="I10">
        <f t="shared" si="1"/>
        <v>6.1428428159779072E-2</v>
      </c>
      <c r="J10">
        <f t="shared" si="0"/>
        <v>0.21351942404403612</v>
      </c>
      <c r="K10">
        <f t="shared" si="2"/>
        <v>0.91100691963104063</v>
      </c>
      <c r="L10">
        <f t="shared" si="3"/>
        <v>1</v>
      </c>
    </row>
    <row r="11" spans="1:13" x14ac:dyDescent="0.35">
      <c r="A11">
        <v>12</v>
      </c>
      <c r="B11">
        <v>-832.99999999999989</v>
      </c>
      <c r="C11">
        <v>-8268.0428351499231</v>
      </c>
      <c r="D11">
        <v>89.925064291410436</v>
      </c>
      <c r="E11">
        <v>300</v>
      </c>
      <c r="F11" t="s">
        <v>7</v>
      </c>
      <c r="G11">
        <f>Formulation_1!G11</f>
        <v>-1635.0001722248301</v>
      </c>
      <c r="H11">
        <f>Formulation_1!H11</f>
        <v>-1635.000032535246</v>
      </c>
      <c r="I11">
        <f t="shared" si="1"/>
        <v>6.2519803751430819E-2</v>
      </c>
      <c r="J11">
        <f t="shared" si="0"/>
        <v>0.23689438580766706</v>
      </c>
      <c r="K11">
        <f t="shared" si="2"/>
        <v>0.89925064291410439</v>
      </c>
      <c r="L11">
        <f t="shared" si="3"/>
        <v>1</v>
      </c>
    </row>
    <row r="12" spans="1:13" x14ac:dyDescent="0.35">
      <c r="A12">
        <v>10</v>
      </c>
      <c r="B12">
        <v>-727.00000000003536</v>
      </c>
      <c r="C12">
        <v>-9911.8349256608999</v>
      </c>
      <c r="D12">
        <v>92.665333861464006</v>
      </c>
      <c r="E12">
        <v>300</v>
      </c>
      <c r="F12" t="s">
        <v>7</v>
      </c>
      <c r="G12">
        <f>Formulation_1!G12</f>
        <v>-2002.000064294459</v>
      </c>
      <c r="H12">
        <f>Formulation_1!H12</f>
        <v>-2022.4925975448459</v>
      </c>
      <c r="I12">
        <f t="shared" si="1"/>
        <v>9.9392439756736894E-2</v>
      </c>
      <c r="J12">
        <f t="shared" si="0"/>
        <v>0.2817622260041448</v>
      </c>
      <c r="K12">
        <f t="shared" si="2"/>
        <v>0.92665333861464005</v>
      </c>
      <c r="L12">
        <f t="shared" si="3"/>
        <v>1</v>
      </c>
    </row>
    <row r="13" spans="1:13" x14ac:dyDescent="0.35">
      <c r="A13">
        <v>9</v>
      </c>
      <c r="B13">
        <v>-1228.102093114418</v>
      </c>
      <c r="C13">
        <v>-10822.5728832737</v>
      </c>
      <c r="D13">
        <v>88.652401731454717</v>
      </c>
      <c r="E13">
        <v>300</v>
      </c>
      <c r="F13" t="s">
        <v>7</v>
      </c>
      <c r="G13">
        <f>Formulation_1!G13</f>
        <v>-2218.000053063191</v>
      </c>
      <c r="H13">
        <f>Formulation_1!H13</f>
        <v>-2218.000053063191</v>
      </c>
      <c r="I13">
        <f t="shared" si="1"/>
        <v>7.716734775536864E-2</v>
      </c>
      <c r="J13">
        <f t="shared" si="0"/>
        <v>0.30730617250751818</v>
      </c>
      <c r="K13">
        <f t="shared" si="2"/>
        <v>0.88652401731454722</v>
      </c>
      <c r="L13">
        <f t="shared" si="3"/>
        <v>1</v>
      </c>
    </row>
    <row r="14" spans="1:13" x14ac:dyDescent="0.35">
      <c r="A14">
        <v>8</v>
      </c>
      <c r="B14">
        <v>-976.99999999999989</v>
      </c>
      <c r="C14">
        <v>-18651.55385518253</v>
      </c>
      <c r="D14">
        <v>94.761830528513684</v>
      </c>
      <c r="E14">
        <v>300</v>
      </c>
      <c r="F14" t="s">
        <v>7</v>
      </c>
      <c r="G14">
        <f>Formulation_1!G14</f>
        <v>-2587.000076630633</v>
      </c>
      <c r="H14">
        <f>Formulation_1!H14</f>
        <v>-2613.3278949058331</v>
      </c>
      <c r="I14">
        <f t="shared" si="1"/>
        <v>0.12550731572975016</v>
      </c>
      <c r="J14">
        <f t="shared" si="0"/>
        <v>0.57279378429559635</v>
      </c>
      <c r="K14">
        <f t="shared" si="2"/>
        <v>0.9476183052851368</v>
      </c>
      <c r="L14">
        <f t="shared" si="3"/>
        <v>1</v>
      </c>
    </row>
    <row r="15" spans="1:13" x14ac:dyDescent="0.35">
      <c r="A15">
        <v>7</v>
      </c>
      <c r="B15">
        <v>-2.9562190175056461E-6</v>
      </c>
      <c r="C15">
        <v>-27979.981825557501</v>
      </c>
      <c r="D15">
        <v>99.999999989434528</v>
      </c>
      <c r="E15">
        <v>300</v>
      </c>
      <c r="F15" t="s">
        <v>7</v>
      </c>
      <c r="G15">
        <f>Formulation_1!G15</f>
        <v>-2920.0001844021199</v>
      </c>
      <c r="H15">
        <f>Formulation_1!H15</f>
        <v>-12072.00941456705</v>
      </c>
      <c r="I15">
        <f t="shared" si="1"/>
        <v>0.2276281784225882</v>
      </c>
      <c r="J15">
        <f t="shared" si="0"/>
        <v>0.56814187182108755</v>
      </c>
      <c r="K15">
        <f t="shared" si="2"/>
        <v>0.99999999989434529</v>
      </c>
      <c r="L15">
        <f t="shared" si="3"/>
        <v>1</v>
      </c>
    </row>
    <row r="16" spans="1:13" x14ac:dyDescent="0.35">
      <c r="A16">
        <v>6</v>
      </c>
      <c r="B16">
        <v>-1.748565305024386E-6</v>
      </c>
      <c r="C16">
        <v>-27979.981825557501</v>
      </c>
      <c r="D16">
        <v>99.999999993750649</v>
      </c>
      <c r="E16">
        <v>300</v>
      </c>
      <c r="F16" t="s">
        <v>7</v>
      </c>
      <c r="G16">
        <f>Formulation_1!G16</f>
        <v>-3472.0001685067118</v>
      </c>
      <c r="H16">
        <f>Formulation_1!H16</f>
        <v>-14700.01230382703</v>
      </c>
      <c r="I16">
        <f t="shared" si="1"/>
        <v>0.27065925490824211</v>
      </c>
      <c r="J16">
        <f t="shared" si="0"/>
        <v>0.47428462577608826</v>
      </c>
      <c r="K16">
        <f t="shared" si="2"/>
        <v>0.99999999993750643</v>
      </c>
      <c r="L16">
        <f t="shared" si="3"/>
        <v>1</v>
      </c>
    </row>
    <row r="17" spans="1:12" x14ac:dyDescent="0.35">
      <c r="A17">
        <v>5</v>
      </c>
      <c r="B17">
        <v>-2.3268470540642738E-6</v>
      </c>
      <c r="C17">
        <v>-27979.981825557501</v>
      </c>
      <c r="D17">
        <v>99.999999991683879</v>
      </c>
      <c r="E17">
        <v>300</v>
      </c>
      <c r="F17" t="s">
        <v>7</v>
      </c>
      <c r="G17">
        <f>Formulation_1!G17</f>
        <v>-4225.0001069727414</v>
      </c>
      <c r="H17">
        <f>Formulation_1!H17</f>
        <v>-18203.988754081998</v>
      </c>
      <c r="I17">
        <f t="shared" si="1"/>
        <v>0.32935925270373395</v>
      </c>
      <c r="J17">
        <f t="shared" si="0"/>
        <v>0.34914260969555366</v>
      </c>
      <c r="K17">
        <f>D17/100</f>
        <v>0.99999999991683874</v>
      </c>
      <c r="L17">
        <f t="shared" si="3"/>
        <v>1</v>
      </c>
    </row>
    <row r="18" spans="1:12" x14ac:dyDescent="0.35">
      <c r="A18">
        <v>4</v>
      </c>
      <c r="B18">
        <v>-1.782072940841318E-6</v>
      </c>
      <c r="C18">
        <v>-27979.981825557501</v>
      </c>
      <c r="D18">
        <v>99.999999993630908</v>
      </c>
      <c r="E18">
        <v>300</v>
      </c>
      <c r="F18" t="s">
        <v>7</v>
      </c>
      <c r="G18">
        <f>Formulation_1!G18</f>
        <v>-4809.0001563650967</v>
      </c>
      <c r="H18">
        <f>Formulation_1!H18</f>
        <v>-20493.991858780089</v>
      </c>
      <c r="I18">
        <f t="shared" si="1"/>
        <v>0.37488488945217541</v>
      </c>
      <c r="J18">
        <f t="shared" si="0"/>
        <v>0.26735678452776468</v>
      </c>
      <c r="K18">
        <f t="shared" si="2"/>
        <v>0.99999999993630906</v>
      </c>
      <c r="L18">
        <f t="shared" si="3"/>
        <v>1</v>
      </c>
    </row>
    <row r="19" spans="1:12" x14ac:dyDescent="0.35">
      <c r="A19">
        <v>3</v>
      </c>
      <c r="B19">
        <v>-1.2446726628695619E-5</v>
      </c>
      <c r="C19">
        <v>-27979.981825557501</v>
      </c>
      <c r="D19">
        <v>99.999999955515605</v>
      </c>
      <c r="E19">
        <v>300</v>
      </c>
      <c r="F19" t="s">
        <v>7</v>
      </c>
      <c r="G19">
        <f>Formulation_1!G19</f>
        <v>-6506.0000000000009</v>
      </c>
      <c r="H19">
        <f>Formulation_1!H19</f>
        <v>-22084.00000000004</v>
      </c>
      <c r="I19">
        <f t="shared" si="1"/>
        <v>0.50717425820528872</v>
      </c>
      <c r="J19">
        <f t="shared" si="0"/>
        <v>0.21057077948419503</v>
      </c>
      <c r="K19">
        <f>D19/100</f>
        <v>0.99999999955515606</v>
      </c>
      <c r="L19">
        <f t="shared" si="3"/>
        <v>1</v>
      </c>
    </row>
    <row r="20" spans="1:12" x14ac:dyDescent="0.35">
      <c r="A20">
        <v>2</v>
      </c>
      <c r="B20">
        <v>-1.7527744174003601E-6</v>
      </c>
      <c r="C20">
        <v>-27979.981825557501</v>
      </c>
      <c r="D20">
        <v>99.999999993735614</v>
      </c>
      <c r="E20">
        <v>300</v>
      </c>
      <c r="F20" t="s">
        <v>7</v>
      </c>
      <c r="G20">
        <f>Formulation_1!G20</f>
        <v>-7958.0004227400314</v>
      </c>
      <c r="H20">
        <f>Formulation_1!H20</f>
        <v>-25108.000000000091</v>
      </c>
      <c r="I20">
        <f t="shared" si="1"/>
        <v>0.62036473532632908</v>
      </c>
      <c r="J20">
        <f t="shared" si="0"/>
        <v>0.10257077948419321</v>
      </c>
      <c r="K20">
        <f t="shared" si="2"/>
        <v>0.99999999993735611</v>
      </c>
      <c r="L20">
        <f t="shared" si="3"/>
        <v>1</v>
      </c>
    </row>
    <row r="21" spans="1:12" x14ac:dyDescent="0.35">
      <c r="A21">
        <v>1</v>
      </c>
      <c r="B21">
        <v>-2.4881410645321008E-6</v>
      </c>
      <c r="C21">
        <v>-28000</v>
      </c>
      <c r="D21">
        <v>99.999999991113782</v>
      </c>
      <c r="E21">
        <v>300</v>
      </c>
      <c r="F21" t="s">
        <v>7</v>
      </c>
      <c r="G21">
        <f>Formulation_1!G21</f>
        <v>-12827.938106781239</v>
      </c>
      <c r="H21">
        <f>Formulation_1!H21</f>
        <v>-28000</v>
      </c>
      <c r="I21">
        <f>(B21-G21)/(MAX($G$2:$G$21)-MIN($G$2:$G$21))</f>
        <v>1.000000000737002</v>
      </c>
      <c r="J21">
        <f t="shared" si="0"/>
        <v>0</v>
      </c>
      <c r="K21">
        <f t="shared" si="2"/>
        <v>0.99999999991113786</v>
      </c>
      <c r="L21">
        <f t="shared" si="3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zoomScale="85" zoomScaleNormal="85" workbookViewId="0">
      <selection activeCell="I15" sqref="I15"/>
    </sheetView>
  </sheetViews>
  <sheetFormatPr defaultRowHeight="14.5" x14ac:dyDescent="0.35"/>
  <cols>
    <col min="2" max="2" width="12.453125" bestFit="1" customWidth="1"/>
    <col min="6" max="6" width="20.6328125" customWidth="1"/>
    <col min="7" max="7" width="12.453125" bestFit="1" customWidth="1"/>
    <col min="9" max="9" width="63.08984375" customWidth="1"/>
    <col min="14" max="14" width="13.1796875" bestFit="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3" t="s">
        <v>13</v>
      </c>
      <c r="M1">
        <f>MIN(H2:H21)</f>
        <v>-28000</v>
      </c>
    </row>
    <row r="2" spans="1:14" x14ac:dyDescent="0.35">
      <c r="A2">
        <v>120</v>
      </c>
      <c r="B2" s="4">
        <v>-1.19423581215187E-5</v>
      </c>
      <c r="C2">
        <v>-60.000000000000007</v>
      </c>
      <c r="D2">
        <v>99.999980096069791</v>
      </c>
      <c r="E2">
        <v>300</v>
      </c>
      <c r="F2" t="s">
        <v>7</v>
      </c>
      <c r="G2">
        <f>Formulation_1!G2</f>
        <v>-1.19423581215187E-5</v>
      </c>
      <c r="H2">
        <f>Formulation_1!H2</f>
        <v>0</v>
      </c>
      <c r="I2">
        <f>(B2-G2)/(MAX($G$2:$G$21)-MIN($G$2:$G$21))</f>
        <v>0</v>
      </c>
      <c r="J2">
        <f t="shared" ref="J2:J21" si="0">(H2-C2)/($M$2-$M$1)</f>
        <v>2.142857142857143E-3</v>
      </c>
      <c r="K2">
        <f>D2/100</f>
        <v>0.99999980096069796</v>
      </c>
      <c r="L2">
        <f>E2/MAX($E$2:$E$21)</f>
        <v>1</v>
      </c>
      <c r="M2">
        <f>MAX(H2:H21)</f>
        <v>0</v>
      </c>
      <c r="N2" s="4"/>
    </row>
    <row r="3" spans="1:14" x14ac:dyDescent="0.35">
      <c r="A3">
        <v>60</v>
      </c>
      <c r="B3">
        <v>-2.396254058390355E-5</v>
      </c>
      <c r="C3">
        <v>-203.9998545237506</v>
      </c>
      <c r="D3">
        <v>99.999988253648198</v>
      </c>
      <c r="E3">
        <v>300</v>
      </c>
      <c r="F3" t="s">
        <v>7</v>
      </c>
      <c r="G3">
        <f>Formulation_1!G3</f>
        <v>-86</v>
      </c>
      <c r="H3">
        <f>Formulation_1!H3</f>
        <v>-86.000000000000014</v>
      </c>
      <c r="I3">
        <f t="shared" ref="I3:I20" si="1">(B3-G3)/(MAX($G$2:$G$21)-MIN($G$2:$G$21))</f>
        <v>6.704115299095508E-3</v>
      </c>
      <c r="J3">
        <f t="shared" si="0"/>
        <v>4.2142805187053781E-3</v>
      </c>
      <c r="K3">
        <f t="shared" ref="K3:K21" si="2">D3/100</f>
        <v>0.99999988253648198</v>
      </c>
      <c r="L3">
        <f t="shared" ref="L3:L21" si="3">E3/MAX($E$2:$E$21)</f>
        <v>1</v>
      </c>
      <c r="N3" s="4"/>
    </row>
    <row r="4" spans="1:14" x14ac:dyDescent="0.35">
      <c r="A4">
        <v>40</v>
      </c>
      <c r="B4">
        <v>-3.5973952462984469E-5</v>
      </c>
      <c r="C4">
        <v>-503.999785307129</v>
      </c>
      <c r="D4">
        <v>99.999992862307991</v>
      </c>
      <c r="E4">
        <v>300</v>
      </c>
      <c r="F4" t="s">
        <v>7</v>
      </c>
      <c r="G4">
        <f>Formulation_1!G4</f>
        <v>-145.00000776250221</v>
      </c>
      <c r="H4">
        <f>Formulation_1!H4</f>
        <v>-145</v>
      </c>
      <c r="I4">
        <f t="shared" si="1"/>
        <v>1.1303451163900472E-2</v>
      </c>
      <c r="J4">
        <f t="shared" si="0"/>
        <v>1.2821420903826037E-2</v>
      </c>
      <c r="K4">
        <f t="shared" si="2"/>
        <v>0.99999992862307996</v>
      </c>
      <c r="L4">
        <f t="shared" si="3"/>
        <v>1</v>
      </c>
    </row>
    <row r="5" spans="1:14" x14ac:dyDescent="0.35">
      <c r="A5">
        <v>30</v>
      </c>
      <c r="B5">
        <v>-4.7977663490203058E-5</v>
      </c>
      <c r="C5">
        <v>-924.0001431768294</v>
      </c>
      <c r="D5">
        <v>99.999994807612978</v>
      </c>
      <c r="E5">
        <v>300</v>
      </c>
      <c r="F5" t="s">
        <v>7</v>
      </c>
      <c r="G5">
        <f>Formulation_1!G5</f>
        <v>-451.00000975052171</v>
      </c>
      <c r="H5">
        <f>Formulation_1!H5</f>
        <v>-450.9999999999855</v>
      </c>
      <c r="I5">
        <f t="shared" si="1"/>
        <v>3.5157634721850663E-2</v>
      </c>
      <c r="J5">
        <f t="shared" si="0"/>
        <v>1.6892862256315852E-2</v>
      </c>
      <c r="K5">
        <f t="shared" si="2"/>
        <v>0.9999999480761298</v>
      </c>
      <c r="L5">
        <f t="shared" si="3"/>
        <v>1</v>
      </c>
    </row>
    <row r="6" spans="1:14" x14ac:dyDescent="0.35">
      <c r="A6">
        <v>24</v>
      </c>
      <c r="B6">
        <v>-5.9963955703305267E-5</v>
      </c>
      <c r="C6">
        <v>-1464.0004812305031</v>
      </c>
      <c r="D6">
        <v>99.999995904102732</v>
      </c>
      <c r="E6">
        <v>300</v>
      </c>
      <c r="F6" t="s">
        <v>7</v>
      </c>
      <c r="G6">
        <f>Formulation_1!G6</f>
        <v>-659.00003359999994</v>
      </c>
      <c r="H6">
        <f>Formulation_1!H6</f>
        <v>-659.00000000230125</v>
      </c>
      <c r="I6">
        <f t="shared" si="1"/>
        <v>5.1372244608912057E-2</v>
      </c>
      <c r="J6">
        <f t="shared" si="0"/>
        <v>2.8750017186721492E-2</v>
      </c>
      <c r="K6">
        <f t="shared" si="2"/>
        <v>0.99999995904102734</v>
      </c>
      <c r="L6">
        <f t="shared" si="3"/>
        <v>1</v>
      </c>
    </row>
    <row r="7" spans="1:14" x14ac:dyDescent="0.35">
      <c r="A7">
        <v>20</v>
      </c>
      <c r="B7">
        <v>-7.1929455185255301E-5</v>
      </c>
      <c r="C7">
        <v>-2124.0026886240189</v>
      </c>
      <c r="D7">
        <v>99.999996613495085</v>
      </c>
      <c r="E7">
        <v>300</v>
      </c>
      <c r="F7" t="s">
        <v>7</v>
      </c>
      <c r="G7">
        <f>Formulation_1!G7</f>
        <v>-868.00004544384751</v>
      </c>
      <c r="H7">
        <f>Formulation_1!H7</f>
        <v>-868.00000803870853</v>
      </c>
      <c r="I7">
        <f t="shared" si="1"/>
        <v>6.7664808412477337E-2</v>
      </c>
      <c r="J7">
        <f t="shared" si="0"/>
        <v>4.485723859233251E-2</v>
      </c>
      <c r="K7">
        <f t="shared" si="2"/>
        <v>0.9999999661349509</v>
      </c>
      <c r="L7">
        <f t="shared" si="3"/>
        <v>1</v>
      </c>
    </row>
    <row r="8" spans="1:14" x14ac:dyDescent="0.35">
      <c r="A8">
        <v>17</v>
      </c>
      <c r="B8">
        <v>-8.3959713857499697E-5</v>
      </c>
      <c r="C8">
        <v>-2903.9984661109311</v>
      </c>
      <c r="D8">
        <v>99.999997108823763</v>
      </c>
      <c r="E8">
        <v>300</v>
      </c>
      <c r="F8" t="s">
        <v>7</v>
      </c>
      <c r="G8">
        <f>Formulation_1!G8</f>
        <v>-1060.5000316010601</v>
      </c>
      <c r="H8">
        <f>Formulation_1!H8</f>
        <v>-1060.500011838164</v>
      </c>
      <c r="I8">
        <f t="shared" si="1"/>
        <v>8.2671115170724244E-2</v>
      </c>
      <c r="J8">
        <f t="shared" si="0"/>
        <v>6.5839230509741678E-2</v>
      </c>
      <c r="K8">
        <f t="shared" si="2"/>
        <v>0.99999997108823768</v>
      </c>
      <c r="L8">
        <f t="shared" si="3"/>
        <v>1</v>
      </c>
    </row>
    <row r="9" spans="1:14" x14ac:dyDescent="0.35">
      <c r="A9">
        <v>15</v>
      </c>
      <c r="B9">
        <v>-9.5869230883400411E-5</v>
      </c>
      <c r="C9">
        <v>-3803.9992947382329</v>
      </c>
      <c r="D9">
        <v>99.999997479777903</v>
      </c>
      <c r="E9">
        <v>300</v>
      </c>
      <c r="F9" t="s">
        <v>7</v>
      </c>
      <c r="G9">
        <f>Formulation_1!G9</f>
        <v>-1254.0000827443171</v>
      </c>
      <c r="H9">
        <f>Formulation_1!H9</f>
        <v>-1254.0000104776591</v>
      </c>
      <c r="I9">
        <f t="shared" si="1"/>
        <v>9.7755381855141127E-2</v>
      </c>
      <c r="J9">
        <f t="shared" si="0"/>
        <v>9.1071403009306204E-2</v>
      </c>
      <c r="K9">
        <f t="shared" si="2"/>
        <v>0.99999997479777902</v>
      </c>
      <c r="L9">
        <f t="shared" si="3"/>
        <v>1</v>
      </c>
    </row>
    <row r="10" spans="1:14" x14ac:dyDescent="0.35">
      <c r="A10">
        <v>13</v>
      </c>
      <c r="B10">
        <v>-1.079084193871224E-4</v>
      </c>
      <c r="C10">
        <v>-4823.995644388162</v>
      </c>
      <c r="D10">
        <v>99.999997763090448</v>
      </c>
      <c r="E10">
        <v>300</v>
      </c>
      <c r="F10" t="s">
        <v>7</v>
      </c>
      <c r="G10">
        <f>Formulation_1!G10</f>
        <v>-1449.0000846918269</v>
      </c>
      <c r="H10">
        <f>Formulation_1!H10</f>
        <v>-1449.000024050491</v>
      </c>
      <c r="I10">
        <f t="shared" si="1"/>
        <v>0.11295657697057254</v>
      </c>
      <c r="J10">
        <f t="shared" si="0"/>
        <v>0.12053555786920253</v>
      </c>
      <c r="K10">
        <f t="shared" si="2"/>
        <v>0.99999997763090454</v>
      </c>
      <c r="L10">
        <f t="shared" si="3"/>
        <v>1</v>
      </c>
    </row>
    <row r="11" spans="1:14" x14ac:dyDescent="0.35">
      <c r="A11">
        <v>12</v>
      </c>
      <c r="B11">
        <v>-1.198336597286764E-4</v>
      </c>
      <c r="C11">
        <v>-5964.0002691887748</v>
      </c>
      <c r="D11">
        <v>99.999997990716736</v>
      </c>
      <c r="E11">
        <v>300</v>
      </c>
      <c r="F11" t="s">
        <v>7</v>
      </c>
      <c r="G11">
        <f>Formulation_1!G11</f>
        <v>-1635.0001722248301</v>
      </c>
      <c r="H11">
        <f>Formulation_1!H11</f>
        <v>-1635.000032535246</v>
      </c>
      <c r="I11">
        <f t="shared" si="1"/>
        <v>0.12745618510966988</v>
      </c>
      <c r="J11">
        <f t="shared" si="0"/>
        <v>0.15460715130905461</v>
      </c>
      <c r="K11">
        <f t="shared" si="2"/>
        <v>0.99999997990716738</v>
      </c>
      <c r="L11">
        <f t="shared" si="3"/>
        <v>1</v>
      </c>
    </row>
    <row r="12" spans="1:14" x14ac:dyDescent="0.35">
      <c r="A12">
        <v>10</v>
      </c>
      <c r="B12">
        <v>-1.437480070034042E-4</v>
      </c>
      <c r="C12">
        <v>-8603.9940389894746</v>
      </c>
      <c r="D12">
        <v>99.99999832928745</v>
      </c>
      <c r="E12">
        <v>300</v>
      </c>
      <c r="F12" t="s">
        <v>7</v>
      </c>
      <c r="G12">
        <f>Formulation_1!G12</f>
        <v>-2002.000064294459</v>
      </c>
      <c r="H12">
        <f>Formulation_1!H12</f>
        <v>-2022.4925975448459</v>
      </c>
      <c r="I12">
        <f t="shared" si="1"/>
        <v>0.15606560506804482</v>
      </c>
      <c r="J12">
        <f t="shared" si="0"/>
        <v>0.23505362290873674</v>
      </c>
      <c r="K12">
        <f t="shared" si="2"/>
        <v>0.99999998329287454</v>
      </c>
      <c r="L12">
        <f t="shared" si="3"/>
        <v>1</v>
      </c>
    </row>
    <row r="13" spans="1:14" x14ac:dyDescent="0.35">
      <c r="A13">
        <v>9</v>
      </c>
      <c r="B13">
        <v>-1.5577077871888729E-4</v>
      </c>
      <c r="C13">
        <v>-10103.994073775901</v>
      </c>
      <c r="D13">
        <v>99.999998458324725</v>
      </c>
      <c r="E13">
        <v>300</v>
      </c>
      <c r="F13" t="s">
        <v>7</v>
      </c>
      <c r="G13">
        <f>Formulation_1!G13</f>
        <v>-2218.000053063191</v>
      </c>
      <c r="H13">
        <f>Formulation_1!H13</f>
        <v>-2218.000053063191</v>
      </c>
      <c r="I13">
        <f t="shared" si="1"/>
        <v>0.17290385102378922</v>
      </c>
      <c r="J13">
        <f t="shared" si="0"/>
        <v>0.28164264359688246</v>
      </c>
      <c r="K13">
        <f t="shared" si="2"/>
        <v>0.99999998458324724</v>
      </c>
      <c r="L13">
        <f t="shared" si="3"/>
        <v>1</v>
      </c>
    </row>
    <row r="14" spans="1:14" x14ac:dyDescent="0.35">
      <c r="A14">
        <v>8</v>
      </c>
      <c r="B14">
        <v>-1.796988454360301E-4</v>
      </c>
      <c r="C14">
        <v>-13464.007027888611</v>
      </c>
      <c r="D14">
        <v>99.999998665339035</v>
      </c>
      <c r="E14">
        <v>300</v>
      </c>
      <c r="F14" t="s">
        <v>7</v>
      </c>
      <c r="G14">
        <f>Formulation_1!G14</f>
        <v>-2587.000076630633</v>
      </c>
      <c r="H14">
        <f>Formulation_1!H14</f>
        <v>-2613.3278949058331</v>
      </c>
      <c r="I14">
        <f t="shared" si="1"/>
        <v>0.20166919093354732</v>
      </c>
      <c r="J14">
        <f t="shared" si="0"/>
        <v>0.3875242547493849</v>
      </c>
      <c r="K14">
        <f t="shared" si="2"/>
        <v>0.9999999866533904</v>
      </c>
      <c r="L14">
        <f t="shared" si="3"/>
        <v>1</v>
      </c>
    </row>
    <row r="15" spans="1:14" x14ac:dyDescent="0.35">
      <c r="A15">
        <v>7</v>
      </c>
      <c r="B15">
        <v>-2.0016139009486239E-4</v>
      </c>
      <c r="C15">
        <v>-17304.032475029639</v>
      </c>
      <c r="D15">
        <v>99.999998843267363</v>
      </c>
      <c r="E15">
        <v>300</v>
      </c>
      <c r="F15" t="s">
        <v>7</v>
      </c>
      <c r="G15">
        <f>Formulation_1!G15</f>
        <v>-2920.0001844021199</v>
      </c>
      <c r="H15">
        <f>Formulation_1!H15</f>
        <v>-12072.00941456705</v>
      </c>
      <c r="I15">
        <f t="shared" si="1"/>
        <v>0.22762816304948849</v>
      </c>
      <c r="J15">
        <f t="shared" si="0"/>
        <v>0.18685796644509245</v>
      </c>
      <c r="K15">
        <f t="shared" si="2"/>
        <v>0.99999998843267368</v>
      </c>
      <c r="L15">
        <f t="shared" si="3"/>
        <v>1</v>
      </c>
    </row>
    <row r="16" spans="1:14" x14ac:dyDescent="0.35">
      <c r="A16">
        <v>6</v>
      </c>
      <c r="B16">
        <v>-2.3692565032742459E-4</v>
      </c>
      <c r="C16">
        <v>-23963.98555582502</v>
      </c>
      <c r="D16">
        <v>99.999999011326182</v>
      </c>
      <c r="E16">
        <v>300</v>
      </c>
      <c r="F16" t="s">
        <v>7</v>
      </c>
      <c r="G16">
        <f>Formulation_1!G16</f>
        <v>-3472.0001685067118</v>
      </c>
      <c r="H16">
        <f>Formulation_1!H16</f>
        <v>-14700.01230382703</v>
      </c>
      <c r="I16">
        <f t="shared" si="1"/>
        <v>0.27065923657504753</v>
      </c>
      <c r="J16">
        <f t="shared" si="0"/>
        <v>0.33085618757135676</v>
      </c>
      <c r="K16">
        <f t="shared" si="2"/>
        <v>0.99999999011326179</v>
      </c>
      <c r="L16">
        <f t="shared" si="3"/>
        <v>1</v>
      </c>
    </row>
    <row r="17" spans="1:12" x14ac:dyDescent="0.35">
      <c r="A17">
        <v>5</v>
      </c>
      <c r="B17">
        <v>-2.6607074328653028E-4</v>
      </c>
      <c r="C17">
        <v>-28000</v>
      </c>
      <c r="D17">
        <v>99.999999049747345</v>
      </c>
      <c r="E17">
        <v>300</v>
      </c>
      <c r="F17" t="s">
        <v>7</v>
      </c>
      <c r="G17">
        <f>Formulation_1!G17</f>
        <v>-4225.0001069727414</v>
      </c>
      <c r="H17">
        <f>Formulation_1!H17</f>
        <v>-18203.988754081998</v>
      </c>
      <c r="I17">
        <f t="shared" si="1"/>
        <v>0.3293592321436179</v>
      </c>
      <c r="J17">
        <f t="shared" si="0"/>
        <v>0.34985754449707152</v>
      </c>
      <c r="K17">
        <f>D17/100</f>
        <v>0.99999999049747346</v>
      </c>
      <c r="L17">
        <f t="shared" si="3"/>
        <v>1</v>
      </c>
    </row>
    <row r="18" spans="1:12" x14ac:dyDescent="0.35">
      <c r="A18">
        <v>4</v>
      </c>
      <c r="B18">
        <v>-2.172152973278617E-4</v>
      </c>
      <c r="C18">
        <v>-28000</v>
      </c>
      <c r="D18">
        <v>99.99999922423109</v>
      </c>
      <c r="E18">
        <v>300</v>
      </c>
      <c r="F18" t="s">
        <v>7</v>
      </c>
      <c r="G18">
        <f>Formulation_1!G18</f>
        <v>-4809.0001563650967</v>
      </c>
      <c r="H18">
        <f>Formulation_1!H18</f>
        <v>-20493.991858780089</v>
      </c>
      <c r="I18">
        <f t="shared" si="1"/>
        <v>0.3748848726581106</v>
      </c>
      <c r="J18">
        <f t="shared" si="0"/>
        <v>0.26807171932928253</v>
      </c>
      <c r="K18">
        <f t="shared" si="2"/>
        <v>0.99999999224231084</v>
      </c>
      <c r="L18">
        <f t="shared" si="3"/>
        <v>1</v>
      </c>
    </row>
    <row r="19" spans="1:12" x14ac:dyDescent="0.35">
      <c r="A19">
        <v>3</v>
      </c>
      <c r="B19">
        <v>-1.5999874113727309E-4</v>
      </c>
      <c r="C19">
        <v>-28000</v>
      </c>
      <c r="D19">
        <v>99.999999428575919</v>
      </c>
      <c r="E19">
        <v>300</v>
      </c>
      <c r="F19" t="s">
        <v>7</v>
      </c>
      <c r="G19">
        <f>Formulation_1!G19</f>
        <v>-6506.0000000000009</v>
      </c>
      <c r="H19">
        <f>Formulation_1!H19</f>
        <v>-22084.00000000004</v>
      </c>
      <c r="I19">
        <f t="shared" si="1"/>
        <v>0.50717424670289346</v>
      </c>
      <c r="J19">
        <f t="shared" si="0"/>
        <v>0.21128571428571286</v>
      </c>
      <c r="K19">
        <f>D19/100</f>
        <v>0.99999999428575914</v>
      </c>
      <c r="L19">
        <f t="shared" si="3"/>
        <v>1</v>
      </c>
    </row>
    <row r="20" spans="1:12" x14ac:dyDescent="0.35">
      <c r="A20">
        <v>2</v>
      </c>
      <c r="B20">
        <v>-1.3540838551596309E-4</v>
      </c>
      <c r="C20">
        <v>-28000</v>
      </c>
      <c r="D20">
        <v>99.999999516398617</v>
      </c>
      <c r="E20">
        <v>300</v>
      </c>
      <c r="F20" t="s">
        <v>7</v>
      </c>
      <c r="G20">
        <f>Formulation_1!G20</f>
        <v>-7958.0004227400314</v>
      </c>
      <c r="H20">
        <f>Formulation_1!H20</f>
        <v>-25108.000000000091</v>
      </c>
      <c r="I20">
        <f t="shared" si="1"/>
        <v>0.62036472490722594</v>
      </c>
      <c r="J20">
        <f t="shared" si="0"/>
        <v>0.10328571428571104</v>
      </c>
      <c r="K20">
        <f t="shared" si="2"/>
        <v>0.99999999516398619</v>
      </c>
      <c r="L20">
        <f t="shared" si="3"/>
        <v>1</v>
      </c>
    </row>
    <row r="21" spans="1:12" x14ac:dyDescent="0.35">
      <c r="A21">
        <v>1</v>
      </c>
      <c r="B21">
        <v>-1.174684875643222E-4</v>
      </c>
      <c r="C21">
        <v>-28000</v>
      </c>
      <c r="D21">
        <v>99.999999580469691</v>
      </c>
      <c r="E21">
        <v>300</v>
      </c>
      <c r="F21" t="s">
        <v>7</v>
      </c>
      <c r="G21">
        <f>Formulation_1!G21</f>
        <v>-12827.938106781239</v>
      </c>
      <c r="H21">
        <f>Formulation_1!H21</f>
        <v>-28000</v>
      </c>
      <c r="I21">
        <f>(B21-G21)/(MAX($G$2:$G$21)-MIN($G$2:$G$21))</f>
        <v>0.99999999177372634</v>
      </c>
      <c r="J21">
        <f t="shared" si="0"/>
        <v>0</v>
      </c>
      <c r="K21">
        <f t="shared" si="2"/>
        <v>0.9999999958046969</v>
      </c>
      <c r="L21">
        <f t="shared" si="3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I10" sqref="I10"/>
    </sheetView>
  </sheetViews>
  <sheetFormatPr defaultRowHeight="14.5" x14ac:dyDescent="0.35"/>
  <cols>
    <col min="6" max="6" width="33.90625" customWidth="1"/>
    <col min="7" max="7" width="12.453125" bestFit="1" customWidth="1"/>
    <col min="9" max="9" width="11.81640625" bestFit="1" customWidth="1"/>
    <col min="10" max="10" width="10.81640625" bestFit="1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3" t="s">
        <v>13</v>
      </c>
      <c r="M1">
        <f>MIN(H2:H21)</f>
        <v>-28000</v>
      </c>
    </row>
    <row r="2" spans="1:13" x14ac:dyDescent="0.35">
      <c r="A2">
        <v>120</v>
      </c>
      <c r="B2">
        <v>0</v>
      </c>
      <c r="C2">
        <v>0</v>
      </c>
      <c r="D2">
        <v>0</v>
      </c>
      <c r="E2">
        <v>0</v>
      </c>
      <c r="F2" t="s">
        <v>6</v>
      </c>
      <c r="G2">
        <f>Formulation_1!G2</f>
        <v>-1.19423581215187E-5</v>
      </c>
      <c r="H2">
        <f>Formulation_1!H2</f>
        <v>0</v>
      </c>
      <c r="I2">
        <f>(B2-G2)/(MAX($G$2:$G$21)-MIN($G$2:$G$21))</f>
        <v>9.3096474532594763E-10</v>
      </c>
      <c r="J2">
        <f t="shared" ref="J2:J21" si="0">(H2-C2)/($M$2-$M$1)</f>
        <v>0</v>
      </c>
      <c r="K2">
        <f>D2/100</f>
        <v>0</v>
      </c>
      <c r="L2">
        <f>E2/MAX($E$2:$E$21)</f>
        <v>0</v>
      </c>
      <c r="M2">
        <f>MAX(H2:H21)</f>
        <v>0</v>
      </c>
    </row>
    <row r="3" spans="1:13" x14ac:dyDescent="0.35">
      <c r="A3">
        <v>60</v>
      </c>
      <c r="B3">
        <v>-86</v>
      </c>
      <c r="C3">
        <v>-86.000000000000014</v>
      </c>
      <c r="D3">
        <v>1.652424966883954E-14</v>
      </c>
      <c r="E3">
        <v>0</v>
      </c>
      <c r="F3" t="s">
        <v>6</v>
      </c>
      <c r="G3">
        <f>Formulation_1!G3</f>
        <v>-86</v>
      </c>
      <c r="H3">
        <f>Formulation_1!H3</f>
        <v>-86.000000000000014</v>
      </c>
      <c r="I3">
        <f t="shared" ref="I3:I20" si="1">(B3-G3)/(MAX($G$2:$G$21)-MIN($G$2:$G$21))</f>
        <v>0</v>
      </c>
      <c r="J3">
        <f t="shared" si="0"/>
        <v>0</v>
      </c>
      <c r="K3">
        <f t="shared" ref="K3:K21" si="2">D3/100</f>
        <v>1.6524249668839539E-16</v>
      </c>
      <c r="L3">
        <f t="shared" ref="L3:L21" si="3">E3/MAX($E$2:$E$21)</f>
        <v>0</v>
      </c>
    </row>
    <row r="4" spans="1:13" x14ac:dyDescent="0.35">
      <c r="A4">
        <v>40</v>
      </c>
      <c r="B4">
        <v>-144.99999999999989</v>
      </c>
      <c r="C4">
        <v>-145.00000396098511</v>
      </c>
      <c r="D4">
        <v>2.7317138541546709E-6</v>
      </c>
      <c r="E4">
        <v>0</v>
      </c>
      <c r="F4" t="s">
        <v>6</v>
      </c>
      <c r="G4">
        <f>Formulation_1!G4</f>
        <v>-145.00000776250221</v>
      </c>
      <c r="H4">
        <f>Formulation_1!H4</f>
        <v>-145</v>
      </c>
      <c r="I4">
        <f t="shared" si="1"/>
        <v>6.0512471010851417E-10</v>
      </c>
      <c r="J4">
        <f t="shared" si="0"/>
        <v>1.4146375398078297E-10</v>
      </c>
      <c r="K4">
        <f t="shared" si="2"/>
        <v>2.731713854154671E-8</v>
      </c>
      <c r="L4">
        <f t="shared" si="3"/>
        <v>0</v>
      </c>
    </row>
    <row r="5" spans="1:13" x14ac:dyDescent="0.35">
      <c r="A5">
        <v>30</v>
      </c>
      <c r="B5">
        <v>-450.99999999997442</v>
      </c>
      <c r="C5">
        <v>-450.9999999999855</v>
      </c>
      <c r="D5">
        <v>2.457753143649206E-12</v>
      </c>
      <c r="E5">
        <v>1</v>
      </c>
      <c r="F5" t="s">
        <v>6</v>
      </c>
      <c r="G5">
        <f>Formulation_1!G5</f>
        <v>-451.00000975052171</v>
      </c>
      <c r="H5">
        <f>Formulation_1!H5</f>
        <v>-450.9999999999855</v>
      </c>
      <c r="I5">
        <f t="shared" si="1"/>
        <v>7.6010245919140323E-10</v>
      </c>
      <c r="J5">
        <f t="shared" si="0"/>
        <v>0</v>
      </c>
      <c r="K5">
        <f t="shared" si="2"/>
        <v>2.4577531436492059E-14</v>
      </c>
      <c r="L5">
        <f t="shared" si="3"/>
        <v>3.3333333333333335E-3</v>
      </c>
    </row>
    <row r="6" spans="1:13" x14ac:dyDescent="0.35">
      <c r="A6">
        <v>24</v>
      </c>
      <c r="B6">
        <v>-659.00003359999994</v>
      </c>
      <c r="C6">
        <v>-659.00003359999994</v>
      </c>
      <c r="D6">
        <v>0</v>
      </c>
      <c r="E6">
        <v>40</v>
      </c>
      <c r="F6" t="s">
        <v>6</v>
      </c>
      <c r="G6">
        <f>Formulation_1!G6</f>
        <v>-659.00003359999994</v>
      </c>
      <c r="H6">
        <f>Formulation_1!H6</f>
        <v>-659.00000000230125</v>
      </c>
      <c r="I6">
        <f t="shared" si="1"/>
        <v>0</v>
      </c>
      <c r="J6">
        <f t="shared" si="0"/>
        <v>1.1999178103191557E-9</v>
      </c>
      <c r="K6">
        <f t="shared" si="2"/>
        <v>0</v>
      </c>
      <c r="L6">
        <f t="shared" si="3"/>
        <v>0.13333333333333333</v>
      </c>
    </row>
    <row r="7" spans="1:13" x14ac:dyDescent="0.35">
      <c r="A7">
        <v>20</v>
      </c>
      <c r="B7">
        <v>-868.00004544384751</v>
      </c>
      <c r="C7">
        <v>-868.00004544384751</v>
      </c>
      <c r="D7">
        <v>0</v>
      </c>
      <c r="E7">
        <v>134</v>
      </c>
      <c r="F7" t="s">
        <v>6</v>
      </c>
      <c r="G7">
        <f>Formulation_1!G7</f>
        <v>-868.00004544384751</v>
      </c>
      <c r="H7">
        <f>Formulation_1!H7</f>
        <v>-868.00000803870853</v>
      </c>
      <c r="I7">
        <f t="shared" si="1"/>
        <v>0</v>
      </c>
      <c r="J7">
        <f>(H7-C7)/($M$2-$M$1)</f>
        <v>1.3358978208088957E-9</v>
      </c>
      <c r="K7">
        <f t="shared" si="2"/>
        <v>0</v>
      </c>
      <c r="L7">
        <f t="shared" si="3"/>
        <v>0.44666666666666666</v>
      </c>
    </row>
    <row r="8" spans="1:13" x14ac:dyDescent="0.35">
      <c r="A8">
        <v>17</v>
      </c>
      <c r="B8">
        <v>-1060.5000316010601</v>
      </c>
      <c r="C8">
        <v>-1907.7428571428561</v>
      </c>
      <c r="D8">
        <v>44.410745524198923</v>
      </c>
      <c r="E8">
        <v>300</v>
      </c>
      <c r="F8" t="s">
        <v>7</v>
      </c>
      <c r="G8">
        <f>Formulation_1!G8</f>
        <v>-1060.5000316010601</v>
      </c>
      <c r="H8">
        <f>Formulation_1!H8</f>
        <v>-1060.500011838164</v>
      </c>
      <c r="I8">
        <f t="shared" si="1"/>
        <v>0</v>
      </c>
      <c r="J8">
        <f t="shared" si="0"/>
        <v>3.0258673046596147E-2</v>
      </c>
      <c r="K8">
        <f t="shared" si="2"/>
        <v>0.44410745524198925</v>
      </c>
      <c r="L8">
        <f t="shared" si="3"/>
        <v>1</v>
      </c>
    </row>
    <row r="9" spans="1:13" x14ac:dyDescent="0.35">
      <c r="A9">
        <v>15</v>
      </c>
      <c r="B9">
        <v>-1254.0000827443171</v>
      </c>
      <c r="C9">
        <v>-2364.4641784658488</v>
      </c>
      <c r="D9">
        <v>46.964724855423341</v>
      </c>
      <c r="E9">
        <v>300</v>
      </c>
      <c r="F9" t="s">
        <v>7</v>
      </c>
      <c r="G9">
        <f>Formulation_1!G9</f>
        <v>-1254.0000827443171</v>
      </c>
      <c r="H9">
        <f>Formulation_1!H9</f>
        <v>-1254.0000104776591</v>
      </c>
      <c r="I9">
        <f t="shared" si="1"/>
        <v>0</v>
      </c>
      <c r="J9">
        <f t="shared" si="0"/>
        <v>3.9659434571006777E-2</v>
      </c>
      <c r="K9">
        <f t="shared" si="2"/>
        <v>0.4696472485542334</v>
      </c>
      <c r="L9">
        <f t="shared" si="3"/>
        <v>1</v>
      </c>
    </row>
    <row r="10" spans="1:13" x14ac:dyDescent="0.35">
      <c r="A10">
        <v>13</v>
      </c>
      <c r="B10">
        <v>-1449.0000846918269</v>
      </c>
      <c r="C10">
        <v>-2842.5360943796391</v>
      </c>
      <c r="D10">
        <v>49.024391016288568</v>
      </c>
      <c r="E10">
        <v>300</v>
      </c>
      <c r="F10" t="s">
        <v>7</v>
      </c>
      <c r="G10">
        <f>Formulation_1!G10</f>
        <v>-1449.0000846918269</v>
      </c>
      <c r="H10">
        <f>Formulation_1!H10</f>
        <v>-1449.000024050491</v>
      </c>
      <c r="I10">
        <f t="shared" si="1"/>
        <v>0</v>
      </c>
      <c r="J10">
        <f t="shared" si="0"/>
        <v>4.9769145368898142E-2</v>
      </c>
      <c r="K10">
        <f t="shared" si="2"/>
        <v>0.49024391016288571</v>
      </c>
      <c r="L10">
        <f t="shared" si="3"/>
        <v>1</v>
      </c>
    </row>
    <row r="11" spans="1:13" x14ac:dyDescent="0.35">
      <c r="A11">
        <v>12</v>
      </c>
      <c r="B11">
        <v>-1635.0001722248301</v>
      </c>
      <c r="C11">
        <v>-3313.5081697571859</v>
      </c>
      <c r="D11">
        <v>50.65652207688256</v>
      </c>
      <c r="E11">
        <v>300</v>
      </c>
      <c r="F11" t="s">
        <v>7</v>
      </c>
      <c r="G11">
        <f>Formulation_1!G11</f>
        <v>-1635.0001722248301</v>
      </c>
      <c r="H11">
        <f>Formulation_1!H11</f>
        <v>-1635.000032535246</v>
      </c>
      <c r="I11">
        <f t="shared" si="1"/>
        <v>0</v>
      </c>
      <c r="J11">
        <f t="shared" si="0"/>
        <v>5.9946719186497854E-2</v>
      </c>
      <c r="K11">
        <f t="shared" si="2"/>
        <v>0.5065652207688256</v>
      </c>
      <c r="L11">
        <f t="shared" si="3"/>
        <v>1</v>
      </c>
    </row>
    <row r="12" spans="1:13" x14ac:dyDescent="0.35">
      <c r="A12">
        <v>10</v>
      </c>
      <c r="B12">
        <v>-1962.0001140799441</v>
      </c>
      <c r="C12">
        <v>-4242.702309115376</v>
      </c>
      <c r="D12">
        <v>53.755885491550544</v>
      </c>
      <c r="E12">
        <v>300</v>
      </c>
      <c r="F12" t="s">
        <v>7</v>
      </c>
      <c r="G12">
        <f>Formulation_1!G12</f>
        <v>-2002.000064294459</v>
      </c>
      <c r="H12">
        <f>Formulation_1!H12</f>
        <v>-2022.4925975448459</v>
      </c>
      <c r="I12">
        <f t="shared" si="1"/>
        <v>3.1181901501854191E-3</v>
      </c>
      <c r="J12">
        <f t="shared" si="0"/>
        <v>7.9293203984661789E-2</v>
      </c>
      <c r="K12">
        <f t="shared" si="2"/>
        <v>0.53755885491550548</v>
      </c>
      <c r="L12">
        <f t="shared" si="3"/>
        <v>1</v>
      </c>
    </row>
    <row r="13" spans="1:13" x14ac:dyDescent="0.35">
      <c r="A13">
        <v>9</v>
      </c>
      <c r="B13">
        <v>-1670.0001282457799</v>
      </c>
      <c r="C13">
        <v>-4770.8559189023199</v>
      </c>
      <c r="D13">
        <v>64.995796212810092</v>
      </c>
      <c r="E13">
        <v>300</v>
      </c>
      <c r="F13" t="s">
        <v>7</v>
      </c>
      <c r="G13">
        <f>Formulation_1!G13</f>
        <v>-2218.000053063191</v>
      </c>
      <c r="H13">
        <f>Formulation_1!H13</f>
        <v>-2218.000053063191</v>
      </c>
      <c r="I13">
        <f t="shared" si="1"/>
        <v>4.2719252366667577E-2</v>
      </c>
      <c r="J13">
        <f t="shared" si="0"/>
        <v>9.1173423779968885E-2</v>
      </c>
      <c r="K13">
        <f t="shared" si="2"/>
        <v>0.64995796212810086</v>
      </c>
      <c r="L13">
        <f t="shared" si="3"/>
        <v>1</v>
      </c>
    </row>
    <row r="14" spans="1:13" x14ac:dyDescent="0.35">
      <c r="A14">
        <v>8</v>
      </c>
      <c r="B14">
        <v>-2044.000185498058</v>
      </c>
      <c r="C14">
        <v>-5869.442683879487</v>
      </c>
      <c r="D14">
        <v>65.175566138299047</v>
      </c>
      <c r="E14">
        <v>300</v>
      </c>
      <c r="F14" t="s">
        <v>7</v>
      </c>
      <c r="G14">
        <f>Formulation_1!G14</f>
        <v>-2587.000076630633</v>
      </c>
      <c r="H14">
        <f>Formulation_1!H14</f>
        <v>-2613.3278949058331</v>
      </c>
      <c r="I14">
        <f t="shared" si="1"/>
        <v>4.2329475486870521E-2</v>
      </c>
      <c r="J14">
        <f t="shared" si="0"/>
        <v>0.11628981389191621</v>
      </c>
      <c r="K14">
        <f t="shared" si="2"/>
        <v>0.65175566138299046</v>
      </c>
      <c r="L14">
        <f t="shared" si="3"/>
        <v>1</v>
      </c>
    </row>
    <row r="15" spans="1:13" x14ac:dyDescent="0.35">
      <c r="A15">
        <v>7</v>
      </c>
      <c r="B15">
        <v>-1.7721491312190819E-4</v>
      </c>
      <c r="C15">
        <v>-12072.00941456705</v>
      </c>
      <c r="D15">
        <v>99.999998532018097</v>
      </c>
      <c r="E15">
        <v>300</v>
      </c>
      <c r="F15" t="s">
        <v>7</v>
      </c>
      <c r="G15">
        <f>Formulation_1!G15</f>
        <v>-2920.0001844021199</v>
      </c>
      <c r="H15">
        <f>Formulation_1!H15</f>
        <v>-12072.00941456705</v>
      </c>
      <c r="I15">
        <f t="shared" si="1"/>
        <v>0.22762816483827772</v>
      </c>
      <c r="J15">
        <f t="shared" si="0"/>
        <v>0</v>
      </c>
      <c r="K15">
        <f t="shared" si="2"/>
        <v>0.99999998532018097</v>
      </c>
      <c r="L15">
        <f t="shared" si="3"/>
        <v>1</v>
      </c>
    </row>
    <row r="16" spans="1:13" x14ac:dyDescent="0.35">
      <c r="A16">
        <v>6</v>
      </c>
      <c r="B16">
        <v>-2.13484826219745E-4</v>
      </c>
      <c r="C16">
        <v>-14700.01230382703</v>
      </c>
      <c r="D16">
        <v>99.999998547723493</v>
      </c>
      <c r="E16">
        <v>300</v>
      </c>
      <c r="F16" t="s">
        <v>7</v>
      </c>
      <c r="G16">
        <f>Formulation_1!G16</f>
        <v>-3472.0001685067118</v>
      </c>
      <c r="H16">
        <f>Formulation_1!H16</f>
        <v>-14700.01230382703</v>
      </c>
      <c r="I16">
        <f t="shared" si="1"/>
        <v>0.27065923840237349</v>
      </c>
      <c r="J16">
        <f t="shared" si="0"/>
        <v>0</v>
      </c>
      <c r="K16">
        <f t="shared" si="2"/>
        <v>0.9999999854772349</v>
      </c>
      <c r="L16">
        <f t="shared" si="3"/>
        <v>1</v>
      </c>
    </row>
    <row r="17" spans="1:12" x14ac:dyDescent="0.35">
      <c r="A17">
        <v>5</v>
      </c>
      <c r="B17">
        <v>-2.6123866918650488E-4</v>
      </c>
      <c r="C17">
        <v>-18203.988754081998</v>
      </c>
      <c r="D17">
        <v>99.999998564937201</v>
      </c>
      <c r="E17">
        <v>300</v>
      </c>
      <c r="F17" t="s">
        <v>7</v>
      </c>
      <c r="G17">
        <f>Formulation_1!G17</f>
        <v>-4225.0001069727414</v>
      </c>
      <c r="H17">
        <f>Formulation_1!H17</f>
        <v>-18203.988754081998</v>
      </c>
      <c r="I17">
        <f t="shared" si="1"/>
        <v>0.32935923252030153</v>
      </c>
      <c r="J17">
        <f t="shared" si="0"/>
        <v>0</v>
      </c>
      <c r="K17">
        <f>D17/100</f>
        <v>0.99999998564937198</v>
      </c>
      <c r="L17">
        <f t="shared" si="3"/>
        <v>1</v>
      </c>
    </row>
    <row r="18" spans="1:12" x14ac:dyDescent="0.35">
      <c r="A18">
        <v>4</v>
      </c>
      <c r="B18">
        <v>-3.308443530427038E-4</v>
      </c>
      <c r="C18">
        <v>-20493.991858780089</v>
      </c>
      <c r="D18">
        <v>99.999998385651978</v>
      </c>
      <c r="E18">
        <v>300</v>
      </c>
      <c r="F18" t="s">
        <v>7</v>
      </c>
      <c r="G18">
        <f>Formulation_1!G18</f>
        <v>-4809.0001563650967</v>
      </c>
      <c r="H18">
        <f>Formulation_1!H18</f>
        <v>-20493.991858780089</v>
      </c>
      <c r="I18">
        <f t="shared" si="1"/>
        <v>0.37488486380017449</v>
      </c>
      <c r="J18">
        <f t="shared" si="0"/>
        <v>0</v>
      </c>
      <c r="K18">
        <f t="shared" si="2"/>
        <v>0.99999998385651978</v>
      </c>
      <c r="L18">
        <f t="shared" si="3"/>
        <v>1</v>
      </c>
    </row>
    <row r="19" spans="1:12" x14ac:dyDescent="0.35">
      <c r="A19">
        <v>3</v>
      </c>
      <c r="B19">
        <v>-4.5177696832946498E-4</v>
      </c>
      <c r="C19">
        <v>-22084.00000000004</v>
      </c>
      <c r="D19">
        <v>99.999997954279266</v>
      </c>
      <c r="E19">
        <v>300</v>
      </c>
      <c r="F19" t="s">
        <v>7</v>
      </c>
      <c r="G19">
        <f>Formulation_1!G19</f>
        <v>-6506.0000000000009</v>
      </c>
      <c r="H19">
        <f>Formulation_1!H19</f>
        <v>-22084.00000000004</v>
      </c>
      <c r="I19">
        <f t="shared" si="1"/>
        <v>0.50717422395736533</v>
      </c>
      <c r="J19">
        <f t="shared" si="0"/>
        <v>0</v>
      </c>
      <c r="K19">
        <f>D19/100</f>
        <v>0.99999997954279263</v>
      </c>
      <c r="L19">
        <f t="shared" si="3"/>
        <v>1</v>
      </c>
    </row>
    <row r="20" spans="1:12" x14ac:dyDescent="0.35">
      <c r="A20">
        <v>2</v>
      </c>
      <c r="B20">
        <v>-6.8999678328363328E-4</v>
      </c>
      <c r="C20">
        <v>-25108.000000000091</v>
      </c>
      <c r="D20">
        <v>99.999997251884722</v>
      </c>
      <c r="E20">
        <v>300</v>
      </c>
      <c r="F20" t="s">
        <v>7</v>
      </c>
      <c r="G20">
        <f>Formulation_1!G20</f>
        <v>-7958.0004227400314</v>
      </c>
      <c r="H20">
        <f>Formulation_1!H20</f>
        <v>-25108.000000000091</v>
      </c>
      <c r="I20">
        <f t="shared" si="1"/>
        <v>0.62036468167437009</v>
      </c>
      <c r="J20">
        <f t="shared" si="0"/>
        <v>0</v>
      </c>
      <c r="K20">
        <f t="shared" si="2"/>
        <v>0.9999999725188472</v>
      </c>
      <c r="L20">
        <f t="shared" si="3"/>
        <v>1</v>
      </c>
    </row>
    <row r="21" spans="1:12" x14ac:dyDescent="0.35">
      <c r="A21">
        <v>1</v>
      </c>
      <c r="B21">
        <v>-1.3431316474310771E-3</v>
      </c>
      <c r="C21">
        <v>-28000</v>
      </c>
      <c r="D21">
        <v>99.99999520310125</v>
      </c>
      <c r="E21">
        <v>300</v>
      </c>
      <c r="F21" t="s">
        <v>7</v>
      </c>
      <c r="G21">
        <f>Formulation_1!G21</f>
        <v>-12827.938106781239</v>
      </c>
      <c r="H21">
        <f>Formulation_1!H21</f>
        <v>-28000</v>
      </c>
      <c r="I21">
        <f>(B21-G21)/(MAX($G$2:$G$21)-MIN($G$2:$G$21))</f>
        <v>0.99999989622733765</v>
      </c>
      <c r="J21">
        <f t="shared" si="0"/>
        <v>0</v>
      </c>
      <c r="K21">
        <f t="shared" si="2"/>
        <v>0.99999995203101255</v>
      </c>
      <c r="L21">
        <f t="shared" si="3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H15" sqref="H15"/>
    </sheetView>
  </sheetViews>
  <sheetFormatPr defaultRowHeight="14.5" x14ac:dyDescent="0.35"/>
  <cols>
    <col min="6" max="6" width="24.6328125" customWidth="1"/>
    <col min="7" max="7" width="12.453125" bestFit="1" customWidth="1"/>
    <col min="9" max="9" width="20.26953125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3" t="s">
        <v>13</v>
      </c>
      <c r="M1">
        <f>MIN(H2:H21)</f>
        <v>-28000</v>
      </c>
    </row>
    <row r="2" spans="1:13" x14ac:dyDescent="0.35">
      <c r="A2">
        <v>120</v>
      </c>
      <c r="B2">
        <v>0</v>
      </c>
      <c r="C2">
        <v>0</v>
      </c>
      <c r="D2">
        <v>0</v>
      </c>
      <c r="E2">
        <v>0</v>
      </c>
      <c r="F2" t="s">
        <v>6</v>
      </c>
      <c r="G2">
        <f>Formulation_1!G2</f>
        <v>-1.19423581215187E-5</v>
      </c>
      <c r="H2">
        <f>Formulation_1!H2</f>
        <v>0</v>
      </c>
      <c r="I2">
        <f>(B2-G2)/(MAX($G$2:$G$21)-MIN($G$2:$G$21))</f>
        <v>9.3096474532594763E-10</v>
      </c>
      <c r="J2">
        <f t="shared" ref="J2:J21" si="0">(H2-C2)/($M$2-$M$1)</f>
        <v>0</v>
      </c>
      <c r="K2">
        <f>D2/100</f>
        <v>0</v>
      </c>
      <c r="L2">
        <f>E2/MAX($E$2:$E$21)</f>
        <v>0</v>
      </c>
      <c r="M2">
        <f>MAX(H2:H21)</f>
        <v>0</v>
      </c>
    </row>
    <row r="3" spans="1:13" x14ac:dyDescent="0.35">
      <c r="A3">
        <v>60</v>
      </c>
      <c r="B3">
        <v>-21.00000239940973</v>
      </c>
      <c r="C3">
        <v>-126.0000885118292</v>
      </c>
      <c r="D3">
        <v>83.333343136946937</v>
      </c>
      <c r="E3">
        <v>300</v>
      </c>
      <c r="F3" t="s">
        <v>7</v>
      </c>
      <c r="G3">
        <f>Formulation_1!G3</f>
        <v>-86</v>
      </c>
      <c r="H3">
        <f>Formulation_1!H3</f>
        <v>-86.000000000000014</v>
      </c>
      <c r="I3">
        <f t="shared" ref="I3:I20" si="1">(B3-G3)/(MAX($G$2:$G$21)-MIN($G$2:$G$21))</f>
        <v>5.0670651136632775E-3</v>
      </c>
      <c r="J3">
        <f t="shared" si="0"/>
        <v>1.4285745897081854E-3</v>
      </c>
      <c r="K3">
        <f t="shared" ref="K3:K21" si="2">D3/100</f>
        <v>0.83333343136946936</v>
      </c>
      <c r="L3">
        <f t="shared" ref="L3:L21" si="3">E3/MAX($E$2:$E$21)</f>
        <v>1</v>
      </c>
    </row>
    <row r="4" spans="1:13" x14ac:dyDescent="0.35">
      <c r="A4">
        <v>40</v>
      </c>
      <c r="B4">
        <v>-9.5987379608726199E-6</v>
      </c>
      <c r="C4">
        <v>-281.99992675707699</v>
      </c>
      <c r="D4">
        <v>99.999996596191338</v>
      </c>
      <c r="E4">
        <v>300</v>
      </c>
      <c r="F4" t="s">
        <v>7</v>
      </c>
      <c r="G4">
        <f>Formulation_1!G4</f>
        <v>-145.00000776250221</v>
      </c>
      <c r="H4">
        <f>Formulation_1!H4</f>
        <v>-145</v>
      </c>
      <c r="I4">
        <f t="shared" si="1"/>
        <v>1.1303453219976382E-2</v>
      </c>
      <c r="J4">
        <f t="shared" si="0"/>
        <v>4.8928545270384644E-3</v>
      </c>
      <c r="K4">
        <f t="shared" si="2"/>
        <v>0.99999996596191343</v>
      </c>
      <c r="L4">
        <f t="shared" si="3"/>
        <v>1</v>
      </c>
    </row>
    <row r="5" spans="1:13" x14ac:dyDescent="0.35">
      <c r="A5">
        <v>30</v>
      </c>
      <c r="B5">
        <v>-372.00002318579021</v>
      </c>
      <c r="C5">
        <v>-819.00014727638802</v>
      </c>
      <c r="D5">
        <v>54.578759915625341</v>
      </c>
      <c r="E5">
        <v>300</v>
      </c>
      <c r="F5" t="s">
        <v>7</v>
      </c>
      <c r="G5">
        <f>Formulation_1!G5</f>
        <v>-451.00000975052171</v>
      </c>
      <c r="H5">
        <f>Formulation_1!H5</f>
        <v>-450.9999999999855</v>
      </c>
      <c r="I5">
        <f t="shared" si="1"/>
        <v>6.1584321642864726E-3</v>
      </c>
      <c r="J5">
        <f t="shared" si="0"/>
        <v>1.3142862402728661E-2</v>
      </c>
      <c r="K5">
        <f t="shared" si="2"/>
        <v>0.54578759915625341</v>
      </c>
      <c r="L5">
        <f t="shared" si="3"/>
        <v>1</v>
      </c>
    </row>
    <row r="6" spans="1:13" x14ac:dyDescent="0.35">
      <c r="A6">
        <v>24</v>
      </c>
      <c r="B6">
        <v>-275.00004038597842</v>
      </c>
      <c r="C6">
        <v>-1560.0007882204741</v>
      </c>
      <c r="D6">
        <v>82.37180118994192</v>
      </c>
      <c r="E6">
        <v>300</v>
      </c>
      <c r="F6" t="s">
        <v>7</v>
      </c>
      <c r="G6">
        <f>Formulation_1!G6</f>
        <v>-659.00003359999994</v>
      </c>
      <c r="H6">
        <f>Formulation_1!H6</f>
        <v>-659.00000000230125</v>
      </c>
      <c r="I6">
        <f t="shared" si="1"/>
        <v>2.9934662170572671E-2</v>
      </c>
      <c r="J6">
        <f t="shared" si="0"/>
        <v>3.2178599579220458E-2</v>
      </c>
      <c r="K6">
        <f t="shared" si="2"/>
        <v>0.82371801189941918</v>
      </c>
      <c r="L6">
        <f t="shared" si="3"/>
        <v>1</v>
      </c>
    </row>
    <row r="7" spans="1:13" x14ac:dyDescent="0.35">
      <c r="A7">
        <v>20</v>
      </c>
      <c r="B7">
        <v>-564.75011158692428</v>
      </c>
      <c r="C7">
        <v>-2435.9989951091979</v>
      </c>
      <c r="D7">
        <v>76.816488318723287</v>
      </c>
      <c r="E7">
        <v>300</v>
      </c>
      <c r="F7" t="s">
        <v>7</v>
      </c>
      <c r="G7">
        <f>Formulation_1!G7</f>
        <v>-868.00004544384751</v>
      </c>
      <c r="H7">
        <f>Formulation_1!H7</f>
        <v>-868.00000803870853</v>
      </c>
      <c r="I7">
        <f t="shared" si="1"/>
        <v>2.363980334290287E-2</v>
      </c>
      <c r="J7">
        <f t="shared" si="0"/>
        <v>5.599996382394605E-2</v>
      </c>
      <c r="K7">
        <f t="shared" si="2"/>
        <v>0.76816488318723286</v>
      </c>
      <c r="L7">
        <f t="shared" si="3"/>
        <v>1</v>
      </c>
    </row>
    <row r="8" spans="1:13" x14ac:dyDescent="0.35">
      <c r="A8">
        <v>17</v>
      </c>
      <c r="B8">
        <v>-437.00007089231008</v>
      </c>
      <c r="C8">
        <v>-3312.0044447425348</v>
      </c>
      <c r="D8">
        <v>86.805571122164309</v>
      </c>
      <c r="E8">
        <v>300</v>
      </c>
      <c r="F8" t="s">
        <v>7</v>
      </c>
      <c r="G8">
        <f>Formulation_1!G8</f>
        <v>-1060.5000316010601</v>
      </c>
      <c r="H8">
        <f>Formulation_1!H8</f>
        <v>-1060.500011838164</v>
      </c>
      <c r="I8">
        <f t="shared" si="1"/>
        <v>4.8604846398471895E-2</v>
      </c>
      <c r="J8">
        <f t="shared" si="0"/>
        <v>8.0410872603727535E-2</v>
      </c>
      <c r="K8">
        <f t="shared" si="2"/>
        <v>0.86805571122164304</v>
      </c>
      <c r="L8">
        <f t="shared" si="3"/>
        <v>1</v>
      </c>
    </row>
    <row r="9" spans="1:13" x14ac:dyDescent="0.35">
      <c r="A9">
        <v>15</v>
      </c>
      <c r="B9">
        <v>-673.00010357944154</v>
      </c>
      <c r="C9">
        <v>-4188.0053717444071</v>
      </c>
      <c r="D9">
        <v>83.930295120440107</v>
      </c>
      <c r="E9">
        <v>300</v>
      </c>
      <c r="F9" t="s">
        <v>7</v>
      </c>
      <c r="G9">
        <f>Formulation_1!G9</f>
        <v>-1254.0000827443171</v>
      </c>
      <c r="H9">
        <f>Formulation_1!H9</f>
        <v>-1254.0000104776591</v>
      </c>
      <c r="I9">
        <f t="shared" si="1"/>
        <v>4.5291766679060583E-2</v>
      </c>
      <c r="J9">
        <f t="shared" si="0"/>
        <v>0.10478590575952672</v>
      </c>
      <c r="K9">
        <f t="shared" si="2"/>
        <v>0.83930295120440102</v>
      </c>
      <c r="L9">
        <f t="shared" si="3"/>
        <v>1</v>
      </c>
    </row>
    <row r="10" spans="1:13" x14ac:dyDescent="0.35">
      <c r="A10">
        <v>13</v>
      </c>
      <c r="B10">
        <v>-1016.000088495348</v>
      </c>
      <c r="C10">
        <v>-5064.0003629157754</v>
      </c>
      <c r="D10">
        <v>79.936808537068302</v>
      </c>
      <c r="E10">
        <v>300</v>
      </c>
      <c r="F10" t="s">
        <v>7</v>
      </c>
      <c r="G10">
        <f>Formulation_1!G10</f>
        <v>-1449.0000846918269</v>
      </c>
      <c r="H10">
        <f>Formulation_1!H10</f>
        <v>-1449.000024050491</v>
      </c>
      <c r="I10">
        <f t="shared" si="1"/>
        <v>3.3754450091296406E-2</v>
      </c>
      <c r="J10">
        <f t="shared" si="0"/>
        <v>0.12910715495947445</v>
      </c>
      <c r="K10">
        <f t="shared" si="2"/>
        <v>0.79936808537068305</v>
      </c>
      <c r="L10">
        <f t="shared" si="3"/>
        <v>1</v>
      </c>
    </row>
    <row r="11" spans="1:13" x14ac:dyDescent="0.35">
      <c r="A11">
        <v>12</v>
      </c>
      <c r="B11">
        <v>-1265.0000980605689</v>
      </c>
      <c r="C11">
        <v>-5939.9948713925951</v>
      </c>
      <c r="D11">
        <v>78.703683665571958</v>
      </c>
      <c r="E11">
        <v>300</v>
      </c>
      <c r="F11" t="s">
        <v>7</v>
      </c>
      <c r="G11">
        <f>Formulation_1!G11</f>
        <v>-1635.0001722248301</v>
      </c>
      <c r="H11">
        <f>Formulation_1!H11</f>
        <v>-1635.000032535246</v>
      </c>
      <c r="I11">
        <f t="shared" si="1"/>
        <v>2.8843300570114604E-2</v>
      </c>
      <c r="J11">
        <f t="shared" si="0"/>
        <v>0.15374981567347676</v>
      </c>
      <c r="K11">
        <f t="shared" si="2"/>
        <v>0.78703683665571955</v>
      </c>
      <c r="L11">
        <f t="shared" si="3"/>
        <v>1</v>
      </c>
    </row>
    <row r="12" spans="1:13" x14ac:dyDescent="0.35">
      <c r="A12">
        <v>10</v>
      </c>
      <c r="B12">
        <v>-1755.9376506803439</v>
      </c>
      <c r="C12">
        <v>-7691.9944808346609</v>
      </c>
      <c r="D12">
        <v>77.171881037415829</v>
      </c>
      <c r="E12">
        <v>300</v>
      </c>
      <c r="F12" t="s">
        <v>7</v>
      </c>
      <c r="G12">
        <f>Formulation_1!G12</f>
        <v>-2002.000064294459</v>
      </c>
      <c r="H12">
        <f>Formulation_1!H12</f>
        <v>-2022.4925975448459</v>
      </c>
      <c r="I12">
        <f t="shared" si="1"/>
        <v>1.918175873588869E-2</v>
      </c>
      <c r="J12">
        <f t="shared" si="0"/>
        <v>0.2024822101174934</v>
      </c>
      <c r="K12">
        <f t="shared" si="2"/>
        <v>0.77171881037415835</v>
      </c>
      <c r="L12">
        <f t="shared" si="3"/>
        <v>1</v>
      </c>
    </row>
    <row r="13" spans="1:13" x14ac:dyDescent="0.35">
      <c r="A13">
        <v>9</v>
      </c>
      <c r="B13">
        <v>-1374.000142385237</v>
      </c>
      <c r="C13">
        <v>-8567.9941451874729</v>
      </c>
      <c r="D13">
        <v>83.963572814099152</v>
      </c>
      <c r="E13">
        <v>300</v>
      </c>
      <c r="F13" t="s">
        <v>7</v>
      </c>
      <c r="G13">
        <f>Formulation_1!G13</f>
        <v>-2218.000053063191</v>
      </c>
      <c r="H13">
        <f>Formulation_1!H13</f>
        <v>-2218.000053063191</v>
      </c>
      <c r="I13">
        <f t="shared" si="1"/>
        <v>6.5793887095348863E-2</v>
      </c>
      <c r="J13">
        <f t="shared" si="0"/>
        <v>0.2267855032901529</v>
      </c>
      <c r="K13">
        <f t="shared" si="2"/>
        <v>0.83963572814099152</v>
      </c>
      <c r="L13">
        <f t="shared" si="3"/>
        <v>1</v>
      </c>
    </row>
    <row r="14" spans="1:13" x14ac:dyDescent="0.35">
      <c r="A14">
        <v>8</v>
      </c>
      <c r="B14">
        <v>-2072.0001435085292</v>
      </c>
      <c r="C14">
        <v>-10319.998754938861</v>
      </c>
      <c r="D14">
        <v>79.922476807306523</v>
      </c>
      <c r="E14">
        <v>300</v>
      </c>
      <c r="F14" t="s">
        <v>7</v>
      </c>
      <c r="G14">
        <f>Formulation_1!G14</f>
        <v>-2587.000076630633</v>
      </c>
      <c r="H14">
        <f>Formulation_1!H14</f>
        <v>-2613.3278949058331</v>
      </c>
      <c r="I14">
        <f t="shared" si="1"/>
        <v>4.0146742938314141E-2</v>
      </c>
      <c r="J14">
        <f t="shared" si="0"/>
        <v>0.27523824500117955</v>
      </c>
      <c r="K14">
        <f t="shared" si="2"/>
        <v>0.79922476807306519</v>
      </c>
      <c r="L14">
        <f t="shared" si="3"/>
        <v>1</v>
      </c>
    </row>
    <row r="15" spans="1:13" x14ac:dyDescent="0.35">
      <c r="A15">
        <v>7</v>
      </c>
      <c r="B15">
        <v>-2528.0002398906158</v>
      </c>
      <c r="C15">
        <v>-12072.00941456705</v>
      </c>
      <c r="D15">
        <v>79.058993800649873</v>
      </c>
      <c r="E15">
        <v>300</v>
      </c>
      <c r="F15" t="s">
        <v>7</v>
      </c>
      <c r="G15">
        <f>Formulation_1!G15</f>
        <v>-2920.0001844021199</v>
      </c>
      <c r="H15">
        <f>Formulation_1!H15</f>
        <v>-12072.00941456705</v>
      </c>
      <c r="I15">
        <f t="shared" si="1"/>
        <v>3.0558297180216288E-2</v>
      </c>
      <c r="J15">
        <f t="shared" si="0"/>
        <v>0</v>
      </c>
      <c r="K15">
        <f t="shared" si="2"/>
        <v>0.79058993800649868</v>
      </c>
      <c r="L15">
        <f t="shared" si="3"/>
        <v>1</v>
      </c>
    </row>
    <row r="16" spans="1:13" x14ac:dyDescent="0.35">
      <c r="A16">
        <v>6</v>
      </c>
      <c r="B16">
        <v>-2088.0002231506701</v>
      </c>
      <c r="C16">
        <v>-14700.01230382703</v>
      </c>
      <c r="D16">
        <v>85.795928738052311</v>
      </c>
      <c r="E16">
        <v>300</v>
      </c>
      <c r="F16" t="s">
        <v>7</v>
      </c>
      <c r="G16">
        <f>Formulation_1!G16</f>
        <v>-3472.0001685067118</v>
      </c>
      <c r="H16">
        <f>Formulation_1!H16</f>
        <v>-14700.01230382703</v>
      </c>
      <c r="I16">
        <f t="shared" si="1"/>
        <v>0.10788950921994801</v>
      </c>
      <c r="J16">
        <f t="shared" si="0"/>
        <v>0</v>
      </c>
      <c r="K16">
        <f t="shared" si="2"/>
        <v>0.85795928738052307</v>
      </c>
      <c r="L16">
        <f t="shared" si="3"/>
        <v>1</v>
      </c>
    </row>
    <row r="17" spans="1:12" x14ac:dyDescent="0.35">
      <c r="A17">
        <v>5</v>
      </c>
      <c r="B17">
        <v>-3716.2502268978101</v>
      </c>
      <c r="C17">
        <v>-18203.988754081998</v>
      </c>
      <c r="D17">
        <v>79.585516794694286</v>
      </c>
      <c r="E17">
        <v>300</v>
      </c>
      <c r="F17" t="s">
        <v>7</v>
      </c>
      <c r="G17">
        <f>Formulation_1!G17</f>
        <v>-4225.0001069727414</v>
      </c>
      <c r="H17">
        <f>Formulation_1!H17</f>
        <v>-18203.988754081998</v>
      </c>
      <c r="I17">
        <f t="shared" si="1"/>
        <v>3.9659520985653868E-2</v>
      </c>
      <c r="J17">
        <f t="shared" si="0"/>
        <v>0</v>
      </c>
      <c r="K17">
        <f>D17/100</f>
        <v>0.79585516794694289</v>
      </c>
      <c r="L17">
        <f t="shared" si="3"/>
        <v>1</v>
      </c>
    </row>
    <row r="18" spans="1:12" x14ac:dyDescent="0.35">
      <c r="A18">
        <v>4</v>
      </c>
      <c r="B18">
        <v>-3059.000369569661</v>
      </c>
      <c r="C18">
        <v>-20493.991858780089</v>
      </c>
      <c r="D18">
        <v>85.073672368718562</v>
      </c>
      <c r="E18">
        <v>300</v>
      </c>
      <c r="F18" t="s">
        <v>7</v>
      </c>
      <c r="G18">
        <f>Formulation_1!G18</f>
        <v>-4809.0001563650967</v>
      </c>
      <c r="H18">
        <f>Formulation_1!H18</f>
        <v>-20493.991858780089</v>
      </c>
      <c r="I18">
        <f t="shared" si="1"/>
        <v>0.13642097224490979</v>
      </c>
      <c r="J18">
        <f t="shared" si="0"/>
        <v>0</v>
      </c>
      <c r="K18">
        <f t="shared" si="2"/>
        <v>0.85073672368718567</v>
      </c>
      <c r="L18">
        <f t="shared" si="3"/>
        <v>1</v>
      </c>
    </row>
    <row r="19" spans="1:12" x14ac:dyDescent="0.35">
      <c r="A19">
        <v>3</v>
      </c>
      <c r="B19">
        <v>-5180.0011395116171</v>
      </c>
      <c r="C19">
        <v>-22084.00000000004</v>
      </c>
      <c r="D19">
        <v>76.544099169029124</v>
      </c>
      <c r="E19">
        <v>300</v>
      </c>
      <c r="F19" t="s">
        <v>7</v>
      </c>
      <c r="G19">
        <f>Formulation_1!G19</f>
        <v>-6506.0000000000009</v>
      </c>
      <c r="H19">
        <f>Formulation_1!H19</f>
        <v>-22084.00000000004</v>
      </c>
      <c r="I19">
        <f t="shared" si="1"/>
        <v>0.10336804330400368</v>
      </c>
      <c r="J19">
        <f t="shared" si="0"/>
        <v>0</v>
      </c>
      <c r="K19">
        <f>D19/100</f>
        <v>0.76544099169029123</v>
      </c>
      <c r="L19">
        <f t="shared" si="3"/>
        <v>1</v>
      </c>
    </row>
    <row r="20" spans="1:12" x14ac:dyDescent="0.35">
      <c r="A20">
        <v>2</v>
      </c>
      <c r="B20">
        <v>-6345.0008156276499</v>
      </c>
      <c r="C20">
        <v>-25108.000000000091</v>
      </c>
      <c r="D20">
        <v>74.729166737184855</v>
      </c>
      <c r="E20">
        <v>300</v>
      </c>
      <c r="F20" t="s">
        <v>7</v>
      </c>
      <c r="G20">
        <f>Formulation_1!G20</f>
        <v>-7958.0004227400314</v>
      </c>
      <c r="H20">
        <f>Formulation_1!H20</f>
        <v>-25108.000000000091</v>
      </c>
      <c r="I20">
        <f t="shared" si="1"/>
        <v>0.12574114368086531</v>
      </c>
      <c r="J20">
        <f t="shared" si="0"/>
        <v>0</v>
      </c>
      <c r="K20">
        <f t="shared" si="2"/>
        <v>0.7472916673718486</v>
      </c>
      <c r="L20">
        <f t="shared" si="3"/>
        <v>1</v>
      </c>
    </row>
    <row r="21" spans="1:12" x14ac:dyDescent="0.35">
      <c r="A21">
        <v>1</v>
      </c>
      <c r="B21">
        <v>-1307.0019860198011</v>
      </c>
      <c r="C21">
        <v>-28000</v>
      </c>
      <c r="D21">
        <v>95.332135764214996</v>
      </c>
      <c r="E21">
        <v>300</v>
      </c>
      <c r="F21" t="s">
        <v>7</v>
      </c>
      <c r="G21">
        <f>Formulation_1!G21</f>
        <v>-12827.938106781239</v>
      </c>
      <c r="H21">
        <f>Formulation_1!H21</f>
        <v>-28000</v>
      </c>
      <c r="I21">
        <f>(B21-G21)/(MAX($G$2:$G$21)-MIN($G$2:$G$21))</f>
        <v>0.89811285614144853</v>
      </c>
      <c r="J21">
        <f t="shared" si="0"/>
        <v>0</v>
      </c>
      <c r="K21">
        <f t="shared" si="2"/>
        <v>0.95332135764214998</v>
      </c>
      <c r="L21">
        <f t="shared" si="3"/>
        <v>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/>
  </sheetViews>
  <sheetFormatPr defaultRowHeight="14.5" x14ac:dyDescent="0.35"/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>
        <v>120</v>
      </c>
      <c r="B2">
        <v>0</v>
      </c>
      <c r="C2">
        <v>0</v>
      </c>
      <c r="D2">
        <v>0</v>
      </c>
      <c r="E2">
        <v>0</v>
      </c>
      <c r="F2" t="s">
        <v>6</v>
      </c>
    </row>
    <row r="3" spans="1:6" x14ac:dyDescent="0.35">
      <c r="A3">
        <v>60</v>
      </c>
      <c r="B3">
        <v>-86</v>
      </c>
      <c r="C3">
        <v>-86.000000000000028</v>
      </c>
      <c r="D3">
        <v>3.3048499337679068E-14</v>
      </c>
      <c r="E3">
        <v>0</v>
      </c>
      <c r="F3" t="s">
        <v>6</v>
      </c>
    </row>
    <row r="4" spans="1:6" x14ac:dyDescent="0.35">
      <c r="A4">
        <v>40</v>
      </c>
      <c r="B4">
        <v>-145.00000000000011</v>
      </c>
      <c r="C4">
        <v>-145.00000000000011</v>
      </c>
      <c r="D4">
        <v>1.9601178917519991E-14</v>
      </c>
      <c r="E4">
        <v>0</v>
      </c>
      <c r="F4" t="s">
        <v>6</v>
      </c>
    </row>
    <row r="5" spans="1:6" x14ac:dyDescent="0.35">
      <c r="A5">
        <v>30</v>
      </c>
      <c r="B5">
        <v>-451</v>
      </c>
      <c r="C5">
        <v>-451</v>
      </c>
      <c r="D5">
        <v>0</v>
      </c>
      <c r="E5">
        <v>0</v>
      </c>
      <c r="F5" t="s">
        <v>6</v>
      </c>
    </row>
    <row r="6" spans="1:6" x14ac:dyDescent="0.35">
      <c r="A6">
        <v>24</v>
      </c>
      <c r="B6">
        <v>-659.00000000000023</v>
      </c>
      <c r="C6">
        <v>-659.000006837814</v>
      </c>
      <c r="D6">
        <v>1.037604506866371E-6</v>
      </c>
      <c r="E6">
        <v>0</v>
      </c>
      <c r="F6" t="s">
        <v>6</v>
      </c>
    </row>
    <row r="7" spans="1:6" x14ac:dyDescent="0.35">
      <c r="A7">
        <v>20</v>
      </c>
      <c r="B7">
        <v>-868.00000000000045</v>
      </c>
      <c r="C7">
        <v>-868.00000723192238</v>
      </c>
      <c r="D7">
        <v>8.3317072198529955E-7</v>
      </c>
      <c r="E7">
        <v>0</v>
      </c>
      <c r="F7" t="s">
        <v>6</v>
      </c>
    </row>
    <row r="8" spans="1:6" x14ac:dyDescent="0.35">
      <c r="A8">
        <v>17</v>
      </c>
      <c r="B8">
        <v>-1060.500003313264</v>
      </c>
      <c r="C8">
        <v>-1060.500003313264</v>
      </c>
      <c r="D8">
        <v>0</v>
      </c>
      <c r="E8">
        <v>1</v>
      </c>
      <c r="F8" t="s">
        <v>6</v>
      </c>
    </row>
    <row r="9" spans="1:6" x14ac:dyDescent="0.35">
      <c r="A9">
        <v>15</v>
      </c>
      <c r="B9">
        <v>-1254.0000206146949</v>
      </c>
      <c r="C9">
        <v>-1254.0000206146949</v>
      </c>
      <c r="D9">
        <v>0</v>
      </c>
      <c r="E9">
        <v>2</v>
      </c>
      <c r="F9" t="s">
        <v>6</v>
      </c>
    </row>
    <row r="10" spans="1:6" x14ac:dyDescent="0.35">
      <c r="A10">
        <v>13</v>
      </c>
      <c r="B10">
        <v>-1449.0000150866449</v>
      </c>
      <c r="C10">
        <v>-1449.0000186948689</v>
      </c>
      <c r="D10">
        <v>2.4901471891843919E-7</v>
      </c>
      <c r="E10">
        <v>5</v>
      </c>
      <c r="F10" t="s">
        <v>6</v>
      </c>
    </row>
    <row r="11" spans="1:6" x14ac:dyDescent="0.35">
      <c r="A11">
        <v>12</v>
      </c>
      <c r="B11">
        <v>-1635.0001094952349</v>
      </c>
      <c r="C11">
        <v>-1635.0001111113429</v>
      </c>
      <c r="D11">
        <v>9.8844517177158891E-8</v>
      </c>
      <c r="E11">
        <v>30</v>
      </c>
      <c r="F11" t="s">
        <v>6</v>
      </c>
    </row>
    <row r="12" spans="1:6" x14ac:dyDescent="0.35">
      <c r="A12">
        <v>10</v>
      </c>
      <c r="B12">
        <v>-2002.0000765018281</v>
      </c>
      <c r="C12">
        <v>-2031.1428457187569</v>
      </c>
      <c r="D12">
        <v>1.4347966357145181</v>
      </c>
      <c r="E12">
        <v>300</v>
      </c>
      <c r="F12" t="s">
        <v>7</v>
      </c>
    </row>
    <row r="13" spans="1:6" x14ac:dyDescent="0.35">
      <c r="A13">
        <v>9</v>
      </c>
      <c r="B13">
        <v>-2218.000065813088</v>
      </c>
      <c r="C13">
        <v>-2218.0000676349182</v>
      </c>
      <c r="D13">
        <v>8.2138378953918737E-8</v>
      </c>
      <c r="E13">
        <v>62</v>
      </c>
      <c r="F13" t="s">
        <v>6</v>
      </c>
    </row>
    <row r="14" spans="1:6" x14ac:dyDescent="0.35">
      <c r="A14">
        <v>8</v>
      </c>
      <c r="B14">
        <v>-2587.0001159561471</v>
      </c>
      <c r="C14">
        <v>-2613.3854049486372</v>
      </c>
      <c r="D14">
        <v>1.009621043361155</v>
      </c>
      <c r="E14">
        <v>300</v>
      </c>
      <c r="F14" t="s">
        <v>7</v>
      </c>
    </row>
    <row r="15" spans="1:6" x14ac:dyDescent="0.35">
      <c r="A15">
        <v>7</v>
      </c>
      <c r="B15">
        <v>-2920.0001975967461</v>
      </c>
      <c r="C15">
        <v>-12324.00000000002</v>
      </c>
      <c r="D15">
        <v>76.306392424563924</v>
      </c>
      <c r="E15">
        <v>300</v>
      </c>
      <c r="F15" t="s">
        <v>7</v>
      </c>
    </row>
    <row r="16" spans="1:6" x14ac:dyDescent="0.35">
      <c r="A16">
        <v>6</v>
      </c>
      <c r="B16">
        <v>-3447.000178915147</v>
      </c>
      <c r="C16">
        <v>-14952.000000000029</v>
      </c>
      <c r="D16">
        <v>76.946226732777276</v>
      </c>
      <c r="E16">
        <v>300</v>
      </c>
      <c r="F16" t="s">
        <v>7</v>
      </c>
    </row>
    <row r="17" spans="1:6" x14ac:dyDescent="0.35">
      <c r="A17">
        <v>5</v>
      </c>
      <c r="B17">
        <v>-4223.0002277195472</v>
      </c>
      <c r="C17">
        <v>-18456.00000000004</v>
      </c>
      <c r="D17">
        <v>77.118550998485375</v>
      </c>
      <c r="E17">
        <v>300</v>
      </c>
      <c r="F17" t="s">
        <v>7</v>
      </c>
    </row>
    <row r="18" spans="1:6" x14ac:dyDescent="0.35">
      <c r="A18">
        <v>4</v>
      </c>
      <c r="B18">
        <v>-4757.2502803368088</v>
      </c>
      <c r="C18">
        <v>-20524.000000000018</v>
      </c>
      <c r="D18">
        <v>76.8210374179653</v>
      </c>
      <c r="E18">
        <v>300</v>
      </c>
      <c r="F18" t="s">
        <v>7</v>
      </c>
    </row>
    <row r="19" spans="1:6" x14ac:dyDescent="0.35">
      <c r="A19">
        <v>3</v>
      </c>
      <c r="B19">
        <v>-6186.5000886498519</v>
      </c>
      <c r="C19">
        <v>-22084.00000000004</v>
      </c>
      <c r="D19">
        <v>71.986505666320227</v>
      </c>
      <c r="E19">
        <v>300</v>
      </c>
      <c r="F19" t="s">
        <v>7</v>
      </c>
    </row>
    <row r="20" spans="1:6" x14ac:dyDescent="0.35">
      <c r="A20">
        <v>2</v>
      </c>
      <c r="B20">
        <v>-7827.0010300859194</v>
      </c>
      <c r="C20">
        <v>-25108.000000000091</v>
      </c>
      <c r="D20">
        <v>68.826664688203394</v>
      </c>
      <c r="E20">
        <v>300</v>
      </c>
      <c r="F20" t="s">
        <v>7</v>
      </c>
    </row>
    <row r="21" spans="1:6" x14ac:dyDescent="0.35">
      <c r="A21">
        <v>1</v>
      </c>
      <c r="B21">
        <v>-12768.07339999406</v>
      </c>
      <c r="C21">
        <v>-28000</v>
      </c>
      <c r="D21">
        <v>54.399737857164062</v>
      </c>
      <c r="E21">
        <v>300</v>
      </c>
      <c r="F2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Formulation_1</vt:lpstr>
      <vt:lpstr>Formulation_2</vt:lpstr>
      <vt:lpstr>Formulation_3</vt:lpstr>
      <vt:lpstr>Formulation_4</vt:lpstr>
      <vt:lpstr>Formulation_5</vt:lpstr>
      <vt:lpstr>Formulation_6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Liñan Romero</cp:lastModifiedBy>
  <dcterms:created xsi:type="dcterms:W3CDTF">2025-07-08T23:35:23Z</dcterms:created>
  <dcterms:modified xsi:type="dcterms:W3CDTF">2025-08-07T15:13:11Z</dcterms:modified>
</cp:coreProperties>
</file>