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wizz\Downloads\"/>
    </mc:Choice>
  </mc:AlternateContent>
  <xr:revisionPtr revIDLastSave="0" documentId="13_ncr:1_{1693B7D3-D219-4738-8EC9-B0D994DA2D26}" xr6:coauthVersionLast="47" xr6:coauthVersionMax="47" xr10:uidLastSave="{00000000-0000-0000-0000-000000000000}"/>
  <bookViews>
    <workbookView xWindow="-108" yWindow="-108" windowWidth="23256" windowHeight="14616" xr2:uid="{E63A7FC9-F3C2-4694-95DE-B13DD5FC0F68}"/>
  </bookViews>
  <sheets>
    <sheet name="Sales_data" sheetId="1" r:id="rId1"/>
    <sheet name="Dashboard" sheetId="2" r:id="rId2"/>
    <sheet name="The monthly trend of revenue, N" sheetId="5" r:id="rId3"/>
    <sheet name="4.Subscribers_trend" sheetId="6" r:id="rId4"/>
    <sheet name="Country_Map" sheetId="7" r:id="rId5"/>
    <sheet name="7.User_Analysis" sheetId="11" r:id="rId6"/>
  </sheets>
  <definedNames>
    <definedName name="_xlnm._FilterDatabase" localSheetId="5" hidden="1">'7.User_Analysis'!$A$1:$E$830</definedName>
    <definedName name="_xlchart.v5.0" hidden="1">Country_Map!$H$12</definedName>
    <definedName name="_xlchart.v5.1" hidden="1">Country_Map!$H$13:$H$21</definedName>
    <definedName name="_xlchart.v5.2" hidden="1">Country_Map!$I$12</definedName>
    <definedName name="_xlchart.v5.3" hidden="1">Country_Map!$I$13:$I$21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2" i="11"/>
  <c r="B3" i="11" a="1"/>
  <c r="B3" i="11" s="1"/>
  <c r="B4" i="11" a="1"/>
  <c r="B4" i="11" s="1"/>
  <c r="B5" i="11" a="1"/>
  <c r="B5" i="11" s="1"/>
  <c r="B6" i="11" a="1"/>
  <c r="B6" i="11" s="1"/>
  <c r="B7" i="11" a="1"/>
  <c r="B7" i="11" s="1"/>
  <c r="B8" i="11" a="1"/>
  <c r="B8" i="11" s="1"/>
  <c r="B9" i="11" a="1"/>
  <c r="B9" i="11" s="1"/>
  <c r="B10" i="11" a="1"/>
  <c r="B10" i="11" s="1"/>
  <c r="B11" i="11" a="1"/>
  <c r="B11" i="11" s="1"/>
  <c r="B12" i="11" a="1"/>
  <c r="B12" i="11" s="1"/>
  <c r="B13" i="11" a="1"/>
  <c r="B13" i="11" s="1"/>
  <c r="B14" i="11" a="1"/>
  <c r="B14" i="11" s="1"/>
  <c r="B15" i="11" a="1"/>
  <c r="B15" i="11" s="1"/>
  <c r="B16" i="11" a="1"/>
  <c r="B16" i="11" s="1"/>
  <c r="B17" i="11" a="1"/>
  <c r="B17" i="11" s="1"/>
  <c r="B18" i="11" a="1"/>
  <c r="B18" i="11" s="1"/>
  <c r="B19" i="11" a="1"/>
  <c r="B19" i="11" s="1"/>
  <c r="B20" i="11" a="1"/>
  <c r="B20" i="11" s="1"/>
  <c r="B21" i="11" a="1"/>
  <c r="B21" i="11" s="1"/>
  <c r="B22" i="11" a="1"/>
  <c r="B22" i="11" s="1"/>
  <c r="B23" i="11" a="1"/>
  <c r="B23" i="11" s="1"/>
  <c r="B24" i="11" a="1"/>
  <c r="B24" i="11" s="1"/>
  <c r="B25" i="11" a="1"/>
  <c r="B25" i="11" s="1"/>
  <c r="B26" i="11" a="1"/>
  <c r="B26" i="11" s="1"/>
  <c r="B27" i="11" a="1"/>
  <c r="B27" i="11" s="1"/>
  <c r="B28" i="11" a="1"/>
  <c r="B28" i="11" s="1"/>
  <c r="B29" i="11" a="1"/>
  <c r="B29" i="11" s="1"/>
  <c r="B30" i="11" a="1"/>
  <c r="B30" i="11" s="1"/>
  <c r="B31" i="11" a="1"/>
  <c r="B31" i="11" s="1"/>
  <c r="B32" i="11" a="1"/>
  <c r="B32" i="11" s="1"/>
  <c r="B33" i="11" a="1"/>
  <c r="B33" i="11" s="1"/>
  <c r="B34" i="11" a="1"/>
  <c r="B34" i="11" s="1"/>
  <c r="B35" i="11" a="1"/>
  <c r="B35" i="11" s="1"/>
  <c r="B36" i="11" a="1"/>
  <c r="B36" i="11" s="1"/>
  <c r="B37" i="11" a="1"/>
  <c r="B37" i="11" s="1"/>
  <c r="B38" i="11" a="1"/>
  <c r="B38" i="11" s="1"/>
  <c r="B39" i="11" a="1"/>
  <c r="B39" i="11" s="1"/>
  <c r="B40" i="11" a="1"/>
  <c r="B40" i="11" s="1"/>
  <c r="B41" i="11" a="1"/>
  <c r="B41" i="11" s="1"/>
  <c r="B42" i="11" a="1"/>
  <c r="B42" i="11" s="1"/>
  <c r="B43" i="11" a="1"/>
  <c r="B43" i="11" s="1"/>
  <c r="B44" i="11" a="1"/>
  <c r="B44" i="11" s="1"/>
  <c r="B45" i="11" a="1"/>
  <c r="B45" i="11" s="1"/>
  <c r="B46" i="11" a="1"/>
  <c r="B46" i="11" s="1"/>
  <c r="B47" i="11" a="1"/>
  <c r="B47" i="11" s="1"/>
  <c r="B48" i="11" a="1"/>
  <c r="B48" i="11" s="1"/>
  <c r="B49" i="11" a="1"/>
  <c r="B49" i="11" s="1"/>
  <c r="B50" i="11" a="1"/>
  <c r="B50" i="11" s="1"/>
  <c r="B51" i="11" a="1"/>
  <c r="B51" i="11" s="1"/>
  <c r="B52" i="11" a="1"/>
  <c r="B52" i="11" s="1"/>
  <c r="B53" i="11" a="1"/>
  <c r="B53" i="11" s="1"/>
  <c r="B54" i="11" a="1"/>
  <c r="B54" i="11" s="1"/>
  <c r="B55" i="11" a="1"/>
  <c r="B55" i="11" s="1"/>
  <c r="B56" i="11" a="1"/>
  <c r="B56" i="11" s="1"/>
  <c r="B57" i="11" a="1"/>
  <c r="B57" i="11" s="1"/>
  <c r="B58" i="11" a="1"/>
  <c r="B58" i="11" s="1"/>
  <c r="B59" i="11" a="1"/>
  <c r="B59" i="11" s="1"/>
  <c r="B60" i="11" a="1"/>
  <c r="B60" i="11" s="1"/>
  <c r="B61" i="11" a="1"/>
  <c r="B61" i="11" s="1"/>
  <c r="B62" i="11" a="1"/>
  <c r="B62" i="11" s="1"/>
  <c r="B63" i="11" a="1"/>
  <c r="B63" i="11" s="1"/>
  <c r="B64" i="11" a="1"/>
  <c r="B64" i="11" s="1"/>
  <c r="B65" i="11" a="1"/>
  <c r="B65" i="11" s="1"/>
  <c r="B66" i="11" a="1"/>
  <c r="B66" i="11" s="1"/>
  <c r="B67" i="11" a="1"/>
  <c r="B67" i="11" s="1"/>
  <c r="B68" i="11" a="1"/>
  <c r="B68" i="11"/>
  <c r="B69" i="11" a="1"/>
  <c r="B69" i="11" s="1"/>
  <c r="B70" i="11" a="1"/>
  <c r="B70" i="11" s="1"/>
  <c r="B71" i="11" a="1"/>
  <c r="B71" i="11" s="1"/>
  <c r="B72" i="11" a="1"/>
  <c r="B72" i="11" s="1"/>
  <c r="B73" i="11" a="1"/>
  <c r="B73" i="11" s="1"/>
  <c r="B74" i="11" a="1"/>
  <c r="B74" i="11" s="1"/>
  <c r="B75" i="11" a="1"/>
  <c r="B75" i="11" s="1"/>
  <c r="B76" i="11" a="1"/>
  <c r="B76" i="11" s="1"/>
  <c r="B77" i="11" a="1"/>
  <c r="B77" i="11" s="1"/>
  <c r="B78" i="11" a="1"/>
  <c r="B78" i="11" s="1"/>
  <c r="B79" i="11" a="1"/>
  <c r="B79" i="11" s="1"/>
  <c r="B80" i="11" a="1"/>
  <c r="B80" i="11" s="1"/>
  <c r="B81" i="11" a="1"/>
  <c r="B81" i="11" s="1"/>
  <c r="B82" i="11" a="1"/>
  <c r="B82" i="11" s="1"/>
  <c r="B83" i="11" a="1"/>
  <c r="B83" i="11" s="1"/>
  <c r="B84" i="11" a="1"/>
  <c r="B84" i="11" s="1"/>
  <c r="B85" i="11" a="1"/>
  <c r="B85" i="11" s="1"/>
  <c r="B86" i="11" a="1"/>
  <c r="B86" i="11" s="1"/>
  <c r="B87" i="11" a="1"/>
  <c r="B87" i="11" s="1"/>
  <c r="B88" i="11" a="1"/>
  <c r="B88" i="11" s="1"/>
  <c r="B89" i="11" a="1"/>
  <c r="B89" i="11" s="1"/>
  <c r="B90" i="11" a="1"/>
  <c r="B90" i="11" s="1"/>
  <c r="B91" i="11" a="1"/>
  <c r="B91" i="11" s="1"/>
  <c r="B92" i="11" a="1"/>
  <c r="B92" i="11" s="1"/>
  <c r="B93" i="11" a="1"/>
  <c r="B93" i="11" s="1"/>
  <c r="B94" i="11" a="1"/>
  <c r="B94" i="11" s="1"/>
  <c r="B95" i="11" a="1"/>
  <c r="B95" i="11" s="1"/>
  <c r="B96" i="11" a="1"/>
  <c r="B96" i="11" s="1"/>
  <c r="B97" i="11" a="1"/>
  <c r="B97" i="11" s="1"/>
  <c r="B98" i="11" a="1"/>
  <c r="B98" i="11" s="1"/>
  <c r="B99" i="11" a="1"/>
  <c r="B99" i="11" s="1"/>
  <c r="B100" i="11" a="1"/>
  <c r="B100" i="11" s="1"/>
  <c r="B101" i="11" a="1"/>
  <c r="B101" i="11" s="1"/>
  <c r="B102" i="11" a="1"/>
  <c r="B102" i="11" s="1"/>
  <c r="B103" i="11" a="1"/>
  <c r="B103" i="11" s="1"/>
  <c r="B104" i="11" a="1"/>
  <c r="B104" i="11" s="1"/>
  <c r="B105" i="11" a="1"/>
  <c r="B105" i="11" s="1"/>
  <c r="B106" i="11" a="1"/>
  <c r="B106" i="11" s="1"/>
  <c r="B107" i="11" a="1"/>
  <c r="B107" i="11" s="1"/>
  <c r="B108" i="11" a="1"/>
  <c r="B108" i="11" s="1"/>
  <c r="B109" i="11" a="1"/>
  <c r="B109" i="11" s="1"/>
  <c r="B110" i="11" a="1"/>
  <c r="B110" i="11" s="1"/>
  <c r="B111" i="11" a="1"/>
  <c r="B111" i="11" s="1"/>
  <c r="B112" i="11" a="1"/>
  <c r="B112" i="11" s="1"/>
  <c r="B113" i="11" a="1"/>
  <c r="B113" i="11" s="1"/>
  <c r="B114" i="11" a="1"/>
  <c r="B114" i="11" s="1"/>
  <c r="B115" i="11" a="1"/>
  <c r="B115" i="11" s="1"/>
  <c r="B116" i="11" a="1"/>
  <c r="B116" i="11" s="1"/>
  <c r="B117" i="11" a="1"/>
  <c r="B117" i="11" s="1"/>
  <c r="B118" i="11" a="1"/>
  <c r="B118" i="11" s="1"/>
  <c r="B119" i="11" a="1"/>
  <c r="B119" i="11" s="1"/>
  <c r="B120" i="11" a="1"/>
  <c r="B120" i="11" s="1"/>
  <c r="B121" i="11" a="1"/>
  <c r="B121" i="11" s="1"/>
  <c r="B122" i="11" a="1"/>
  <c r="B122" i="11" s="1"/>
  <c r="B123" i="11" a="1"/>
  <c r="B123" i="11" s="1"/>
  <c r="B124" i="11" a="1"/>
  <c r="B124" i="11" s="1"/>
  <c r="B125" i="11" a="1"/>
  <c r="B125" i="11" s="1"/>
  <c r="B126" i="11" a="1"/>
  <c r="B126" i="11" s="1"/>
  <c r="B127" i="11" a="1"/>
  <c r="B127" i="11" s="1"/>
  <c r="B128" i="11" a="1"/>
  <c r="B128" i="11" s="1"/>
  <c r="B129" i="11" a="1"/>
  <c r="B129" i="11" s="1"/>
  <c r="B130" i="11" a="1"/>
  <c r="B130" i="11" s="1"/>
  <c r="B131" i="11" a="1"/>
  <c r="B131" i="11" s="1"/>
  <c r="B132" i="11" a="1"/>
  <c r="B132" i="11" s="1"/>
  <c r="B133" i="11" a="1"/>
  <c r="B133" i="11" s="1"/>
  <c r="B134" i="11" a="1"/>
  <c r="B134" i="11" s="1"/>
  <c r="B135" i="11" a="1"/>
  <c r="B135" i="11" s="1"/>
  <c r="B136" i="11" a="1"/>
  <c r="B136" i="11" s="1"/>
  <c r="B137" i="11" a="1"/>
  <c r="B137" i="11" s="1"/>
  <c r="B138" i="11" a="1"/>
  <c r="B138" i="11" s="1"/>
  <c r="B139" i="11" a="1"/>
  <c r="B139" i="11" s="1"/>
  <c r="B140" i="11" a="1"/>
  <c r="B140" i="11" s="1"/>
  <c r="B141" i="11" a="1"/>
  <c r="B141" i="11" s="1"/>
  <c r="B142" i="11" a="1"/>
  <c r="B142" i="11" s="1"/>
  <c r="B143" i="11" a="1"/>
  <c r="B143" i="11" s="1"/>
  <c r="B144" i="11" a="1"/>
  <c r="B144" i="11" s="1"/>
  <c r="B145" i="11" a="1"/>
  <c r="B145" i="11" s="1"/>
  <c r="B146" i="11" a="1"/>
  <c r="B146" i="11" s="1"/>
  <c r="B147" i="11" a="1"/>
  <c r="B147" i="11" s="1"/>
  <c r="B148" i="11" a="1"/>
  <c r="B148" i="11" s="1"/>
  <c r="B149" i="11" a="1"/>
  <c r="B149" i="11" s="1"/>
  <c r="B150" i="11" a="1"/>
  <c r="B150" i="11" s="1"/>
  <c r="B151" i="11" a="1"/>
  <c r="B151" i="11" s="1"/>
  <c r="B152" i="11" a="1"/>
  <c r="B152" i="11" s="1"/>
  <c r="B153" i="11" a="1"/>
  <c r="B153" i="11" s="1"/>
  <c r="B154" i="11" a="1"/>
  <c r="B154" i="11" s="1"/>
  <c r="B155" i="11" a="1"/>
  <c r="B155" i="11" s="1"/>
  <c r="B156" i="11" a="1"/>
  <c r="B156" i="11" s="1"/>
  <c r="B157" i="11" a="1"/>
  <c r="B157" i="11" s="1"/>
  <c r="B158" i="11" a="1"/>
  <c r="B158" i="11" s="1"/>
  <c r="B159" i="11" a="1"/>
  <c r="B159" i="11" s="1"/>
  <c r="B160" i="11" a="1"/>
  <c r="B160" i="11" s="1"/>
  <c r="B161" i="11" a="1"/>
  <c r="B161" i="11" s="1"/>
  <c r="B162" i="11" a="1"/>
  <c r="B162" i="11" s="1"/>
  <c r="B163" i="11" a="1"/>
  <c r="B163" i="11" s="1"/>
  <c r="B164" i="11" a="1"/>
  <c r="B164" i="11" s="1"/>
  <c r="B165" i="11" a="1"/>
  <c r="B165" i="11" s="1"/>
  <c r="B166" i="11" a="1"/>
  <c r="B166" i="11" s="1"/>
  <c r="B167" i="11" a="1"/>
  <c r="B167" i="11" s="1"/>
  <c r="B168" i="11" a="1"/>
  <c r="B168" i="11" s="1"/>
  <c r="B169" i="11" a="1"/>
  <c r="B169" i="11" s="1"/>
  <c r="B170" i="11" a="1"/>
  <c r="B170" i="11" s="1"/>
  <c r="B171" i="11" a="1"/>
  <c r="B171" i="11" s="1"/>
  <c r="B172" i="11" a="1"/>
  <c r="B172" i="11" s="1"/>
  <c r="B173" i="11" a="1"/>
  <c r="B173" i="11" s="1"/>
  <c r="B174" i="11" a="1"/>
  <c r="B174" i="11" s="1"/>
  <c r="B175" i="11" a="1"/>
  <c r="B175" i="11" s="1"/>
  <c r="B176" i="11" a="1"/>
  <c r="B176" i="11" s="1"/>
  <c r="B177" i="11" a="1"/>
  <c r="B177" i="11" s="1"/>
  <c r="B178" i="11" a="1"/>
  <c r="B178" i="11" s="1"/>
  <c r="B179" i="11" a="1"/>
  <c r="B179" i="11" s="1"/>
  <c r="B180" i="11" a="1"/>
  <c r="B180" i="11" s="1"/>
  <c r="B181" i="11" a="1"/>
  <c r="B181" i="11" s="1"/>
  <c r="B182" i="11" a="1"/>
  <c r="B182" i="11" s="1"/>
  <c r="B183" i="11" a="1"/>
  <c r="B183" i="11" s="1"/>
  <c r="B184" i="11" a="1"/>
  <c r="B184" i="11" s="1"/>
  <c r="B185" i="11" a="1"/>
  <c r="B185" i="11" s="1"/>
  <c r="B186" i="11" a="1"/>
  <c r="B186" i="11" s="1"/>
  <c r="B187" i="11" a="1"/>
  <c r="B187" i="11" s="1"/>
  <c r="B188" i="11" a="1"/>
  <c r="B188" i="11" s="1"/>
  <c r="B189" i="11" a="1"/>
  <c r="B189" i="11" s="1"/>
  <c r="B190" i="11" a="1"/>
  <c r="B190" i="11" s="1"/>
  <c r="B191" i="11" a="1"/>
  <c r="B191" i="11" s="1"/>
  <c r="B192" i="11" a="1"/>
  <c r="B192" i="11" s="1"/>
  <c r="B193" i="11" a="1"/>
  <c r="B193" i="11" s="1"/>
  <c r="B194" i="11" a="1"/>
  <c r="B194" i="11" s="1"/>
  <c r="B195" i="11" a="1"/>
  <c r="B195" i="11" s="1"/>
  <c r="B196" i="11" a="1"/>
  <c r="B196" i="11" s="1"/>
  <c r="B197" i="11" a="1"/>
  <c r="B197" i="11" s="1"/>
  <c r="B198" i="11" a="1"/>
  <c r="B198" i="11" s="1"/>
  <c r="B199" i="11" a="1"/>
  <c r="B199" i="11" s="1"/>
  <c r="B200" i="11" a="1"/>
  <c r="B200" i="11" s="1"/>
  <c r="B201" i="11" a="1"/>
  <c r="B201" i="11" s="1"/>
  <c r="B202" i="11" a="1"/>
  <c r="B202" i="11" s="1"/>
  <c r="B203" i="11" a="1"/>
  <c r="B203" i="11" s="1"/>
  <c r="B204" i="11" a="1"/>
  <c r="B204" i="11" s="1"/>
  <c r="B205" i="11" a="1"/>
  <c r="B205" i="11" s="1"/>
  <c r="B206" i="11" a="1"/>
  <c r="B206" i="11" s="1"/>
  <c r="B207" i="11" a="1"/>
  <c r="B207" i="11" s="1"/>
  <c r="B208" i="11" a="1"/>
  <c r="B208" i="11" s="1"/>
  <c r="B209" i="11" a="1"/>
  <c r="B209" i="11" s="1"/>
  <c r="B210" i="11" a="1"/>
  <c r="B210" i="11" s="1"/>
  <c r="B211" i="11" a="1"/>
  <c r="B211" i="11" s="1"/>
  <c r="B212" i="11" a="1"/>
  <c r="B212" i="11" s="1"/>
  <c r="B213" i="11" a="1"/>
  <c r="B213" i="11" s="1"/>
  <c r="B214" i="11" a="1"/>
  <c r="B214" i="11" s="1"/>
  <c r="B215" i="11" a="1"/>
  <c r="B215" i="11" s="1"/>
  <c r="B216" i="11" a="1"/>
  <c r="B216" i="11" s="1"/>
  <c r="B217" i="11" a="1"/>
  <c r="B217" i="11" s="1"/>
  <c r="B218" i="11" a="1"/>
  <c r="B218" i="11" s="1"/>
  <c r="B219" i="11" a="1"/>
  <c r="B219" i="11" s="1"/>
  <c r="B220" i="11" a="1"/>
  <c r="B220" i="11" s="1"/>
  <c r="B221" i="11" a="1"/>
  <c r="B221" i="11" s="1"/>
  <c r="B222" i="11" a="1"/>
  <c r="B222" i="11" s="1"/>
  <c r="B223" i="11" a="1"/>
  <c r="B223" i="11" s="1"/>
  <c r="B224" i="11" a="1"/>
  <c r="B224" i="11" s="1"/>
  <c r="B225" i="11" a="1"/>
  <c r="B225" i="11" s="1"/>
  <c r="B226" i="11" a="1"/>
  <c r="B226" i="11" s="1"/>
  <c r="B227" i="11" a="1"/>
  <c r="B227" i="11" s="1"/>
  <c r="B228" i="11" a="1"/>
  <c r="B228" i="11" s="1"/>
  <c r="B229" i="11" a="1"/>
  <c r="B229" i="11" s="1"/>
  <c r="B230" i="11" a="1"/>
  <c r="B230" i="11" s="1"/>
  <c r="B231" i="11" a="1"/>
  <c r="B231" i="11" s="1"/>
  <c r="B232" i="11" a="1"/>
  <c r="B232" i="11" s="1"/>
  <c r="B233" i="11" a="1"/>
  <c r="B233" i="11" s="1"/>
  <c r="B234" i="11" a="1"/>
  <c r="B234" i="11" s="1"/>
  <c r="B235" i="11" a="1"/>
  <c r="B235" i="11" s="1"/>
  <c r="B236" i="11" a="1"/>
  <c r="B236" i="11" s="1"/>
  <c r="B237" i="11" a="1"/>
  <c r="B237" i="11" s="1"/>
  <c r="B238" i="11" a="1"/>
  <c r="B238" i="11" s="1"/>
  <c r="B239" i="11" a="1"/>
  <c r="B239" i="11" s="1"/>
  <c r="B240" i="11" a="1"/>
  <c r="B240" i="11" s="1"/>
  <c r="B241" i="11" a="1"/>
  <c r="B241" i="11" s="1"/>
  <c r="B242" i="11" a="1"/>
  <c r="B242" i="11" s="1"/>
  <c r="B243" i="11" a="1"/>
  <c r="B243" i="11" s="1"/>
  <c r="B244" i="11" a="1"/>
  <c r="B244" i="11" s="1"/>
  <c r="B245" i="11" a="1"/>
  <c r="B245" i="11" s="1"/>
  <c r="B246" i="11" a="1"/>
  <c r="B246" i="11" s="1"/>
  <c r="B247" i="11" a="1"/>
  <c r="B247" i="11" s="1"/>
  <c r="B248" i="11" a="1"/>
  <c r="B248" i="11" s="1"/>
  <c r="B249" i="11" a="1"/>
  <c r="B249" i="11" s="1"/>
  <c r="B250" i="11" a="1"/>
  <c r="B250" i="11" s="1"/>
  <c r="B251" i="11" a="1"/>
  <c r="B251" i="11" s="1"/>
  <c r="B252" i="11" a="1"/>
  <c r="B252" i="11" s="1"/>
  <c r="B253" i="11" a="1"/>
  <c r="B253" i="11" s="1"/>
  <c r="B254" i="11" a="1"/>
  <c r="B254" i="11" s="1"/>
  <c r="B255" i="11" a="1"/>
  <c r="B255" i="11" s="1"/>
  <c r="B256" i="11" a="1"/>
  <c r="B256" i="11" s="1"/>
  <c r="B257" i="11" a="1"/>
  <c r="B257" i="11" s="1"/>
  <c r="B258" i="11" a="1"/>
  <c r="B258" i="11" s="1"/>
  <c r="B259" i="11" a="1"/>
  <c r="B259" i="11" s="1"/>
  <c r="B260" i="11" a="1"/>
  <c r="B260" i="11" s="1"/>
  <c r="B261" i="11" a="1"/>
  <c r="B261" i="11" s="1"/>
  <c r="B262" i="11" a="1"/>
  <c r="B262" i="11" s="1"/>
  <c r="B263" i="11" a="1"/>
  <c r="B263" i="11" s="1"/>
  <c r="B264" i="11" a="1"/>
  <c r="B264" i="11" s="1"/>
  <c r="B265" i="11" a="1"/>
  <c r="B265" i="11" s="1"/>
  <c r="B266" i="11" a="1"/>
  <c r="B266" i="11" s="1"/>
  <c r="B267" i="11" a="1"/>
  <c r="B267" i="11" s="1"/>
  <c r="B268" i="11" a="1"/>
  <c r="B268" i="11" s="1"/>
  <c r="B269" i="11" a="1"/>
  <c r="B269" i="11" s="1"/>
  <c r="B270" i="11" a="1"/>
  <c r="B270" i="11" s="1"/>
  <c r="B271" i="11" a="1"/>
  <c r="B271" i="11" s="1"/>
  <c r="B272" i="11" a="1"/>
  <c r="B272" i="11" s="1"/>
  <c r="B273" i="11" a="1"/>
  <c r="B273" i="11" s="1"/>
  <c r="B274" i="11" a="1"/>
  <c r="B274" i="11" s="1"/>
  <c r="B275" i="11" a="1"/>
  <c r="B275" i="11" s="1"/>
  <c r="B276" i="11" a="1"/>
  <c r="B276" i="11" s="1"/>
  <c r="B277" i="11" a="1"/>
  <c r="B277" i="11" s="1"/>
  <c r="B278" i="11" a="1"/>
  <c r="B278" i="11" s="1"/>
  <c r="B279" i="11" a="1"/>
  <c r="B279" i="11" s="1"/>
  <c r="B280" i="11" a="1"/>
  <c r="B280" i="11" s="1"/>
  <c r="B281" i="11" a="1"/>
  <c r="B281" i="11" s="1"/>
  <c r="B282" i="11" a="1"/>
  <c r="B282" i="11" s="1"/>
  <c r="B283" i="11" a="1"/>
  <c r="B283" i="11" s="1"/>
  <c r="B284" i="11" a="1"/>
  <c r="B284" i="11" s="1"/>
  <c r="B285" i="11" a="1"/>
  <c r="B285" i="11" s="1"/>
  <c r="B286" i="11" a="1"/>
  <c r="B286" i="11" s="1"/>
  <c r="B287" i="11" a="1"/>
  <c r="B287" i="11" s="1"/>
  <c r="B288" i="11" a="1"/>
  <c r="B288" i="11" s="1"/>
  <c r="B289" i="11" a="1"/>
  <c r="B289" i="11" s="1"/>
  <c r="B290" i="11" a="1"/>
  <c r="B290" i="11" s="1"/>
  <c r="B291" i="11" a="1"/>
  <c r="B291" i="11" s="1"/>
  <c r="B292" i="11" a="1"/>
  <c r="B292" i="11" s="1"/>
  <c r="B293" i="11" a="1"/>
  <c r="B293" i="11" s="1"/>
  <c r="B294" i="11" a="1"/>
  <c r="B294" i="11" s="1"/>
  <c r="B295" i="11" a="1"/>
  <c r="B295" i="11" s="1"/>
  <c r="B296" i="11" a="1"/>
  <c r="B296" i="11" s="1"/>
  <c r="B297" i="11" a="1"/>
  <c r="B297" i="11" s="1"/>
  <c r="B298" i="11" a="1"/>
  <c r="B298" i="11" s="1"/>
  <c r="B299" i="11" a="1"/>
  <c r="B299" i="11" s="1"/>
  <c r="B300" i="11" a="1"/>
  <c r="B300" i="11" s="1"/>
  <c r="B301" i="11" a="1"/>
  <c r="B301" i="11"/>
  <c r="B302" i="11" a="1"/>
  <c r="B302" i="11" s="1"/>
  <c r="B303" i="11" a="1"/>
  <c r="B303" i="11" s="1"/>
  <c r="B304" i="11" a="1"/>
  <c r="B304" i="11" s="1"/>
  <c r="B305" i="11" a="1"/>
  <c r="B305" i="11" s="1"/>
  <c r="B306" i="11" a="1"/>
  <c r="B306" i="11" s="1"/>
  <c r="B307" i="11" a="1"/>
  <c r="B307" i="11" s="1"/>
  <c r="B308" i="11" a="1"/>
  <c r="B308" i="11" s="1"/>
  <c r="B309" i="11" a="1"/>
  <c r="B309" i="11" s="1"/>
  <c r="B310" i="11" a="1"/>
  <c r="B310" i="11" s="1"/>
  <c r="B311" i="11" a="1"/>
  <c r="B311" i="11" s="1"/>
  <c r="B312" i="11" a="1"/>
  <c r="B312" i="11" s="1"/>
  <c r="B313" i="11" a="1"/>
  <c r="B313" i="11" s="1"/>
  <c r="B314" i="11" a="1"/>
  <c r="B314" i="11" s="1"/>
  <c r="B315" i="11" a="1"/>
  <c r="B315" i="11" s="1"/>
  <c r="B316" i="11" a="1"/>
  <c r="B316" i="11" s="1"/>
  <c r="B317" i="11" a="1"/>
  <c r="B317" i="11" s="1"/>
  <c r="B318" i="11" a="1"/>
  <c r="B318" i="11" s="1"/>
  <c r="B319" i="11" a="1"/>
  <c r="B319" i="11" s="1"/>
  <c r="B320" i="11" a="1"/>
  <c r="B320" i="11" s="1"/>
  <c r="B321" i="11" a="1"/>
  <c r="B321" i="11" s="1"/>
  <c r="B322" i="11" a="1"/>
  <c r="B322" i="11" s="1"/>
  <c r="B323" i="11" a="1"/>
  <c r="B323" i="11" s="1"/>
  <c r="B324" i="11" a="1"/>
  <c r="B324" i="11" s="1"/>
  <c r="B325" i="11" a="1"/>
  <c r="B325" i="11" s="1"/>
  <c r="B326" i="11" a="1"/>
  <c r="B326" i="11" s="1"/>
  <c r="B327" i="11" a="1"/>
  <c r="B327" i="11" s="1"/>
  <c r="B328" i="11" a="1"/>
  <c r="B328" i="11" s="1"/>
  <c r="B329" i="11" a="1"/>
  <c r="B329" i="11" s="1"/>
  <c r="B330" i="11" a="1"/>
  <c r="B330" i="11" s="1"/>
  <c r="B331" i="11" a="1"/>
  <c r="B331" i="11" s="1"/>
  <c r="B332" i="11" a="1"/>
  <c r="B332" i="11" s="1"/>
  <c r="B333" i="11" a="1"/>
  <c r="B333" i="11" s="1"/>
  <c r="B334" i="11" a="1"/>
  <c r="B334" i="11" s="1"/>
  <c r="B335" i="11" a="1"/>
  <c r="B335" i="11" s="1"/>
  <c r="B336" i="11" a="1"/>
  <c r="B336" i="11" s="1"/>
  <c r="B337" i="11" a="1"/>
  <c r="B337" i="11" s="1"/>
  <c r="B338" i="11" a="1"/>
  <c r="B338" i="11" s="1"/>
  <c r="B339" i="11" a="1"/>
  <c r="B339" i="11" s="1"/>
  <c r="B340" i="11" a="1"/>
  <c r="B340" i="11" s="1"/>
  <c r="B341" i="11" a="1"/>
  <c r="B341" i="11" s="1"/>
  <c r="B342" i="11" a="1"/>
  <c r="B342" i="11" s="1"/>
  <c r="B343" i="11" a="1"/>
  <c r="B343" i="11" s="1"/>
  <c r="B344" i="11" a="1"/>
  <c r="B344" i="11" s="1"/>
  <c r="B345" i="11" a="1"/>
  <c r="B345" i="11" s="1"/>
  <c r="B346" i="11" a="1"/>
  <c r="B346" i="11" s="1"/>
  <c r="B347" i="11" a="1"/>
  <c r="B347" i="11" s="1"/>
  <c r="B348" i="11" a="1"/>
  <c r="B348" i="11" s="1"/>
  <c r="B349" i="11" a="1"/>
  <c r="B349" i="11" s="1"/>
  <c r="B350" i="11" a="1"/>
  <c r="B350" i="11" s="1"/>
  <c r="B351" i="11" a="1"/>
  <c r="B351" i="11" s="1"/>
  <c r="B352" i="11" a="1"/>
  <c r="B352" i="11" s="1"/>
  <c r="B353" i="11" a="1"/>
  <c r="B353" i="11" s="1"/>
  <c r="B354" i="11" a="1"/>
  <c r="B354" i="11" s="1"/>
  <c r="B355" i="11" a="1"/>
  <c r="B355" i="11" s="1"/>
  <c r="B356" i="11" a="1"/>
  <c r="B356" i="11" s="1"/>
  <c r="B357" i="11" a="1"/>
  <c r="B357" i="11" s="1"/>
  <c r="B358" i="11" a="1"/>
  <c r="B358" i="11" s="1"/>
  <c r="B359" i="11" a="1"/>
  <c r="B359" i="11" s="1"/>
  <c r="B360" i="11" a="1"/>
  <c r="B360" i="11" s="1"/>
  <c r="B361" i="11" a="1"/>
  <c r="B361" i="11" s="1"/>
  <c r="B362" i="11" a="1"/>
  <c r="B362" i="11" s="1"/>
  <c r="B363" i="11" a="1"/>
  <c r="B363" i="11" s="1"/>
  <c r="B364" i="11" a="1"/>
  <c r="B364" i="11" s="1"/>
  <c r="B365" i="11" a="1"/>
  <c r="B365" i="11" s="1"/>
  <c r="B366" i="11" a="1"/>
  <c r="B366" i="11" s="1"/>
  <c r="B367" i="11" a="1"/>
  <c r="B367" i="11" s="1"/>
  <c r="B368" i="11" a="1"/>
  <c r="B368" i="11" s="1"/>
  <c r="B369" i="11" a="1"/>
  <c r="B369" i="11" s="1"/>
  <c r="B370" i="11" a="1"/>
  <c r="B370" i="11" s="1"/>
  <c r="B371" i="11" a="1"/>
  <c r="B371" i="11" s="1"/>
  <c r="B372" i="11" a="1"/>
  <c r="B372" i="11" s="1"/>
  <c r="B373" i="11" a="1"/>
  <c r="B373" i="11" s="1"/>
  <c r="B374" i="11" a="1"/>
  <c r="B374" i="11" s="1"/>
  <c r="B375" i="11" a="1"/>
  <c r="B375" i="11" s="1"/>
  <c r="B376" i="11" a="1"/>
  <c r="B376" i="11" s="1"/>
  <c r="B377" i="11" a="1"/>
  <c r="B377" i="11" s="1"/>
  <c r="B378" i="11" a="1"/>
  <c r="B378" i="11" s="1"/>
  <c r="B379" i="11" a="1"/>
  <c r="B379" i="11" s="1"/>
  <c r="B380" i="11" a="1"/>
  <c r="B380" i="11" s="1"/>
  <c r="B381" i="11" a="1"/>
  <c r="B381" i="11" s="1"/>
  <c r="B382" i="11" a="1"/>
  <c r="B382" i="11" s="1"/>
  <c r="B383" i="11" a="1"/>
  <c r="B383" i="11" s="1"/>
  <c r="B384" i="11" a="1"/>
  <c r="B384" i="11" s="1"/>
  <c r="B385" i="11" a="1"/>
  <c r="B385" i="11" s="1"/>
  <c r="B386" i="11" a="1"/>
  <c r="B386" i="11" s="1"/>
  <c r="B387" i="11" a="1"/>
  <c r="B387" i="11" s="1"/>
  <c r="B388" i="11" a="1"/>
  <c r="B388" i="11" s="1"/>
  <c r="B389" i="11" a="1"/>
  <c r="B389" i="11" s="1"/>
  <c r="B390" i="11" a="1"/>
  <c r="B390" i="11" s="1"/>
  <c r="B391" i="11" a="1"/>
  <c r="B391" i="11" s="1"/>
  <c r="B392" i="11" a="1"/>
  <c r="B392" i="11" s="1"/>
  <c r="B393" i="11" a="1"/>
  <c r="B393" i="11" s="1"/>
  <c r="B394" i="11" a="1"/>
  <c r="B394" i="11" s="1"/>
  <c r="B395" i="11" a="1"/>
  <c r="B395" i="11" s="1"/>
  <c r="B396" i="11" a="1"/>
  <c r="B396" i="11" s="1"/>
  <c r="B397" i="11" a="1"/>
  <c r="B397" i="11" s="1"/>
  <c r="B398" i="11" a="1"/>
  <c r="B398" i="11" s="1"/>
  <c r="B399" i="11" a="1"/>
  <c r="B399" i="11" s="1"/>
  <c r="B400" i="11" a="1"/>
  <c r="B400" i="11" s="1"/>
  <c r="B401" i="11" a="1"/>
  <c r="B401" i="11" s="1"/>
  <c r="B402" i="11" a="1"/>
  <c r="B402" i="11" s="1"/>
  <c r="B403" i="11" a="1"/>
  <c r="B403" i="11" s="1"/>
  <c r="B404" i="11" a="1"/>
  <c r="B404" i="11" s="1"/>
  <c r="B405" i="11" a="1"/>
  <c r="B405" i="11" s="1"/>
  <c r="B406" i="11" a="1"/>
  <c r="B406" i="11" s="1"/>
  <c r="B407" i="11" a="1"/>
  <c r="B407" i="11" s="1"/>
  <c r="B408" i="11" a="1"/>
  <c r="B408" i="11" s="1"/>
  <c r="B409" i="11" a="1"/>
  <c r="B409" i="11" s="1"/>
  <c r="B410" i="11" a="1"/>
  <c r="B410" i="11" s="1"/>
  <c r="B411" i="11" a="1"/>
  <c r="B411" i="11" s="1"/>
  <c r="B412" i="11" a="1"/>
  <c r="B412" i="11" s="1"/>
  <c r="B413" i="11" a="1"/>
  <c r="B413" i="11" s="1"/>
  <c r="B414" i="11" a="1"/>
  <c r="B414" i="11" s="1"/>
  <c r="B415" i="11" a="1"/>
  <c r="B415" i="11" s="1"/>
  <c r="B416" i="11" a="1"/>
  <c r="B416" i="11" s="1"/>
  <c r="B417" i="11" a="1"/>
  <c r="B417" i="11" s="1"/>
  <c r="B418" i="11" a="1"/>
  <c r="B418" i="11" s="1"/>
  <c r="B419" i="11" a="1"/>
  <c r="B419" i="11" s="1"/>
  <c r="B420" i="11" a="1"/>
  <c r="B420" i="11" s="1"/>
  <c r="B421" i="11" a="1"/>
  <c r="B421" i="11" s="1"/>
  <c r="B422" i="11" a="1"/>
  <c r="B422" i="11" s="1"/>
  <c r="B423" i="11" a="1"/>
  <c r="B423" i="11" s="1"/>
  <c r="B424" i="11" a="1"/>
  <c r="B424" i="11" s="1"/>
  <c r="B425" i="11" a="1"/>
  <c r="B425" i="11" s="1"/>
  <c r="B426" i="11" a="1"/>
  <c r="B426" i="11" s="1"/>
  <c r="B427" i="11" a="1"/>
  <c r="B427" i="11" s="1"/>
  <c r="B428" i="11" a="1"/>
  <c r="B428" i="11" s="1"/>
  <c r="B429" i="11" a="1"/>
  <c r="B429" i="11" s="1"/>
  <c r="B430" i="11" a="1"/>
  <c r="B430" i="11" s="1"/>
  <c r="B431" i="11" a="1"/>
  <c r="B431" i="11" s="1"/>
  <c r="B432" i="11" a="1"/>
  <c r="B432" i="11" s="1"/>
  <c r="B433" i="11" a="1"/>
  <c r="B433" i="11" s="1"/>
  <c r="B434" i="11" a="1"/>
  <c r="B434" i="11" s="1"/>
  <c r="B435" i="11" a="1"/>
  <c r="B435" i="11" s="1"/>
  <c r="B436" i="11" a="1"/>
  <c r="B436" i="11" s="1"/>
  <c r="B437" i="11" a="1"/>
  <c r="B437" i="11" s="1"/>
  <c r="B438" i="11" a="1"/>
  <c r="B438" i="11" s="1"/>
  <c r="B439" i="11" a="1"/>
  <c r="B439" i="11" s="1"/>
  <c r="B440" i="11" a="1"/>
  <c r="B440" i="11" s="1"/>
  <c r="B441" i="11" a="1"/>
  <c r="B441" i="11" s="1"/>
  <c r="B442" i="11" a="1"/>
  <c r="B442" i="11" s="1"/>
  <c r="B443" i="11" a="1"/>
  <c r="B443" i="11" s="1"/>
  <c r="B444" i="11" a="1"/>
  <c r="B444" i="11" s="1"/>
  <c r="B445" i="11" a="1"/>
  <c r="B445" i="11" s="1"/>
  <c r="B446" i="11" a="1"/>
  <c r="B446" i="11" s="1"/>
  <c r="B447" i="11" a="1"/>
  <c r="B447" i="11" s="1"/>
  <c r="B448" i="11" a="1"/>
  <c r="B448" i="11" s="1"/>
  <c r="B449" i="11" a="1"/>
  <c r="B449" i="11" s="1"/>
  <c r="B450" i="11" a="1"/>
  <c r="B450" i="11" s="1"/>
  <c r="B451" i="11" a="1"/>
  <c r="B451" i="11" s="1"/>
  <c r="B452" i="11" a="1"/>
  <c r="B452" i="11" s="1"/>
  <c r="B453" i="11" a="1"/>
  <c r="B453" i="11" s="1"/>
  <c r="B454" i="11" a="1"/>
  <c r="B454" i="11" s="1"/>
  <c r="B455" i="11" a="1"/>
  <c r="B455" i="11" s="1"/>
  <c r="B456" i="11" a="1"/>
  <c r="B456" i="11" s="1"/>
  <c r="B457" i="11" a="1"/>
  <c r="B457" i="11" s="1"/>
  <c r="B458" i="11" a="1"/>
  <c r="B458" i="11" s="1"/>
  <c r="B459" i="11" a="1"/>
  <c r="B459" i="11" s="1"/>
  <c r="B460" i="11" a="1"/>
  <c r="B460" i="11" s="1"/>
  <c r="B461" i="11" a="1"/>
  <c r="B461" i="11" s="1"/>
  <c r="B462" i="11" a="1"/>
  <c r="B462" i="11" s="1"/>
  <c r="B463" i="11" a="1"/>
  <c r="B463" i="11" s="1"/>
  <c r="B464" i="11" a="1"/>
  <c r="B464" i="11" s="1"/>
  <c r="B465" i="11" a="1"/>
  <c r="B465" i="11" s="1"/>
  <c r="B466" i="11" a="1"/>
  <c r="B466" i="11" s="1"/>
  <c r="B467" i="11" a="1"/>
  <c r="B467" i="11" s="1"/>
  <c r="B468" i="11" a="1"/>
  <c r="B468" i="11" s="1"/>
  <c r="B469" i="11" a="1"/>
  <c r="B469" i="11" s="1"/>
  <c r="B470" i="11" a="1"/>
  <c r="B470" i="11" s="1"/>
  <c r="B471" i="11" a="1"/>
  <c r="B471" i="11" s="1"/>
  <c r="B472" i="11" a="1"/>
  <c r="B472" i="11" s="1"/>
  <c r="B473" i="11" a="1"/>
  <c r="B473" i="11" s="1"/>
  <c r="B474" i="11" a="1"/>
  <c r="B474" i="11" s="1"/>
  <c r="B475" i="11" a="1"/>
  <c r="B475" i="11" s="1"/>
  <c r="B476" i="11" a="1"/>
  <c r="B476" i="11" s="1"/>
  <c r="B477" i="11" a="1"/>
  <c r="B477" i="11" s="1"/>
  <c r="B478" i="11" a="1"/>
  <c r="B478" i="11" s="1"/>
  <c r="B479" i="11" a="1"/>
  <c r="B479" i="11" s="1"/>
  <c r="B480" i="11" a="1"/>
  <c r="B480" i="11" s="1"/>
  <c r="B481" i="11" a="1"/>
  <c r="B481" i="11" s="1"/>
  <c r="B482" i="11" a="1"/>
  <c r="B482" i="11" s="1"/>
  <c r="B483" i="11" a="1"/>
  <c r="B483" i="11" s="1"/>
  <c r="B484" i="11" a="1"/>
  <c r="B484" i="11" s="1"/>
  <c r="B485" i="11" a="1"/>
  <c r="B485" i="11" s="1"/>
  <c r="B486" i="11" a="1"/>
  <c r="B486" i="11" s="1"/>
  <c r="B487" i="11" a="1"/>
  <c r="B487" i="11" s="1"/>
  <c r="B488" i="11" a="1"/>
  <c r="B488" i="11" s="1"/>
  <c r="B489" i="11" a="1"/>
  <c r="B489" i="11" s="1"/>
  <c r="B490" i="11" a="1"/>
  <c r="B490" i="11" s="1"/>
  <c r="B491" i="11" a="1"/>
  <c r="B491" i="11" s="1"/>
  <c r="B492" i="11" a="1"/>
  <c r="B492" i="11" s="1"/>
  <c r="B493" i="11" a="1"/>
  <c r="B493" i="11" s="1"/>
  <c r="B494" i="11" a="1"/>
  <c r="B494" i="11" s="1"/>
  <c r="B495" i="11" a="1"/>
  <c r="B495" i="11" s="1"/>
  <c r="B496" i="11" a="1"/>
  <c r="B496" i="11" s="1"/>
  <c r="B497" i="11" a="1"/>
  <c r="B497" i="11" s="1"/>
  <c r="B498" i="11" a="1"/>
  <c r="B498" i="11" s="1"/>
  <c r="B499" i="11" a="1"/>
  <c r="B499" i="11" s="1"/>
  <c r="B500" i="11" a="1"/>
  <c r="B500" i="11" s="1"/>
  <c r="B501" i="11" a="1"/>
  <c r="B501" i="11" s="1"/>
  <c r="B502" i="11" a="1"/>
  <c r="B502" i="11" s="1"/>
  <c r="B503" i="11" a="1"/>
  <c r="B503" i="11" s="1"/>
  <c r="B504" i="11" a="1"/>
  <c r="B504" i="11" s="1"/>
  <c r="B505" i="11" a="1"/>
  <c r="B505" i="11" s="1"/>
  <c r="B506" i="11" a="1"/>
  <c r="B506" i="11" s="1"/>
  <c r="B507" i="11" a="1"/>
  <c r="B507" i="11" s="1"/>
  <c r="B508" i="11" a="1"/>
  <c r="B508" i="11" s="1"/>
  <c r="B509" i="11" a="1"/>
  <c r="B509" i="11" s="1"/>
  <c r="B510" i="11" a="1"/>
  <c r="B510" i="11" s="1"/>
  <c r="B511" i="11" a="1"/>
  <c r="B511" i="11" s="1"/>
  <c r="B512" i="11" a="1"/>
  <c r="B512" i="11" s="1"/>
  <c r="B513" i="11" a="1"/>
  <c r="B513" i="11" s="1"/>
  <c r="B514" i="11" a="1"/>
  <c r="B514" i="11" s="1"/>
  <c r="B515" i="11" a="1"/>
  <c r="B515" i="11" s="1"/>
  <c r="B516" i="11" a="1"/>
  <c r="B516" i="11" s="1"/>
  <c r="B517" i="11" a="1"/>
  <c r="B517" i="11" s="1"/>
  <c r="B518" i="11" a="1"/>
  <c r="B518" i="11" s="1"/>
  <c r="B519" i="11" a="1"/>
  <c r="B519" i="11" s="1"/>
  <c r="B520" i="11" a="1"/>
  <c r="B520" i="11" s="1"/>
  <c r="B521" i="11" a="1"/>
  <c r="B521" i="11" s="1"/>
  <c r="B522" i="11" a="1"/>
  <c r="B522" i="11" s="1"/>
  <c r="B523" i="11" a="1"/>
  <c r="B523" i="11" s="1"/>
  <c r="B524" i="11" a="1"/>
  <c r="B524" i="11" s="1"/>
  <c r="B525" i="11" a="1"/>
  <c r="B525" i="11" s="1"/>
  <c r="B526" i="11" a="1"/>
  <c r="B526" i="11" s="1"/>
  <c r="B527" i="11" a="1"/>
  <c r="B527" i="11" s="1"/>
  <c r="B528" i="11" a="1"/>
  <c r="B528" i="11" s="1"/>
  <c r="B529" i="11" a="1"/>
  <c r="B529" i="11" s="1"/>
  <c r="B530" i="11" a="1"/>
  <c r="B530" i="11" s="1"/>
  <c r="B531" i="11" a="1"/>
  <c r="B531" i="11" s="1"/>
  <c r="B532" i="11" a="1"/>
  <c r="B532" i="11" s="1"/>
  <c r="B533" i="11" a="1"/>
  <c r="B533" i="11" s="1"/>
  <c r="B534" i="11" a="1"/>
  <c r="B534" i="11" s="1"/>
  <c r="B535" i="11" a="1"/>
  <c r="B535" i="11" s="1"/>
  <c r="B536" i="11" a="1"/>
  <c r="B536" i="11" s="1"/>
  <c r="B537" i="11" a="1"/>
  <c r="B537" i="11" s="1"/>
  <c r="B538" i="11" a="1"/>
  <c r="B538" i="11" s="1"/>
  <c r="B539" i="11" a="1"/>
  <c r="B539" i="11" s="1"/>
  <c r="B540" i="11" a="1"/>
  <c r="B540" i="11" s="1"/>
  <c r="B541" i="11" a="1"/>
  <c r="B541" i="11" s="1"/>
  <c r="B542" i="11" a="1"/>
  <c r="B542" i="11" s="1"/>
  <c r="B543" i="11" a="1"/>
  <c r="B543" i="11" s="1"/>
  <c r="B544" i="11" a="1"/>
  <c r="B544" i="11" s="1"/>
  <c r="B545" i="11" a="1"/>
  <c r="B545" i="11" s="1"/>
  <c r="B546" i="11" a="1"/>
  <c r="B546" i="11" s="1"/>
  <c r="B547" i="11" a="1"/>
  <c r="B547" i="11" s="1"/>
  <c r="B548" i="11" a="1"/>
  <c r="B548" i="11" s="1"/>
  <c r="B549" i="11" a="1"/>
  <c r="B549" i="11" s="1"/>
  <c r="B550" i="11" a="1"/>
  <c r="B550" i="11" s="1"/>
  <c r="B551" i="11" a="1"/>
  <c r="B551" i="11" s="1"/>
  <c r="B552" i="11" a="1"/>
  <c r="B552" i="11" s="1"/>
  <c r="B553" i="11" a="1"/>
  <c r="B553" i="11" s="1"/>
  <c r="B554" i="11" a="1"/>
  <c r="B554" i="11" s="1"/>
  <c r="B555" i="11" a="1"/>
  <c r="B555" i="11" s="1"/>
  <c r="B556" i="11" a="1"/>
  <c r="B556" i="11" s="1"/>
  <c r="B557" i="11" a="1"/>
  <c r="B557" i="11" s="1"/>
  <c r="B558" i="11" a="1"/>
  <c r="B558" i="11" s="1"/>
  <c r="B559" i="11" a="1"/>
  <c r="B559" i="11" s="1"/>
  <c r="B560" i="11" a="1"/>
  <c r="B560" i="11" s="1"/>
  <c r="B561" i="11" a="1"/>
  <c r="B561" i="11" s="1"/>
  <c r="B562" i="11" a="1"/>
  <c r="B562" i="11" s="1"/>
  <c r="B563" i="11" a="1"/>
  <c r="B563" i="11" s="1"/>
  <c r="B564" i="11" a="1"/>
  <c r="B564" i="11" s="1"/>
  <c r="B565" i="11" a="1"/>
  <c r="B565" i="11" s="1"/>
  <c r="B566" i="11" a="1"/>
  <c r="B566" i="11" s="1"/>
  <c r="B567" i="11" a="1"/>
  <c r="B567" i="11" s="1"/>
  <c r="B568" i="11" a="1"/>
  <c r="B568" i="11" s="1"/>
  <c r="B569" i="11" a="1"/>
  <c r="B569" i="11" s="1"/>
  <c r="B570" i="11" a="1"/>
  <c r="B570" i="11" s="1"/>
  <c r="B571" i="11" a="1"/>
  <c r="B571" i="11" s="1"/>
  <c r="B572" i="11" a="1"/>
  <c r="B572" i="11" s="1"/>
  <c r="B573" i="11" a="1"/>
  <c r="B573" i="11" s="1"/>
  <c r="B574" i="11" a="1"/>
  <c r="B574" i="11" s="1"/>
  <c r="B575" i="11" a="1"/>
  <c r="B575" i="11" s="1"/>
  <c r="B576" i="11" a="1"/>
  <c r="B576" i="11" s="1"/>
  <c r="B577" i="11" a="1"/>
  <c r="B577" i="11" s="1"/>
  <c r="B578" i="11" a="1"/>
  <c r="B578" i="11" s="1"/>
  <c r="B579" i="11" a="1"/>
  <c r="B579" i="11" s="1"/>
  <c r="B580" i="11" a="1"/>
  <c r="B580" i="11" s="1"/>
  <c r="B581" i="11" a="1"/>
  <c r="B581" i="11" s="1"/>
  <c r="B582" i="11" a="1"/>
  <c r="B582" i="11" s="1"/>
  <c r="B583" i="11" a="1"/>
  <c r="B583" i="11" s="1"/>
  <c r="B584" i="11" a="1"/>
  <c r="B584" i="11" s="1"/>
  <c r="B585" i="11" a="1"/>
  <c r="B585" i="11" s="1"/>
  <c r="B586" i="11" a="1"/>
  <c r="B586" i="11" s="1"/>
  <c r="B587" i="11" a="1"/>
  <c r="B587" i="11" s="1"/>
  <c r="B588" i="11" a="1"/>
  <c r="B588" i="11" s="1"/>
  <c r="B589" i="11" a="1"/>
  <c r="B589" i="11" s="1"/>
  <c r="B590" i="11" a="1"/>
  <c r="B590" i="11" s="1"/>
  <c r="B591" i="11" a="1"/>
  <c r="B591" i="11" s="1"/>
  <c r="B592" i="11" a="1"/>
  <c r="B592" i="11" s="1"/>
  <c r="B593" i="11" a="1"/>
  <c r="B593" i="11" s="1"/>
  <c r="B594" i="11" a="1"/>
  <c r="B594" i="11" s="1"/>
  <c r="B595" i="11" a="1"/>
  <c r="B595" i="11" s="1"/>
  <c r="B596" i="11" a="1"/>
  <c r="B596" i="11" s="1"/>
  <c r="B597" i="11" a="1"/>
  <c r="B597" i="11" s="1"/>
  <c r="B598" i="11" a="1"/>
  <c r="B598" i="11" s="1"/>
  <c r="B599" i="11" a="1"/>
  <c r="B599" i="11" s="1"/>
  <c r="B600" i="11" a="1"/>
  <c r="B600" i="11" s="1"/>
  <c r="B601" i="11" a="1"/>
  <c r="B601" i="11" s="1"/>
  <c r="B602" i="11" a="1"/>
  <c r="B602" i="11" s="1"/>
  <c r="B603" i="11" a="1"/>
  <c r="B603" i="11" s="1"/>
  <c r="B604" i="11" a="1"/>
  <c r="B604" i="11" s="1"/>
  <c r="B605" i="11" a="1"/>
  <c r="B605" i="11" s="1"/>
  <c r="B606" i="11" a="1"/>
  <c r="B606" i="11" s="1"/>
  <c r="B607" i="11" a="1"/>
  <c r="B607" i="11"/>
  <c r="B608" i="11" a="1"/>
  <c r="B608" i="11" s="1"/>
  <c r="B609" i="11" a="1"/>
  <c r="B609" i="11" s="1"/>
  <c r="B610" i="11" a="1"/>
  <c r="B610" i="11" s="1"/>
  <c r="B611" i="11" a="1"/>
  <c r="B611" i="11" s="1"/>
  <c r="B612" i="11" a="1"/>
  <c r="B612" i="11" s="1"/>
  <c r="B613" i="11" a="1"/>
  <c r="B613" i="11" s="1"/>
  <c r="B614" i="11" a="1"/>
  <c r="B614" i="11" s="1"/>
  <c r="B615" i="11" a="1"/>
  <c r="B615" i="11" s="1"/>
  <c r="B616" i="11" a="1"/>
  <c r="B616" i="11" s="1"/>
  <c r="B617" i="11" a="1"/>
  <c r="B617" i="11" s="1"/>
  <c r="B618" i="11" a="1"/>
  <c r="B618" i="11" s="1"/>
  <c r="B619" i="11" a="1"/>
  <c r="B619" i="11" s="1"/>
  <c r="B620" i="11" a="1"/>
  <c r="B620" i="11" s="1"/>
  <c r="B621" i="11" a="1"/>
  <c r="B621" i="11" s="1"/>
  <c r="B622" i="11" a="1"/>
  <c r="B622" i="11" s="1"/>
  <c r="B623" i="11" a="1"/>
  <c r="B623" i="11" s="1"/>
  <c r="B624" i="11" a="1"/>
  <c r="B624" i="11" s="1"/>
  <c r="B625" i="11" a="1"/>
  <c r="B625" i="11" s="1"/>
  <c r="B626" i="11" a="1"/>
  <c r="B626" i="11" s="1"/>
  <c r="B627" i="11" a="1"/>
  <c r="B627" i="11" s="1"/>
  <c r="B628" i="11" a="1"/>
  <c r="B628" i="11" s="1"/>
  <c r="B629" i="11" a="1"/>
  <c r="B629" i="11" s="1"/>
  <c r="B630" i="11" a="1"/>
  <c r="B630" i="11" s="1"/>
  <c r="B631" i="11" a="1"/>
  <c r="B631" i="11" s="1"/>
  <c r="B632" i="11" a="1"/>
  <c r="B632" i="11" s="1"/>
  <c r="B633" i="11" a="1"/>
  <c r="B633" i="11" s="1"/>
  <c r="B634" i="11" a="1"/>
  <c r="B634" i="11" s="1"/>
  <c r="B635" i="11" a="1"/>
  <c r="B635" i="11" s="1"/>
  <c r="B636" i="11" a="1"/>
  <c r="B636" i="11" s="1"/>
  <c r="B637" i="11" a="1"/>
  <c r="B637" i="11" s="1"/>
  <c r="B638" i="11" a="1"/>
  <c r="B638" i="11" s="1"/>
  <c r="B639" i="11" a="1"/>
  <c r="B639" i="11" s="1"/>
  <c r="B640" i="11" a="1"/>
  <c r="B640" i="11" s="1"/>
  <c r="B641" i="11" a="1"/>
  <c r="B641" i="11" s="1"/>
  <c r="B642" i="11" a="1"/>
  <c r="B642" i="11" s="1"/>
  <c r="B643" i="11" a="1"/>
  <c r="B643" i="11" s="1"/>
  <c r="B644" i="11" a="1"/>
  <c r="B644" i="11" s="1"/>
  <c r="B645" i="11" a="1"/>
  <c r="B645" i="11" s="1"/>
  <c r="B646" i="11" a="1"/>
  <c r="B646" i="11" s="1"/>
  <c r="B647" i="11" a="1"/>
  <c r="B647" i="11" s="1"/>
  <c r="B648" i="11" a="1"/>
  <c r="B648" i="11" s="1"/>
  <c r="B649" i="11" a="1"/>
  <c r="B649" i="11" s="1"/>
  <c r="B650" i="11" a="1"/>
  <c r="B650" i="11" s="1"/>
  <c r="B651" i="11" a="1"/>
  <c r="B651" i="11" s="1"/>
  <c r="B652" i="11" a="1"/>
  <c r="B652" i="11" s="1"/>
  <c r="B653" i="11" a="1"/>
  <c r="B653" i="11" s="1"/>
  <c r="B654" i="11" a="1"/>
  <c r="B654" i="11" s="1"/>
  <c r="B655" i="11" a="1"/>
  <c r="B655" i="11" s="1"/>
  <c r="B656" i="11" a="1"/>
  <c r="B656" i="11" s="1"/>
  <c r="B657" i="11" a="1"/>
  <c r="B657" i="11" s="1"/>
  <c r="B658" i="11" a="1"/>
  <c r="B658" i="11" s="1"/>
  <c r="B659" i="11" a="1"/>
  <c r="B659" i="11" s="1"/>
  <c r="B660" i="11" a="1"/>
  <c r="B660" i="11" s="1"/>
  <c r="B661" i="11" a="1"/>
  <c r="B661" i="11" s="1"/>
  <c r="B662" i="11" a="1"/>
  <c r="B662" i="11" s="1"/>
  <c r="B663" i="11" a="1"/>
  <c r="B663" i="11" s="1"/>
  <c r="B664" i="11" a="1"/>
  <c r="B664" i="11" s="1"/>
  <c r="B665" i="11" a="1"/>
  <c r="B665" i="11" s="1"/>
  <c r="B666" i="11" a="1"/>
  <c r="B666" i="11" s="1"/>
  <c r="B667" i="11" a="1"/>
  <c r="B667" i="11" s="1"/>
  <c r="B668" i="11" a="1"/>
  <c r="B668" i="11" s="1"/>
  <c r="B669" i="11" a="1"/>
  <c r="B669" i="11" s="1"/>
  <c r="B670" i="11" a="1"/>
  <c r="B670" i="11" s="1"/>
  <c r="B671" i="11" a="1"/>
  <c r="B671" i="11" s="1"/>
  <c r="B672" i="11" a="1"/>
  <c r="B672" i="11" s="1"/>
  <c r="B673" i="11" a="1"/>
  <c r="B673" i="11" s="1"/>
  <c r="B674" i="11" a="1"/>
  <c r="B674" i="11" s="1"/>
  <c r="B675" i="11" a="1"/>
  <c r="B675" i="11" s="1"/>
  <c r="B676" i="11" a="1"/>
  <c r="B676" i="11" s="1"/>
  <c r="B677" i="11" a="1"/>
  <c r="B677" i="11" s="1"/>
  <c r="B678" i="11" a="1"/>
  <c r="B678" i="11" s="1"/>
  <c r="B679" i="11" a="1"/>
  <c r="B679" i="11" s="1"/>
  <c r="B680" i="11" a="1"/>
  <c r="B680" i="11" s="1"/>
  <c r="B681" i="11" a="1"/>
  <c r="B681" i="11" s="1"/>
  <c r="B682" i="11" a="1"/>
  <c r="B682" i="11" s="1"/>
  <c r="B683" i="11" a="1"/>
  <c r="B683" i="11" s="1"/>
  <c r="B684" i="11" a="1"/>
  <c r="B684" i="11" s="1"/>
  <c r="B685" i="11" a="1"/>
  <c r="B685" i="11" s="1"/>
  <c r="B686" i="11" a="1"/>
  <c r="B686" i="11" s="1"/>
  <c r="B687" i="11" a="1"/>
  <c r="B687" i="11" s="1"/>
  <c r="B688" i="11" a="1"/>
  <c r="B688" i="11" s="1"/>
  <c r="B689" i="11" a="1"/>
  <c r="B689" i="11" s="1"/>
  <c r="B690" i="11" a="1"/>
  <c r="B690" i="11" s="1"/>
  <c r="B691" i="11" a="1"/>
  <c r="B691" i="11" s="1"/>
  <c r="B692" i="11" a="1"/>
  <c r="B692" i="11" s="1"/>
  <c r="B693" i="11" a="1"/>
  <c r="B693" i="11" s="1"/>
  <c r="B694" i="11" a="1"/>
  <c r="B694" i="11" s="1"/>
  <c r="B695" i="11" a="1"/>
  <c r="B695" i="11" s="1"/>
  <c r="B696" i="11" a="1"/>
  <c r="B696" i="11" s="1"/>
  <c r="B697" i="11" a="1"/>
  <c r="B697" i="11" s="1"/>
  <c r="B698" i="11" a="1"/>
  <c r="B698" i="11" s="1"/>
  <c r="B699" i="11" a="1"/>
  <c r="B699" i="11" s="1"/>
  <c r="B700" i="11" a="1"/>
  <c r="B700" i="11" s="1"/>
  <c r="B701" i="11" a="1"/>
  <c r="B701" i="11" s="1"/>
  <c r="B702" i="11" a="1"/>
  <c r="B702" i="11" s="1"/>
  <c r="B703" i="11" a="1"/>
  <c r="B703" i="11" s="1"/>
  <c r="B704" i="11" a="1"/>
  <c r="B704" i="11" s="1"/>
  <c r="B705" i="11" a="1"/>
  <c r="B705" i="11" s="1"/>
  <c r="B706" i="11" a="1"/>
  <c r="B706" i="11" s="1"/>
  <c r="B707" i="11" a="1"/>
  <c r="B707" i="11" s="1"/>
  <c r="B708" i="11" a="1"/>
  <c r="B708" i="11" s="1"/>
  <c r="B709" i="11" a="1"/>
  <c r="B709" i="11" s="1"/>
  <c r="B710" i="11" a="1"/>
  <c r="B710" i="11" s="1"/>
  <c r="B711" i="11" a="1"/>
  <c r="B711" i="11" s="1"/>
  <c r="B712" i="11" a="1"/>
  <c r="B712" i="11" s="1"/>
  <c r="B713" i="11" a="1"/>
  <c r="B713" i="11" s="1"/>
  <c r="B714" i="11" a="1"/>
  <c r="B714" i="11" s="1"/>
  <c r="B715" i="11" a="1"/>
  <c r="B715" i="11" s="1"/>
  <c r="B716" i="11" a="1"/>
  <c r="B716" i="11" s="1"/>
  <c r="B717" i="11" a="1"/>
  <c r="B717" i="11" s="1"/>
  <c r="B718" i="11" a="1"/>
  <c r="B718" i="11" s="1"/>
  <c r="B719" i="11" a="1"/>
  <c r="B719" i="11" s="1"/>
  <c r="B720" i="11" a="1"/>
  <c r="B720" i="11" s="1"/>
  <c r="B721" i="11" a="1"/>
  <c r="B721" i="11" s="1"/>
  <c r="B722" i="11" a="1"/>
  <c r="B722" i="11" s="1"/>
  <c r="B723" i="11" a="1"/>
  <c r="B723" i="11" s="1"/>
  <c r="B724" i="11" a="1"/>
  <c r="B724" i="11" s="1"/>
  <c r="B725" i="11" a="1"/>
  <c r="B725" i="11" s="1"/>
  <c r="B726" i="11" a="1"/>
  <c r="B726" i="11" s="1"/>
  <c r="B727" i="11" a="1"/>
  <c r="B727" i="11" s="1"/>
  <c r="B728" i="11" a="1"/>
  <c r="B728" i="11" s="1"/>
  <c r="B729" i="11" a="1"/>
  <c r="B729" i="11" s="1"/>
  <c r="B730" i="11" a="1"/>
  <c r="B730" i="11" s="1"/>
  <c r="B731" i="11" a="1"/>
  <c r="B731" i="11" s="1"/>
  <c r="B732" i="11" a="1"/>
  <c r="B732" i="11" s="1"/>
  <c r="B733" i="11" a="1"/>
  <c r="B733" i="11" s="1"/>
  <c r="B734" i="11" a="1"/>
  <c r="B734" i="11" s="1"/>
  <c r="B735" i="11" a="1"/>
  <c r="B735" i="11" s="1"/>
  <c r="B736" i="11" a="1"/>
  <c r="B736" i="11" s="1"/>
  <c r="B737" i="11" a="1"/>
  <c r="B737" i="11" s="1"/>
  <c r="B738" i="11" a="1"/>
  <c r="B738" i="11" s="1"/>
  <c r="B739" i="11" a="1"/>
  <c r="B739" i="11" s="1"/>
  <c r="B740" i="11" a="1"/>
  <c r="B740" i="11" s="1"/>
  <c r="B741" i="11" a="1"/>
  <c r="B741" i="11" s="1"/>
  <c r="B742" i="11" a="1"/>
  <c r="B742" i="11" s="1"/>
  <c r="B743" i="11" a="1"/>
  <c r="B743" i="11" s="1"/>
  <c r="B744" i="11" a="1"/>
  <c r="B744" i="11" s="1"/>
  <c r="B745" i="11" a="1"/>
  <c r="B745" i="11" s="1"/>
  <c r="B746" i="11" a="1"/>
  <c r="B746" i="11" s="1"/>
  <c r="B747" i="11" a="1"/>
  <c r="B747" i="11" s="1"/>
  <c r="B748" i="11" a="1"/>
  <c r="B748" i="11" s="1"/>
  <c r="B749" i="11" a="1"/>
  <c r="B749" i="11" s="1"/>
  <c r="B750" i="11" a="1"/>
  <c r="B750" i="11" s="1"/>
  <c r="B751" i="11" a="1"/>
  <c r="B751" i="11" s="1"/>
  <c r="B752" i="11" a="1"/>
  <c r="B752" i="11" s="1"/>
  <c r="B753" i="11" a="1"/>
  <c r="B753" i="11" s="1"/>
  <c r="B754" i="11" a="1"/>
  <c r="B754" i="11" s="1"/>
  <c r="B755" i="11" a="1"/>
  <c r="B755" i="11" s="1"/>
  <c r="B756" i="11" a="1"/>
  <c r="B756" i="11" s="1"/>
  <c r="B757" i="11" a="1"/>
  <c r="B757" i="11" s="1"/>
  <c r="B758" i="11" a="1"/>
  <c r="B758" i="11" s="1"/>
  <c r="B759" i="11" a="1"/>
  <c r="B759" i="11" s="1"/>
  <c r="B760" i="11" a="1"/>
  <c r="B760" i="11" s="1"/>
  <c r="B761" i="11" a="1"/>
  <c r="B761" i="11" s="1"/>
  <c r="B762" i="11" a="1"/>
  <c r="B762" i="11" s="1"/>
  <c r="B763" i="11" a="1"/>
  <c r="B763" i="11" s="1"/>
  <c r="B764" i="11" a="1"/>
  <c r="B764" i="11" s="1"/>
  <c r="B765" i="11" a="1"/>
  <c r="B765" i="11" s="1"/>
  <c r="B766" i="11" a="1"/>
  <c r="B766" i="11" s="1"/>
  <c r="B767" i="11" a="1"/>
  <c r="B767" i="11" s="1"/>
  <c r="B768" i="11" a="1"/>
  <c r="B768" i="11" s="1"/>
  <c r="B769" i="11" a="1"/>
  <c r="B769" i="11" s="1"/>
  <c r="B770" i="11" a="1"/>
  <c r="B770" i="11" s="1"/>
  <c r="B771" i="11" a="1"/>
  <c r="B771" i="11" s="1"/>
  <c r="B772" i="11" a="1"/>
  <c r="B772" i="11" s="1"/>
  <c r="B773" i="11" a="1"/>
  <c r="B773" i="11" s="1"/>
  <c r="B774" i="11" a="1"/>
  <c r="B774" i="11" s="1"/>
  <c r="B775" i="11" a="1"/>
  <c r="B775" i="11" s="1"/>
  <c r="B776" i="11" a="1"/>
  <c r="B776" i="11" s="1"/>
  <c r="B777" i="11" a="1"/>
  <c r="B777" i="11" s="1"/>
  <c r="B778" i="11" a="1"/>
  <c r="B778" i="11" s="1"/>
  <c r="B779" i="11" a="1"/>
  <c r="B779" i="11" s="1"/>
  <c r="B780" i="11" a="1"/>
  <c r="B780" i="11" s="1"/>
  <c r="B781" i="11" a="1"/>
  <c r="B781" i="11" s="1"/>
  <c r="B782" i="11" a="1"/>
  <c r="B782" i="11" s="1"/>
  <c r="B783" i="11" a="1"/>
  <c r="B783" i="11" s="1"/>
  <c r="B784" i="11" a="1"/>
  <c r="B784" i="11" s="1"/>
  <c r="B785" i="11" a="1"/>
  <c r="B785" i="11" s="1"/>
  <c r="B786" i="11" a="1"/>
  <c r="B786" i="11" s="1"/>
  <c r="B787" i="11" a="1"/>
  <c r="B787" i="11" s="1"/>
  <c r="B788" i="11" a="1"/>
  <c r="B788" i="11" s="1"/>
  <c r="B789" i="11" a="1"/>
  <c r="B789" i="11" s="1"/>
  <c r="B790" i="11" a="1"/>
  <c r="B790" i="11" s="1"/>
  <c r="B791" i="11" a="1"/>
  <c r="B791" i="11" s="1"/>
  <c r="B792" i="11" a="1"/>
  <c r="B792" i="11" s="1"/>
  <c r="B793" i="11" a="1"/>
  <c r="B793" i="11" s="1"/>
  <c r="B794" i="11" a="1"/>
  <c r="B794" i="11" s="1"/>
  <c r="B795" i="11" a="1"/>
  <c r="B795" i="11" s="1"/>
  <c r="B796" i="11" a="1"/>
  <c r="B796" i="11" s="1"/>
  <c r="B797" i="11" a="1"/>
  <c r="B797" i="11" s="1"/>
  <c r="B798" i="11" a="1"/>
  <c r="B798" i="11" s="1"/>
  <c r="B799" i="11" a="1"/>
  <c r="B799" i="11" s="1"/>
  <c r="B800" i="11" a="1"/>
  <c r="B800" i="11" s="1"/>
  <c r="B801" i="11" a="1"/>
  <c r="B801" i="11" s="1"/>
  <c r="B802" i="11" a="1"/>
  <c r="B802" i="11" s="1"/>
  <c r="B803" i="11" a="1"/>
  <c r="B803" i="11" s="1"/>
  <c r="B804" i="11" a="1"/>
  <c r="B804" i="11" s="1"/>
  <c r="B805" i="11" a="1"/>
  <c r="B805" i="11" s="1"/>
  <c r="B806" i="11" a="1"/>
  <c r="B806" i="11" s="1"/>
  <c r="B807" i="11" a="1"/>
  <c r="B807" i="11" s="1"/>
  <c r="B808" i="11" a="1"/>
  <c r="B808" i="11" s="1"/>
  <c r="B809" i="11" a="1"/>
  <c r="B809" i="11" s="1"/>
  <c r="B810" i="11" a="1"/>
  <c r="B810" i="11" s="1"/>
  <c r="B811" i="11" a="1"/>
  <c r="B811" i="11" s="1"/>
  <c r="B812" i="11" a="1"/>
  <c r="B812" i="11" s="1"/>
  <c r="B813" i="11" a="1"/>
  <c r="B813" i="11" s="1"/>
  <c r="B814" i="11" a="1"/>
  <c r="B814" i="11" s="1"/>
  <c r="B815" i="11" a="1"/>
  <c r="B815" i="11" s="1"/>
  <c r="B816" i="11" a="1"/>
  <c r="B816" i="11" s="1"/>
  <c r="B817" i="11" a="1"/>
  <c r="B817" i="11" s="1"/>
  <c r="B818" i="11" a="1"/>
  <c r="B818" i="11" s="1"/>
  <c r="B819" i="11" a="1"/>
  <c r="B819" i="11" s="1"/>
  <c r="B820" i="11" a="1"/>
  <c r="B820" i="11" s="1"/>
  <c r="B821" i="11" a="1"/>
  <c r="B821" i="11" s="1"/>
  <c r="B822" i="11" a="1"/>
  <c r="B822" i="11" s="1"/>
  <c r="B823" i="11" a="1"/>
  <c r="B823" i="11" s="1"/>
  <c r="B824" i="11" a="1"/>
  <c r="B824" i="11" s="1"/>
  <c r="B825" i="11" a="1"/>
  <c r="B825" i="11" s="1"/>
  <c r="B826" i="11" a="1"/>
  <c r="B826" i="11" s="1"/>
  <c r="B827" i="11" a="1"/>
  <c r="B827" i="11" s="1"/>
  <c r="B828" i="11" a="1"/>
  <c r="B828" i="11" s="1"/>
  <c r="B829" i="11" a="1"/>
  <c r="B829" i="11" s="1"/>
  <c r="B2" i="11" a="1"/>
  <c r="B2" i="11" s="1"/>
  <c r="A1" i="11" a="1"/>
  <c r="A1" i="11" s="1"/>
  <c r="A1" i="7" a="1"/>
  <c r="A1" i="7" s="1"/>
  <c r="A31" i="5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A1" i="6" l="1" a="1"/>
  <c r="B2" i="6" s="1" a="1"/>
  <c r="B2" i="6" s="1"/>
  <c r="C41" i="2"/>
  <c r="C42" i="2"/>
  <c r="C45" i="2" a="1"/>
  <c r="C45" i="2" s="1"/>
  <c r="C46" i="2" a="1"/>
  <c r="C46" i="2" s="1"/>
  <c r="B2" i="7"/>
  <c r="B10" i="7"/>
  <c r="B8" i="7"/>
  <c r="B11" i="7"/>
  <c r="B7" i="7"/>
  <c r="B3" i="7"/>
  <c r="B9" i="7"/>
  <c r="B6" i="7"/>
  <c r="B5" i="7"/>
  <c r="B4" i="7"/>
  <c r="C43" i="2" l="1"/>
  <c r="B14" i="6" a="1"/>
  <c r="B14" i="6" s="1"/>
  <c r="B3" i="6" a="1"/>
  <c r="B3" i="6" s="1"/>
  <c r="B6" i="6" a="1"/>
  <c r="B6" i="6" s="1"/>
  <c r="B18" i="6" a="1"/>
  <c r="B18" i="6" s="1"/>
  <c r="B7" i="6" a="1"/>
  <c r="B7" i="6" s="1"/>
  <c r="B13" i="6" a="1"/>
  <c r="B13" i="6" s="1"/>
  <c r="B10" i="6" a="1"/>
  <c r="B10" i="6" s="1"/>
  <c r="B5" i="6" a="1"/>
  <c r="B5" i="6" s="1"/>
  <c r="B17" i="6" a="1"/>
  <c r="B17" i="6" s="1"/>
  <c r="B11" i="6" a="1"/>
  <c r="B11" i="6" s="1"/>
  <c r="B16" i="6" a="1"/>
  <c r="B16" i="6" s="1"/>
  <c r="B12" i="6" a="1"/>
  <c r="B12" i="6" s="1"/>
  <c r="B9" i="6" a="1"/>
  <c r="B9" i="6" s="1"/>
  <c r="B8" i="6" a="1"/>
  <c r="B8" i="6" s="1"/>
  <c r="B4" i="6" a="1"/>
  <c r="B4" i="6" s="1"/>
  <c r="A1" i="6"/>
  <c r="B15" i="6" a="1"/>
  <c r="B15" i="6" s="1"/>
  <c r="C4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<sst xmlns="http://schemas.openxmlformats.org/spreadsheetml/2006/main" count="19187" uniqueCount="2804">
  <si>
    <t>reference</t>
  </si>
  <si>
    <t>datetime</t>
  </si>
  <si>
    <t>user_id</t>
  </si>
  <si>
    <t>gateway_response</t>
  </si>
  <si>
    <t>transaction_id</t>
  </si>
  <si>
    <t>card_type</t>
  </si>
  <si>
    <t>card_type_group</t>
  </si>
  <si>
    <t>credit_or_debit</t>
  </si>
  <si>
    <t>card_bank</t>
  </si>
  <si>
    <t>country_code</t>
  </si>
  <si>
    <t>currency</t>
  </si>
  <si>
    <t>source</t>
  </si>
  <si>
    <t>status</t>
  </si>
  <si>
    <t>channel</t>
  </si>
  <si>
    <t>891958de-41f5-457a-808d-2357b55437b4</t>
  </si>
  <si>
    <t>2022-08-07 00:00:00+01</t>
  </si>
  <si>
    <t>a587fe8f-9316-4f06-8119-1d42591e75cd</t>
  </si>
  <si>
    <t>The transaction was not completed</t>
  </si>
  <si>
    <t>NULL</t>
  </si>
  <si>
    <t>other</t>
  </si>
  <si>
    <t>NGN</t>
  </si>
  <si>
    <t>checkout</t>
  </si>
  <si>
    <t>abandoned</t>
  </si>
  <si>
    <t>card</t>
  </si>
  <si>
    <t>a04fdb4f-f964-43b7-a6c2-613ee077bad6</t>
  </si>
  <si>
    <t>134dbf8f-8a8c-4678-a6f8-ef609730c994</t>
  </si>
  <si>
    <t>Approved</t>
  </si>
  <si>
    <t>transfer</t>
  </si>
  <si>
    <t>Guaranty Trust Bank</t>
  </si>
  <si>
    <t>NG</t>
  </si>
  <si>
    <t>success</t>
  </si>
  <si>
    <t>bank_transfer</t>
  </si>
  <si>
    <t>52fd1206-0257-4b5a-9105-f29ec3886089</t>
  </si>
  <si>
    <t>7da9ddbf-5c8d-41e7-894c-0988ebeed08b</t>
  </si>
  <si>
    <t>1fb2f3e7-ee4f-4fd4-894c-07ff30a3147e</t>
  </si>
  <si>
    <t>Approved by Financial Institution</t>
  </si>
  <si>
    <t>mastercard debit</t>
  </si>
  <si>
    <t>mastercard</t>
  </si>
  <si>
    <t>debit</t>
  </si>
  <si>
    <t>Stanbic IBTC Bank</t>
  </si>
  <si>
    <t>f98c575e-0492-479d-b068-2815ceabbebe</t>
  </si>
  <si>
    <t>2022-08-15 00:00:00+01</t>
  </si>
  <si>
    <t>b98ec5bf-7b22-437e-b2d4-362852d4369c</t>
  </si>
  <si>
    <t>Transaction was blocked by the Payment Server because it did not pass all risk checks.</t>
  </si>
  <si>
    <t>visa credit</t>
  </si>
  <si>
    <t>visa</t>
  </si>
  <si>
    <t>credit</t>
  </si>
  <si>
    <t>TD CANADA TRUST</t>
  </si>
  <si>
    <t>CA</t>
  </si>
  <si>
    <t>failed</t>
  </si>
  <si>
    <t>d91b8276-d37f-4400-af2a-499bbf647204</t>
  </si>
  <si>
    <t>0e0c8294-9074-4697-8eb7-ec2f7b476472</t>
  </si>
  <si>
    <t>2022-08-27 00:00:00+01</t>
  </si>
  <si>
    <t>305092da-c38c-4f88-818d-b31d28f09b32</t>
  </si>
  <si>
    <t>4a234554-2677-4151-bf95-4b9831c37d64</t>
  </si>
  <si>
    <t>2022-08-28 00:00:00+01</t>
  </si>
  <si>
    <t>532d5371-781b-494d-8b42-559587163ad9</t>
  </si>
  <si>
    <t>61b30e8b-5aa1-4ee1-bf45-9ee35483b18c</t>
  </si>
  <si>
    <t>e988e788-074b-4966-8b48-a20d28199e5f</t>
  </si>
  <si>
    <t>8f62a90d-37e1-46af-b604-371ded8100e6</t>
  </si>
  <si>
    <t>2022-08-29 00:00:00+01</t>
  </si>
  <si>
    <t>39266fb6-6f9e-4b59-82b7-0a97bf693809</t>
  </si>
  <si>
    <t>2ec80940-a346-41d8-908a-efcdce8140e1</t>
  </si>
  <si>
    <t>2022-09-01 00:00:00+01</t>
  </si>
  <si>
    <t>17de1f37-33b7-4759-a4de-af3fcba03437</t>
  </si>
  <si>
    <t>dcebcaed-33b0-4eb7-8ad0-ecb412f5586e</t>
  </si>
  <si>
    <t>2022-09-12 00:00:00+01</t>
  </si>
  <si>
    <t>5cf42fec-3a82-4fc1-ae0a-8d33eafc17ec</t>
  </si>
  <si>
    <t>First Bank of Nigeria</t>
  </si>
  <si>
    <t>6743a736-2ae5-4d34-ae56-1f67ff4816a7</t>
  </si>
  <si>
    <t>Kindly enter the OTP sent to 234803***4786</t>
  </si>
  <si>
    <t>690787f2-e322-46c3-922b-24cbc6b93f9d</t>
  </si>
  <si>
    <t>30fa500a-27d5-4d58-ae1b-3d69f568ffbf</t>
  </si>
  <si>
    <t>e8f3a41e-1766-4ff8-a853-2b17291eda99</t>
  </si>
  <si>
    <t>fc920477-c2b0-477f-9337-bdcf3dc1ae39</t>
  </si>
  <si>
    <t>2022-09-13 00:00:00+01</t>
  </si>
  <si>
    <t>3fb868bf-6b77-49e7-a402-aa52560f09d2</t>
  </si>
  <si>
    <t>639715a0-ede8-451c-b97d-5c4d971a29f5</t>
  </si>
  <si>
    <t>Insufficient funds</t>
  </si>
  <si>
    <t>visa debit</t>
  </si>
  <si>
    <t>WESTERN CAPITAL BANK</t>
  </si>
  <si>
    <t>US</t>
  </si>
  <si>
    <t>fbc67ddf-1ded-48b5-b8e9-5e1c71797dde</t>
  </si>
  <si>
    <t>96593271-f8a7-4c7e-966f-665ada0bc58a</t>
  </si>
  <si>
    <t>2022-09-15 00:00:00+01</t>
  </si>
  <si>
    <t>bf16d6f5-833c-4eff-a194-3909ae6fd097</t>
  </si>
  <si>
    <t>dcd858dd-4cdb-4279-86f3-8d508d120ed0</t>
  </si>
  <si>
    <t>BARCLAYS</t>
  </si>
  <si>
    <t>GB</t>
  </si>
  <si>
    <t>9f2a2892-0938-481a-b147-4e029f7d7c03</t>
  </si>
  <si>
    <t>35930a06-2092-46d5-a7e2-4d818cf89a27</t>
  </si>
  <si>
    <t>facf16a4-3a61-485a-9c99-6173031c1e74</t>
  </si>
  <si>
    <t>2022-09-17 00:00:00+01</t>
  </si>
  <si>
    <t>277c325c-369f-4eef-8080-271767fef851</t>
  </si>
  <si>
    <t>Please make a transfer to the account specified</t>
  </si>
  <si>
    <t>9c923aae-32e6-4f8f-8b40-bd42f953f435</t>
  </si>
  <si>
    <t>2022-09-29 00:00:00+01</t>
  </si>
  <si>
    <t>b8ffd73c-883e-4e44-aff9-abc4fc7a7eef</t>
  </si>
  <si>
    <t>edef5f20-4c14-438a-b43c-960a50d7d224</t>
  </si>
  <si>
    <t>6519d0ac-f701-4995-af45-0228143fac20</t>
  </si>
  <si>
    <t>2022-10-05 00:00:00+01</t>
  </si>
  <si>
    <t>35a16d5c-c911-4034-9b92-07de3e8c86d5</t>
  </si>
  <si>
    <t>590adb66-87c6-4abd-8d8d-629eef7f2f31</t>
  </si>
  <si>
    <t>cc1b01f1-1f3c-413e-a315-932a7af39042</t>
  </si>
  <si>
    <t>1a9fd05e-4ae2-439d-a437-3a65a0d222ab</t>
  </si>
  <si>
    <t>26dc1ee6-c1d3-4709-a0c2-482b8fb02014</t>
  </si>
  <si>
    <t>72d41e55-8e0a-4b6f-95c5-76f8c46154f0</t>
  </si>
  <si>
    <t>2022-10-06 00:00:00+01</t>
  </si>
  <si>
    <t>a35c2f73-fd06-4555-b02b-471da2a31f97</t>
  </si>
  <si>
    <t>d6b8f1ef-059c-4921-a5ad-0bff51da7b75</t>
  </si>
  <si>
    <t>e7d2687a-c91c-4745-9c2b-6eedfc183090</t>
  </si>
  <si>
    <t>aad524c2-b3fa-459a-8c47-b3f29b234a75</t>
  </si>
  <si>
    <t>62b46c7e-47c7-4a25-9837-4ba6f91be808</t>
  </si>
  <si>
    <t>3109642f-8121-467b-8bf8-477124d8a13b</t>
  </si>
  <si>
    <t>93526698-efa8-4aaa-8c72-4fedbea0774a</t>
  </si>
  <si>
    <t>cf39aeb8-df6b-4d89-9cc7-e340876248a4</t>
  </si>
  <si>
    <t>1e45691b-72f4-4633-b417-d30fd03fac6a</t>
  </si>
  <si>
    <t>81c59284-9fbb-4961-94fe-4d2ed46d563e</t>
  </si>
  <si>
    <t>3c4f49b5-8265-4f4f-bd89-8f336a66320e</t>
  </si>
  <si>
    <t>8ebe7258-dc05-47f3-a134-87c6655381ae</t>
  </si>
  <si>
    <t>Access Bank</t>
  </si>
  <si>
    <t>e1b89bfb-eaec-4504-94dc-2537bb3ce619</t>
  </si>
  <si>
    <t>fd84c0d9-a0e5-4be7-90c0-00aadabe2405</t>
  </si>
  <si>
    <t>281bc7cd-d314-47ef-9966-d1601ab5fb2e</t>
  </si>
  <si>
    <t>BARCLAYS BANK PLC</t>
  </si>
  <si>
    <t>00b3262d-424e-48ae-a319-ec31995dab23</t>
  </si>
  <si>
    <t>The card holder was not authorised. This is used in 3-D Secure Authentication.</t>
  </si>
  <si>
    <t>Kuda Bank</t>
  </si>
  <si>
    <t>79962869-52fe-4e7f-ace1-2995b458bb82</t>
  </si>
  <si>
    <t>2022-10-07 00:00:00+01</t>
  </si>
  <si>
    <t>a3991403-5063-4ad8-ba70-7519ce7a48d5</t>
  </si>
  <si>
    <t>bbbc864b-8ba3-45e6-8d9a-0a3f395ef830</t>
  </si>
  <si>
    <t>3898e935-cb1f-4609-836c-006bee4d5aa9</t>
  </si>
  <si>
    <t>2155331e-c261-45f0-bfcb-13c947ab7e88</t>
  </si>
  <si>
    <t>d3cd9bbb-d086-4252-b0ee-a0b63766834a</t>
  </si>
  <si>
    <t>2d23824b-c5fe-4076-aa4a-c7d13539ed1e</t>
  </si>
  <si>
    <t>0910e5b2-a365-4530-a2f2-a474dd008f53</t>
  </si>
  <si>
    <t>3103fc4d-991d-4717-a136-978563296648</t>
  </si>
  <si>
    <t>e4877d00-3180-472b-8487-7a911c179853</t>
  </si>
  <si>
    <t>eab42224-96cf-44ac-b21f-d12893a017c7</t>
  </si>
  <si>
    <t>2022-10-08 00:00:00+01</t>
  </si>
  <si>
    <t>53959aac-7e8e-474b-92a2-4e268540ff3b</t>
  </si>
  <si>
    <t>71042e66-21c6-44b3-97aa-0fb0e854b4d5</t>
  </si>
  <si>
    <t>2057328b-a1fb-41a4-a4f5-47a04e0b6eae</t>
  </si>
  <si>
    <t>a8c5406f-779f-4d36-a62b-f32e8fb19d45</t>
  </si>
  <si>
    <t>6c14f3bf-e996-486d-a480-c6db601626db</t>
  </si>
  <si>
    <t>2600f4cb-2ade-452a-bebf-761be5405677</t>
  </si>
  <si>
    <t>12cb5720-c429-4c84-9a9c-dc7390143900</t>
  </si>
  <si>
    <t>960f284d-d4a6-48f4-a55b-36071daf0015</t>
  </si>
  <si>
    <t>61ebc106-d4fd-49ef-9aee-a89669bc08aa</t>
  </si>
  <si>
    <t>2022-10-09 00:00:00+01</t>
  </si>
  <si>
    <t>1a92a4c0-4274-483b-9095-4423a355dc8c</t>
  </si>
  <si>
    <t>c7eaa4a0-37a5-435e-be95-aa5137caabec</t>
  </si>
  <si>
    <t>bbdc6562-8838-43de-9d3c-207bd6aad45f</t>
  </si>
  <si>
    <t>7e6495fc-dbc1-4bf4-b348-6c080d4a31e5</t>
  </si>
  <si>
    <t>12de2943-646d-4bac-a324-ddc4a0c08d65</t>
  </si>
  <si>
    <t>2022-10-10 00:00:00+01</t>
  </si>
  <si>
    <t>cfac2afa-006a-4527-bcb9-24ef42ebfebf</t>
  </si>
  <si>
    <t>72359e54-a943-46bf-8c8e-d428df04d8cc</t>
  </si>
  <si>
    <t>1c168ee5-2316-4eef-9786-8a9444bfd6ff</t>
  </si>
  <si>
    <t>5da5c9c4-f348-4ecc-b4c1-9dae4f50d5f5</t>
  </si>
  <si>
    <t>bf68fd3a-d597-4b78-8e5c-6f3fe55fc888</t>
  </si>
  <si>
    <t>5dafa035-a72d-4229-b5bc-124cbd92248d</t>
  </si>
  <si>
    <t>0e569bac-6d65-43c5-8ba2-a1ae9ae394ab</t>
  </si>
  <si>
    <t>500d5688-f91f-4ed5-a24b-745f1a53c2a2</t>
  </si>
  <si>
    <t>f25c5d1d-7be4-4109-98a0-caa1999d7e4f</t>
  </si>
  <si>
    <t>fd30be86-87f1-454a-bcab-c3f0a5f78861</t>
  </si>
  <si>
    <t>80b69202-b33c-4137-af36-8f11e587501e</t>
  </si>
  <si>
    <t>1f10c6f0-9292-4c0c-abf1-9cf761b492fa</t>
  </si>
  <si>
    <t>064e53c5-0cf2-4ca1-afaf-55c9563cc0d8</t>
  </si>
  <si>
    <t>7a00f01e-be1c-4652-a890-a0dd8068be63</t>
  </si>
  <si>
    <t>c43b50b8-8ee5-4907-84c6-1013b61e2cce</t>
  </si>
  <si>
    <t>Please dial the USSD shortcode</t>
  </si>
  <si>
    <t>ussd</t>
  </si>
  <si>
    <t>17886726-45a0-406b-a196-bffdae94afb1</t>
  </si>
  <si>
    <t>6bf5d8ad-2f34-4580-bbe6-7a2fc03e5766</t>
  </si>
  <si>
    <t>ee6c429a-39bf-4852-8fd0-f499f4ea84bf</t>
  </si>
  <si>
    <t>069a120e-29c6-4185-8870-0ca2a9c6a6eb</t>
  </si>
  <si>
    <t>2022-10-11 00:00:00+01</t>
  </si>
  <si>
    <t>3a4bc192-0d77-4025-b001-238dc83f46e1</t>
  </si>
  <si>
    <t>f8999ca6-30f1-43f8-a849-a9636da38060</t>
  </si>
  <si>
    <t>b77b5b19-2998-4a42-a154-8e09229340b6</t>
  </si>
  <si>
    <t>32768c23-895d-4ae5-8f4f-833f3774f7e8</t>
  </si>
  <si>
    <t>1d1c0494-bbf6-4afc-b607-450d3b2bfec3</t>
  </si>
  <si>
    <t>376626c4-c3ac-4029-a534-39ca290fcb71</t>
  </si>
  <si>
    <t>3f6535f4-51f9-4e20-a179-a0a717891378</t>
  </si>
  <si>
    <t>20e142cf-1e5c-43c5-96df-01657548c9ce</t>
  </si>
  <si>
    <t>eced63e4-9faa-4e2c-a55e-6d23b7f3e6bf</t>
  </si>
  <si>
    <t>Transaction just initiated</t>
  </si>
  <si>
    <t>GTPay</t>
  </si>
  <si>
    <t>bank</t>
  </si>
  <si>
    <t>d293d0bc-4e1d-440e-9332-3ed6bee4e98d</t>
  </si>
  <si>
    <t>a0261b9e-746a-4166-a2cb-6bb014523881</t>
  </si>
  <si>
    <t>c77addc4-d391-41bb-8ebe-eaf0553ba963</t>
  </si>
  <si>
    <t>d05b516b-190c-4fda-bccf-31eca7e8659a</t>
  </si>
  <si>
    <t>0635ac00-bbc8-4723-940a-955b0fc0e443</t>
  </si>
  <si>
    <t>2022-10-12 00:00:00+01</t>
  </si>
  <si>
    <t>USD</t>
  </si>
  <si>
    <t>025e9cde-8629-462e-bf17-dbeb0bb22156</t>
  </si>
  <si>
    <t>463595b9-6fe6-44c6-9a65-4a9b61a5c7fd</t>
  </si>
  <si>
    <t>1440288e-bd07-48ee-a43a-8f9d113142fd</t>
  </si>
  <si>
    <t>5f772858-5745-417f-888e-1f7e27da2233</t>
  </si>
  <si>
    <t>cb840c8d-3680-4866-b21f-9abfbd43fbab</t>
  </si>
  <si>
    <t>no managed account available</t>
  </si>
  <si>
    <t>ae9edbbf-21a7-47a8-ab68-96a54bb83e9e</t>
  </si>
  <si>
    <t>160c240a-9d2d-4c81-9a13-ceb321b84f39</t>
  </si>
  <si>
    <t>93a47db5-413e-4a71-b173-5c70994fe1d4</t>
  </si>
  <si>
    <t>c0f15946-976d-40bc-9d27-a55d2eb79461</t>
  </si>
  <si>
    <t>7705b081-ae4a-484d-8148-9bf534027f7d</t>
  </si>
  <si>
    <t>53f4ee13-7372-4890-8ccd-a9428354facb</t>
  </si>
  <si>
    <t>2022-10-13 00:00:00+01</t>
  </si>
  <si>
    <t>9a9967bf-ff91-4592-b874-92faa79841c7</t>
  </si>
  <si>
    <t>eb783645-b3e6-479f-8b38-866a9de26ea0</t>
  </si>
  <si>
    <t>3aaf931b-5734-4f8a-8c61-2512ff101c8b</t>
  </si>
  <si>
    <t>25c2373e-85dc-458b-9957-9160f4a1f75a</t>
  </si>
  <si>
    <t>fbffa999-7d6a-4ab5-b3bc-3ea728acde19</t>
  </si>
  <si>
    <t>8b7e64d7-db87-4ba3-ae49-646343df1f16</t>
  </si>
  <si>
    <t>7ebde0e8-22bb-4a43-ac19-9011db0f6bdc</t>
  </si>
  <si>
    <t>a8bd03ca-235c-4269-a67e-3e57c4d0dc7b</t>
  </si>
  <si>
    <t>42343285-ffc9-49e3-b915-3fc6967f29ba</t>
  </si>
  <si>
    <t>b6de3c4d-b171-4c8b-aa77-8c43838d0b78</t>
  </si>
  <si>
    <t>600f3581-afa3-4b80-8832-b43e56bfe747</t>
  </si>
  <si>
    <t>f2b35193-4238-46a7-8d7f-de73db7a8255</t>
  </si>
  <si>
    <t>d1388ad8-8503-41ef-bc07-3605165843ae</t>
  </si>
  <si>
    <t>b5fce01e-68b5-4beb-a1db-8d9c1c91ff0f</t>
  </si>
  <si>
    <t>75c2ce52-ee2a-4e12-9aba-2c971ebcc1e5</t>
  </si>
  <si>
    <t>ae0caeaf-3b89-423f-a86c-0a476aed872c</t>
  </si>
  <si>
    <t>c64bd3cb-1e36-452e-9c63-683d8afa7924</t>
  </si>
  <si>
    <t>2022-10-14 00:00:00+01</t>
  </si>
  <si>
    <t>61b81b10-f138-4b56-b706-075d5f8b3ac7</t>
  </si>
  <si>
    <t>verve DEBIT</t>
  </si>
  <si>
    <t>verve</t>
  </si>
  <si>
    <t>72d775ac-07a3-4795-b516-469dcbb5fe85</t>
  </si>
  <si>
    <t>124b430b-9db6-4f0b-b0f9-c3339c1f3849</t>
  </si>
  <si>
    <t>76229fb2-74ff-44f0-82eb-50d0fd101cd7</t>
  </si>
  <si>
    <t>82ae8fa0-ec21-4ec6-8fc9-53a08d05c787</t>
  </si>
  <si>
    <t>b031a825-f9c1-46c0-bed6-873cedf06808</t>
  </si>
  <si>
    <t>1bdd041d-20bc-4c7b-8329-ccb7b41c7fb4</t>
  </si>
  <si>
    <t>f82ceb86-e0f2-41bb-93d4-f961dbd839e0</t>
  </si>
  <si>
    <t>2ea1106d-6d15-4637-a8f4-87e42c3e614a</t>
  </si>
  <si>
    <t>Error occured.</t>
  </si>
  <si>
    <t>mastercard debit-prepaid</t>
  </si>
  <si>
    <t>NATIONAL BANK OF ABU DHABI</t>
  </si>
  <si>
    <t>AE</t>
  </si>
  <si>
    <t>5d6e3ddb-6482-4c76-b197-1b0383d86de7</t>
  </si>
  <si>
    <t>6fd19052-dd1f-485a-9f35-e57c31007933</t>
  </si>
  <si>
    <t>2022-10-15 00:00:00+01</t>
  </si>
  <si>
    <t>fe7deff3-e100-4a8f-b097-df980f2245a6</t>
  </si>
  <si>
    <t>75c1dc35-e899-4ae8-8455-7ade5293f866</t>
  </si>
  <si>
    <t>Transaction not found.</t>
  </si>
  <si>
    <t>c8808c8f-f9a9-4e4d-bb83-56f17532e1d2</t>
  </si>
  <si>
    <t>b18a35ba-cccc-4cbc-a495-0146755e3989</t>
  </si>
  <si>
    <t>df77a8f6-9a9c-4f5c-917b-7a3eca89b2ce</t>
  </si>
  <si>
    <t>56e05661-2c9f-4b76-8525-1d611ee71154</t>
  </si>
  <si>
    <t>1069de3a-0ef1-4be6-974c-c51a5f8fe5e4</t>
  </si>
  <si>
    <t>Union Bank of Nigeria</t>
  </si>
  <si>
    <t>2fa2a593-21fe-40aa-90c2-fb43eff761b3</t>
  </si>
  <si>
    <t>2022-10-17 00:00:00+01</t>
  </si>
  <si>
    <t>79f6fb53-4007-48e8-89c6-e9227ccf82de</t>
  </si>
  <si>
    <t>c543959e-2a86-461d-a195-24a3b2826b3b</t>
  </si>
  <si>
    <t>f4c503f5-25b7-4727-aa59-202b176f31f2</t>
  </si>
  <si>
    <t>60f1ea5f-ada1-4671-91c7-adeb7f48ae5c</t>
  </si>
  <si>
    <t>Payment authorized.</t>
  </si>
  <si>
    <t>f2c2916b-a1d2-4acd-baba-75ce8e741c3e</t>
  </si>
  <si>
    <t>2022-10-19 00:00:00+01</t>
  </si>
  <si>
    <t>15acd66e-09c0-4b08-bb92-9fdf4e14ae9d</t>
  </si>
  <si>
    <t>mastercard DEBIT</t>
  </si>
  <si>
    <t>NORWEST BANK IOWA N.A.</t>
  </si>
  <si>
    <t>f7cbb35c-d506-41b7-a0a0-5046cd8826c7</t>
  </si>
  <si>
    <t>a10e4ba2-82e8-40a3-be1c-738671fc4208</t>
  </si>
  <si>
    <t>503745b9-25a5-4a87-b844-5830629a235f</t>
  </si>
  <si>
    <t>7b2617be-141c-4a4f-975f-ed4f82d5762e</t>
  </si>
  <si>
    <t>2022-10-20 00:00:00+01</t>
  </si>
  <si>
    <t>0c298372-4e6f-406b-a8ee-9b9d1f87d83d</t>
  </si>
  <si>
    <t>32258398-5c7a-410a-ab68-a5692e89141f</t>
  </si>
  <si>
    <t>1b74b499-ac97-4a18-a876-f5682a098b3e</t>
  </si>
  <si>
    <t>bed531f2-577a-4bd5-85e9-bda5af2f211d</t>
  </si>
  <si>
    <t>2022-10-21 00:00:00+01</t>
  </si>
  <si>
    <t>United Bank For Africa</t>
  </si>
  <si>
    <t>bac51eb1-d8a7-428c-867f-957717659c44</t>
  </si>
  <si>
    <t>b32e06e6-9faa-46ef-9c9e-f5a1f6118e14</t>
  </si>
  <si>
    <t>9622dc44-e38b-4e2e-9339-72750edd6c64</t>
  </si>
  <si>
    <t>2022-10-22 00:00:00+01</t>
  </si>
  <si>
    <t>3a3ac186-21e2-4488-a814-2644f74bdfe8</t>
  </si>
  <si>
    <t>7b1aba37-7bb9-49b5-8a87-375569f4a9fb</t>
  </si>
  <si>
    <t>038b9262-af3b-4b42-8c5d-97fbb0a0a28a</t>
  </si>
  <si>
    <t>2022-10-23 00:00:00+01</t>
  </si>
  <si>
    <t>868d7abe-ddbd-4f87-9c02-872e65b9a553</t>
  </si>
  <si>
    <t>Standard Chartered Bank</t>
  </si>
  <si>
    <t>abc71705-bfd3-4302-9116-65b036a0b371</t>
  </si>
  <si>
    <t>3b51fdfc-8dbd-4573-a527-965f1f1e0ca6</t>
  </si>
  <si>
    <t>008fece0-42a7-4a22-82c4-3f50a5856ab1</t>
  </si>
  <si>
    <t>7b27b301-a256-4dd2-aeee-7082347bfcd1</t>
  </si>
  <si>
    <t>0dbea32f-6d12-4072-9dd3-62e416585e7e</t>
  </si>
  <si>
    <t>565b6448-037c-4b3f-8be8-b1074aed8787</t>
  </si>
  <si>
    <t>1f0a1fd1-d13b-4886-bb4e-4c635dd35d46</t>
  </si>
  <si>
    <t>bcb19c56-844d-45a7-8d1d-448156d226d8</t>
  </si>
  <si>
    <t>9f81047e-9b27-4c3a-879b-7999b2248cc3</t>
  </si>
  <si>
    <t>524b3fc9-8edd-4950-8979-c71208bfd2b2</t>
  </si>
  <si>
    <t>34bff4bb-0a21-4138-bae5-fd9c635a6057</t>
  </si>
  <si>
    <t>e062955f-d461-44db-be53-b0164cf8367c</t>
  </si>
  <si>
    <t>Zenith Bank</t>
  </si>
  <si>
    <t>486da29b-4597-4b64-b398-df87299a1533</t>
  </si>
  <si>
    <t>d1c1f7e8-d3da-49bd-9bd4-0dd24d675665</t>
  </si>
  <si>
    <t>2022-10-24 00:00:00+01</t>
  </si>
  <si>
    <t>Sterling Bank</t>
  </si>
  <si>
    <t>9afbff46-9a9d-49fe-9b88-533588a87ba8</t>
  </si>
  <si>
    <t>Unable to conclude transaction</t>
  </si>
  <si>
    <t>31884b61-5eaf-448a-8f3a-07145353e797</t>
  </si>
  <si>
    <t>663a4711-1d63-41fe-a245-7d72794419d5</t>
  </si>
  <si>
    <t>2022-10-25 00:00:00+01</t>
  </si>
  <si>
    <t>0b3d0a7b-1c22-4c6d-af1a-5d3bcf3fb9d8</t>
  </si>
  <si>
    <t>74d76f67-ef58-4562-b808-f7760150c714</t>
  </si>
  <si>
    <t>ed58371b-9ffb-4b84-bec7-9dfc461dd625</t>
  </si>
  <si>
    <t>1bfc1fb4-203c-43f6-9e0c-10169cf104d8</t>
  </si>
  <si>
    <t>e512bd1a-d550-42b4-943d-c70cd583d386</t>
  </si>
  <si>
    <t>7642447a-2589-40b8-b385-f886b0d39f03</t>
  </si>
  <si>
    <t>2022-10-26 00:00:00+01</t>
  </si>
  <si>
    <t>2b5aba8e-9568-473e-8501-ca6c1f264b2b</t>
  </si>
  <si>
    <t>2022-10-27 00:00:00+01</t>
  </si>
  <si>
    <t>2b157056-b0ad-446e-aea8-b7ce455d5889</t>
  </si>
  <si>
    <t>4efccbfe-9d86-4a38-b432-c9076bfb9234</t>
  </si>
  <si>
    <t>f5abfbb3-cb38-4e4c-92a0-035c4f5dc8dc</t>
  </si>
  <si>
    <t>2022-10-31 00:00:00+01</t>
  </si>
  <si>
    <t>0c71a69f-9cdb-473c-9515-e49dc98fb414</t>
  </si>
  <si>
    <t>9d15eed0-db5f-4cb2-ae5d-a43bc55fbb7b</t>
  </si>
  <si>
    <t>ae615ea5-5d2a-40c0-afb3-77da277c8ee7</t>
  </si>
  <si>
    <t>2022-11-04 00:00:00+01</t>
  </si>
  <si>
    <t>50556000-6826-40e6-ac6d-3aa276d6790b</t>
  </si>
  <si>
    <t>9ee95427-93bf-4068-bee6-9bdeb5de8561</t>
  </si>
  <si>
    <t>2022-11-21 00:00:00+01</t>
  </si>
  <si>
    <t>06d3856c-b5f2-4f82-9e74-0205325decc8</t>
  </si>
  <si>
    <t>2e3d08e3-73ce-4831-bcd8-eda45af47161</t>
  </si>
  <si>
    <t>2022-11-22 00:00:00+01</t>
  </si>
  <si>
    <t>03a05607-7230-4b8d-b9b5-fd53a20348d3</t>
  </si>
  <si>
    <t>dd5c2266-9eb6-47b8-848c-0dbfd3d49604</t>
  </si>
  <si>
    <t>2022-11-24 00:00:00+01</t>
  </si>
  <si>
    <t>b009e322-3ef7-4097-b795-92435ab7b91a</t>
  </si>
  <si>
    <t>ce139780-4ab3-4151-813b-e02dfb238826</t>
  </si>
  <si>
    <t>2022-11-26 00:00:00+01</t>
  </si>
  <si>
    <t>ad344b17-b4f3-46bc-87d3-ad5b41fe02a1</t>
  </si>
  <si>
    <t>c45d3d45-0446-40dd-975b-05c5b54699ee</t>
  </si>
  <si>
    <t>acda8ef2-6510-473c-9724-1df52ae9fdc4</t>
  </si>
  <si>
    <t>2022-11-28 00:00:00+01</t>
  </si>
  <si>
    <t>f7e6d35c-e19b-4ecd-b2d0-726fff1e1e27</t>
  </si>
  <si>
    <t>cd6bf6ad-bb21-469f-8230-b8a39f772d6f</t>
  </si>
  <si>
    <t>bd6dca88-a9dc-4ceb-b01b-bcdfdc88b037</t>
  </si>
  <si>
    <t>4500a81f-af45-418d-a36b-74c332cbd3af</t>
  </si>
  <si>
    <t>f82d428f-3c5c-4861-a0cc-7381b9d0fec0</t>
  </si>
  <si>
    <t>1a81f1c3-090e-4ff4-8861-54f74ec0fb61</t>
  </si>
  <si>
    <t>987b709b-a772-4afc-ac8b-653fea40ba9e</t>
  </si>
  <si>
    <t>5b5beb4a-c1be-4418-bd6d-1a867203e989</t>
  </si>
  <si>
    <t>67619b23-1f34-49ee-a5d1-efb80dc246be</t>
  </si>
  <si>
    <t>2022-11-29 00:00:00+01</t>
  </si>
  <si>
    <t>57baa25b-2fb6-492b-aa33-3221f83103f5</t>
  </si>
  <si>
    <t>04a17989-040a-4ad1-95d0-8ab118f999c9</t>
  </si>
  <si>
    <t>53c5fe9f-5844-484c-a761-bdd161a3a9ec</t>
  </si>
  <si>
    <t>bcbbb698-f18b-42bd-981e-77e937095a5e</t>
  </si>
  <si>
    <t>2022-12-01 00:00:00+01</t>
  </si>
  <si>
    <t>eabae0e2-cb68-417e-9742-a1016b63a13b</t>
  </si>
  <si>
    <t>43f937e6-9c6f-4893-835b-24a3a38a06ce</t>
  </si>
  <si>
    <t>0d861528-dfc5-40a4-a44d-0bfb6915c1f9</t>
  </si>
  <si>
    <t>2022-12-02 00:00:00+01</t>
  </si>
  <si>
    <t>8308c389-bf3b-48d3-9972-16f7c4f24490</t>
  </si>
  <si>
    <t>59261caf-3e1f-414f-8eb8-8a7a510ef461</t>
  </si>
  <si>
    <t>eb589759-8f00-4418-abbc-5a3764a7b3e3</t>
  </si>
  <si>
    <t>ed46f2d6-b0bf-4fba-b90d-a2b2dfb844d8</t>
  </si>
  <si>
    <t>ac44249e-53fa-403b-8d76-f9992b531446</t>
  </si>
  <si>
    <t>2022-12-06 00:00:00+01</t>
  </si>
  <si>
    <t>5d78b617-942b-41f4-b24e-1c879f725377</t>
  </si>
  <si>
    <t>f38b7b7e-8328-406b-96f5-303c9c8abbb5</t>
  </si>
  <si>
    <t>3b1e8ea7-7773-47e6-8c4b-e5ceed265c0a</t>
  </si>
  <si>
    <t>40b6943d-ad06-47b4-a6d4-feae54b7e211</t>
  </si>
  <si>
    <t>2022-12-07 00:00:00+01</t>
  </si>
  <si>
    <t>21e566a5-e7f1-48ab-a26a-60482b976c17</t>
  </si>
  <si>
    <t>20d284dd-2af3-4b97-aa6a-4338e43e77e5</t>
  </si>
  <si>
    <t>2022-12-10 00:00:00+01</t>
  </si>
  <si>
    <t>3010658e-7503-47b3-9622-e8e9efcfc72e</t>
  </si>
  <si>
    <t>2022-12-13 00:00:00+01</t>
  </si>
  <si>
    <t>1298dc80-250c-4165-a678-155784c1d87e</t>
  </si>
  <si>
    <t>9b21fff9-7ac5-4158-88c6-1c976b4b82e3</t>
  </si>
  <si>
    <t>2022-12-15 00:00:00+01</t>
  </si>
  <si>
    <t>37ef8954-5f7c-42d5-b0c5-a9924f754877</t>
  </si>
  <si>
    <t>46b97d83-125e-45c0-b8e3-da3a639604fd</t>
  </si>
  <si>
    <t>2022-12-17 00:00:00+01</t>
  </si>
  <si>
    <t>ffd4ebdc-3959-4c36-8831-5804fa32215c</t>
  </si>
  <si>
    <t>FIA CARD SERVICES, N.A.</t>
  </si>
  <si>
    <t>b026d80e-8fc3-4133-9aa7-396c32adf882</t>
  </si>
  <si>
    <t>2022-12-20 00:00:00+01</t>
  </si>
  <si>
    <t>9cc9c4a7-f66b-487b-a02c-620e14ca85c7</t>
  </si>
  <si>
    <t>fe46f94a-1352-4193-ac4c-77aa8927149a</t>
  </si>
  <si>
    <t>2022-12-21 00:00:00+01</t>
  </si>
  <si>
    <t>4e832fb3-926c-4fa5-be24-64fa28fd7c96</t>
  </si>
  <si>
    <t>2022-12-23 00:00:00+01</t>
  </si>
  <si>
    <t>b3c3d9f8-d17c-4117-9e5e-b78e57456e2a</t>
  </si>
  <si>
    <t>92fbc995-9993-4af8-ace3-01ede6bac5c0</t>
  </si>
  <si>
    <t>dd67594c-03fa-408c-b0bd-de621e4c5eb6</t>
  </si>
  <si>
    <t>2022-12-26 00:00:00+01</t>
  </si>
  <si>
    <t>92795dd0-b83b-43b4-9204-4f1cd0482860</t>
  </si>
  <si>
    <t>2022-12-27 00:00:00+01</t>
  </si>
  <si>
    <t>2ca31031-1c48-46cb-8c23-170119ac5055</t>
  </si>
  <si>
    <t>542c7b0d-372e-4a3e-a97c-8f68a46a39f8</t>
  </si>
  <si>
    <t>2022-12-30 00:00:00+01</t>
  </si>
  <si>
    <t>d534ef0e-0a2d-4e87-aea1-8e220b395364</t>
  </si>
  <si>
    <t>Decline - General decline of the card. No other information provided by the issuing bank.</t>
  </si>
  <si>
    <t>LLOYDS</t>
  </si>
  <si>
    <t>249e7703-eef6-4267-ada5-695baff5afe9</t>
  </si>
  <si>
    <t>Soft Decline - The authorization request was approved by the issuing bank but declined by CyberSource because it did not pass the Address Verification Service (AVS) check.</t>
  </si>
  <si>
    <t>697c50e3-07e1-433a-9672-d82cb304938c</t>
  </si>
  <si>
    <t>c10d8546-281b-4a60-9ca6-a1b8f179b389</t>
  </si>
  <si>
    <t>2022-12-31 00:00:00+01</t>
  </si>
  <si>
    <t xml:space="preserve">visa </t>
  </si>
  <si>
    <t>8ac1d7da-e1ba-4a4a-9367-b762dfe83029</t>
  </si>
  <si>
    <t>2023-01-04 00:00:00+01</t>
  </si>
  <si>
    <t>f95a399f-687c-4a0a-9c7f-785f273d9bf5</t>
  </si>
  <si>
    <t>4e4ddbff-4c9c-497e-b3cd-95aa8400590f</t>
  </si>
  <si>
    <t>19df1ef4-7b1d-4bdf-8898-532a08a0477e</t>
  </si>
  <si>
    <t>a8f3d9f9-808b-4e02-9145-0a9b0e5bd9c7</t>
  </si>
  <si>
    <t>2023-01-07 00:00:00+01</t>
  </si>
  <si>
    <t>96193420-3eb1-43c5-a342-2e374bfcf920</t>
  </si>
  <si>
    <t>2023-01-09 00:00:00+01</t>
  </si>
  <si>
    <t>27f2a974-047d-4151-a541-75191bdff597</t>
  </si>
  <si>
    <t>14cd1f4d-9845-4543-9c58-bffad9ef5e48</t>
  </si>
  <si>
    <t>694f6906-161d-422a-8467-63aae71fe436</t>
  </si>
  <si>
    <t>2023-01-10 00:00:00+01</t>
  </si>
  <si>
    <t>78656450-4c7e-4d99-ada8-74ec49f9a3b2</t>
  </si>
  <si>
    <t>cb263dc1-15dd-4933-b7b7-23f386a42975</t>
  </si>
  <si>
    <t>cfdce267-ebae-4869-920f-548b4f398892</t>
  </si>
  <si>
    <t>882baf41-68eb-43a8-b2ed-4f0d533f8d2f</t>
  </si>
  <si>
    <t>763e96c8-32a4-42db-8a37-0907d862bd6c</t>
  </si>
  <si>
    <t>d22dfd23-207a-4ff7-907d-3bad991fe289</t>
  </si>
  <si>
    <t>365539ae-8a1c-4995-9956-f3434431ca81</t>
  </si>
  <si>
    <t>a075f461-55f9-40e2-8828-9c974071a6ba</t>
  </si>
  <si>
    <t>989d35c8-0901-49a1-a8be-b552defc5159</t>
  </si>
  <si>
    <t>f2b65bc0-77a6-44dc-83fa-c1c3968812d5</t>
  </si>
  <si>
    <t>708c9633-b765-4e71-889d-563287ff724c</t>
  </si>
  <si>
    <t>5fd82df3-4b90-4964-b1fa-3c5173084653</t>
  </si>
  <si>
    <t>f5e39105-8004-46dd-9212-de461b344281</t>
  </si>
  <si>
    <t>12c73024-49d3-4dd0-a8a1-d7c56d1e6ecc</t>
  </si>
  <si>
    <t>2023-01-12 00:00:00+01</t>
  </si>
  <si>
    <t>54c34dd8-489c-479a-b63b-9ab86ef5c16f</t>
  </si>
  <si>
    <t>cff55c4e-ce42-427a-8ba9-6da6a9630538</t>
  </si>
  <si>
    <t>ba512447-4161-4fd6-b35e-5a4bf499218b</t>
  </si>
  <si>
    <t>d2f7ddbc-1344-4dd1-a598-3abdd5e37900</t>
  </si>
  <si>
    <t>2ce5073f-7cb9-4d62-823d-95d1645bfd86</t>
  </si>
  <si>
    <t>5323544b-ed48-4519-86be-b4c5a222140c</t>
  </si>
  <si>
    <t>2023-01-13 00:00:00+01</t>
  </si>
  <si>
    <t>eb9ec766-5291-46d6-b3b0-76631310c767</t>
  </si>
  <si>
    <t>a39f6d5b-d8be-4ba9-9a38-8dd2737cf38b</t>
  </si>
  <si>
    <t>2023-01-14 00:00:00+01</t>
  </si>
  <si>
    <t>5a73c3e5-8cb9-4f02-82de-2c026de26489</t>
  </si>
  <si>
    <t>ad141ccf-f4aa-40c1-922b-2552c1047ffd</t>
  </si>
  <si>
    <t>306125cb-3ece-494c-ae32-17c9f3ebcdfd</t>
  </si>
  <si>
    <t>d4b4a1c4-59ac-4d3f-9480-100de520b2ae</t>
  </si>
  <si>
    <t>bd46a7d5-fe31-4a6b-8f17-3c2d6bb34adf</t>
  </si>
  <si>
    <t>bd624fbb-60d3-4cf0-ba96-dd27cea0e286</t>
  </si>
  <si>
    <t>b288c2fc-ee47-4535-a927-5619f18371f3</t>
  </si>
  <si>
    <t>d4733511-9cda-4003-9cca-150376a8f8c9</t>
  </si>
  <si>
    <t>2023-01-16 00:00:00+01</t>
  </si>
  <si>
    <t>bc73aa32-ffe1-4d0a-8163-fb34b3410b6b</t>
  </si>
  <si>
    <t>bcbbd6cc-e213-4f5f-9faf-f7debfbc5545</t>
  </si>
  <si>
    <t>5dc04395-089c-4de2-97aa-fa3dab43627a</t>
  </si>
  <si>
    <t>0b327cdc-cfff-4bbc-bec1-a425cead1375</t>
  </si>
  <si>
    <t>cdbbd0a7-22d2-4bd6-9547-54329ecd3bb7</t>
  </si>
  <si>
    <t>SunTrust Bank</t>
  </si>
  <si>
    <t>697f3ca7-d239-4430-a6a4-bf930832bc22</t>
  </si>
  <si>
    <t>2023-01-19 00:00:00+01</t>
  </si>
  <si>
    <t>5618006b-45d9-4bb3-bffe-b9ac99f84cee</t>
  </si>
  <si>
    <t>9ed1c0fb-7076-439d-9955-d415d7fe7eb6</t>
  </si>
  <si>
    <t>f44f5847-ea55-43bd-af5e-31d10b777b0c</t>
  </si>
  <si>
    <t>Denied by Fraud System.</t>
  </si>
  <si>
    <t>UNITED BANK FOR AFRICA</t>
  </si>
  <si>
    <t>b7d7a427-93eb-4465-88e3-9ba55ef95182</t>
  </si>
  <si>
    <t>661cbd9a-ca5f-4f8e-9a5b-5e67ac84925f</t>
  </si>
  <si>
    <t>2023-01-20 00:00:00+01</t>
  </si>
  <si>
    <t>7d17e9bc-7d8e-4f06-8460-0eaa5ef918fc</t>
  </si>
  <si>
    <t>739151b9-7867-4a17-854a-7bd30068a93c</t>
  </si>
  <si>
    <t>eaba254b-76ab-421d-acd5-8cefb7effa4a</t>
  </si>
  <si>
    <t>16377cff-0432-4f27-8fa2-bb7136e8900f</t>
  </si>
  <si>
    <t>47dea276-89e0-4d86-b8e5-3d3406376762</t>
  </si>
  <si>
    <t>4771d6cc-5429-4fc5-b2b8-48413821d7ef</t>
  </si>
  <si>
    <t>f01cec84-3a4f-427f-9d3a-bf42d4d566e3</t>
  </si>
  <si>
    <t>2023-01-21 00:00:00+01</t>
  </si>
  <si>
    <t>ef73f6fc-ebd8-439c-b644-e398eae44668</t>
  </si>
  <si>
    <t>c39c0bfb-0eaf-4889-b6a9-8ead7fdc9cd3</t>
  </si>
  <si>
    <t>2023-01-22 00:00:00+01</t>
  </si>
  <si>
    <t>c426417e-c0b8-4cde-bd10-d66b0c002696</t>
  </si>
  <si>
    <t>237d927f-292f-49c2-8fd8-a525430dfb10</t>
  </si>
  <si>
    <t>1ad831b6-8f0c-48ed-8da3-6f579aa41538</t>
  </si>
  <si>
    <t>0daa72db-8d38-41dd-99b1-3869ffa65a0b</t>
  </si>
  <si>
    <t>c3280ad7-63a6-4900-ad44-6176d755cc91</t>
  </si>
  <si>
    <t>a50830b5-fd3b-461c-840c-d6df7661d189</t>
  </si>
  <si>
    <t>CHASE</t>
  </si>
  <si>
    <t>17b8d757-44d1-4415-8592-d30d19bb1c62</t>
  </si>
  <si>
    <t>317701ab-10cf-4caf-8003-2162f985d153</t>
  </si>
  <si>
    <t>47ce139b-d2f8-4438-96ab-06d000f24d54</t>
  </si>
  <si>
    <t>2023-01-23 00:00:00+01</t>
  </si>
  <si>
    <t>28ffebc7-be63-4ea2-a659-39c8aed2d053</t>
  </si>
  <si>
    <t>fe8e8340-7f54-42d8-b550-f9ed78119e3a</t>
  </si>
  <si>
    <t>c29707d5-bc4d-47e1-beac-83ba71e91dea</t>
  </si>
  <si>
    <t>e4422c42-e1f4-479a-81c8-6da80620dde7</t>
  </si>
  <si>
    <t>fbb19202-5340-414c-bb9f-8bc22a704dd8</t>
  </si>
  <si>
    <t>2023-01-24 00:00:00+01</t>
  </si>
  <si>
    <t>e7f41dce-8750-404f-8932-da5358b76da3</t>
  </si>
  <si>
    <t>d5333243-cc93-419a-91b1-510a6015aea3</t>
  </si>
  <si>
    <t>004cc080-1dfd-4a84-9799-7650cf1941e2</t>
  </si>
  <si>
    <t>ed588d2a-d9e7-46e6-baf9-6f09a90391bd</t>
  </si>
  <si>
    <t>35144d92-3bc5-4952-a753-a7ac3415d878</t>
  </si>
  <si>
    <t>2986e98d-3e5c-4e33-afca-df4318e314e8</t>
  </si>
  <si>
    <t>9e6b3bcd-ac79-45bc-a551-606e57362071</t>
  </si>
  <si>
    <t>9ee72998-17f2-482e-8796-5f61365e593e</t>
  </si>
  <si>
    <t>17ad64ed-b2cc-4cb2-89f0-29f2723d52f5</t>
  </si>
  <si>
    <t>6fcda884-1270-4ffc-b244-eccada87d75b</t>
  </si>
  <si>
    <t>5d3302af-95d1-4b44-b460-35353c21f31f</t>
  </si>
  <si>
    <t>602d2390-f819-483e-be34-39efacc4832c</t>
  </si>
  <si>
    <t>18edc564-6067-438c-8dcc-5de7830acb3e</t>
  </si>
  <si>
    <t>284f3120-3b1a-4767-91b4-82e013616959</t>
  </si>
  <si>
    <t>09a9eff5-ab78-4316-bae0-3ac0a4aa194b</t>
  </si>
  <si>
    <t>541ad843-ebb7-41eb-aea5-e3150b101126</t>
  </si>
  <si>
    <t>c19f41a8-1383-467c-ba5d-0467d0d315a0</t>
  </si>
  <si>
    <t>0116ed0b-e92c-4c57-9392-20bc06dc5454</t>
  </si>
  <si>
    <t>83328300-d358-4996-8917-2e95608a28a6</t>
  </si>
  <si>
    <t>4836f388-d62b-4d95-8170-d0e531c6e98f</t>
  </si>
  <si>
    <t>b8e1054f-16cf-47a5-b4e8-e91a654250e9</t>
  </si>
  <si>
    <t>2b6c8ec6-ecec-4e3c-a8ae-ba9780bb28d7</t>
  </si>
  <si>
    <t>2023-01-25 00:00:00+01</t>
  </si>
  <si>
    <t>56657933-4cf2-4621-8235-841c1734f76f</t>
  </si>
  <si>
    <t>b44bfb67-7ecd-488d-bf5b-57299db36efd</t>
  </si>
  <si>
    <t>eedae2e1-98de-4984-bc62-d5a373902b3a</t>
  </si>
  <si>
    <t>93bef67e-6a87-4b11-81bf-55f81fdd5ebb</t>
  </si>
  <si>
    <t>6ea46603-68ea-4917-ba74-78b1b553ef7e</t>
  </si>
  <si>
    <t>2023-01-26 00:00:00+01</t>
  </si>
  <si>
    <t>986cf246-7513-4707-89a0-7d94c1ee3212</t>
  </si>
  <si>
    <t>e6ef6c5d-f0d2-4fbc-bd91-7daaf6cfa772</t>
  </si>
  <si>
    <t>ca52b7d9-6b14-4800-9b4d-21ad7e8db9f9</t>
  </si>
  <si>
    <t>05622c60-cdd7-46d1-8031-b1e1d60b00f3</t>
  </si>
  <si>
    <t>7cba8f53-706b-4409-9f8a-777d6bcf2875</t>
  </si>
  <si>
    <t>ac09ea96-d776-4b81-a567-5eb8cf417024</t>
  </si>
  <si>
    <t>2023-01-27 00:00:00+01</t>
  </si>
  <si>
    <t>aa1626e6-3cc4-4207-aa9e-d88a5cb4ee4b</t>
  </si>
  <si>
    <t>292633a3-77a4-44ad-98ca-f8afa6cc0728</t>
  </si>
  <si>
    <t>68e19d15-94cf-4412-89eb-7cf32af2656e</t>
  </si>
  <si>
    <t>cb2c976d-a42f-49fd-b094-f6b035b7ce43</t>
  </si>
  <si>
    <t>e6afb851-5801-42aa-b92b-60790a2682d0</t>
  </si>
  <si>
    <t>cb628369-93c9-4211-8e6c-8ef74ba2c15d</t>
  </si>
  <si>
    <t>03bed88e-d890-41e6-8971-9e6b65977821</t>
  </si>
  <si>
    <t>4331e84c-4fc3-4fe7-beb7-549d5fc0e25f</t>
  </si>
  <si>
    <t>bd6b3c7d-c554-4f05-9e09-ff5bb14ce212</t>
  </si>
  <si>
    <t>2023-01-28 00:00:00+01</t>
  </si>
  <si>
    <t>0b499605-7830-430b-817f-4814ec335e8b</t>
  </si>
  <si>
    <t>7a4df850-ad1a-4731-b9ae-90dc3600c64f</t>
  </si>
  <si>
    <t>e6c24d10-9b9e-46d0-b198-a66daa4fa371</t>
  </si>
  <si>
    <t>5322a1b8-065a-4eb0-87f9-5d7f8dd469c0</t>
  </si>
  <si>
    <t>7e3abfe7-6861-4517-9bf6-5a15e2c29959</t>
  </si>
  <si>
    <t>Error occurred</t>
  </si>
  <si>
    <t>69bc4a65-7bcf-4969-af1c-9f9b4f071835</t>
  </si>
  <si>
    <t>2023-01-29 00:00:00+01</t>
  </si>
  <si>
    <t>0af919bf-b4a4-46cc-b056-8a5b292736db</t>
  </si>
  <si>
    <t>5c4f15dd-66ca-4e11-b3aa-854d418be32b</t>
  </si>
  <si>
    <t>40e4949d-d9f4-40bd-8de5-d001deaa2b42</t>
  </si>
  <si>
    <t>ZENITH BANK GHANA</t>
  </si>
  <si>
    <t>GH</t>
  </si>
  <si>
    <t>ffa70ded-09e0-4a0c-a6d2-99f1174712d3</t>
  </si>
  <si>
    <t>2023-01-30 00:00:00+01</t>
  </si>
  <si>
    <t>b0f6cf5a-fc3e-44e4-b18a-f449a3f6a589</t>
  </si>
  <si>
    <t>185f33d6-09c6-4033-b571-6643c2faf677</t>
  </si>
  <si>
    <t>mastercard credit</t>
  </si>
  <si>
    <t>ef25e69e-9cc1-4358-af71-8299d12b1b38</t>
  </si>
  <si>
    <t>c60e637a-f11a-4074-901c-776f332c5ee8</t>
  </si>
  <si>
    <t>2023-01-31 00:00:00+01</t>
  </si>
  <si>
    <t>a40c635d-bafc-484d-9842-1f2772fb17bb</t>
  </si>
  <si>
    <t>74679e2c-8fae-4848-a5ac-0faeabfc8e40</t>
  </si>
  <si>
    <t>d7b466b2-7d2c-4606-9426-b18a2e2434b0</t>
  </si>
  <si>
    <t>7a61e820-c4e7-41cb-b0f0-b35778962a23</t>
  </si>
  <si>
    <t>8d59de1f-3162-4d18-aa01-1619b24dbbbb</t>
  </si>
  <si>
    <t>ee091b5f-d037-4ebd-be2e-c0dd1ee13a1d</t>
  </si>
  <si>
    <t>909f0ab9-0c15-4ee8-a4df-e8658c7bf9cc</t>
  </si>
  <si>
    <t>Please conclude payment by logging in to ibank</t>
  </si>
  <si>
    <t>f4bcdd04-b9f1-46fe-adc2-c0e9204462ac</t>
  </si>
  <si>
    <t>9ee6f5cb-1529-45c6-8d39-d4eff6d17aef</t>
  </si>
  <si>
    <t>76e361a5-a329-41d2-b107-8f7eba95eb30</t>
  </si>
  <si>
    <t>910dc1a5-5a13-44f4-be17-6ede65a47507</t>
  </si>
  <si>
    <t>Validation Failure - 01 - 1002Token validation not successful. USSD Tokens have a limit of N10000 .USSD</t>
  </si>
  <si>
    <t>d5cd7f30-9845-4924-b98f-c3e101dd97f2</t>
  </si>
  <si>
    <t>Transaction Successful</t>
  </si>
  <si>
    <t>b7443bac-065c-4484-ad36-d30ecb0cd55a</t>
  </si>
  <si>
    <t>2643ac25-7554-44f6-b4cb-111b8b2abf98</t>
  </si>
  <si>
    <t>ffbee947-8989-49e2-9dad-d23bfc4fe189</t>
  </si>
  <si>
    <t>883e0c0a-4cf1-4ac8-91fe-ca2d2ffc0e1a</t>
  </si>
  <si>
    <t>2023-02-01 00:00:00+01</t>
  </si>
  <si>
    <t>9e8caa70-8c41-4b5a-81e3-706ff2911ce3</t>
  </si>
  <si>
    <t>d279252e-ef5f-4657-bb7c-f6634578a24e</t>
  </si>
  <si>
    <t>2a223729-a970-4de9-bd55-7f0ead8a7800</t>
  </si>
  <si>
    <t>32c15f73-92f2-46bf-ba96-f6ff8f87e832</t>
  </si>
  <si>
    <t>a5e4a943-2a3c-47f0-991f-6a14a55877d0</t>
  </si>
  <si>
    <t>33489575-970d-463a-bc56-4ab177862534</t>
  </si>
  <si>
    <t>2023-02-02 00:00:00+01</t>
  </si>
  <si>
    <t>b072ac87-2441-4008-9d6c-7e82f40e0bcb</t>
  </si>
  <si>
    <t>c99df11a-bbc5-4df5-8f42-1a92ce14ed4a</t>
  </si>
  <si>
    <t>65094fd9-86e6-4164-8c80-02d80bf22cef</t>
  </si>
  <si>
    <t>b7741dee-23c9-42cf-b092-8cd91cfcd878</t>
  </si>
  <si>
    <t>c78e214d-d613-408a-afa2-5ec25b6cea1d</t>
  </si>
  <si>
    <t>b253f0df-1660-42bc-b115-4b14a7dacced</t>
  </si>
  <si>
    <t>2023-02-03 00:00:00+01</t>
  </si>
  <si>
    <t>fbb183c0-e6c9-44a0-bd8a-6af24d0e2cb6</t>
  </si>
  <si>
    <t>b9412f3e-8f06-4c7a-a848-4b5a147cb2c2</t>
  </si>
  <si>
    <t>ffcb0f22-fbe1-4cd9-aeb8-08b4c4846f60</t>
  </si>
  <si>
    <t>2023-02-04 00:00:00+01</t>
  </si>
  <si>
    <t>6aa6095f-3ec1-4344-a174-fb1e38953306</t>
  </si>
  <si>
    <t>2023-02-12 00:00:00+01</t>
  </si>
  <si>
    <t>290ccba7-018f-4f55-8123-a40c2aafa57b</t>
  </si>
  <si>
    <t>78e93068-d6f6-477d-8419-3bf462b40a68</t>
  </si>
  <si>
    <t>2023-02-14 00:00:00+01</t>
  </si>
  <si>
    <t>634a05c8-0702-4515-bd0e-234314994db9</t>
  </si>
  <si>
    <t>4b95f7d9-ccf9-44df-9a6b-2be2ef371dae</t>
  </si>
  <si>
    <t>2023-02-16 00:00:00+01</t>
  </si>
  <si>
    <t>ecfa7a9d-422d-4b10-ae18-ae1d0f0385da</t>
  </si>
  <si>
    <t>634bf46b-949d-4aa5-8e78-cce655d489af</t>
  </si>
  <si>
    <t>2023-02-20 00:00:00+01</t>
  </si>
  <si>
    <t>ff5a60c7-5326-44d7-81bc-5cb0baebeee6</t>
  </si>
  <si>
    <t>06094b47-4f35-4b2a-968c-fe2281cf3407</t>
  </si>
  <si>
    <t>2023-02-21 00:00:00+01</t>
  </si>
  <si>
    <t>c6d4e248-c7f8-4d81-8711-93b7d5868e10</t>
  </si>
  <si>
    <t>223edf97-7d5a-437f-addf-33742489eb12</t>
  </si>
  <si>
    <t>44c38b6f-96ac-4390-a8ec-2a68a354acf5</t>
  </si>
  <si>
    <t>bb60f7ba-1204-48e8-a762-ad3bf78d5760</t>
  </si>
  <si>
    <t>2023-02-24 00:00:00+01</t>
  </si>
  <si>
    <t>ba55fad7-8f83-446b-85e1-88fb5552cc1e</t>
  </si>
  <si>
    <t>2023-02-26 00:00:00+01</t>
  </si>
  <si>
    <t>eb710261-ead0-4302-be25-322bd8041d28</t>
  </si>
  <si>
    <t>T755031064516937</t>
  </si>
  <si>
    <t>2023-08-25 00:00:00+01</t>
  </si>
  <si>
    <t>bfa2af2f-38a1-4399-ba45-a1b1a82cd9d4</t>
  </si>
  <si>
    <t>b575b888-1e15-4caf-9134-a672f8e02233</t>
  </si>
  <si>
    <t>2023-02-28 00:00:00+01</t>
  </si>
  <si>
    <t>b226ec2a-a0f1-4432-b5df-cff82d0ca35d</t>
  </si>
  <si>
    <t>2e049141-b581-4b56-908a-d1bd2fac9276</t>
  </si>
  <si>
    <t>2023-03-01 00:00:00+01</t>
  </si>
  <si>
    <t>e8c6473d-91c9-45c4-9b93-f1c5247b1e58</t>
  </si>
  <si>
    <t>6def054a-da75-43b2-8b96-6e7a730bd653</t>
  </si>
  <si>
    <t>2147c4cc-4ae5-44a3-b928-baf759677c51</t>
  </si>
  <si>
    <t>abfe8f28-81e2-486f-94fd-6e9a9a10baa9</t>
  </si>
  <si>
    <t>2023-03-02 00:00:00+01</t>
  </si>
  <si>
    <t>00eed4d6-cfbc-4689-b1de-741d522dddb8</t>
  </si>
  <si>
    <t>2023-03-03 00:00:00+01</t>
  </si>
  <si>
    <t>3c0121b1-9cf0-4540-af57-2e3ea6965fff</t>
  </si>
  <si>
    <t>67c5b6e1-a228-48f9-978f-a77988d1ee98</t>
  </si>
  <si>
    <t>a3fd05fc-e821-48b2-b015-eccf7b3bf956</t>
  </si>
  <si>
    <t>cdc166ee-db24-4327-becb-23f391ff6ce8</t>
  </si>
  <si>
    <t>Fidelity Bank</t>
  </si>
  <si>
    <t>78f600b7-888a-421f-b1b6-e034bb2335ab</t>
  </si>
  <si>
    <t>2023-03-05 00:00:00+01</t>
  </si>
  <si>
    <t>f506d021-a3ec-476a-94a3-67d641b40616</t>
  </si>
  <si>
    <t>e1201776-6a23-4205-b0f1-f3998d44d8c7</t>
  </si>
  <si>
    <t>2023-03-06 00:00:00+01</t>
  </si>
  <si>
    <t>c708d169-d868-465d-91dc-ce6030bcc25d</t>
  </si>
  <si>
    <t>f09cafcf-82bf-475f-b627-6a19fa5d6086</t>
  </si>
  <si>
    <t>2023-03-13 00:00:00+01</t>
  </si>
  <si>
    <t>80782b31-29c6-4d04-a75b-39013c899447</t>
  </si>
  <si>
    <t>2023-03-14 00:00:00+01</t>
  </si>
  <si>
    <t>9fef148a-2635-4d5e-aa95-f2a2dfeb4c49</t>
  </si>
  <si>
    <t>9bf4e466-90f3-4b2a-bf55-2b5880b8fdbb</t>
  </si>
  <si>
    <t>aa1cdb9c-5b7b-4fd8-8b86-37f6a9376738</t>
  </si>
  <si>
    <t>cc384466-599c-47b1-99f6-9b74876bf1a2</t>
  </si>
  <si>
    <t>e8170c47-1086-49fc-9fdd-f1373caffcf8</t>
  </si>
  <si>
    <t>2023-03-15 00:00:00+01</t>
  </si>
  <si>
    <t>961a3725-d99c-4c23-9f2a-911abcf562ed</t>
  </si>
  <si>
    <t>1eaf9dc3-8296-436d-ae25-5e416f9143a0</t>
  </si>
  <si>
    <t>0e914718-e353-4a9d-893a-8dbb1b7d53be</t>
  </si>
  <si>
    <t>fd710d16-27ca-4013-b523-1713e7d8366b</t>
  </si>
  <si>
    <t>2023-03-16 00:00:00+01</t>
  </si>
  <si>
    <t>1620bc3a-1e8e-4b00-b623-b9fe4784b616</t>
  </si>
  <si>
    <t>cca07791-2ae4-4291-b4a1-deba29d71520</t>
  </si>
  <si>
    <t>46a59fe6-e014-4622-afcb-7f472b4be9b5</t>
  </si>
  <si>
    <t>72c6b55c-675c-4bb4-a000-76cf9149f60b</t>
  </si>
  <si>
    <t>2023-03-27 00:00:00+01</t>
  </si>
  <si>
    <t>85774b5b-923a-434d-815e-e83b210758e8</t>
  </si>
  <si>
    <t>c9468590-ea76-48e8-8c5f-aff7640f4dd2</t>
  </si>
  <si>
    <t>0dd4ceb0-584a-42b4-b821-f80aba071cc5</t>
  </si>
  <si>
    <t>9f48fd6b-8e10-4522-8ab9-96d3d54bfb10</t>
  </si>
  <si>
    <t>2023-03-30 00:00:00+01</t>
  </si>
  <si>
    <t>60762cb5-7541-4cd3-bc17-51bf478fea33</t>
  </si>
  <si>
    <t>2023-04-06 00:00:00+01</t>
  </si>
  <si>
    <t>cc9f5680-e2dc-426a-b119-a29d36cf9afc</t>
  </si>
  <si>
    <t>2023-04-14 00:00:00+01</t>
  </si>
  <si>
    <t>edf03f46-a0bd-4db8-b08e-2ad77a3b6a6b</t>
  </si>
  <si>
    <t>Test Bank</t>
  </si>
  <si>
    <t>f5f96002-501f-492e-884d-f5ae50861a55</t>
  </si>
  <si>
    <t>2023-04-17 00:00:00+01</t>
  </si>
  <si>
    <t>15f2a86d-5c8f-4619-8ed6-fe4e2d3fd47f</t>
  </si>
  <si>
    <t>578040a9-3293-436f-8549-ffa4da27f44c</t>
  </si>
  <si>
    <t>2023-04-19 00:00:00+01</t>
  </si>
  <si>
    <t>c868e8b3-9d02-4d0f-a4e3-3599b77cbf25</t>
  </si>
  <si>
    <t>25dd0e68-92b4-4b2a-aa37-599407f2c7a7</t>
  </si>
  <si>
    <t>ed0fbbf8-63db-411d-a8b0-a9cf95e61407</t>
  </si>
  <si>
    <t>a53f1ee7-7333-441a-b442-e3644a36a7f6</t>
  </si>
  <si>
    <t>c3e39f04-bb66-4c70-a192-f3ef5174dd2d</t>
  </si>
  <si>
    <t>26834e00-9cd1-4d12-80ff-8b218b8c6b8a</t>
  </si>
  <si>
    <t>2023-04-21 00:00:00+01</t>
  </si>
  <si>
    <t>13c3e4e5-f54d-4135-a13c-d535a20f8a48</t>
  </si>
  <si>
    <t>Verve cards can only pay NGN at this time</t>
  </si>
  <si>
    <t>e7cfc83b-f946-495b-a9ba-a17c38ec5576</t>
  </si>
  <si>
    <t>6c5f838a-d40d-4326-a284-cb78d0a043a0</t>
  </si>
  <si>
    <t>2023-04-25 00:00:00+01</t>
  </si>
  <si>
    <t>2460227e-c076-4bb2-865f-0c63ee56abb7</t>
  </si>
  <si>
    <t>66a3748d-4b39-4d7b-b7d6-2546de352684</t>
  </si>
  <si>
    <t>2329032d-fe0e-4ab8-88cc-35a3bea2f6a4</t>
  </si>
  <si>
    <t>b03475ec-ec81-4806-8da2-7112be274aa8</t>
  </si>
  <si>
    <t>2023-04-26 00:00:00+01</t>
  </si>
  <si>
    <t>6f3aa352-7cfb-468d-8660-4337fba201bd</t>
  </si>
  <si>
    <t>6224a1e4-d13d-4ef6-bfa1-4a88d40bf4b7</t>
  </si>
  <si>
    <t>2023-04-27 00:00:00+01</t>
  </si>
  <si>
    <t>1c5a2383-bd5e-422f-b105-5a5cd6b773e0</t>
  </si>
  <si>
    <t>a6d0080c-d236-4a32-a39e-7e507eb78f37</t>
  </si>
  <si>
    <t>d3355039-fcf6-428c-9eb2-be265ec24b83</t>
  </si>
  <si>
    <t>a3b7e4a4-b9d1-4d5e-a3b5-b8c1d3239ddf</t>
  </si>
  <si>
    <t>2023-04-29 00:00:00+01</t>
  </si>
  <si>
    <t>4240aab3-000e-4643-9c4a-4c8b24a80ede</t>
  </si>
  <si>
    <t>74b4d7d3-1319-4db1-9bf3-d61ce814a97f</t>
  </si>
  <si>
    <t>2023-04-30 00:00:00+01</t>
  </si>
  <si>
    <t>42b12f45-50c2-4348-bf61-97a0b5b7a632</t>
  </si>
  <si>
    <t>e60329de-503a-4d6e-93e9-3fbdaffc3b16</t>
  </si>
  <si>
    <t>70518ba7-2ffa-485e-972a-78424b4920fe</t>
  </si>
  <si>
    <t>2023-05-01 00:00:00+01</t>
  </si>
  <si>
    <t>a04ffe46-2a08-4b17-92ec-1895c7fbcfdf</t>
  </si>
  <si>
    <t>d050fd5a-2696-481e-9625-ca1a9ba2935a</t>
  </si>
  <si>
    <t>53873ece-4950-4551-9497-774413f5a0c5</t>
  </si>
  <si>
    <t>2023-05-02 00:00:00+01</t>
  </si>
  <si>
    <t>205a2b73-6215-4a0d-a854-3be87ca2d71b</t>
  </si>
  <si>
    <t>d3ae2cb8-8de0-42ae-b04c-96c7eac981c8</t>
  </si>
  <si>
    <t>4cd288b0-f57c-4dac-8cf4-4ed55d48c253</t>
  </si>
  <si>
    <t xml:space="preserve">mastercard </t>
  </si>
  <si>
    <t>2ac59a67-f1d7-4bfd-93d2-4d762e3051cd</t>
  </si>
  <si>
    <t>94b4edb4-4f42-476a-96b7-17f918cfad89</t>
  </si>
  <si>
    <t>2195d773-2538-41a1-81eb-46d460a27299</t>
  </si>
  <si>
    <t>2023-05-03 00:00:00+01</t>
  </si>
  <si>
    <t>39e83fbd-e036-4a7d-acdf-9a026728b521</t>
  </si>
  <si>
    <t>04e93109-67a9-46f2-9317-2a4fb6f30470</t>
  </si>
  <si>
    <t>8a093fae-91c8-4194-bf23-b23ccec8fcf0</t>
  </si>
  <si>
    <t>f80ad8e6-f9ab-4e5e-b6a5-2e6294afd3c5</t>
  </si>
  <si>
    <t>50155626-cf2f-40b9-984a-a21a41104b64</t>
  </si>
  <si>
    <t>42810454-69f8-437b-ac27-3575f981eb56</t>
  </si>
  <si>
    <t>8091a04c-2c6e-447b-835a-6b8497b6dc1a</t>
  </si>
  <si>
    <t>0c5d5dd3-e230-4042-8a53-f70e8174de01</t>
  </si>
  <si>
    <t>ba8c3b8f-e283-4d77-b40f-40f563de0325</t>
  </si>
  <si>
    <t>e90b1ced-6ff4-4b8c-bcd1-06c1607b7df6</t>
  </si>
  <si>
    <t>a9fbf5dd-7872-454b-b561-769b227f7950</t>
  </si>
  <si>
    <t>2023-05-04 00:00:00+01</t>
  </si>
  <si>
    <t>6b7b23fd-fb3c-4681-831e-a7da11042a02</t>
  </si>
  <si>
    <t>2a1463ad-5a5c-4fa0-8dcf-60068b4f52bb</t>
  </si>
  <si>
    <t>8174c3e2-0771-46f8-8a02-75b55218db48</t>
  </si>
  <si>
    <t>3fadfa22-4103-4d85-ad4d-4c84810e7773</t>
  </si>
  <si>
    <t>2023-05-05 00:00:00+01</t>
  </si>
  <si>
    <t>2607340b-f156-43c3-836d-f34e495f2d14</t>
  </si>
  <si>
    <t>a23b8db0-5465-45d0-9ed1-a41a9888a9bf</t>
  </si>
  <si>
    <t>307fbd70-acbc-475d-9389-0d2ec704cdde</t>
  </si>
  <si>
    <t>2023-05-06 00:00:00+01</t>
  </si>
  <si>
    <t>e4acec5e-ea10-4d16-b973-d7c39bc13304</t>
  </si>
  <si>
    <t>59de8e14-8dad-4bd3-ba5a-c89979389c89</t>
  </si>
  <si>
    <t>d7aca980-c682-4e09-9d62-372ebf25ac47</t>
  </si>
  <si>
    <t>69e83cab-4bdc-4fff-96ae-92ea72a637df</t>
  </si>
  <si>
    <t>71c730a1-6273-4d90-b27c-aac4b40802ba</t>
  </si>
  <si>
    <t>2023-05-07 00:00:00+01</t>
  </si>
  <si>
    <t>87e7a15d-e67a-4923-b16a-cac675710dfb</t>
  </si>
  <si>
    <t>22aee039-4b12-432f-bf7d-bea9005a5dd7</t>
  </si>
  <si>
    <t>2023-05-08 00:00:00+01</t>
  </si>
  <si>
    <t>b4c1b58c-c2db-4040-b714-67d77dbbe52d</t>
  </si>
  <si>
    <t>78e17ea0-d533-4d97-9fcd-11d9549c62c6</t>
  </si>
  <si>
    <t>9641b45e-3da5-4599-99a7-34fa79f895db</t>
  </si>
  <si>
    <t>8d386d3a-6746-43a2-90dc-7da68ed78b3a</t>
  </si>
  <si>
    <t>1ffb766b-dbf5-4cec-ae2f-89c4ea630285</t>
  </si>
  <si>
    <t>17bb2356-6fc4-40f2-98ac-f4cf938da478</t>
  </si>
  <si>
    <t>2023-05-09 00:00:00+01</t>
  </si>
  <si>
    <t>7c9beae1-d9ef-4cf8-afa1-40f9fc5ce7f5</t>
  </si>
  <si>
    <t>e4c3cf89-ed61-4069-977f-4dbb5efed427</t>
  </si>
  <si>
    <t>2023-05-10 00:00:00+01</t>
  </si>
  <si>
    <t>312c3a95-3fb3-45e8-a1b8-08fa3c215498</t>
  </si>
  <si>
    <t>b35e4cdb-c6d8-4da4-8a18-c9ba9ddd0108</t>
  </si>
  <si>
    <t>7813257a-b324-451e-b200-b6f1788ae0d6</t>
  </si>
  <si>
    <t>947c420d-851b-4df4-b355-cfe4c472e15d</t>
  </si>
  <si>
    <t>c630ed9a-eaca-4f4d-a89d-2e2b403ebcc4</t>
  </si>
  <si>
    <t>a0e0729a-3b63-4b84-8a81-12ede145ef75</t>
  </si>
  <si>
    <t>44a9faee-3477-441e-a75c-f6d995022377</t>
  </si>
  <si>
    <t>d5906675-5306-4c0f-8d3a-304952a0520e</t>
  </si>
  <si>
    <t>c96537bd-fefe-4611-8ae7-c6fdb3feddd3</t>
  </si>
  <si>
    <t>2f7c5ec7-d899-4756-a9d7-0f641f2dfbb9</t>
  </si>
  <si>
    <t>d79b0b34-5dd3-4a28-84d0-c05951e16d51</t>
  </si>
  <si>
    <t>575d2a04-ee03-44bd-8579-6c04786fc1a2</t>
  </si>
  <si>
    <t>2023-05-11 00:00:00+01</t>
  </si>
  <si>
    <t>284d8ef4-756e-4a8f-8335-db476ea88575</t>
  </si>
  <si>
    <t>5cebd65c-67fc-4e19-b9e6-e569619fb2f1</t>
  </si>
  <si>
    <t>Timed Out</t>
  </si>
  <si>
    <t>fcb8020f-3e03-49e1-8229-7e1c57d567b3</t>
  </si>
  <si>
    <t>07140014-facf-4857-b36c-d78b58d9ac6a</t>
  </si>
  <si>
    <t>45ef79bb-558f-4b7c-8350-e45efe245d01</t>
  </si>
  <si>
    <t>4349bd25-439b-4b11-bacd-fabaa0656fb0</t>
  </si>
  <si>
    <t>2023-05-12 00:00:00+01</t>
  </si>
  <si>
    <t>62cbcbe8-c39a-4a15-afc3-b9919819334b</t>
  </si>
  <si>
    <t>2023-05-13 00:00:00+01</t>
  </si>
  <si>
    <t>4928ec80-d101-4755-a7f0-ba23c837f8d1</t>
  </si>
  <si>
    <t>2e7f1b0e-10b6-457f-b6e1-8c6c285bd9d9</t>
  </si>
  <si>
    <t>2023-05-14 00:00:00+01</t>
  </si>
  <si>
    <t>ff9bdac4-0cd6-4f46-bc3f-d2e027091cf1</t>
  </si>
  <si>
    <t>Encountered a Payer Authentication problem. Payer could not be authenticated.</t>
  </si>
  <si>
    <t>38a0a325-016e-4d98-b91e-208b3185ff77</t>
  </si>
  <si>
    <t>738b820a-8590-430d-a054-316903e28e7b</t>
  </si>
  <si>
    <t>b56fb4fe-3bbb-4383-83ee-de9204f2f771</t>
  </si>
  <si>
    <t>cc815e8e-9f4f-435c-851b-33596d7a970c</t>
  </si>
  <si>
    <t>1578f002-a0bf-4a48-9233-f378adb3d8ef</t>
  </si>
  <si>
    <t>2023-05-15 00:00:00+01</t>
  </si>
  <si>
    <t>af524efc-1646-4455-9978-a8adca6273e6</t>
  </si>
  <si>
    <t>b7a39bb0-36aa-4a03-8d91-caa20aa7b8e9</t>
  </si>
  <si>
    <t>e16091d1-c81d-493a-bfd0-bb11978e846c</t>
  </si>
  <si>
    <t>9671b7ce-6c11-4b17-9148-3b0be3b3525c</t>
  </si>
  <si>
    <t>2023-05-16 00:00:00+01</t>
  </si>
  <si>
    <t>0d0f3596-85e6-4716-906d-b13da1d47e6e</t>
  </si>
  <si>
    <t>1450399f-9425-4df7-8ef0-bbf4af82f078</t>
  </si>
  <si>
    <t>2023-05-17 00:00:00+01</t>
  </si>
  <si>
    <t>c323332e-5ff9-4301-9d78-0788c77f06e5</t>
  </si>
  <si>
    <t>75d10b3a-e73d-4c30-9656-6bdad381381f</t>
  </si>
  <si>
    <t>2023-05-18 00:00:00+01</t>
  </si>
  <si>
    <t>6f64814b-9981-4f2e-b028-88a384c5f856</t>
  </si>
  <si>
    <t>e1d068af-6c01-4ab0-8c94-ec3caa128b11</t>
  </si>
  <si>
    <t>09ae4899-7613-467e-bed6-73f969fb35cb</t>
  </si>
  <si>
    <t>5cf225df-8454-4f11-9ef3-63c79b888132</t>
  </si>
  <si>
    <t>2023-05-25 00:00:00+01</t>
  </si>
  <si>
    <t>73e01a34-b47d-4f82-b2dd-01dfbfee4d32</t>
  </si>
  <si>
    <t>22e2b028-d5a7-43b3-8776-143d16c2079b</t>
  </si>
  <si>
    <t>93763cdf-6230-49d4-bebb-8f2d5417a467</t>
  </si>
  <si>
    <t>825f80b2-339f-4bd1-a314-3e83658228b0</t>
  </si>
  <si>
    <t>2023-05-27 00:00:00+01</t>
  </si>
  <si>
    <t>a75fdbfc-a221-452e-a291-725c3aee55f0</t>
  </si>
  <si>
    <t>c7c675ea-62d5-4c80-a3b7-275cc448c09a</t>
  </si>
  <si>
    <t>2023-05-28 00:00:00+01</t>
  </si>
  <si>
    <t>d3befa92-842e-4c3e-9696-8a524f45b058</t>
  </si>
  <si>
    <t>2023-05-29 00:00:00+01</t>
  </si>
  <si>
    <t>96ffb5dc-df02-439c-9cc6-dfb500178ff3</t>
  </si>
  <si>
    <t>bfba079d-acc4-4db2-bee1-d0785a21a1f2</t>
  </si>
  <si>
    <t>c3c88a5a-0467-42d4-a8fd-84d1aba5683d</t>
  </si>
  <si>
    <t>4d002aa8-f0b8-443f-912e-4b1140f82b55</t>
  </si>
  <si>
    <t>4c8cad2b-1685-46fb-8013-f5bea27e2488</t>
  </si>
  <si>
    <t>f31dc875-b9c0-4cf8-831a-632cef35cb93</t>
  </si>
  <si>
    <t>2023-05-31 00:00:00+01</t>
  </si>
  <si>
    <t>487da855-e597-48d0-90e0-a6dd98715e4b</t>
  </si>
  <si>
    <t>1231e942-7264-4603-9a77-b2835c9f9ea4</t>
  </si>
  <si>
    <t>136f7b0e-722f-40e7-bd8e-b186e609956c</t>
  </si>
  <si>
    <t>efed9f2d-61c7-46a8-9654-d698a42b1b8a</t>
  </si>
  <si>
    <t>2023-06-01 00:00:00+01</t>
  </si>
  <si>
    <t>4ef143cd-b8a7-41c7-bc2f-6e2467ba3f77</t>
  </si>
  <si>
    <t>374d03ee-bf2e-4be8-88f0-8cd099afc467</t>
  </si>
  <si>
    <t>81ad06fd-df44-4cde-8232-61f11d2064d7</t>
  </si>
  <si>
    <t>bf10ad16-14b4-4fff-b949-dcb6f3eed81d</t>
  </si>
  <si>
    <t>6a276fc4-61ac-469d-8dc3-bbc37827680d</t>
  </si>
  <si>
    <t>7627d000-b19e-4b09-8909-66aefac8d8cf</t>
  </si>
  <si>
    <t>2023-06-02 00:00:00+01</t>
  </si>
  <si>
    <t>b4948552-cec7-453a-b4de-70483307d15a</t>
  </si>
  <si>
    <t>161bee49-4fec-4ae6-a73c-486257606796</t>
  </si>
  <si>
    <t>be210239-2e02-41d7-8506-b4110b6b46ee</t>
  </si>
  <si>
    <t>f79a31ff-e9a3-4c1c-abc0-447ec22a92dc</t>
  </si>
  <si>
    <t>a470b8da-e6e9-4e79-9dda-d38644971654</t>
  </si>
  <si>
    <t>19f1b29a-f4fa-45d5-b2a9-17d9c95a773b</t>
  </si>
  <si>
    <t>8d41a778-486c-4f34-adb4-db6c4d69d359</t>
  </si>
  <si>
    <t>2023-06-03 00:00:00+01</t>
  </si>
  <si>
    <t>4b1b3e4b-b816-4636-ab22-3b1a9436347d</t>
  </si>
  <si>
    <t>f7402cec-7a43-4432-a9ca-51261644872d</t>
  </si>
  <si>
    <t>6f51c371-bff2-423e-b597-6c7c1ebf12b5</t>
  </si>
  <si>
    <t>d063cc24-881c-4d94-ab16-2e70328fc605</t>
  </si>
  <si>
    <t>Decline - Inactive card or card not authorized for card-not-present transactions.</t>
  </si>
  <si>
    <t>CARD SERVICES FOR CREDIT UNIONS, INC.</t>
  </si>
  <si>
    <t>05271c08-738e-4252-8afc-a17e73ecba3b</t>
  </si>
  <si>
    <t>5b63e35a-bb1d-4293-a36e-c8bd7e55e9bb</t>
  </si>
  <si>
    <t>0783856b-6a1d-4792-b98b-6f78db9de1a3</t>
  </si>
  <si>
    <t>d353a669-5a36-48e0-9287-b95d26e2e08a</t>
  </si>
  <si>
    <t>208c65b8-e6c1-4296-a066-dc1f55a88c16</t>
  </si>
  <si>
    <t>2023-06-04 00:00:00+01</t>
  </si>
  <si>
    <t>e5a25050-0227-410c-b36d-9be8357db091</t>
  </si>
  <si>
    <t>9eefad01-2580-4d65-842a-bc790e219f2a</t>
  </si>
  <si>
    <t>2023-06-05 00:00:00+01</t>
  </si>
  <si>
    <t>c51ee031-c8e7-4d30-8e76-d64fa91b449b</t>
  </si>
  <si>
    <t>2023-06-06 00:00:00+01</t>
  </si>
  <si>
    <t>2797ed19-0381-451b-9e84-6b57266f4776</t>
  </si>
  <si>
    <t>01245eef-9480-4b04-82cb-3865cb4354c1</t>
  </si>
  <si>
    <t>d0e784ae-a480-4109-a3af-f6b8d285b263</t>
  </si>
  <si>
    <t>a40a8724-127e-4497-be98-645025b6745c</t>
  </si>
  <si>
    <t>4555c3d9-41cd-4a47-a473-b7cd2f8bb518</t>
  </si>
  <si>
    <t>2023-06-07 00:00:00+01</t>
  </si>
  <si>
    <t>c66427e0-ded9-4f04-9744-47dbc0bb9644</t>
  </si>
  <si>
    <t>fa7fe47a-e1ac-406f-ac8a-79b4213bced4</t>
  </si>
  <si>
    <t>2023-06-08 00:00:00+01</t>
  </si>
  <si>
    <t>d9a907a0-2b84-4edd-b799-f662e5154ba2</t>
  </si>
  <si>
    <t>31e756ed-03c1-4517-99f8-711798d744a5</t>
  </si>
  <si>
    <t>f20ce701-d490-473a-8669-7128a0c180e7</t>
  </si>
  <si>
    <t>Kindly enter the OTP sent to +23490***399 and akpore***oo.com</t>
  </si>
  <si>
    <t>6795d009-ec64-4244-a2ee-3929645dd4c3</t>
  </si>
  <si>
    <t>359865b0-7db7-4893-ae83-69d7f924c5b5</t>
  </si>
  <si>
    <t>2023-06-09 00:00:00+01</t>
  </si>
  <si>
    <t>c1173051-6b67-4004-8db4-5469da85b9c0</t>
  </si>
  <si>
    <t>1f3f3fa3-cb36-440a-a6ce-20fc686345d8</t>
  </si>
  <si>
    <t>4bd5cf1e-88ee-4e28-8fe0-d86a684e51ff</t>
  </si>
  <si>
    <t>2bc7be17-08c4-450f-999f-7bf049e64660</t>
  </si>
  <si>
    <t>8d9c06c2-cfb4-4bad-a57b-dbae31708f6c</t>
  </si>
  <si>
    <t>2023-06-10 00:00:00+01</t>
  </si>
  <si>
    <t>0e121ceb-822a-4ed1-bbd4-52b7333c7813</t>
  </si>
  <si>
    <t>05aa2a66-273b-4c27-83d3-73727ac792f8</t>
  </si>
  <si>
    <t>Your account does not seem to have a phone number, email or hardware token provisioned. Please contact your account officer.</t>
  </si>
  <si>
    <t>b1f3e2e2-0b20-412e-9d6f-a45daf34e73e</t>
  </si>
  <si>
    <t>4527355e-b42c-44a5-97a7-4a7dae8afa3b</t>
  </si>
  <si>
    <t xml:space="preserve">verve </t>
  </si>
  <si>
    <t>1b714954-5c3f-4d90-a3f2-d67432eafd11</t>
  </si>
  <si>
    <t>7636fbb1-fc99-4077-bb26-072f39073d7c</t>
  </si>
  <si>
    <t>666c7940-652c-4cce-b671-117859e81115</t>
  </si>
  <si>
    <t>2023-06-11 00:00:00+01</t>
  </si>
  <si>
    <t>6fd6ce1d-7f8d-43f6-b14d-a43e5f695cc7</t>
  </si>
  <si>
    <t>6d23fa0d-d3fe-476b-8a66-0495f14a9246</t>
  </si>
  <si>
    <t>4af38346-49e5-4b86-b3a8-c77e955d8dec</t>
  </si>
  <si>
    <t>c718f888-bf60-4ad4-90fb-f819a14618de</t>
  </si>
  <si>
    <t>TELLER, A.S.</t>
  </si>
  <si>
    <t>NO</t>
  </si>
  <si>
    <t>3adb8ea3-097c-44a6-83d7-897f5d994ed5</t>
  </si>
  <si>
    <t>0a11b306-4391-46df-a567-031428b3b21d</t>
  </si>
  <si>
    <t>a971ef64-a347-4bbe-90bc-6b14fd2b3f62</t>
  </si>
  <si>
    <t>2023-06-12 00:00:00+01</t>
  </si>
  <si>
    <t>ee6af43f-84c4-452b-9823-7f251f0ae481</t>
  </si>
  <si>
    <t>76384abd-086d-46da-95f9-b37b9b84dfd3</t>
  </si>
  <si>
    <t>2023-06-13 00:00:00+01</t>
  </si>
  <si>
    <t>00a570ad-09c2-41b3-900d-e47c6e1f460d</t>
  </si>
  <si>
    <t>eb638a4f-85b3-49d6-a921-b2cab06dc08a</t>
  </si>
  <si>
    <t>2023-06-14 00:00:00+01</t>
  </si>
  <si>
    <t>f22949b6-37bb-4516-a1de-197638d0859e</t>
  </si>
  <si>
    <t>f3b367fb-868a-408d-972a-fe001beb927f</t>
  </si>
  <si>
    <t>2023-06-20 00:00:00+01</t>
  </si>
  <si>
    <t>d841fc69-318a-46c9-94e3-965a6d80b30f</t>
  </si>
  <si>
    <t>1803b82c-27a8-40be-87e2-fd2483229daa</t>
  </si>
  <si>
    <t>2023-06-21 00:00:00+01</t>
  </si>
  <si>
    <t>5797c356-2f62-4726-80bb-9ee30712a091</t>
  </si>
  <si>
    <t>ac0cb696-d959-49bd-9675-7e724e183976</t>
  </si>
  <si>
    <t>ab91edb4-5271-4edc-a8ef-f57cd0de4b33</t>
  </si>
  <si>
    <t>4c5c0abe-9bcd-4bb5-914d-2fbea454a503</t>
  </si>
  <si>
    <t>437e8642-909d-4cfa-884e-2cc6b3c2e1e9</t>
  </si>
  <si>
    <t>0e13fd99-0d94-45ad-9c13-bb8012a45b2e</t>
  </si>
  <si>
    <t>aa1ceffd-fc28-4e0a-a33f-1b00845490d8</t>
  </si>
  <si>
    <t>2f345d28-ffd1-4181-b225-182c4fa91b41</t>
  </si>
  <si>
    <t>2023-06-23 00:00:00+01</t>
  </si>
  <si>
    <t>81d13d6d-9603-49e5-b4b4-cdb68db6b066</t>
  </si>
  <si>
    <t>e6ee8447-c534-4e83-be23-c9991573523f</t>
  </si>
  <si>
    <t>e851a5fb-373d-470f-94c2-f598a2b59c62</t>
  </si>
  <si>
    <t>2023-06-25 00:00:00+01</t>
  </si>
  <si>
    <t>403fa45c-de97-468b-9ede-c7a3947e158d</t>
  </si>
  <si>
    <t>3c22f4fc-b273-4c04-9245-dd60e195504d</t>
  </si>
  <si>
    <t>e848715d-70d7-4187-93aa-916fa1bdcbc4</t>
  </si>
  <si>
    <t>f1f150d8-1a95-47ec-b662-bedb5a0ee741</t>
  </si>
  <si>
    <t>a803684d-6cd8-4f19-8126-54cc71f23edb</t>
  </si>
  <si>
    <t>697050a2-5015-494e-a366-7566ed675783</t>
  </si>
  <si>
    <t>1a69d9c1-a675-4873-a56a-edfc5a526271</t>
  </si>
  <si>
    <t>049dd59a-8e7b-4682-84d3-75535843824c</t>
  </si>
  <si>
    <t>2023-06-26 00:00:00+01</t>
  </si>
  <si>
    <t>143bc2be-da6e-46a7-bfcb-39ec4c20599d</t>
  </si>
  <si>
    <t>a3de8455-c69a-4997-912e-229a4c5aa3bf</t>
  </si>
  <si>
    <t>c121bc1a-7c43-45ce-8855-3a6be9397a0b</t>
  </si>
  <si>
    <t>e6e5d199-c4e3-4870-9908-4bc99706e78d</t>
  </si>
  <si>
    <t>7c429a02-5ba7-4062-90aa-7cc10307f552</t>
  </si>
  <si>
    <t>5e67e4db-5e70-412c-9ece-7fd3cd2e3228</t>
  </si>
  <si>
    <t>77937dda-8b2a-472f-843d-7d48e5449870</t>
  </si>
  <si>
    <t>245dc7ec-a92d-4acb-a22c-69d958641e40</t>
  </si>
  <si>
    <t>99c30702-2cc2-4188-9c8c-e60763cd7ef5</t>
  </si>
  <si>
    <t>d33c3e71-f774-42c6-b96b-1ade61c72ab1</t>
  </si>
  <si>
    <t>66f0b0f3-b9d1-4b8d-8182-34e7812ae5b4</t>
  </si>
  <si>
    <t>d59e2904-ee2b-40ad-88df-b2a73def9124</t>
  </si>
  <si>
    <t>54bc368e-3d22-4bf7-b9d1-24f0fc4697b4</t>
  </si>
  <si>
    <t>d72cc5d8-b5d4-4b98-84f9-b80f1e985a1e</t>
  </si>
  <si>
    <t>917b043f-7a44-4e34-ab02-882425a0a947</t>
  </si>
  <si>
    <t>94af16d4-e8a9-4ee7-89cc-8ee1943e5746</t>
  </si>
  <si>
    <t>4e43200d-3c07-4cb3-a05b-29588f2ace63</t>
  </si>
  <si>
    <t>a872bf8d-d8fa-4b43-86bd-2aab618e7f96</t>
  </si>
  <si>
    <t>14fa2d6a-5390-4fda-8515-e07d34346642</t>
  </si>
  <si>
    <t>0d7663e9-a552-4336-98a0-d01c3647567b</t>
  </si>
  <si>
    <t>8a22f6a6-980c-42ee-81f3-923b08ea385c</t>
  </si>
  <si>
    <t>9dd4d72b-4f09-448e-ba96-54be6905b035</t>
  </si>
  <si>
    <t>2023-06-27 00:00:00+01</t>
  </si>
  <si>
    <t>c4fa94a8-97b2-4848-a439-90446449a467</t>
  </si>
  <si>
    <t>Awaiting Transfer</t>
  </si>
  <si>
    <t>38b24628-06bd-46c1-a1cb-0abc78153ef0</t>
  </si>
  <si>
    <t>78662ddd-f013-49f8-ae14-cbc44fee3764</t>
  </si>
  <si>
    <t>verve debit</t>
  </si>
  <si>
    <t>PAYCOM</t>
  </si>
  <si>
    <t>03e2761f-6d0e-490c-8153-b660f99bd3f0</t>
  </si>
  <si>
    <t>2ae2a205-cf44-4eaf-9bff-0173a9c23653</t>
  </si>
  <si>
    <t>f244f280-e85c-4b5d-a6f6-8c752e46f686</t>
  </si>
  <si>
    <t>dec34ad9-24ee-404a-b9ac-5e9f769a5542</t>
  </si>
  <si>
    <t>39ed41ec-ae66-4bcb-961b-2a1e5dd929c4</t>
  </si>
  <si>
    <t>2023-06-28 00:00:00+01</t>
  </si>
  <si>
    <t>5b93d644-4f48-4314-87a5-ce65cedb7642</t>
  </si>
  <si>
    <t>f16366b1-3a65-4e60-8634-b29eaa1b221b</t>
  </si>
  <si>
    <t>8bb97b7b-b518-45e0-84cf-7df01fcd8e37</t>
  </si>
  <si>
    <t>770f68ed-663a-4830-a0a6-a63f78c20f23</t>
  </si>
  <si>
    <t>f6327239-eef5-45a4-af25-8537745fdde5</t>
  </si>
  <si>
    <t>37ca77c5-0038-47fb-8778-fa25390ab063</t>
  </si>
  <si>
    <t>3baabdb0-4db5-4e4b-83c1-b5115e1e757b</t>
  </si>
  <si>
    <t>0b1b0335-a0e8-4506-9633-3a2f8123b5bd</t>
  </si>
  <si>
    <t>da967974-14b4-48be-8d1e-bb8a7c534053</t>
  </si>
  <si>
    <t>4b779083-6930-488b-913f-30fae5ab9fc5</t>
  </si>
  <si>
    <t>4a7d46ad-073e-46ce-90dc-e24f8c9bb26a</t>
  </si>
  <si>
    <t>7ce940b0-7374-46b3-bbfb-d6d858a4f60d</t>
  </si>
  <si>
    <t>f2a44f04-e5b3-4d82-a863-e1bc44b1ee30</t>
  </si>
  <si>
    <t>41a5cc0d-8f50-47ae-80ab-762335632cdc</t>
  </si>
  <si>
    <t>12d8f494-ae29-428c-8d30-5e4bcd8c141a</t>
  </si>
  <si>
    <t>afb09426-b7fd-4343-9b66-53748a4d1c8f</t>
  </si>
  <si>
    <t>dd954d19-b112-4189-9db5-4818df2d2a7b</t>
  </si>
  <si>
    <t>2023-06-29 00:00:00+01</t>
  </si>
  <si>
    <t>f202875f-2472-438f-a55a-18d4ccc91833</t>
  </si>
  <si>
    <t>7cda26c0-d646-4bbf-bf47-780f969982e2</t>
  </si>
  <si>
    <t>6c9da1da-6936-441b-b52e-d2a2c8ea3115</t>
  </si>
  <si>
    <t>fb6d5c61-137e-4b38-9db4-290534972a1f</t>
  </si>
  <si>
    <t>406f40fc-9650-4519-a295-96e62215ed05</t>
  </si>
  <si>
    <t>f71b0c76-4b8a-4ffd-8843-535f69443a24</t>
  </si>
  <si>
    <t>92b6bceb-3221-46fc-8a71-12c4702d2130</t>
  </si>
  <si>
    <t>bd4bc7b4-e9ae-4f7b-96bd-0d894b46d587</t>
  </si>
  <si>
    <t>0e3c293e-8e1d-46e9-aa60-23b1742ece7b</t>
  </si>
  <si>
    <t>c570909b-7185-478e-878d-1927245afcf7</t>
  </si>
  <si>
    <t>3d4a6955-3bb3-4cc8-980b-d151e8a57e41</t>
  </si>
  <si>
    <t>9f3d3b25-1370-4088-b83b-22e62e85419b</t>
  </si>
  <si>
    <t>a0da2594-2118-4b68-8f76-eaefdc62c3c2</t>
  </si>
  <si>
    <t>fab09c66-131b-4082-b5f8-74fc2d5c23e7</t>
  </si>
  <si>
    <t>1aaf672c-dcac-4986-93c7-d7452bca819b</t>
  </si>
  <si>
    <t>37870a31-ebaf-457b-b029-448309491fa4</t>
  </si>
  <si>
    <t>b1634fbd-4755-4c72-a470-3388dcde0d68</t>
  </si>
  <si>
    <t>94e5c434-022a-4d2c-a5ba-2aac75b6c59d</t>
  </si>
  <si>
    <t>edf16711-17f6-45eb-9a85-820fe1510034</t>
  </si>
  <si>
    <t>16405ebc-8880-4d5d-87e2-ad3f1571e432</t>
  </si>
  <si>
    <t>b398e337-f65f-4276-bba0-0a1cf75bdb16</t>
  </si>
  <si>
    <t>e41c385c-8d72-4642-8f5c-3a4b407de1ee</t>
  </si>
  <si>
    <t>6601bac2-5cc5-48d8-b56b-1fa936296ef4</t>
  </si>
  <si>
    <t>5a05ce31-65cb-4e13-afa6-2bbd4625e9bf</t>
  </si>
  <si>
    <t>6e477e4b-2b39-4efc-93c9-49760bb06153</t>
  </si>
  <si>
    <t>2023-06-30 00:00:00+01</t>
  </si>
  <si>
    <t>13462d68-5372-4a23-be20-6541e8179cfa</t>
  </si>
  <si>
    <t>b5f64f3d-8263-4257-a17d-6233e5683956</t>
  </si>
  <si>
    <t>2a33093d-a172-49ee-ac21-5910f2fe6e37</t>
  </si>
  <si>
    <t>96ec3bc2-f492-4edf-876e-f301f5f4f038</t>
  </si>
  <si>
    <t>6e8b2bc0-2382-470c-84f4-8ac03606b666</t>
  </si>
  <si>
    <t>3baf12e7-84fd-46a0-a5ce-48094bbd4c8b</t>
  </si>
  <si>
    <t>c733bddd-64b7-4cae-a793-307e28030db9</t>
  </si>
  <si>
    <t>T436447902748843</t>
  </si>
  <si>
    <t>T338374971723080</t>
  </si>
  <si>
    <t>T947557151232864</t>
  </si>
  <si>
    <t>9e8b07bd-2f65-455a-9a1a-88c60eec700c</t>
  </si>
  <si>
    <t>237ed23e-68aa-4f1c-af23-fa61420479fd</t>
  </si>
  <si>
    <t>2023-07-01 00:00:00+01</t>
  </si>
  <si>
    <t>f416059f-7280-409a-b844-4be4892c18a6</t>
  </si>
  <si>
    <t>f54eb35c-65d9-4f43-87c4-5f25b4483955</t>
  </si>
  <si>
    <t>56b2576f-6138-42da-af79-77236aa94829</t>
  </si>
  <si>
    <t>a76e0c20-463d-4620-80eb-77a4b0b5a22c</t>
  </si>
  <si>
    <t>17c19e10-9ac4-410f-bdc3-0498d275ccba</t>
  </si>
  <si>
    <t>27fd0813-ae83-4b70-9071-fb65a0d8b869</t>
  </si>
  <si>
    <t>07d317c3-84be-4906-add5-aefef082523c</t>
  </si>
  <si>
    <t>0e05aa01-d536-4018-b700-b89163d6fdb7</t>
  </si>
  <si>
    <t>1fd38fd1-fd72-430f-b350-41419ed31b2c</t>
  </si>
  <si>
    <t>bf110521-6eae-47b4-9b15-f5b82455c57f</t>
  </si>
  <si>
    <t>2023-07-02 00:00:00+01</t>
  </si>
  <si>
    <t>9e556142-e343-4f42-9a66-ca15b4b3f33a</t>
  </si>
  <si>
    <t>c1c69252-649f-408f-bbd6-c32b5363da00</t>
  </si>
  <si>
    <t>a1081427-572f-4ac8-8ad9-0148a710897c</t>
  </si>
  <si>
    <t>a15bf816-bc75-4774-bb09-e1584d5cbc73</t>
  </si>
  <si>
    <t>351e96db-ffad-4b7c-88a1-5ebec57e56be</t>
  </si>
  <si>
    <t>0c5ae7bc-46f7-4bec-93ac-2527be5c4db4</t>
  </si>
  <si>
    <t>212b64bb-5313-415e-84f7-459ac1dd8569</t>
  </si>
  <si>
    <t>d3c7cf01-d113-4e74-8f67-8fc916a79bdd</t>
  </si>
  <si>
    <t>0e27bbd7-f833-4cb7-ac50-acfbab23a994</t>
  </si>
  <si>
    <t>02116a02-d850-4895-84ce-97d4670dd710</t>
  </si>
  <si>
    <t>d410b659-239e-4e17-b0e0-bcb3165cba9b</t>
  </si>
  <si>
    <t>d67f1f3f-c31e-4fed-8b18-e68567dc74c4</t>
  </si>
  <si>
    <t>544f4522-b67b-48f2-8809-67d9bbde116c</t>
  </si>
  <si>
    <t>5b0738b4-2f22-4737-a7b2-3338c19c2f07</t>
  </si>
  <si>
    <t>604a2843-f8cb-4415-863e-f60ed1c36b3e</t>
  </si>
  <si>
    <t>ba437153-9641-4094-a9ff-2513145b9283</t>
  </si>
  <si>
    <t>09aaedb0-7578-4f60-a44b-d8c0d9b4512f</t>
  </si>
  <si>
    <t>279a4f3f-c4be-4b4e-9d55-9d1b81f20d2d</t>
  </si>
  <si>
    <t>b5075b5a-d4a9-4893-a7f6-dcd9f4208d25</t>
  </si>
  <si>
    <t>b028c0e2-1e10-46a0-a9d5-a59b8a14429f</t>
  </si>
  <si>
    <t>d899a06f-4cbb-4ef6-8d3a-6631a7c5fc58</t>
  </si>
  <si>
    <t>d0563fe2-c81c-4381-875c-7869d0ece71e</t>
  </si>
  <si>
    <t>8266fdec-df7c-4203-9d47-41fb3082c7a8</t>
  </si>
  <si>
    <t>3f431bfc-3d5b-46fc-a45d-fb240271aca9</t>
  </si>
  <si>
    <t>d249806c-3716-47d7-b0b0-20dc18a7e3bb</t>
  </si>
  <si>
    <t>2e31281a-ccdf-42b6-aa33-8e736f31c876</t>
  </si>
  <si>
    <t>65fcef74-34a6-4c8c-ba98-a86f2e69afc1</t>
  </si>
  <si>
    <t>30b1da9b-01bd-4b33-82f5-aad6acaed9ca</t>
  </si>
  <si>
    <t>9bf83bba-4a35-47fe-95c3-4e941c0f8dcd</t>
  </si>
  <si>
    <t>0a4425a9-120a-4bca-b485-f4b19f74e571</t>
  </si>
  <si>
    <t>2023-07-03 00:00:00+01</t>
  </si>
  <si>
    <t>9729c7a9-16cc-44dc-9687-988051ba89fd</t>
  </si>
  <si>
    <t>8bfd24a8-7258-4a89-bea2-ab7e7d93a5be</t>
  </si>
  <si>
    <t>06bd822b-91f4-4ed2-aea5-bc3cf8c21fe0</t>
  </si>
  <si>
    <t>4804e0ff-c635-47bf-9526-06ce95a00ba0</t>
  </si>
  <si>
    <t>3ccbbc75-053d-4007-af01-d5a097270fcd</t>
  </si>
  <si>
    <t>32fdb7bc-e7ed-4077-871b-7a494d92ee7c</t>
  </si>
  <si>
    <t>5f844c69-9772-4d29-9938-6f452e68d100</t>
  </si>
  <si>
    <t>8a0eec40-027a-427b-8267-06b19823fa61</t>
  </si>
  <si>
    <t>65f9d0ff-599e-4bff-8e29-dd0ca4613916</t>
  </si>
  <si>
    <t>8409b395-ad9a-4ca3-a7d9-031ecb8acb52</t>
  </si>
  <si>
    <t>d607892e-6013-4133-b8df-8e8bc8d864eb</t>
  </si>
  <si>
    <t>f390fd51-3a5e-4846-a2d2-fcac64b95af7</t>
  </si>
  <si>
    <t>874ff33f-8dd2-40dd-bc20-1f23b6061851</t>
  </si>
  <si>
    <t>67068b74-27a7-4a07-a657-be0ce545ffcc</t>
  </si>
  <si>
    <t>ecc6ac88-8a41-4133-a8cc-99056947d2da</t>
  </si>
  <si>
    <t>a885f2f6-b38f-45c2-b5ec-9f5ab462a1e9</t>
  </si>
  <si>
    <t>702d0855-8275-4176-9757-697aae01abd9</t>
  </si>
  <si>
    <t>b0bb83dc-b88f-4b21-9d6a-8f13169ab569</t>
  </si>
  <si>
    <t>d1068937-59f9-43f8-b20e-278bfd243721</t>
  </si>
  <si>
    <t>ee01f0fc-eb52-4c35-a382-a42f626ea9cc</t>
  </si>
  <si>
    <t>3808a53d-c630-4973-a1fd-01abf6f6a992</t>
  </si>
  <si>
    <t>b6cc8187-463c-4c57-ab2d-c68586487510</t>
  </si>
  <si>
    <t>1314de33-3a0e-41a7-9016-fd9d51024bc8</t>
  </si>
  <si>
    <t>2023-07-04 00:00:00+01</t>
  </si>
  <si>
    <t>e5df97ce-be72-42b3-a13a-314170b37ffa</t>
  </si>
  <si>
    <t>b8af0468-321b-4ada-9905-09f2fc857896</t>
  </si>
  <si>
    <t>2bffba15-ca6b-445f-b11e-c8dbc3aa6778</t>
  </si>
  <si>
    <t>a856e884-1143-4a48-9900-45e30880964d</t>
  </si>
  <si>
    <t>d4bf7ce4-f51a-4f89-8eef-7fb61c7bab32</t>
  </si>
  <si>
    <t>d0ac8bc2-8215-4011-89c9-33c9a2517d6b</t>
  </si>
  <si>
    <t>88a64108-ea58-42ee-b976-26094cd56a39</t>
  </si>
  <si>
    <t>Wema Bank</t>
  </si>
  <si>
    <t>c1685a80-072c-41b3-8037-29884509ea75</t>
  </si>
  <si>
    <t>54d9c817-1d4a-4b4d-90c7-5f446b2d3544</t>
  </si>
  <si>
    <t>09b4165c-2b8d-4e26-8792-ae9765d23821</t>
  </si>
  <si>
    <t>8e8d604d-de5d-4f17-bbea-aee3f2c4728e</t>
  </si>
  <si>
    <t>07b45234-354f-4a97-ac0a-591621b691f4</t>
  </si>
  <si>
    <t>edf5b017-8a25-4877-a87c-efde03afaf52</t>
  </si>
  <si>
    <t>8510277e-2d5b-4d87-b575-df9e2c578714</t>
  </si>
  <si>
    <t>ad450d8b-f37b-4697-8fc5-ee43a6707c0a</t>
  </si>
  <si>
    <t>e6b5ec2d-c181-4aa8-9393-fc97918e83db</t>
  </si>
  <si>
    <t>f199c045-981c-456a-83cc-b97e9b752493</t>
  </si>
  <si>
    <t>adbc8df5-74c2-4c63-9293-ae06c41b4a78</t>
  </si>
  <si>
    <t>2023-07-05 00:00:00+01</t>
  </si>
  <si>
    <t>fd9f3e1e-1b95-4341-ae76-585d639be513</t>
  </si>
  <si>
    <t>f0a7e042-6e9b-4383-aaf5-c9dcfca66b2c</t>
  </si>
  <si>
    <t>9851101e-8628-443a-b1a1-b4468d1bffd8</t>
  </si>
  <si>
    <t>Paycom</t>
  </si>
  <si>
    <t>66e1d0f0-2d5c-42b8-b8d2-b800c3e73970</t>
  </si>
  <si>
    <t>ec37589f-1fc4-4a6f-a3e0-f9f14257fe80</t>
  </si>
  <si>
    <t>84890c59-acdf-433f-87e5-976711ed03a4</t>
  </si>
  <si>
    <t>32c4b704-9fe4-4989-9c9d-66a8e3b645f0</t>
  </si>
  <si>
    <t>8da3dac9-20eb-4950-8dfd-5b5430136b1e</t>
  </si>
  <si>
    <t>d612ebf7-06ec-4d52-9c33-e00173f179da</t>
  </si>
  <si>
    <t>ae5e06ac-dffd-42fd-bc13-391ce1052ea3</t>
  </si>
  <si>
    <t>2023-07-06 00:00:00+01</t>
  </si>
  <si>
    <t>5b38ca18-49e7-4db5-8151-83c3e710fd79</t>
  </si>
  <si>
    <t>db72c855-3b4b-4484-9c4d-15d0c7b3200c</t>
  </si>
  <si>
    <t>a56eedb5-46a1-46ad-8d9a-cdd1f3102e12</t>
  </si>
  <si>
    <t>14349774-e67b-49f1-af97-f96fd0529be3</t>
  </si>
  <si>
    <t>bfbf9299-5042-4dd4-843b-50c0b6ddff03</t>
  </si>
  <si>
    <t>212bed7b-c8ee-43ea-844d-ba055de00174</t>
  </si>
  <si>
    <t>5a724d2b-d311-45d1-8aec-fa67b6266e15</t>
  </si>
  <si>
    <t>4a7f5261-c49e-4f51-a591-3ad3be9e341a</t>
  </si>
  <si>
    <t>36f162c7-6530-4a4a-8322-f3f921a5e403</t>
  </si>
  <si>
    <t>8957220c-b778-4ba5-b68f-05beb25b2156</t>
  </si>
  <si>
    <t>a225897f-d577-49f6-af61-283c8481af52</t>
  </si>
  <si>
    <t>ba8fe44f-0b6c-498b-b873-925b9696ff63</t>
  </si>
  <si>
    <t>1c2d6a23-f44a-46b9-9372-1ffce872f01c</t>
  </si>
  <si>
    <t>8beeeb74-5939-443a-867a-e26b3f01fa07</t>
  </si>
  <si>
    <t>a8856174-b18f-41b4-b406-c753c50d4260</t>
  </si>
  <si>
    <t>62042997-218d-49ae-8e3c-6615883dbd2b</t>
  </si>
  <si>
    <t>2023-07-07 00:00:00+01</t>
  </si>
  <si>
    <t>Decline - Insufficient funds in the account.</t>
  </si>
  <si>
    <t>bbd8ac97-c0a8-4f98-85bb-5ea79562f041</t>
  </si>
  <si>
    <t>a43b9226-77e9-4991-9e58-5421b25478be</t>
  </si>
  <si>
    <t>c2e2678a-efa8-410e-9951-3aa59b3e0ccb</t>
  </si>
  <si>
    <t>23562b52-4b5f-4cde-9cd3-083211dd429b</t>
  </si>
  <si>
    <t>d1995556-06ac-415c-8cc0-c23669e4bf09</t>
  </si>
  <si>
    <t>86b85d69-2c32-4433-928d-2ea2c6aa812a</t>
  </si>
  <si>
    <t>78b27a5a-eb0f-423e-979b-c57eda4bfc96</t>
  </si>
  <si>
    <t>f7303c57-391d-4620-a236-52b840a21f35</t>
  </si>
  <si>
    <t>da3c43cb-4e65-46fd-a9fd-cee49d50cafa</t>
  </si>
  <si>
    <t>077246a1-3b16-4a77-a39f-48096135ae65</t>
  </si>
  <si>
    <t>c4ade657-3a44-47d8-b68a-6ed5a971ba7d</t>
  </si>
  <si>
    <t>beeb8d8b-a949-41b7-9f88-36b9e622467d</t>
  </si>
  <si>
    <t>5aa66059-6137-4843-a8be-8f54cabf0151</t>
  </si>
  <si>
    <t>90cdf6af-ea12-4faa-8b26-98b67a427246</t>
  </si>
  <si>
    <t>5646dcd4-f8e9-41c8-b968-b5c15c7bb1b3</t>
  </si>
  <si>
    <t>3e9ecc45-125c-4541-a091-597ebf2f492d</t>
  </si>
  <si>
    <t>75a24267-999f-4e2c-8139-32dc3bef3589</t>
  </si>
  <si>
    <t>2023-07-08 00:00:00+01</t>
  </si>
  <si>
    <t>555bd6c5-5cb7-4ea2-9ce5-974b6d4abf50</t>
  </si>
  <si>
    <t>70b8520d-758f-438b-af19-d7668aa10235</t>
  </si>
  <si>
    <t>555a2603-934c-476e-b567-f2882364141e</t>
  </si>
  <si>
    <t>e0e92206-c557-4db8-8f27-14d4c52f6acf</t>
  </si>
  <si>
    <t>c6e8bf67-ded5-4a4a-9520-088fdde52dcf</t>
  </si>
  <si>
    <t>4d5d07ec-f082-4f54-b09b-5dba0b737925</t>
  </si>
  <si>
    <t>97f09beb-98ef-419f-9374-a6671f16cb43</t>
  </si>
  <si>
    <t>0aa680d7-fb1d-4500-9bcc-bb619e4e5558</t>
  </si>
  <si>
    <t>aa01fd96-26a0-43cd-be58-f98a6090ddf2</t>
  </si>
  <si>
    <t>9889188b-07d2-4dac-ae77-11daf00aebec</t>
  </si>
  <si>
    <t>882e1650-9980-433e-b49d-04b95f821667</t>
  </si>
  <si>
    <t>808bd9f7-0eae-4890-a422-f34fdb055154</t>
  </si>
  <si>
    <t>70046b1b-ba9f-4f68-886d-554a36885b55</t>
  </si>
  <si>
    <t>cffdd916-27e7-4312-b367-e6eede4313a5</t>
  </si>
  <si>
    <t>95e6c25d-4a56-4ec7-aa25-ccefea905236</t>
  </si>
  <si>
    <t>002fa20c-d48e-4d85-860a-a33d5a85c002</t>
  </si>
  <si>
    <t>cd833aa1-27d5-44a1-8763-a18863b794dc</t>
  </si>
  <si>
    <t>ff68865f-0d84-40a7-8d5c-3c533699690c</t>
  </si>
  <si>
    <t>b0ce44e5-13f8-4de8-8c13-b0b3ac572c53</t>
  </si>
  <si>
    <t>399a4615-202a-4ccb-93f4-d0aff7d62491</t>
  </si>
  <si>
    <t>2023-07-09 00:00:00+01</t>
  </si>
  <si>
    <t>c35d4c5f-c5be-45dd-b41c-87805d4c0f5a</t>
  </si>
  <si>
    <t>ae0e30bd-08fd-430d-ae53-6e079b564740</t>
  </si>
  <si>
    <t>13871028-ddc3-4ba0-9167-3d37240a403d</t>
  </si>
  <si>
    <t>5c28a55d-2a8a-4850-8ec8-a8a14e2da3bf</t>
  </si>
  <si>
    <t>0286678c-6be5-4869-8d9f-3e29c7162048</t>
  </si>
  <si>
    <t>fe742202-682a-4a21-9014-1577d65dfede</t>
  </si>
  <si>
    <t>00ac7e8d-baaa-48fa-9036-06861ff9364e</t>
  </si>
  <si>
    <t>322361dc-ea1a-4531-9ea7-068aeb0fa6f0</t>
  </si>
  <si>
    <t>eaa2fecc-fe19-4fea-9067-63e44493386d</t>
  </si>
  <si>
    <t>d6888b39-ae53-4bc5-93bf-000d8b81e399</t>
  </si>
  <si>
    <t>48b1a57c-c15c-4972-bc38-a35d5530f04c</t>
  </si>
  <si>
    <t>e9c8fd14-005d-4a8e-9a2d-c63615e8c611</t>
  </si>
  <si>
    <t>07e2d627-6e78-4a41-a7a4-8effd0a4c723</t>
  </si>
  <si>
    <t>f01ff123-6dd3-4f0d-a9ae-4fa8635f7f9f</t>
  </si>
  <si>
    <t>dab5bce3-3439-44a0-94aa-aafe2dfb8a76</t>
  </si>
  <si>
    <t>2ef196f7-7910-444d-9f74-11beb34a8770</t>
  </si>
  <si>
    <t>e63dbffd-5a50-466c-b69e-18fe66ab1e30</t>
  </si>
  <si>
    <t>d0bed35e-f3bb-49bd-b7b2-188ab2a14d06</t>
  </si>
  <si>
    <t>7aaf0ab3-e664-4cd0-84c3-fc3108a1ec0b</t>
  </si>
  <si>
    <t>58990e8a-38b0-4c06-b50a-589a87376243</t>
  </si>
  <si>
    <t>272e7600-fad1-45d1-b607-ef845b7d116d</t>
  </si>
  <si>
    <t>1c11ae95-bbd3-46af-b684-0fd9c85ad079</t>
  </si>
  <si>
    <t>2004c3c1-f569-46e7-968a-098ff6db0309</t>
  </si>
  <si>
    <t>40bf1931-fec8-486e-8486-7f629b31aac4</t>
  </si>
  <si>
    <t>788dca63-b7ee-49a2-8cee-343ed97c349c</t>
  </si>
  <si>
    <t>0bac233f-3e1b-4b08-996a-a75e73cd3505</t>
  </si>
  <si>
    <t>2023-07-10 00:00:00+01</t>
  </si>
  <si>
    <t>d760be0b-2593-404c-935d-615b4325697f</t>
  </si>
  <si>
    <t>visa debit-prepaid</t>
  </si>
  <si>
    <t>I &amp; M BANK LTD</t>
  </si>
  <si>
    <t>KE</t>
  </si>
  <si>
    <t>367ab143-acef-4fd4-b78e-07ba0560afbd</t>
  </si>
  <si>
    <t>445c937c-799a-4d60-adfb-3ab52b2a81fe</t>
  </si>
  <si>
    <t>a5582233-7ebf-4430-a5c6-c62c1541f5bb</t>
  </si>
  <si>
    <t>3972770b-0056-4aa2-97e3-35afe16ba5b6</t>
  </si>
  <si>
    <t>3bb2074a-9c0e-4871-afc9-b53964b3a0e0</t>
  </si>
  <si>
    <t>4375b2a2-daa9-446f-a329-255c81bc78b0</t>
  </si>
  <si>
    <t>M AND I (MARSHALL AND ILSLEY) BANK</t>
  </si>
  <si>
    <t>8a12d83c-20bd-470d-87b5-ce8ff55c8a71</t>
  </si>
  <si>
    <t>0510b4f0-431d-4a3b-86a6-cf3af672e17d</t>
  </si>
  <si>
    <t>1c6774fc-5aa8-418c-a7ed-564834b5fb85</t>
  </si>
  <si>
    <t>4f0440c4-bbed-440a-a50b-6fc74d154469</t>
  </si>
  <si>
    <t>2023-07-11 00:00:00+01</t>
  </si>
  <si>
    <t>b15f5105-a12e-4e6c-9be4-2eb1dd4b59df</t>
  </si>
  <si>
    <t>d68724db-1e51-4f66-a443-744d353f89f8</t>
  </si>
  <si>
    <t>2023-07-13 00:00:00+01</t>
  </si>
  <si>
    <t>26d33efd-ff95-4d41-b02b-7d88ddbc54b8</t>
  </si>
  <si>
    <t>5b136eb7-72cc-408a-a941-cbc0e519e143</t>
  </si>
  <si>
    <t>2023-07-15 00:00:00+01</t>
  </si>
  <si>
    <t>71779d98-e091-4260-810b-67c1ed56bb55</t>
  </si>
  <si>
    <t>Account expired</t>
  </si>
  <si>
    <t>2747b4f6-c684-4f18-ac06-2a4f5b709993</t>
  </si>
  <si>
    <t>2023-07-17 00:00:00+01</t>
  </si>
  <si>
    <t>dd1eb72b-16a3-4ebd-922a-5c25a6207172</t>
  </si>
  <si>
    <t>38f87661-5b88-459f-a8c3-0a9720da5796</t>
  </si>
  <si>
    <t>cdba6330-46a1-4017-b6a5-f5afb39ee9a3</t>
  </si>
  <si>
    <t>245ec74c-5301-433e-9781-7edfa376273d</t>
  </si>
  <si>
    <t>2023-07-19 00:00:00+01</t>
  </si>
  <si>
    <t>bddc10f6-25da-4a7d-9423-b50561c732d3</t>
  </si>
  <si>
    <t>60edc318-9d9e-4945-9476-b4e4e2f535e7</t>
  </si>
  <si>
    <t>45941338-aee4-437c-9626-31e1b544d0cc</t>
  </si>
  <si>
    <t>8afe49f4-6283-4156-aeb5-74893587b949</t>
  </si>
  <si>
    <t>a5aad977-101f-4edd-a8e1-6fa6716a8b67</t>
  </si>
  <si>
    <t>fc303ea5-0db6-48b7-a4c9-0837fd4cacb2</t>
  </si>
  <si>
    <t>8c0927e4-5580-4396-bbcb-c578d5b05de1</t>
  </si>
  <si>
    <t>e378fedc-e494-4d2d-9570-dce7bf5c5dc8</t>
  </si>
  <si>
    <t>f61b5ce8-8e93-45a8-8274-98182280c19b</t>
  </si>
  <si>
    <t>568c68de-8dbc-482a-a53c-891537dd558d</t>
  </si>
  <si>
    <t>7757de9b-4e25-4910-b941-05a86294b1f5</t>
  </si>
  <si>
    <t>FIREFIGHTERS C.U.</t>
  </si>
  <si>
    <t>08ec9622-977b-407c-b68d-8ac92f9f5d73</t>
  </si>
  <si>
    <t>2023-07-20 00:00:00+01</t>
  </si>
  <si>
    <t>e5830c72-3dfc-4eea-82c5-66b833fe53a4</t>
  </si>
  <si>
    <t>7f852a29-8667-4cf0-8929-c2ebeb3e8b1d</t>
  </si>
  <si>
    <t>bb327da3-b47d-45bd-99c1-f463b63cbcf4</t>
  </si>
  <si>
    <t>5e029808-8547-4192-a88f-b4ea5e6e5f08</t>
  </si>
  <si>
    <t>653b78af-dc34-4d9c-a018-df96a3cc45a1</t>
  </si>
  <si>
    <t>912b3928-866b-4a54-b2e6-720227c1ebd8</t>
  </si>
  <si>
    <t>f16d723b-acf0-4dda-a6de-a32fa0009518</t>
  </si>
  <si>
    <t>bc484e5e-439d-4bdf-945d-7821337e4375</t>
  </si>
  <si>
    <t>2023-07-21 00:00:00+01</t>
  </si>
  <si>
    <t>6582c232-e205-4c05-a91b-ab93e0e55b2c</t>
  </si>
  <si>
    <t>ea18f560-acd1-4151-a394-3c99005a381b</t>
  </si>
  <si>
    <t>3c7a03f8-5733-44fb-9368-d4ce2f353951</t>
  </si>
  <si>
    <t>94bf476b-5cd9-41c2-bc7a-505a9d9ecf25</t>
  </si>
  <si>
    <t>bb53c27c-ffa2-4342-82ca-bed2472a194a</t>
  </si>
  <si>
    <t>f2a0c794-a0d0-4294-a5d8-414fa01d5412</t>
  </si>
  <si>
    <t>c0086f7d-6ff8-4c2b-b5e2-b855066e6fce</t>
  </si>
  <si>
    <t>574d434c-636e-4a7b-922f-9f23404f93bd</t>
  </si>
  <si>
    <t>489b162d-68df-47d4-be03-533d074f4336</t>
  </si>
  <si>
    <t>c27f7128-4e8d-4cab-85b4-597ccc40b69f</t>
  </si>
  <si>
    <t>a57b4353-b08f-4ad1-b38e-42b09ff3c132</t>
  </si>
  <si>
    <t>07402650-13b4-43d4-975e-5aa4aa762df8</t>
  </si>
  <si>
    <t>ec2940a5-fbad-4f7f-a073-f4628305ccbd</t>
  </si>
  <si>
    <t>980d8725-db2f-46fa-8e5d-93389d36af53</t>
  </si>
  <si>
    <t>eb22b18b-654a-4b39-83a7-1b4a71c49f4a</t>
  </si>
  <si>
    <t>4649ebe0-84c3-45ec-99a2-bb5869fae042</t>
  </si>
  <si>
    <t>72118a69-ba1a-4931-9346-cfcda95047d6</t>
  </si>
  <si>
    <t>ac607845-5872-423b-9baf-3785594f5205</t>
  </si>
  <si>
    <t>f17ff7a7-2c57-4ada-b864-20ee9ad69687</t>
  </si>
  <si>
    <t>bd238ef2-e123-4cd9-b5b7-3f50622b835a</t>
  </si>
  <si>
    <t>2023-07-22 00:00:00+01</t>
  </si>
  <si>
    <t>cbf0c730-bf96-4f2a-a138-e8a80561aa98</t>
  </si>
  <si>
    <t>d9fd5363-4cc1-496f-a4b1-f6749f0395f1</t>
  </si>
  <si>
    <t>4940bd17-3283-45cc-806a-f9bbe8f66eee</t>
  </si>
  <si>
    <t>5a2f206a-41b0-41d0-9118-b05a2ae9b3f8</t>
  </si>
  <si>
    <t>c4355c21-83c1-47bd-9900-0f7df17a7bcb</t>
  </si>
  <si>
    <t>d0837103-29ac-469f-998c-9e83516c7c58</t>
  </si>
  <si>
    <t>c8b2701a-8546-4b69-b586-46dd441cce9d</t>
  </si>
  <si>
    <t>9891833a-c7e3-471e-916a-7797371036c8</t>
  </si>
  <si>
    <t>a0929621-8fcc-4aad-b849-4bad7b66ab36</t>
  </si>
  <si>
    <t>b373b460-ea9f-40f6-bb6d-cf3dd8985355</t>
  </si>
  <si>
    <t>e5bd30f0-5bc6-4dde-a3c8-ea1531491f13</t>
  </si>
  <si>
    <t>985f4088-c86b-4f36-beac-f0d08957d672</t>
  </si>
  <si>
    <t>2023-07-23 00:00:00+01</t>
  </si>
  <si>
    <t>b522d984-bf3c-4b09-afd8-6694a6cf6f7c</t>
  </si>
  <si>
    <t>f4868b3e-eed6-48ef-9854-d7d64db857b2</t>
  </si>
  <si>
    <t>5c817a8c-2192-4718-ada3-9190828dc598</t>
  </si>
  <si>
    <t>8f5ed8a6-937d-45e6-b7ff-80b6bf295237</t>
  </si>
  <si>
    <t>2023-07-24 00:00:00+01</t>
  </si>
  <si>
    <t>6f50aad3-0b65-41e6-9f02-672cbd7973b3</t>
  </si>
  <si>
    <t>bb780549-7d98-43ed-aaa0-d5753ce2afa7</t>
  </si>
  <si>
    <t>6bcd92c5-2ad0-4851-a3e9-eebae85efdc2</t>
  </si>
  <si>
    <t>7fa861f6-dcfb-4faf-b206-6edee23ec0ea</t>
  </si>
  <si>
    <t>c2d07fe7-4f84-4b33-82f1-dba7d51eb9ae</t>
  </si>
  <si>
    <t>10c8e76d-fc6a-4663-b844-49d2997728b8</t>
  </si>
  <si>
    <t>66e88edb-1407-4531-be6a-20b230bd545c</t>
  </si>
  <si>
    <t>12cb99b1-9e14-477f-8d75-284841f0d31b</t>
  </si>
  <si>
    <t>0ed78352-1c73-47ed-88b6-30751c0acdee</t>
  </si>
  <si>
    <t>6b2b7adc-85d7-4e81-8615-5d1083f2d1b8</t>
  </si>
  <si>
    <t>67e6e0c2-9324-4d0e-90d9-122f96734eba</t>
  </si>
  <si>
    <t>839d8cf0-e1b3-4527-ab6a-a6e8a791bfa6</t>
  </si>
  <si>
    <t>2023-07-25 00:00:00+01</t>
  </si>
  <si>
    <t>a568ed76-d9a9-4ffb-801e-8f77ca93c342</t>
  </si>
  <si>
    <t>42fdbcf4-9b91-46a0-8d5d-efba6c4423d4</t>
  </si>
  <si>
    <t>068d11f9-1b47-42b3-96de-b1b844deaf1d</t>
  </si>
  <si>
    <t>5990ef13-aa7f-4fcf-9827-c9e45f44a3ae</t>
  </si>
  <si>
    <t>25af1874-0f40-4883-b7d8-0827321d6894</t>
  </si>
  <si>
    <t>517193d2-c3fd-4bbc-be70-a14c46f4a5c2</t>
  </si>
  <si>
    <t>8b4d7b8b-24b9-4eac-946d-37ddea960683</t>
  </si>
  <si>
    <t>81703aa6-8537-4e31-a6b5-ef71d8ed5c46</t>
  </si>
  <si>
    <t>f04a5485-1b5e-412e-9608-5ec55ebe3669</t>
  </si>
  <si>
    <t>c7f378d2-ec6b-4b3e-8fe6-58147bdaa434</t>
  </si>
  <si>
    <t>7e53f4a5-78e3-4d4f-85aa-1c4801d6ee93</t>
  </si>
  <si>
    <t>bc3b3db8-ea1a-4bcb-b407-fea6251934e9</t>
  </si>
  <si>
    <t>241b51de-fef9-43db-9548-bcdbb6462980</t>
  </si>
  <si>
    <t>f481fb69-05c9-4b80-a6b7-67b7d55a6942</t>
  </si>
  <si>
    <t>922b6acb-a011-4eed-9ab5-5c12addb1ba4</t>
  </si>
  <si>
    <t>d9277d0b-a8a0-4e1d-85c1-54bbd65f705d</t>
  </si>
  <si>
    <t>2023-07-26 00:00:00+01</t>
  </si>
  <si>
    <t>39b9226b-398e-4244-acb1-8eeb087d3262</t>
  </si>
  <si>
    <t>b15bb7f0-0909-42e0-bb93-e7e69c426e44</t>
  </si>
  <si>
    <t>8470fce3-498a-48d6-af08-2a2b27cd7f3d</t>
  </si>
  <si>
    <t>b98c4320-7819-4361-958c-036e0184d65b</t>
  </si>
  <si>
    <t>cc84eb4c-5337-4997-b9dd-45e64c2c8f12</t>
  </si>
  <si>
    <t>0a966f48-a30a-42cc-ae25-d35b67fb9cf3</t>
  </si>
  <si>
    <t>2023-07-27 00:00:00+01</t>
  </si>
  <si>
    <t>3040948b-3398-4159-9606-feabe76e09bf</t>
  </si>
  <si>
    <t>cd14cc91-ac64-465b-862b-87cc6bab88a8</t>
  </si>
  <si>
    <t>7f19c204-fe8e-4dba-a79d-4bdeeae87560</t>
  </si>
  <si>
    <t>94945933-b845-47dc-bc96-54afeb108e63</t>
  </si>
  <si>
    <t>2023-07-28 00:00:00+01</t>
  </si>
  <si>
    <t>8a75c351-db1b-45e0-b537-3fb49bfb79a4</t>
  </si>
  <si>
    <t>ef717096-d4b5-44d4-a2a9-61f99956832a</t>
  </si>
  <si>
    <t>Policy (Mastercard use only)</t>
  </si>
  <si>
    <t>REGIONS BANK</t>
  </si>
  <si>
    <t>d89fb4a5-3080-4551-8513-a9b6a8fb2ac2</t>
  </si>
  <si>
    <t>d1796c9f-7c05-4f08-b712-48498da408c2</t>
  </si>
  <si>
    <t>8f21fb4c-ae81-4e47-b583-e2aee44d69bf</t>
  </si>
  <si>
    <t>d466de7d-7679-411c-9c83-2b600decd758</t>
  </si>
  <si>
    <t>1ac598a5-d5b0-4058-8ecd-1b419257a99b</t>
  </si>
  <si>
    <t>b4142e7b-4000-4bae-a018-cf236ec35fbb</t>
  </si>
  <si>
    <t>a9b0d890c85c6ac6d17e2f9a2c0e91c45c46a01a0550d9e6</t>
  </si>
  <si>
    <t>merchant_api</t>
  </si>
  <si>
    <t>f745d30d-2279-43a2-b1ed-a094283336b6</t>
  </si>
  <si>
    <t>2023-07-29 00:00:00+01</t>
  </si>
  <si>
    <t>3be2d31e-858e-463b-af9d-97ae2ea5e3e4</t>
  </si>
  <si>
    <t>18484815-3bfa-4552-bbab-ffa472eeee68</t>
  </si>
  <si>
    <t>15dfba11-0aad-4416-8cf7-2ce8afb89f16</t>
  </si>
  <si>
    <t>2b498820-5dc0-43cc-be12-721a3223a24d</t>
  </si>
  <si>
    <t>b8c981aa-4d69-427e-a631-ca8f65aff2c6</t>
  </si>
  <si>
    <t>f4bc8831-4c01-46a3-80c1-e5cce5788528</t>
  </si>
  <si>
    <t>644f2258-17bf-43cc-9ac8-b633071335fa</t>
  </si>
  <si>
    <t>29d7429d-a4b5-4289-abf3-7e5ed8219937</t>
  </si>
  <si>
    <t>a6bdb238-a0e1-407e-b5df-ef93815aa8c5</t>
  </si>
  <si>
    <t>2029823a-fb74-4965-99e0-a2c5da8399f7</t>
  </si>
  <si>
    <t>2023-07-30 00:00:00+01</t>
  </si>
  <si>
    <t>8e87202f-25fb-479d-93f6-f9f21ce90d4e</t>
  </si>
  <si>
    <t>fb3cb74c-b93d-46e1-b4aa-30c7c75a9ce4</t>
  </si>
  <si>
    <t>227d15e4-d30a-463f-845c-14d7537a002d</t>
  </si>
  <si>
    <t>18e8c2fb-02ee-496e-9fce-15c47b01d26a</t>
  </si>
  <si>
    <t>e8f8bff5-38cc-4f4f-8eb6-147a9b85bb54</t>
  </si>
  <si>
    <t>5d136e23-7e74-403e-9e15-8081ac324ccb</t>
  </si>
  <si>
    <t>872e8db9-120d-4633-9563-cfdd4bc2550d</t>
  </si>
  <si>
    <t>f4f151ab-635c-418c-9b03-4b93e2939611</t>
  </si>
  <si>
    <t>e3fdf2b2-4c40-47a0-86c3-b52ea9b10478</t>
  </si>
  <si>
    <t>f0516643-093f-4220-837d-c4367e424f44</t>
  </si>
  <si>
    <t>aed25b6d-57e0-4870-944b-1eb8950fa377</t>
  </si>
  <si>
    <t>c60cc637-648d-43ac-81b3-ada5779ac532</t>
  </si>
  <si>
    <t>da653ffd-f929-4883-985e-aab87dcde7a3</t>
  </si>
  <si>
    <t>bc1b982b-935f-416f-9565-0bd282d88045</t>
  </si>
  <si>
    <t>dc422bfc-e95c-4a0a-9b8e-61a27f43f538</t>
  </si>
  <si>
    <t>870883b2-9c03-4e0b-bef0-c8bce656693d</t>
  </si>
  <si>
    <t>870e65af-c0a4-4b74-bb86-6114f4e11d31</t>
  </si>
  <si>
    <t>79b1660d-d7ae-4e34-ba74-385bbf27048d</t>
  </si>
  <si>
    <t>2023-07-31 00:00:00+01</t>
  </si>
  <si>
    <t>1b40c2d5-e641-4b51-bfee-e4ac25dd8c5f</t>
  </si>
  <si>
    <t>57cd5706-0b25-466f-9cfa-6485fb0f4982</t>
  </si>
  <si>
    <t>a348627d-9a9a-4ef0-8437-8321df63977b</t>
  </si>
  <si>
    <t>1752f1ba-ab2c-4a32-bf49-c0c04a1479a5</t>
  </si>
  <si>
    <t>8d3c2c52-af69-4fea-9256-5eff90effde9</t>
  </si>
  <si>
    <t>eed8e28b-cee7-4fb6-ba43-56690114413f</t>
  </si>
  <si>
    <t>PUJSC FIDOBANK</t>
  </si>
  <si>
    <t>UA</t>
  </si>
  <si>
    <t>b942ba8f-eeb7-4f40-90ca-ee985fc2b824</t>
  </si>
  <si>
    <t>b5ccc414-a5ec-4485-bd99-8f89bd31d7ef</t>
  </si>
  <si>
    <t>27edd47a-27cf-456e-ab24-6f87cb900376</t>
  </si>
  <si>
    <t>2023-08-01 00:00:00+01</t>
  </si>
  <si>
    <t>54faf75c-e86e-4be1-b3e1-6b2ebebe8ac1</t>
  </si>
  <si>
    <t>7427b38e-9efe-4d95-bef4-91ab7dfdba14</t>
  </si>
  <si>
    <t>305e6d4f-3595-4734-9f06-38a84c801876</t>
  </si>
  <si>
    <t>b869c67e-4a18-4004-81cc-52d01c68cb8a</t>
  </si>
  <si>
    <t>aabc9204-5498-4bf0-b906-50d5980a7da2</t>
  </si>
  <si>
    <t>9e030ea3-0f2a-4851-95a4-64256768aab5</t>
  </si>
  <si>
    <t>3c532936-8783-464b-ae27-9dc590ecc6b0</t>
  </si>
  <si>
    <t>05826f34-95b3-43cb-a095-02e866198335</t>
  </si>
  <si>
    <t>0b08305c-1fab-4c38-95c2-dbca20ea2654</t>
  </si>
  <si>
    <t>7c799b54-1aba-4ca6-8780-219aec0ca14f</t>
  </si>
  <si>
    <t>T446731059517172</t>
  </si>
  <si>
    <t>9a9cff68-1eaa-4840-ba54-967e4b5cbac1</t>
  </si>
  <si>
    <t>22241109-193b-421f-aa86-6e06be4c0838</t>
  </si>
  <si>
    <t>6df4a677-fcfb-4e03-ac89-63800ddf4f4c</t>
  </si>
  <si>
    <t>b16c1355-f974-437a-8f5c-f2338083a762</t>
  </si>
  <si>
    <t>bb4e10e2-b97d-40ed-9341-8e3c8a493165</t>
  </si>
  <si>
    <t>684a542b-acb6-467b-9d88-c59f78baeadb</t>
  </si>
  <si>
    <t>1cd1b0a4-4509-4052-bbe0-0bbb4058652c</t>
  </si>
  <si>
    <t>2023-08-02 00:00:00+01</t>
  </si>
  <si>
    <t>cd238506-4918-4ff1-8b05-63361f990548</t>
  </si>
  <si>
    <t>bba304a9-1cc9-4e6c-8b92-f7d06847cfa5</t>
  </si>
  <si>
    <t>b2d823b2-9d32-4ddb-839a-36f13c946374</t>
  </si>
  <si>
    <t>3b43cc0c-ccad-4d03-8000-1bc587b40d3e</t>
  </si>
  <si>
    <t>3bf92db7-f07e-455c-b482-6ebad07e5931</t>
  </si>
  <si>
    <t>fe325c94-19d2-49c9-8944-f59cf67546b1</t>
  </si>
  <si>
    <t>c3bf276f-6cb3-4960-9444-22c17ec0a0b8</t>
  </si>
  <si>
    <t>9883c607-3f3b-4cec-aba7-bc80f67f820b</t>
  </si>
  <si>
    <t>3c8edcaa-42e6-4581-93c9-f0df26dd9c8e</t>
  </si>
  <si>
    <t>Enter the OTP code sent to your phone to complete the transaction</t>
  </si>
  <si>
    <t>a4b45ffb-38ac-404c-9feb-d8db8374b1c6</t>
  </si>
  <si>
    <t>58acd318-b765-4035-b8b7-a2312a4bb8a1</t>
  </si>
  <si>
    <t>375cc45b-db7a-436a-8ded-ca3c7d4cb316</t>
  </si>
  <si>
    <t>2efa0af2-3362-4a76-9eeb-abf7878830fc</t>
  </si>
  <si>
    <t>624fe6b3-e2dc-4fd2-ab13-7420c41a9305</t>
  </si>
  <si>
    <t>ddd44c5a-8538-4a29-82fd-104d612ca605</t>
  </si>
  <si>
    <t>878f44c8-e3c0-4dde-abe7-583d7c8be300</t>
  </si>
  <si>
    <t>fdd1fd88-859d-478f-b283-2f3aad7e656a</t>
  </si>
  <si>
    <t>a9ce4ec8-5164-4e6b-964c-fdd8a8e9e057</t>
  </si>
  <si>
    <t>T889279715515062</t>
  </si>
  <si>
    <t>c8b7f44d-df66-49f3-9d88-a23deea3c4e1</t>
  </si>
  <si>
    <t>031ce485-25c6-4bf2-9600-5b88ef0bb32f</t>
  </si>
  <si>
    <t>512c8b1a-e6e9-4421-b6af-2d26783bc0ab</t>
  </si>
  <si>
    <t>747f2cfc-7ee6-4de7-b5c1-2c9b46888e5c</t>
  </si>
  <si>
    <t>a7995a3e-dced-4b36-bc94-ab144efe62cb</t>
  </si>
  <si>
    <t>2023-08-03 00:00:00+01</t>
  </si>
  <si>
    <t>726c6d19-4e03-4559-b413-69d2dd9576e5</t>
  </si>
  <si>
    <t>2f791651-bf8a-4819-988b-67df8eec3aab</t>
  </si>
  <si>
    <t>5849a65b-bcdb-4522-9ec1-8ae6ee259a44</t>
  </si>
  <si>
    <t>7bc10977-5630-4e5f-a3a6-a03d893ce12b</t>
  </si>
  <si>
    <t>46dee2de-ed43-4431-87c7-10f41a4516ff</t>
  </si>
  <si>
    <t>67768275-39a6-418d-81b7-2b33d17eaad5</t>
  </si>
  <si>
    <t>ae858104-d07a-47db-8da0-b588be72bcf4</t>
  </si>
  <si>
    <t>61b96992-1911-4e1f-ab08-a7b1446f803a</t>
  </si>
  <si>
    <t>20cea446-ad14-4162-b224-a72091517b45</t>
  </si>
  <si>
    <t>906915c6-67c2-4a63-b3c8-0b35705dc90f</t>
  </si>
  <si>
    <t>34f4a229-ff06-4dde-b025-797dda86bdaa</t>
  </si>
  <si>
    <t>7909c61b-92ff-4466-a836-4dd1ca4d7678</t>
  </si>
  <si>
    <t>a3dd7986-95c0-4a3d-94ab-e81a927780da</t>
  </si>
  <si>
    <t>9accbcef-cc15-4d72-88a1-2ee667dc5220</t>
  </si>
  <si>
    <t>2023-08-04 00:00:00+01</t>
  </si>
  <si>
    <t>19131b4f-f4a2-4cd7-a18a-5c810dec6300</t>
  </si>
  <si>
    <t>6e616a4b-655f-43cc-b747-22ab268ff680</t>
  </si>
  <si>
    <t>4b330e7c-4618-4468-9ce9-976fc2f3c06d</t>
  </si>
  <si>
    <t>5c83375c-561e-45c3-a40e-deccb33f1cfe</t>
  </si>
  <si>
    <t>8825903a-7b7d-401f-b86c-ee1084ea03a6</t>
  </si>
  <si>
    <t>56335d37-9543-46c3-99e9-e374c5459c55</t>
  </si>
  <si>
    <t>252a5354-25b9-4480-a4b0-07105ec7939b</t>
  </si>
  <si>
    <t>0c3faa3c-1de1-4f93-95f4-c8b1746eea4f</t>
  </si>
  <si>
    <t>0d5da08a-4bb1-405f-92f8-8d49d738228b</t>
  </si>
  <si>
    <t>T976136174314469</t>
  </si>
  <si>
    <t>2023-08-05 00:00:00+01</t>
  </si>
  <si>
    <t>1407189c-7af5-4e5d-af26-41947c394337</t>
  </si>
  <si>
    <t>24f2b34a-6fee-42dc-a034-506c48e2aef6</t>
  </si>
  <si>
    <t>e5858502-a7d6-420e-b1ee-a3201931d31c</t>
  </si>
  <si>
    <t>e71a5334-259a-4ae9-a668-6dac465c6aef</t>
  </si>
  <si>
    <t>c4e78bfb-47d6-47a8-bc66-cd889d101a93</t>
  </si>
  <si>
    <t>9afd3f87-84e6-47c8-877b-37362429b670</t>
  </si>
  <si>
    <t>9b3afdaa-1d1d-4486-89ed-44c8d4c40646</t>
  </si>
  <si>
    <t>de242616-9d5e-4df5-95d6-1cdb58a2cd03</t>
  </si>
  <si>
    <t>f5ba3226-baa3-4d4a-97d6-bb8ffb7c558f</t>
  </si>
  <si>
    <t>36817f77-c318-430c-b7a3-507c1beef114</t>
  </si>
  <si>
    <t>0946b9c1-a9c8-4ae8-982e-7462ee879a6e</t>
  </si>
  <si>
    <t>c48fcec5-c52f-4f45-92a7-c11b0b2c3ca1</t>
  </si>
  <si>
    <t>d101b563-02d3-461f-aa56-d75a35e30704</t>
  </si>
  <si>
    <t>T019808746539280</t>
  </si>
  <si>
    <t>a292a8d8-2195-4230-90e4-d6a2f3dcd331</t>
  </si>
  <si>
    <t>7260bbd3-ec0f-4086-866d-b04a5b979e3c</t>
  </si>
  <si>
    <t>84c46244-06ee-47aa-8815-333ddf23d406</t>
  </si>
  <si>
    <t>ad23674b-01e6-4a43-a65b-7077abdfc4e7</t>
  </si>
  <si>
    <t>T180192147031158</t>
  </si>
  <si>
    <t>022a94dc-6130-4724-a29d-9ef7bbd557dc</t>
  </si>
  <si>
    <t>03d47a3e-e619-4921-84df-3fd60f045e30</t>
  </si>
  <si>
    <t>2496b9d8-fd0a-4c4f-b417-1e3ffd74a3b0</t>
  </si>
  <si>
    <t>5bb0575a-15fa-4476-951b-6486e7125f33</t>
  </si>
  <si>
    <t>43e12782-c904-407c-8e73-b6d64a49eacd</t>
  </si>
  <si>
    <t>4e0cac53-021b-4f80-b940-9a252fa01809</t>
  </si>
  <si>
    <t>7f0fdc74-1ab0-470b-a14c-d64554ca9681</t>
  </si>
  <si>
    <t>dd115ac3-639e-4374-8be8-41b6c29d0df2</t>
  </si>
  <si>
    <t>c9d4f540-73cf-4d5b-9707-77d5ec362d41</t>
  </si>
  <si>
    <t>b8695a66-2c07-4262-80db-32311e73d7ef</t>
  </si>
  <si>
    <t>c21c742e-59f2-4607-8b81-9d3bc1faee53</t>
  </si>
  <si>
    <t>4fee453f-d603-4e19-9a1d-67b7d98190ef</t>
  </si>
  <si>
    <t>416f47c4-7915-441b-b8a7-4c9ba4143127</t>
  </si>
  <si>
    <t>2023-08-06 00:00:00+01</t>
  </si>
  <si>
    <t>62f40f1d-98dc-45de-958e-fd0cd24dd057</t>
  </si>
  <si>
    <t>5773b6f7-80b8-4010-b5bf-89e6eaa26cba</t>
  </si>
  <si>
    <t>1f4cdf6b-f7fb-4ea8-8da1-857b5f1bf92a</t>
  </si>
  <si>
    <t>7724d69f-46d3-4c6b-9f64-59439e553b05</t>
  </si>
  <si>
    <t>41521272-0e6b-4b75-8ae1-7b92d7e68e6f</t>
  </si>
  <si>
    <t>3f37bd24-e41b-485a-98b1-5ec36ef696a7</t>
  </si>
  <si>
    <t>eca84ae6-5b68-4f30-bffc-5176ed647534</t>
  </si>
  <si>
    <t>bae87d8f-dc7a-486b-8e5f-51a09e1c21c5</t>
  </si>
  <si>
    <t>4e447805-5a83-41e6-af70-ed410f6eabef</t>
  </si>
  <si>
    <t>Do not honour</t>
  </si>
  <si>
    <t>HALIFAX</t>
  </si>
  <si>
    <t>c4477a84-b8e6-4bb6-beba-9f77844d4e17</t>
  </si>
  <si>
    <t>Providus Bank</t>
  </si>
  <si>
    <t>9ae10f39-05dd-4520-9aac-e666f365804c</t>
  </si>
  <si>
    <t>3d49007f-08e7-45a2-ac17-6c228e79c629</t>
  </si>
  <si>
    <t>100a8969-64c0-4c17-930a-5acd9b588208</t>
  </si>
  <si>
    <t>baa66734-addf-49b0-b189-c39ad13fb8d1</t>
  </si>
  <si>
    <t>8a199a46-8e0a-4f09-b95f-f992ea93f3ab</t>
  </si>
  <si>
    <t>a3649049-a423-4432-96c1-4b512a627382</t>
  </si>
  <si>
    <t>9e450576-3526-4946-9ccc-9ce18618a579</t>
  </si>
  <si>
    <t>080cb9c9-4027-419d-a6f5-5898957d6ed1</t>
  </si>
  <si>
    <t>8c6a19bb-d39c-4991-8b79-2d061720335a</t>
  </si>
  <si>
    <t>f7d3c001-12d1-4500-9320-77430fa03438</t>
  </si>
  <si>
    <t>81b5cd8b-ecf6-44b5-9ee8-07bffc7c6187</t>
  </si>
  <si>
    <t>9cb06466-5b48-4143-9942-925963a6045f</t>
  </si>
  <si>
    <t>697e3292-7e47-4296-929e-ccd93d79cbaf</t>
  </si>
  <si>
    <t>e83f9b10-be8a-43c0-80a0-21245db64e8f</t>
  </si>
  <si>
    <t>7746c371-ca13-4afd-853e-7ff44db5c58b</t>
  </si>
  <si>
    <t>43bf4dea-3dad-4b8b-8a77-5925122a8860</t>
  </si>
  <si>
    <t>af01b782-953c-4292-a6bd-b54144d281fe</t>
  </si>
  <si>
    <t>b973da33-24ad-4b00-be58-60c34d031584</t>
  </si>
  <si>
    <t>e8657ae6-3ed6-4663-99e5-7749fb3e8a7d</t>
  </si>
  <si>
    <t>6a7afbfe-fd7e-4126-a486-7d823c39b272</t>
  </si>
  <si>
    <t>a8f34ac6-1c57-47da-9ea8-23bd66c22881</t>
  </si>
  <si>
    <t>b4f6ab4f-60de-424a-ba2e-6fa9875ca734</t>
  </si>
  <si>
    <t>c4465e5f-9b49-41e2-9a25-3d40d0cd9a95</t>
  </si>
  <si>
    <t>05b7965d-95d0-4044-81fc-e1fd05140fd2</t>
  </si>
  <si>
    <t>dc7f63cd-439a-4af6-8275-f1d9eab24ee5</t>
  </si>
  <si>
    <t>d5a5d8a3-f763-48f4-bfff-a59d11f0a8f8</t>
  </si>
  <si>
    <t>2fc5272c-03cd-4d72-bb2b-625f3e7e090d</t>
  </si>
  <si>
    <t>b044bf17-0892-494a-8613-5f0bd2a420a3</t>
  </si>
  <si>
    <t>a427650c-dc70-4724-9ff2-7e7fab462e88</t>
  </si>
  <si>
    <t>7a2e148e-cd3d-4890-a6ec-ff51fcfd899f</t>
  </si>
  <si>
    <t>Transaction not permitted to cardholder</t>
  </si>
  <si>
    <t>2316c584-79f4-47a6-93c9-d83d5a964fe3</t>
  </si>
  <si>
    <t>f5d64943-09bc-4ed3-9d9f-01d45c749bb1</t>
  </si>
  <si>
    <t>f30523ba-e491-498f-a5f9-7548d712fa0d</t>
  </si>
  <si>
    <t>e84e2134-cb9f-4f2e-96ae-c04fe7bd7c55</t>
  </si>
  <si>
    <t>9bddfb18-9c6b-4f2f-a6a0-9689b4b00794</t>
  </si>
  <si>
    <t>4eec013e-dae4-4233-a4e3-c23e4d088810</t>
  </si>
  <si>
    <t>System glitch! Please retry after some time.</t>
  </si>
  <si>
    <t>ab614b42-cd53-496e-af24-f48060b7fe1e</t>
  </si>
  <si>
    <t>2023-08-07 00:00:00+01</t>
  </si>
  <si>
    <t>2ec61418-d645-42eb-8294-4bd6526b4bb2</t>
  </si>
  <si>
    <t>a100b466-e4b2-490f-b679-dd1af1f3a112</t>
  </si>
  <si>
    <t>d7dc0cef-7d41-4b08-b901-fffa7754555e</t>
  </si>
  <si>
    <t>33dec9cc-892c-4eaa-aba6-2a9aa86600c7</t>
  </si>
  <si>
    <t>003bdc13-d938-4ece-af25-7fe6a35a985b</t>
  </si>
  <si>
    <t>200fe0b6-297b-41cd-af14-a75498017127</t>
  </si>
  <si>
    <t>59226ae3-9fa0-4da6-b4c1-adc191dcecea</t>
  </si>
  <si>
    <t>910ae4bd-5d9f-49c2-9f3a-69117e2678d9</t>
  </si>
  <si>
    <t>7e7152c2-f9c9-4423-8cd1-9db359edae83</t>
  </si>
  <si>
    <t>57fdd7d7-5fc9-45a1-9320-96a8f5d2e2fc</t>
  </si>
  <si>
    <t>b8733e67-18dd-4e1c-8ca1-5b5a0b4e9f9c</t>
  </si>
  <si>
    <t>467d91b7-25a0-4419-946a-c72dd9a93fa4</t>
  </si>
  <si>
    <t>ede2173b-9d42-4056-b9e8-199dab2e921c</t>
  </si>
  <si>
    <t>ed54d3dd-d359-46ca-abbe-98f67f073094</t>
  </si>
  <si>
    <t>e7bba2d6-697b-476e-a7a7-1a64996dda7b</t>
  </si>
  <si>
    <t>c7262d6b-1705-4b6b-b45c-890275107bcc</t>
  </si>
  <si>
    <t>663af8ce-3ac6-4e3d-84d9-b1a7f8b0674e</t>
  </si>
  <si>
    <t>2023-08-08 00:00:00+01</t>
  </si>
  <si>
    <t>5106b90c-7818-412c-adef-d8a5f2fcc688</t>
  </si>
  <si>
    <t>f4c4e5c3-b925-462e-b912-44251353cfc0</t>
  </si>
  <si>
    <t>d6991dfd-7bd7-496e-b78b-c0afa0aed2b5</t>
  </si>
  <si>
    <t>8b90be75-df6b-40c7-9423-bab3217bb6f8</t>
  </si>
  <si>
    <t>2cf51ced-2135-4f65-9278-573f51bec249</t>
  </si>
  <si>
    <t>c9ba438c-2af3-40e4-bad5-b52ecf8b012c</t>
  </si>
  <si>
    <t>160ff166-b9ec-46c7-94d1-438ea881751c</t>
  </si>
  <si>
    <t>773c7b2a-f4e5-4646-bdbd-0ec3a9d7945e</t>
  </si>
  <si>
    <t>b232eb9b-bd9f-478e-b577-bfa4d3ee077a</t>
  </si>
  <si>
    <t>6a24f830-95b9-4451-90b3-7c4192e44b3d</t>
  </si>
  <si>
    <t>03908dac-ff06-4b95-a48e-39da5cb74fee</t>
  </si>
  <si>
    <t>bb419787-cfbd-4599-8c79-3fa47c786419</t>
  </si>
  <si>
    <t>87a40937-7fc4-4c93-afd5-9c0e1565cd75</t>
  </si>
  <si>
    <t>d2ba1093-a223-47c2-963a-1605eb42929f</t>
  </si>
  <si>
    <t>2023-08-09 00:00:00+01</t>
  </si>
  <si>
    <t>38abae13-1570-4218-8749-4c1420492eb9</t>
  </si>
  <si>
    <t>b54fe7ac-c00b-4251-b0ab-71cc222c93e3</t>
  </si>
  <si>
    <t>fa1ed200-cf61-4837-8de6-380f6ed86042</t>
  </si>
  <si>
    <t>cebf6623-3ab7-4cee-8c64-5c42f77b274c</t>
  </si>
  <si>
    <t>06d7c4b3-335c-4280-8d11-f2069abffd6f</t>
  </si>
  <si>
    <t>70b51057-6dba-4f4a-a1b7-136f6abaa097</t>
  </si>
  <si>
    <t>e7f83ca9-4754-4ce1-b500-9e43c631c609</t>
  </si>
  <si>
    <t>66931cd0-391d-4b8a-ba1d-2f61d4a19152</t>
  </si>
  <si>
    <t>2023-08-10 00:00:00+01</t>
  </si>
  <si>
    <t>a5122590-88b2-4381-b2be-325bd68b8249</t>
  </si>
  <si>
    <t>bd69d4d3-965d-4fbe-856b-4ce5d402867e</t>
  </si>
  <si>
    <t>e86f7148-ee1b-487b-91bf-742c3475bc87</t>
  </si>
  <si>
    <t>4119f910-6e37-4372-8151-efd903201df9</t>
  </si>
  <si>
    <t>e916434e-5fab-4951-bac5-92e566565d90</t>
  </si>
  <si>
    <t>923a4664-3b15-4d59-a14e-e7ad2fba8b67</t>
  </si>
  <si>
    <t>b38e1a4f-7519-4732-95a7-3d9242c571de</t>
  </si>
  <si>
    <t>09b4182e-4a5f-4979-bace-3f8f835ec50d</t>
  </si>
  <si>
    <t>c707fe3b-84d1-4527-afec-79a59e4ad818</t>
  </si>
  <si>
    <t>5660d036-6f90-4031-b3e4-4ee5c027099c</t>
  </si>
  <si>
    <t>80d1b259-64dc-45fd-94d8-69c10e4e7a28</t>
  </si>
  <si>
    <t>2023-08-12 00:00:00+01</t>
  </si>
  <si>
    <t>3a75b088-819b-45bc-b6b3-87a10e545799</t>
  </si>
  <si>
    <t>9349d52d-04ee-4c03-a07b-b3154b2b2f51</t>
  </si>
  <si>
    <t>43f34c34-2ce5-4b3a-a6ba-33ded79e545f</t>
  </si>
  <si>
    <t>929e8584-578d-499b-bb74-95e1e2c59796</t>
  </si>
  <si>
    <t>df746295-1c5f-434c-bc4a-a741bc2a05ce</t>
  </si>
  <si>
    <t>dd538644-c96d-42f1-9b42-336dd37e21c4</t>
  </si>
  <si>
    <t>5e42aff4-1194-41de-acf5-65998e86f151</t>
  </si>
  <si>
    <t>09536086-53b8-4380-bc35-0760dbbe3f23</t>
  </si>
  <si>
    <t>2023-08-13 00:00:00+01</t>
  </si>
  <si>
    <t>90faae62-7d48-4b38-84da-27b1069d2eff</t>
  </si>
  <si>
    <t>1537f149-ece2-4e39-85cb-bdf0d4fc6a4d</t>
  </si>
  <si>
    <t>1ce156f2-b602-4bd0-a71f-40505cca2226</t>
  </si>
  <si>
    <t>0260ff41-2a68-40e2-8049-9b3e1c69e82a</t>
  </si>
  <si>
    <t>75b2fa2d-b3ac-4dc5-9444-53e33e65a36b</t>
  </si>
  <si>
    <t>2382cefe-e96f-40d0-8ab7-30a564aa715f</t>
  </si>
  <si>
    <t>2023-08-14 00:00:00+01</t>
  </si>
  <si>
    <t>8756b256-867f-43c9-98d1-c7ff48ac6085</t>
  </si>
  <si>
    <t>T280159339162111</t>
  </si>
  <si>
    <t>55786a60-a976-4dca-98a8-65612cae747d</t>
  </si>
  <si>
    <t>Suspected Fraud</t>
  </si>
  <si>
    <t>T149828713413531</t>
  </si>
  <si>
    <t>5ad830a6-d8b9-4258-9ac6-5be6afa651da</t>
  </si>
  <si>
    <t>7fff5ca1-17ec-424f-bb68-5adc73394b26</t>
  </si>
  <si>
    <t>76d5212a-71ad-4c6b-9218-2879e2f5a0c8</t>
  </si>
  <si>
    <t>a8f3f61e-fa13-4101-88c3-bb78a2bad5fa</t>
  </si>
  <si>
    <t>T342409254162343</t>
  </si>
  <si>
    <t>T409217197124115</t>
  </si>
  <si>
    <t>912fbb69-f22b-4194-b3c5-1af239411566</t>
  </si>
  <si>
    <t>2bc5eb6a-e2ed-4a91-9e6e-ff2ac9413f6d</t>
  </si>
  <si>
    <t>c1ec81f7-5415-4544-8239-d451e3b4b71e</t>
  </si>
  <si>
    <t>2023-08-15 00:00:00+01</t>
  </si>
  <si>
    <t>2fda0954-d4c6-4c73-b173-936bed40c8a6</t>
  </si>
  <si>
    <t>3d989549-21e1-4a3b-9b38-9c7ebaaa1509</t>
  </si>
  <si>
    <t>a2475c13-623f-4695-aa6b-375342b98d14</t>
  </si>
  <si>
    <t>609fbf62-db9f-4ec3-b7b4-637f6ad63ef2</t>
  </si>
  <si>
    <t>a5c0443a-ddb8-4966-8013-ed886afe0d8f</t>
  </si>
  <si>
    <t>c3d65be9-f380-47a2-a9c6-b996ddd78acb</t>
  </si>
  <si>
    <t>847c240d-2ec1-48e0-9796-dbc80bce3efe</t>
  </si>
  <si>
    <t>8ffa8c60-3197-429a-af5b-a45cba0d27cf</t>
  </si>
  <si>
    <t>e6a6ef4f-44e4-485a-9f57-23c2541f8dc4</t>
  </si>
  <si>
    <t>e181ef9b-203e-4750-8bec-8e0cda788c2f</t>
  </si>
  <si>
    <t>2023-08-16 00:00:00+01</t>
  </si>
  <si>
    <t>c0752e06-c762-4949-94f3-2c8e3b41509c</t>
  </si>
  <si>
    <t>3c23a38c-e95f-4b77-8782-8162c57e3ea4</t>
  </si>
  <si>
    <t>ffab964e-37fd-4457-895d-bf6ba395cb72</t>
  </si>
  <si>
    <t>0997253c-6e81-4ae6-91f2-704f7f5d7167</t>
  </si>
  <si>
    <t>0d24fad9-60d3-4093-9918-7e98f56142f3</t>
  </si>
  <si>
    <t>78ac21b3-c11f-4536-bc63-c747861f9fb8</t>
  </si>
  <si>
    <t>d1247080-3805-4536-850a-336c1ef27e25</t>
  </si>
  <si>
    <t>0574a0ae-9177-4162-8328-c052c6b34919</t>
  </si>
  <si>
    <t>a67f27dd-5c21-4c1b-8aad-ee6de3e02ada</t>
  </si>
  <si>
    <t>3afa8fbf-ff36-4c7b-b840-00648798c71c</t>
  </si>
  <si>
    <t>2023-08-17 00:00:00+01</t>
  </si>
  <si>
    <t>12e8ba1c-bdf4-48a9-9aef-25c2cf6cb5eb</t>
  </si>
  <si>
    <t>8fd8ea8b-c016-4b68-93c0-6c9c9fb660e0</t>
  </si>
  <si>
    <t>42314c36-3803-4505-a664-6ac27859b114</t>
  </si>
  <si>
    <t>d824922d-7784-4170-a233-1092a6b8d530</t>
  </si>
  <si>
    <t>2023-08-18 00:00:00+01</t>
  </si>
  <si>
    <t>1cab0559-99bf-4675-86b4-ac537e8a66f8</t>
  </si>
  <si>
    <t>0cd65501-5c1f-4b93-895c-47255e9611ed</t>
  </si>
  <si>
    <t>2023-08-19 00:00:00+01</t>
  </si>
  <si>
    <t>94cda200-8aed-4941-ac6c-bd8393b8fa56</t>
  </si>
  <si>
    <t>0e175487-32cb-4cee-b4a5-0fb9adac19af</t>
  </si>
  <si>
    <t>2023-08-20 00:00:00+01</t>
  </si>
  <si>
    <t>b0d3cdc8-070a-4128-8a45-ac4fb51434cc</t>
  </si>
  <si>
    <t>16009bf0-2917-4a5d-94c0-7edf9568c22b</t>
  </si>
  <si>
    <t>7462e132-999b-4b9d-a7a3-1b03d0430729</t>
  </si>
  <si>
    <t>2023-08-22 00:00:00+01</t>
  </si>
  <si>
    <t>713f4991-2733-45e5-ac43-55a43dd11201</t>
  </si>
  <si>
    <t>1bc45c12-1fa1-4c41-ac65-a226aade4f58</t>
  </si>
  <si>
    <t>ce9a64a4-bc00-488f-9e4d-3b33da31a3bf</t>
  </si>
  <si>
    <t>897b8519-f408-4b42-83ba-80487dedd723</t>
  </si>
  <si>
    <t>2023-08-23 00:00:00+01</t>
  </si>
  <si>
    <t>d00adfe7-79e4-4faf-80d0-1d1475a784a7</t>
  </si>
  <si>
    <t>4397d065-2097-4265-bf71-9f8a963c902f</t>
  </si>
  <si>
    <t>ff6d1025-00cd-4dd5-a8fe-0a5f08e68fba</t>
  </si>
  <si>
    <t>999e941f-2af2-43b6-9fce-bfc45cc93899</t>
  </si>
  <si>
    <t>9e679f00-37bf-4704-a23b-86f3daab7ef5</t>
  </si>
  <si>
    <t>da53b69a-aa88-4ceb-8524-361bd25380cf</t>
  </si>
  <si>
    <t>2023-08-26 00:00:00+01</t>
  </si>
  <si>
    <t>94037b64-ce6a-408e-a6bf-41f2d7c89984</t>
  </si>
  <si>
    <t>7cc7230d-fc82-4607-8035-978d6dcb0dc0</t>
  </si>
  <si>
    <t>cb0d2660-7891-4ba9-8f0a-872cd46ad0d0</t>
  </si>
  <si>
    <t>df7a1509-3c98-422a-82f9-d316db4c01cb</t>
  </si>
  <si>
    <t>efa35228-be38-42b4-8173-4420d98c0a66</t>
  </si>
  <si>
    <t>5cc50317-aa86-4762-ab11-f789365bab6a</t>
  </si>
  <si>
    <t>f8601f3e-4831-465d-8210-da50fe816330</t>
  </si>
  <si>
    <t>306f003a-e044-4097-93f6-eef44666cadb</t>
  </si>
  <si>
    <t>d776ad71-ba09-4b71-aab3-0614832c19a2</t>
  </si>
  <si>
    <t>c71b43f8-4507-4775-bf75-87671b9096df</t>
  </si>
  <si>
    <t>b2bc1985-d292-42ef-8cc0-f0189213b64c</t>
  </si>
  <si>
    <t>10ffde59-dc5c-4526-bc97-60da7170c3e7</t>
  </si>
  <si>
    <t>78b1dacf-8d10-434d-b2bd-cd47b6a26013</t>
  </si>
  <si>
    <t>12f4a209-0a6b-4946-adee-d2581b6b468f</t>
  </si>
  <si>
    <t>27d68321-8339-48be-b904-ccafe18a80a4</t>
  </si>
  <si>
    <t>372c067b-7945-4bc7-9663-58c1b4e7fbec</t>
  </si>
  <si>
    <t>b10aa7ec-367b-41c4-b76a-47bf8ef7f4c2</t>
  </si>
  <si>
    <t>2023-08-27 00:00:00+01</t>
  </si>
  <si>
    <t>bc36d1ca-1eb2-4378-96fc-2bc7674e2f6e</t>
  </si>
  <si>
    <t>eb8e62cd-e427-467b-a4b9-5d49242bf769</t>
  </si>
  <si>
    <t>aaa2b0a8-6ebe-4b68-9294-0bad7015398c</t>
  </si>
  <si>
    <t>dcc31c0d-b70d-42da-ad6e-bad82972fe93</t>
  </si>
  <si>
    <t>e85e0818-e4c0-4796-a863-d6f481f197b6</t>
  </si>
  <si>
    <t>8eee2a4f-4bf9-4692-ae1c-0fab4b4f8d33</t>
  </si>
  <si>
    <t>d4a48e80-3505-48c3-915c-652732075a59</t>
  </si>
  <si>
    <t>0184e51d-6319-4463-b2b8-16c2c8646cf1</t>
  </si>
  <si>
    <t>b4ddf416-af1d-402e-9657-a8df356bfefd</t>
  </si>
  <si>
    <t>820c587c-dca4-4e4c-80f8-d839ccdda9da</t>
  </si>
  <si>
    <t>1ec23b59-58d0-478a-8124-58a2a5b6b6ed</t>
  </si>
  <si>
    <t>e0f571e1-bfac-4cfa-8f16-0ffc27b25dde</t>
  </si>
  <si>
    <t>27d47f71-0e93-44c6-b52e-2851568b8b4c</t>
  </si>
  <si>
    <t>81db98b4-495f-4fdb-8223-9a7f5eb15054</t>
  </si>
  <si>
    <t>8f77220b-2057-4f14-89f2-92df1f5d9c64</t>
  </si>
  <si>
    <t>adef4008-4ad2-43f3-adf4-505a7ea5ef88</t>
  </si>
  <si>
    <t>c50e3e29-124d-4adf-9807-16ae1275d11a</t>
  </si>
  <si>
    <t>06cd30cf-9d28-4576-8fb1-3d6958027dcd</t>
  </si>
  <si>
    <t>d752a70c-2568-4a6d-9eee-c442ef8a3c5f</t>
  </si>
  <si>
    <t>9495636f-64dd-463c-9985-d83fad70228a</t>
  </si>
  <si>
    <t>2bac576b-8b62-430a-9bf5-fec81935a6c2</t>
  </si>
  <si>
    <t>def2ddd3-a35b-4fb6-81b8-f473146b2d21</t>
  </si>
  <si>
    <t>c146914c-316c-4c22-9cd3-4514144d50c8</t>
  </si>
  <si>
    <t>2023-08-28 00:00:00+01</t>
  </si>
  <si>
    <t>5ab958dc-d381-4df7-97a1-0f6b399e573c</t>
  </si>
  <si>
    <t>319185ac-cf95-414a-acf5-d6b8d0e52811</t>
  </si>
  <si>
    <t>3e89bc54-fc6c-4017-9e6a-3c2e23849733</t>
  </si>
  <si>
    <t>4ac7b07b-0a82-41f4-b991-b2ae272a4eac</t>
  </si>
  <si>
    <t>5d3325ac-4e60-4afa-9da0-7ccb551fa06f</t>
  </si>
  <si>
    <t>b656072f-696b-4dae-b161-5713dd4f0f83</t>
  </si>
  <si>
    <t>b45b0464-24da-400e-9899-45c68e5d3bc3</t>
  </si>
  <si>
    <t>c30b2b2a-395f-4fa3-aec6-e70293851786</t>
  </si>
  <si>
    <t>9fb678c8-674a-45e4-a993-52c6ee854fbd</t>
  </si>
  <si>
    <t>T512089977397213</t>
  </si>
  <si>
    <t>ef1ddc13-0f7e-46be-a62f-b476161e826a</t>
  </si>
  <si>
    <t>0a3b65b0-4e21-426a-b68e-189706207c2e</t>
  </si>
  <si>
    <t>b4ebe921-1bb6-46d5-9acd-4cf2110a45b5</t>
  </si>
  <si>
    <t>acb8ba13-9c5f-406c-a99f-60d5fe27df6e</t>
  </si>
  <si>
    <t>deb3e50e-fc94-43f9-abd4-240f6dbdd3ac</t>
  </si>
  <si>
    <t>7d960dff-e583-4d45-934d-82d51120e9c8</t>
  </si>
  <si>
    <t>d9a07987-dda1-4cf8-9905-31589520129f</t>
  </si>
  <si>
    <t>T628683138996965</t>
  </si>
  <si>
    <t>VFD Microfinance Bank Limited</t>
  </si>
  <si>
    <t>268317d1-0ee0-4576-9a66-27a2bb03ff72</t>
  </si>
  <si>
    <t>f79ef2f2-c47e-47ee-927b-0c9f5e89be0c</t>
  </si>
  <si>
    <t>12ea1f16-954c-43cf-973f-d5a3e9801b6a</t>
  </si>
  <si>
    <t>4a1aec88-8e92-4143-b0c0-d57f12bfc8eb</t>
  </si>
  <si>
    <t>c64071a5-58a4-4a28-9ca6-340218a61f80</t>
  </si>
  <si>
    <t>9acefa90-bee1-41b2-853c-1f9c26f363da</t>
  </si>
  <si>
    <t>f728f51d-a2e8-4bcc-817d-f7936320d91c</t>
  </si>
  <si>
    <t>8b8c5f07-8115-43b7-8b04-c73647bc663d</t>
  </si>
  <si>
    <t>bb866b8e-3966-492f-90a3-c7949cc12b8f</t>
  </si>
  <si>
    <t>7fa40674-f67a-451d-9c39-b71089ac2ab2</t>
  </si>
  <si>
    <t>4e14134986e32ef2bcf47c6ed63f78df62c2f654e5be9d89</t>
  </si>
  <si>
    <t>Insufficient Funds</t>
  </si>
  <si>
    <t>78903e5d-96fe-439b-98da-5f5a3dc4ec2b</t>
  </si>
  <si>
    <t>9f339027-2e22-4d05-9640-9e1877eed379</t>
  </si>
  <si>
    <t>3cc26310-ee06-405e-9238-f92198261513</t>
  </si>
  <si>
    <t>2023-08-29 00:00:00+01</t>
  </si>
  <si>
    <t>8665700c-8220-4631-819c-f900025d2807</t>
  </si>
  <si>
    <t>61325d45-155e-4ebc-867e-59f3221da7e1</t>
  </si>
  <si>
    <t>3ab60127-3d5a-458f-9f84-2a8cebc2bd6c</t>
  </si>
  <si>
    <t>81d866cb-6a12-46bd-a422-ffc98ed3879a</t>
  </si>
  <si>
    <t>ea38d96b-532d-4cba-afa7-4125264550af</t>
  </si>
  <si>
    <t>230c6e30-0a89-417e-88c5-9b7a9093a2b2</t>
  </si>
  <si>
    <t>0c32ced2-eaae-4d2f-a143-8f599965d6c0</t>
  </si>
  <si>
    <t>8ddfb18b-89fc-4808-984f-5508c989c137</t>
  </si>
  <si>
    <t>8776fb44-019c-4223-9dbc-6a646dcab4ed</t>
  </si>
  <si>
    <t>d304ac22-395f-46f6-b6c6-5e3fc56eda0c</t>
  </si>
  <si>
    <t>0231767b-31be-49fa-ac17-654851df7261</t>
  </si>
  <si>
    <t>fbbf44b1-3c9b-4bb2-9776-59f91e66d926</t>
  </si>
  <si>
    <t>b66n44hisf</t>
  </si>
  <si>
    <t>341ae42b-7366-411c-95ec-5e150fc9444c</t>
  </si>
  <si>
    <t>af559091-2468-4032-9872-b982fb30d4af</t>
  </si>
  <si>
    <t>0ad662e4-2bf4-4496-874a-381397ecff48</t>
  </si>
  <si>
    <t>f698ffee-4e30-4897-b05e-dc765ff4e040</t>
  </si>
  <si>
    <t>7b9821ad-7c93-48e9-80fa-26496bf71dd1</t>
  </si>
  <si>
    <t>07429a97-f36f-4c92-a014-04b1b92d468f</t>
  </si>
  <si>
    <t>2023-08-30 00:00:00+01</t>
  </si>
  <si>
    <t>7b5851f3-f7da-4213-833e-f870ade02ec8</t>
  </si>
  <si>
    <t>55e54709-4959-4674-a1ca-f5af4faea09e</t>
  </si>
  <si>
    <t>59fc6b90-8866-4234-a834-64cdc5403920</t>
  </si>
  <si>
    <t>e8459f3f-bbe0-4ba7-b218-fbe1ce1da154</t>
  </si>
  <si>
    <t>4004ad3c-fd78-4e14-b518-b64be4c5b172</t>
  </si>
  <si>
    <t>22c8a514-5d38-4e51-85b5-e0da8a49f70e</t>
  </si>
  <si>
    <t>b9e62630-80e4-4c81-aedf-f5183c388634</t>
  </si>
  <si>
    <t>eacb57f8-9660-4ee1-a6bb-f90179b9811b</t>
  </si>
  <si>
    <t>e6e45dbd-974b-4550-a244-0adb16453abe</t>
  </si>
  <si>
    <t>83f98c13-b87e-4d5d-b60a-dba7f555b0e4</t>
  </si>
  <si>
    <t>92004507-f3c7-4ba2-8fea-a86b9a92225a</t>
  </si>
  <si>
    <t>4ecf075e-4f7f-4b33-9840-69f758942a43</t>
  </si>
  <si>
    <t>fe1b1c27-a1a1-4e9a-84c7-50d25ba628df</t>
  </si>
  <si>
    <t>b6d98ad3-a75f-4713-b2b0-7456cb4fe3a4</t>
  </si>
  <si>
    <t>2023-09-02 00:00:00+01</t>
  </si>
  <si>
    <t>d77bfd38-c25c-4394-849f-bbbb6f48df1f</t>
  </si>
  <si>
    <t>d06bd72a-14ff-4b93-a9ea-0342b41c8d5e</t>
  </si>
  <si>
    <t>8049eefc-bf10-4847-a814-91268f939115</t>
  </si>
  <si>
    <t>5a366ac3-9f6a-4fb3-adc7-270a8a020900</t>
  </si>
  <si>
    <t>a5e2c83e-0dc5-47e0-a7fc-bd882810f514</t>
  </si>
  <si>
    <t>92c4eb61-5eca-45c7-970b-b72ab552e58f</t>
  </si>
  <si>
    <t>ba474667-6b2a-4299-a006-a60e37a789c2</t>
  </si>
  <si>
    <t>2023-08-31 00:00:00+01</t>
  </si>
  <si>
    <t>f7dcdb2c-3ce7-4579-88f1-55efa7277442</t>
  </si>
  <si>
    <t>0fd6ab8d-4984-48a3-a330-c387fb0677ab</t>
  </si>
  <si>
    <t>6a813c4a-75d6-4f9c-aa3c-1beb58f9c184</t>
  </si>
  <si>
    <t>2c7e9f93-3069-4a1c-a16d-b9c1fca78a35</t>
  </si>
  <si>
    <t>8ad56296-a386-4350-a44e-5ad2fba37d91</t>
  </si>
  <si>
    <t>BANKCARD SERVICE JAPAN CO., LTD.</t>
  </si>
  <si>
    <t>f88dc45a-0dda-4342-ae68-6c8ff8152cfa</t>
  </si>
  <si>
    <t>02bb684e-2cbb-4aec-bbb8-01f521f7df91</t>
  </si>
  <si>
    <t>187aecc9-762f-4c03-a34c-b3f4bcf08b96</t>
  </si>
  <si>
    <t>0e57d671-64d3-4cce-ae38-e2f4acdc8f27</t>
  </si>
  <si>
    <t>16c69adc-e483-4237-9569-eb9a7938c5bf</t>
  </si>
  <si>
    <t>a1bf0b59-4d28-43dc-bc6a-5554f4eb3f82</t>
  </si>
  <si>
    <t>ec490fc1-edf3-45ec-a095-a01ea739c1b6</t>
  </si>
  <si>
    <t>a5c335ef-a8c1-4428-bc00-6d28aa48131b</t>
  </si>
  <si>
    <t>2bf58f90-35ed-4ef2-aabf-192a0463ee84</t>
  </si>
  <si>
    <t>630e423d-8b27-43d7-9d4e-89c19db87d6a</t>
  </si>
  <si>
    <t>9a7e53c0-6b72-4ddd-8232-0dd3af174b6b</t>
  </si>
  <si>
    <t>2fd967d1-b658-4599-913a-7f41e546d485</t>
  </si>
  <si>
    <t>b2cc95d9-1b4f-486e-8ee1-20a2e3c2619b</t>
  </si>
  <si>
    <t>ac32c89c-c90b-4f9b-b54f-27e6c35515b2</t>
  </si>
  <si>
    <t>30942cca-8043-4d9c-ba8d-7214b864e10e</t>
  </si>
  <si>
    <t>8091c2d8-16e6-4ea5-bd1e-fc44b5ea2da8</t>
  </si>
  <si>
    <t>e4934690-831d-4966-8c7a-9c0bdf7d64c5</t>
  </si>
  <si>
    <t>1f6edee2-ebd5-40b4-ae93-df9bfa3159a9</t>
  </si>
  <si>
    <t>2023-09-01 00:00:00+01</t>
  </si>
  <si>
    <t>d0353bd7-a7ae-4f19-83a3-77f20c0cd773</t>
  </si>
  <si>
    <t>f705fbd4-60d3-4b4c-a625-430b5ff147cb</t>
  </si>
  <si>
    <t>e0225892-cc4d-4cac-9ad2-a336fc2f5277</t>
  </si>
  <si>
    <t>c217f9fa-6cb9-4b5c-8cb7-510424344b10</t>
  </si>
  <si>
    <t>2eb316f6-016a-4d84-aaf4-b2b45d79ac72</t>
  </si>
  <si>
    <t>47de8638-40a6-476a-8563-e69369971219</t>
  </si>
  <si>
    <t>6e487431-20fa-4e5c-84ef-431cdaac57d1</t>
  </si>
  <si>
    <t>042dc74e-71dc-477f-bce7-0f1d7d957641</t>
  </si>
  <si>
    <t>289edf90-1c68-48d1-8c90-4ccab67a9f09</t>
  </si>
  <si>
    <t>31fd3fb4-db65-4909-a172-9e7a636c3b1d</t>
  </si>
  <si>
    <t>0adbe18e-a4fe-4c68-b9b5-1f6f87cbbc91</t>
  </si>
  <si>
    <t>dbde3b36-2d9b-4a62-91b6-88933101f11d</t>
  </si>
  <si>
    <t>9b3363e4-53af-41f5-b541-fc934813f410</t>
  </si>
  <si>
    <t>d868a35e-f7cd-441f-af76-1141a38e22cd</t>
  </si>
  <si>
    <t>ac76c753-9067-4266-8e9f-0f53036d9d63</t>
  </si>
  <si>
    <t>09c38178-5a6e-49c8-a8c7-90895cb90b9e</t>
  </si>
  <si>
    <t>f9aaa318-dabc-4f8b-a6f4-d44c6b0ed9e4</t>
  </si>
  <si>
    <t>f88aa3e8-5333-4e86-acfa-c3164ec15bf6</t>
  </si>
  <si>
    <t>643b3a14-9ee7-43a2-8adf-17d31ffd85b5</t>
  </si>
  <si>
    <t>8db45354-e5be-47c8-a625-ce84a99a60b2</t>
  </si>
  <si>
    <t>12740cee-fbcd-4d05-bb26-cd03b20c4985</t>
  </si>
  <si>
    <t>a379e164-9b62-4bf0-be2c-95c4ce965eb2</t>
  </si>
  <si>
    <t>8fae6c98-1f9c-4cdf-8799-b781b88aad7e</t>
  </si>
  <si>
    <t>e7217ab4-ae5b-4a23-ae2e-79cd98b197ad</t>
  </si>
  <si>
    <t>a46f828b-63b3-4ff7-8131-9c3104135cb5</t>
  </si>
  <si>
    <t>67a05366-eaff-4239-837f-257383bade91</t>
  </si>
  <si>
    <t>ba7d4046-b8aa-4be3-a83d-1dd05602adfd</t>
  </si>
  <si>
    <t>da2d6574-2e40-4757-bd2a-5c73ea2c6bb5</t>
  </si>
  <si>
    <t>ce27bdac-57d3-4d86-8acb-aa228dfd375f</t>
  </si>
  <si>
    <t>ef66c129-cc72-4ff3-8885-ea4b0634b2d2</t>
  </si>
  <si>
    <t>b68e77ca-5820-4748-b99a-0f549cc3b9ea</t>
  </si>
  <si>
    <t>5aef3c63-72a6-4b84-9472-d6c8ca66cfe0</t>
  </si>
  <si>
    <t>71369b9b-e6e3-4d55-9363-668735cad3fe</t>
  </si>
  <si>
    <t>7546e214-4547-43c5-95ae-78518c5c5b62</t>
  </si>
  <si>
    <t>708c4298-1c68-4afa-b5a2-07c09772d896</t>
  </si>
  <si>
    <t>0be6254c-4638-4002-aeaa-42262b6ce705</t>
  </si>
  <si>
    <t>d37541fd-bd96-4da2-8153-fb4caaefbf7c</t>
  </si>
  <si>
    <t>7162217c-2533-4d54-88a1-b1b093dd80fc</t>
  </si>
  <si>
    <t>97346ed1-f8ae-4487-9685-95a6aba0f130</t>
  </si>
  <si>
    <t>c98dd7a9-2dd3-4f56-b4f9-d22cb2a9b372</t>
  </si>
  <si>
    <t>219d322e-290d-478e-a44f-4d84b07c0354</t>
  </si>
  <si>
    <t>4f8e3db1-b1f8-4df5-a5a2-d55dc4f847b2</t>
  </si>
  <si>
    <t>55e3259d-839d-4dde-8bb6-4e1c882fc7c7</t>
  </si>
  <si>
    <t>1c5dfdf6-2061-4d15-93a0-c1ca1752b164</t>
  </si>
  <si>
    <t>6ecb734a-3164-48b8-9894-ecafa9734e07</t>
  </si>
  <si>
    <t>2169d932-f7b3-4096-9367-b4e20317a724</t>
  </si>
  <si>
    <t>983d59ad-9354-4208-af2f-38e1dc4dbff3</t>
  </si>
  <si>
    <t>af31e720-a767-4484-95f9-0999af7ad2c5</t>
  </si>
  <si>
    <t>a025cd68-41ab-4e52-9b83-33cfad26e4cd</t>
  </si>
  <si>
    <t>db0f678d-1147-4603-8c3b-b830966409bb</t>
  </si>
  <si>
    <t>PalmPay</t>
  </si>
  <si>
    <t>f263d72c-2617-46de-aa47-2039a8df4645</t>
  </si>
  <si>
    <t>051c569b-18c8-40aa-a34f-2c36fbe62d5a</t>
  </si>
  <si>
    <t>129276c2-34db-4135-9f4e-7e3452797f2f</t>
  </si>
  <si>
    <t>92b30c80-2b97-40ff-ac2a-878214230e6d</t>
  </si>
  <si>
    <t>bb46a9b9-e674-425f-bcd9-5600ee3cbea7</t>
  </si>
  <si>
    <t>d2dd041a-45f2-40f1-9b64-54a053ae246f</t>
  </si>
  <si>
    <t>e2d94e1b-79be-46e1-9f16-55999e25f778</t>
  </si>
  <si>
    <t>09ee8678-9718-4527-af33-c13d9fa9ac5a</t>
  </si>
  <si>
    <t>8723382f-1ec2-4183-bef5-cfcbb3a3bd6f</t>
  </si>
  <si>
    <t>8cf3f916-f6e7-4eac-bcc6-5c3aa8f4f67b</t>
  </si>
  <si>
    <t>6af352b4-9876-45bd-851c-0c85a356ea17</t>
  </si>
  <si>
    <t>2023-09-03 00:00:00+01</t>
  </si>
  <si>
    <t>4ab4f7a2-d0c4-44f3-8db7-aa290dd00a24</t>
  </si>
  <si>
    <t>eed0d835-ae3f-4521-afef-3a1da1b6135c</t>
  </si>
  <si>
    <t>bec01c28-03d8-4151-84a5-500207cdca49</t>
  </si>
  <si>
    <t>79bff42a-3b6a-4da8-8397-ea632fd3f77d</t>
  </si>
  <si>
    <t>47b9a373-9c71-4512-aca8-b97130ddbcf6</t>
  </si>
  <si>
    <t>5a550861-eca1-4b36-9d79-f321920d4a94</t>
  </si>
  <si>
    <t>f1052c78-739a-49f3-b48b-05b7a9e6b022</t>
  </si>
  <si>
    <t>c76cf8a9-6daa-4c98-8e7b-beac8fb51fcf</t>
  </si>
  <si>
    <t>2d805dd1-7f9d-490a-b5bb-edfa450417d5</t>
  </si>
  <si>
    <t>0915ebcd-ff56-4804-82cc-38726f828736</t>
  </si>
  <si>
    <t>9541740c-4cb4-420b-bc07-353b8bab42e9</t>
  </si>
  <si>
    <t>666cdd68-6470-41c1-8102-07c607425a72</t>
  </si>
  <si>
    <t>Error Occurred. Could Not Generate Token</t>
  </si>
  <si>
    <t>53cd375e-5dc5-4445-949b-05720e7f63de</t>
  </si>
  <si>
    <t>b1cea153-8c78-4ca8-a378-83e928d6595b</t>
  </si>
  <si>
    <t>44469875-5507-43f9-8533-52446aae44f1</t>
  </si>
  <si>
    <t>613d647d-0b21-4fd0-b38e-bba8986c1508</t>
  </si>
  <si>
    <t>87c69b43-fcfc-4517-91c4-38ba9a28b0f0</t>
  </si>
  <si>
    <t>8a029a65-0d18-45b9-b462-016da285a202</t>
  </si>
  <si>
    <t>d5d27b92-50f3-48e7-8aaa-3f13abdda0ad</t>
  </si>
  <si>
    <t>c1e0c3db-195a-435c-83c2-547bfd1fc792</t>
  </si>
  <si>
    <t>1e9025f8-ab92-4258-9a35-c39cfc3f8820</t>
  </si>
  <si>
    <t>35af255c-0ed2-4ae8-92c4-bbf92db57f1b</t>
  </si>
  <si>
    <t>603d8232-4c48-4e09-a20f-353dfde8f4a7</t>
  </si>
  <si>
    <t>5da6364c-e961-4dbd-911d-1967f6ca0d8c</t>
  </si>
  <si>
    <t>702d4c7e-9f53-4cf5-9441-126de6f3c486</t>
  </si>
  <si>
    <t>70cb6819-0d17-4e5a-83ff-8c0b92e19f01</t>
  </si>
  <si>
    <t>9d70d14a-c69a-4ec0-8ed6-e42bc56c8da7</t>
  </si>
  <si>
    <t>c7dd57cd-3f0c-4129-ab89-f46712a7d3fb</t>
  </si>
  <si>
    <t>b183a084-0e85-4d8c-b0fd-cf167435db8d</t>
  </si>
  <si>
    <t>33595402-3b6d-4d16-acf6-a3b85155b5e2</t>
  </si>
  <si>
    <t>de725f28-5788-4e98-87c8-72f19361e13e</t>
  </si>
  <si>
    <t>2023-09-04 00:00:00+01</t>
  </si>
  <si>
    <t>a7413183-2232-47f4-ba85-87a4244c55e0</t>
  </si>
  <si>
    <t>TD BANK, N.A.</t>
  </si>
  <si>
    <t>ca69f516-91d8-4e6e-b8b6-9300dd5f6557</t>
  </si>
  <si>
    <t>c794fcdf-c852-4695-891d-39fc81182b92</t>
  </si>
  <si>
    <t>CAPITAL ONE BANK</t>
  </si>
  <si>
    <t>07czwev0zc</t>
  </si>
  <si>
    <t>6e073914-c077-41c6-9d3e-4b9d419f9699</t>
  </si>
  <si>
    <t>1a40ebc8-9fc0-4d72-aaa1-93b8be78d031</t>
  </si>
  <si>
    <t>c4071a1a-5721-47ba-9665-f8833173c66e</t>
  </si>
  <si>
    <t>e0227ff9-6581-44ca-a17f-caaa9e054e89</t>
  </si>
  <si>
    <t>2fdf82df-2134-489c-9b40-1f8ce6c97d6a</t>
  </si>
  <si>
    <t>c93991d2-8c31-4824-b898-2922f9be14f2</t>
  </si>
  <si>
    <t>6299d038-dfe3-4eee-b626-5a3eb3db05e8</t>
  </si>
  <si>
    <t>0aa3811f-61b5-41a9-8672-7502e6ffdc7c</t>
  </si>
  <si>
    <t>2683951d-79c0-456a-bb7e-dbfc6f95438e</t>
  </si>
  <si>
    <t>5cf1b683-0039-4163-9864-08756f59c7b2</t>
  </si>
  <si>
    <t>OPay Digital Services Limited (OPay)</t>
  </si>
  <si>
    <t>70e3a457-c35f-4cd7-9efc-9a4bb93a7d3c</t>
  </si>
  <si>
    <t>6ef248e1-566c-48a6-836a-a9ce08f8f205</t>
  </si>
  <si>
    <t>94ffad66-dd16-477e-8569-59a4192aa3c3</t>
  </si>
  <si>
    <t>2a06fd0f-79ae-41dc-a3a6-a12afc1a3c0d</t>
  </si>
  <si>
    <t>8228aed9-d082-4da3-9ed0-eb880f93cb4f</t>
  </si>
  <si>
    <t>59c15807-8eb9-4257-9b21-1ddbc1712e7f</t>
  </si>
  <si>
    <t>39289be0-e310-4908-823e-a3445c2dbc77</t>
  </si>
  <si>
    <t>df5178e6-fe78-47d8-8d02-da6eab6bb307</t>
  </si>
  <si>
    <t>730124de-d4ef-44bb-a56c-25b0a92f0a45</t>
  </si>
  <si>
    <t>Moniepoint MFB</t>
  </si>
  <si>
    <t>9893e0e3-b27a-479f-b78f-69215970bee3</t>
  </si>
  <si>
    <t>dca54325-ad6c-4d9d-a43a-c89949ed55d4</t>
  </si>
  <si>
    <t>5ef61a13-ea79-4683-b15e-d548528c8d7c</t>
  </si>
  <si>
    <t>2e87d6f5-8a38-40c8-a533-d93cbe3dc398</t>
  </si>
  <si>
    <t>86abc40f-04e9-4f7b-8b10-76726fdf73ed</t>
  </si>
  <si>
    <t>9523a383-d8aa-4d94-a420-35312bcae306</t>
  </si>
  <si>
    <t>3ac7a53b-4217-49bb-af77-8002b403ec0c</t>
  </si>
  <si>
    <t>2c342c04-eac0-4167-9b09-7a59d1776261</t>
  </si>
  <si>
    <t>ea463d02-308e-4504-8508-eac7e7b8c537</t>
  </si>
  <si>
    <t>d220048e-dc1f-4ee4-afb1-687612d9220e</t>
  </si>
  <si>
    <t>T979604574454872</t>
  </si>
  <si>
    <t>79a72ca8-c467-4826-bc9f-48a4f6a56f10</t>
  </si>
  <si>
    <t>T582801888723507</t>
  </si>
  <si>
    <t>T596707876576522</t>
  </si>
  <si>
    <t>8a2b0aec-ac9c-4441-90da-9871e9d8f185</t>
  </si>
  <si>
    <t>4819a9d6-811e-404f-b299-2dc592fbbb12</t>
  </si>
  <si>
    <t>8d9012d5-3512-4782-a893-a7e2c844e9fa</t>
  </si>
  <si>
    <t>2023-09-05 00:00:00+01</t>
  </si>
  <si>
    <t>bc68bf76-447c-4794-b4d4-75ff03b1abe3</t>
  </si>
  <si>
    <t>d6a9a435ee4321e9f2cf170b1d67e0561cc8df85fbf32558</t>
  </si>
  <si>
    <t>ac07a47b-9fed-438d-9c9e-0ae19eea3d42</t>
  </si>
  <si>
    <t>ae974b24-352c-4ec0-bd7c-5fb2d2902ef7</t>
  </si>
  <si>
    <t>18dd07e5-1df5-4cd4-bac2-2072e22101dd</t>
  </si>
  <si>
    <t>f27dd324-8959-4d40-b1f3-4ccb968af6b6</t>
  </si>
  <si>
    <t>232d83c0-fbc9-481f-84fe-7dc658324c96</t>
  </si>
  <si>
    <t>fb5d0f3d-202b-430a-8701-c5c9f1b4e938</t>
  </si>
  <si>
    <t>bbe66dd7-f9e9-4c5a-af2e-fc1f80f4eed3</t>
  </si>
  <si>
    <t>eb3bf5ba-5892-4c00-897c-20bdb72716a8</t>
  </si>
  <si>
    <t>8a02e441-73bf-4248-afee-4126cc7c2016</t>
  </si>
  <si>
    <t>ea9003ea-6c28-44f1-8f60-2661fd41754b</t>
  </si>
  <si>
    <t>53dd7103-c57f-4f88-a9f7-575ac1ef5fc5</t>
  </si>
  <si>
    <t>65fcefb1-678d-48d2-b53e-2e1f3931df15</t>
  </si>
  <si>
    <t>466a837c-4c7b-4a73-a4f5-703ba106354c</t>
  </si>
  <si>
    <t>e2dd9c32dbb987a8b659f27d511acad4eb75f9360e214b19</t>
  </si>
  <si>
    <t>T967327236320346</t>
  </si>
  <si>
    <t>59480e03-8264-4d91-9507-3aa2586954c3</t>
  </si>
  <si>
    <t>403b3416-38fd-4149-acb0-ede64384da37</t>
  </si>
  <si>
    <t>b1a5aee7-4b4c-4798-b1dc-56f6a9e17ce8</t>
  </si>
  <si>
    <t>76102465-5a77-489d-9efc-f633769faa84</t>
  </si>
  <si>
    <t>e980e76d-0c22-43c7-95af-6c1073799f34</t>
  </si>
  <si>
    <t>eeee1bf8-aa69-4e47-9bda-970bf555aff9</t>
  </si>
  <si>
    <t>5147296c-bc60-42b3-a3e7-c68a92612c7f</t>
  </si>
  <si>
    <t>46aeb749-7afa-4913-80f3-e19c07c15038</t>
  </si>
  <si>
    <t>Payment successful</t>
  </si>
  <si>
    <t>offline</t>
  </si>
  <si>
    <t>621a1c00-1373-4af3-9d07-8fe3a4031b63</t>
  </si>
  <si>
    <t>44c3da78-afb5-40b4-a079-a788b6b508c0</t>
  </si>
  <si>
    <t>bef02132-4431-4d77-8e53-a4b1e17150b9</t>
  </si>
  <si>
    <t>2023-09-06 00:00:00+01</t>
  </si>
  <si>
    <t>a70faf79-7c9e-41bd-9ebd-8cee6d151977</t>
  </si>
  <si>
    <t>fee7d6a5-19d5-459b-a0a6-b05af7ff2c75</t>
  </si>
  <si>
    <t>e7a906c5-8f4d-4c56-8cb0-e72f4a910d6e</t>
  </si>
  <si>
    <t>cbaef7ae-eddc-464f-9855-237329b6135c</t>
  </si>
  <si>
    <t>57c97925-ff65-400d-b62f-ed02ef48cb1a</t>
  </si>
  <si>
    <t>591466c7-a7a1-4e4b-81e6-f89fb7f70083</t>
  </si>
  <si>
    <t>26a825a3-a0e5-449f-9c10-e8e9db92fdd5</t>
  </si>
  <si>
    <t>3cc7e00a-665d-4142-9011-2e949cf5613f</t>
  </si>
  <si>
    <t>4a8817f8-3530-4257-adf8-7eb128f972a5</t>
  </si>
  <si>
    <t>6a5df9f1-280d-468e-96d8-bde3bdeb8b6a</t>
  </si>
  <si>
    <t>8d51b4cf-f9f3-45f2-9a6c-ce2971bb3dea</t>
  </si>
  <si>
    <t>67e2065a-6c0c-4db8-b21b-c38cc3051b4e</t>
  </si>
  <si>
    <t>c7a4eaa5-2d65-4fd1-b5fa-2c09f72e4b24</t>
  </si>
  <si>
    <t>19adf1ef-4033-4c71-9a52-eb459492aaab</t>
  </si>
  <si>
    <t>4e2dbaae-135d-4bb7-be0a-9c83e5c22c56</t>
  </si>
  <si>
    <t>221d0708-7180-47c6-96bf-4dc0e0c726c4</t>
  </si>
  <si>
    <t>483fb49a-7134-4bff-877f-405abff848a2</t>
  </si>
  <si>
    <t>2023-09-07 00:00:00+01</t>
  </si>
  <si>
    <t>02204551-50bc-447c-82de-92f81144cb62</t>
  </si>
  <si>
    <t>1348e857-42ef-423e-8793-204123bfefaa</t>
  </si>
  <si>
    <t>f76d2fa5-800b-48de-b02e-e2cdc7d8f714</t>
  </si>
  <si>
    <t>ed1cf388-d95d-41d1-ae5d-f427a2baaa2a</t>
  </si>
  <si>
    <t>234ee32b-5021-4968-98cf-0fdb1d19c669</t>
  </si>
  <si>
    <t>da728d28-b081-4fca-a4da-a5d13bdefb01</t>
  </si>
  <si>
    <t>a05f4e3b-a214-499b-b52c-dcda2fcb7696</t>
  </si>
  <si>
    <t>d483a452-9da6-4a63-b60f-d49209f82605</t>
  </si>
  <si>
    <t>ec0b0e7f-4cf9-4688-b315-60b24a77523e</t>
  </si>
  <si>
    <t>15ad240c-4419-487f-ac05-887ddbfe598b</t>
  </si>
  <si>
    <t>82405f12-ab3f-46af-b0ca-79d974961f43</t>
  </si>
  <si>
    <t>48b421fe-285e-4843-b00f-8c6dcc94d598</t>
  </si>
  <si>
    <t>30521c9e-e6d3-4e9e-a837-9b7dee51e675</t>
  </si>
  <si>
    <t>2023-09-08 00:00:00+01</t>
  </si>
  <si>
    <t>aa496b10-8583-439e-9516-78f66b9ae4f6</t>
  </si>
  <si>
    <t>442ebfda-98f6-4ccc-a9f0-cd6f8910b21e</t>
  </si>
  <si>
    <t>54d01d7f-fa16-4984-bfd9-72c1cf08f531</t>
  </si>
  <si>
    <t>40f143db-1bae-4763-81f3-351063b19803</t>
  </si>
  <si>
    <t>7784a708-ac90-4a9b-a039-5cbe05321771</t>
  </si>
  <si>
    <t>T567494968273425</t>
  </si>
  <si>
    <t>5c70bbed-c7d2-4d8a-a6a2-4d782ec375ad</t>
  </si>
  <si>
    <t>1aa25453-7c13-4337-a2c7-943b7eaa4917</t>
  </si>
  <si>
    <t>2694551b-80c5-42f7-89f2-7ddc6d8e6fe3</t>
  </si>
  <si>
    <t>533f56f0-60a6-4798-b699-67d5a1ce1256</t>
  </si>
  <si>
    <t>41882114-a3fb-4972-8782-cb13474ef6e1</t>
  </si>
  <si>
    <t>50f9eced-46e9-488a-b528-f5436444aa35</t>
  </si>
  <si>
    <t>6714761b-27fd-4645-b726-a7a0088411e7</t>
  </si>
  <si>
    <t>fe9d6f3b-7340-4a3c-abd3-7383cf687e4e</t>
  </si>
  <si>
    <t>2023-09-09 00:00:00+01</t>
  </si>
  <si>
    <t>2904eb35-04b4-47e3-8d93-f872bb1f628a</t>
  </si>
  <si>
    <t>ef9b2dab-5ba0-4567-be00-2cc0d9b188e4</t>
  </si>
  <si>
    <t>da9c373d-6feb-47dd-8011-9f3fdeb574f8</t>
  </si>
  <si>
    <t>2e6e504f-c2ce-46f9-b52c-da82dd98080e</t>
  </si>
  <si>
    <t>10051b15-8e65-4ef5-a408-a1fa240b930d</t>
  </si>
  <si>
    <t>00afe0cc-f5f8-4e1f-9c89-c7e1e77a85df</t>
  </si>
  <si>
    <t>84d25c5a-fc8f-40cf-bcb5-3e05633f2add</t>
  </si>
  <si>
    <t>396d2a5b-4598-47fb-aeae-151e1203e1fc</t>
  </si>
  <si>
    <t>7357ae1d-0cdc-4b10-96ff-351ec3fa9088</t>
  </si>
  <si>
    <t>6aeb7946-48bc-428b-8a5d-5f5c25d47a53</t>
  </si>
  <si>
    <t>10e8dd5b-423c-4893-9f3a-16ad716d5f92</t>
  </si>
  <si>
    <t>T695596274223856</t>
  </si>
  <si>
    <t>b00b322b-24b5-4296-bad1-2de07d76d4d5</t>
  </si>
  <si>
    <t>b6d6d885-9f32-4087-be62-09d57dcb8f17</t>
  </si>
  <si>
    <t>1a583781-c890-4c12-91b8-7a9fa8879d89</t>
  </si>
  <si>
    <t>2023-09-10 00:00:00+01</t>
  </si>
  <si>
    <t>661ea184-886e-4eaf-88d2-a39d7308032a</t>
  </si>
  <si>
    <t>acedb6b6-5fe1-4206-98e3-06fcc49a534e</t>
  </si>
  <si>
    <t>a0bf8df5-2282-4585-89ff-b4987c157323</t>
  </si>
  <si>
    <t>9684da26-7741-40ee-aecb-dd23fadb23e8</t>
  </si>
  <si>
    <t>dad6cdd4-5d13-4b96-9b69-60f5ccdb9069</t>
  </si>
  <si>
    <t>fad8c1d9-7993-4ecc-807e-e28826f1c6e6</t>
  </si>
  <si>
    <t>2023-09-11 00:00:00+01</t>
  </si>
  <si>
    <t>b92e25be-d17e-4e30-a30c-45cf38c96243</t>
  </si>
  <si>
    <t>85a97200-3971-404a-b3b5-aacde87af7e6</t>
  </si>
  <si>
    <t>28a9265f-23cb-42c1-bd7d-6e7644ab781b</t>
  </si>
  <si>
    <t>a1d071c1-568e-457c-a677-355f50fddb36</t>
  </si>
  <si>
    <t>0be491a1-ef6d-4d69-8643-f64ce539c6bb</t>
  </si>
  <si>
    <t>zo8z6qsdf1sesf2</t>
  </si>
  <si>
    <t>2023-09-12 00:00:00+01</t>
  </si>
  <si>
    <t>27180d9f-98ef-4708-af9d-522574ae088c</t>
  </si>
  <si>
    <t>bgtrtd55ylaqo7i</t>
  </si>
  <si>
    <t>2023-09-13 00:00:00+01</t>
  </si>
  <si>
    <t>2ac0b353-4397-41f5-b3b4-ab0fc8f13605</t>
  </si>
  <si>
    <t>eee9a2a8-9210-468c-b80f-c8105bf87dfe</t>
  </si>
  <si>
    <t>a4782094bca18013f475806895152b16c31a6ba012112c57</t>
  </si>
  <si>
    <t>2023-09-14 00:00:00+01</t>
  </si>
  <si>
    <t>f51caefc-a888-497e-8c59-84a9a722e91a</t>
  </si>
  <si>
    <t>2023-09-19 00:00:00+01</t>
  </si>
  <si>
    <t>92d3a79c-8e9c-4d3e-82f7-5d3466634560</t>
  </si>
  <si>
    <t>7fd04940-bf39-480b-a09f-ae511bd0ec60</t>
  </si>
  <si>
    <t>272696d9-0136-4a98-9cad-4ac5347ba87d</t>
  </si>
  <si>
    <t>SCA required under PSD2</t>
  </si>
  <si>
    <t>e30f925e-461f-4b0d-84ec-d1389faa6f46</t>
  </si>
  <si>
    <t>incorrect amount sent</t>
  </si>
  <si>
    <t>99e0be9d-fe34-4874-adfd-9684ac8d48ef</t>
  </si>
  <si>
    <t>2023-09-20 00:00:00+01</t>
  </si>
  <si>
    <t>546cf7c2-e0ef-40a4-b062-b88cc4dcfdad</t>
  </si>
  <si>
    <t>2023-09-22 00:00:00+01</t>
  </si>
  <si>
    <t>72d9f4a0-3f3b-421f-8c01-1eb7d944d5d2</t>
  </si>
  <si>
    <t>T940130992575021</t>
  </si>
  <si>
    <t>5ca0e5f6-bf17-42c1-91cd-e596c0e4194c</t>
  </si>
  <si>
    <t>de9b5f4b-41f3-49c4-9fd6-b80a3f460409</t>
  </si>
  <si>
    <t>0349201e-46ad-459b-b77c-9b4f82ce3f04</t>
  </si>
  <si>
    <t>b2401c90-7d18-424c-9598-bb010c9ecfdb</t>
  </si>
  <si>
    <t>ggny9kb7aoxk6fy</t>
  </si>
  <si>
    <t>2023-09-23 00:00:00+01</t>
  </si>
  <si>
    <t>xy5ar35645ckchj</t>
  </si>
  <si>
    <t>kp2bx2lkuh00i0y</t>
  </si>
  <si>
    <t>2kh8hxuwmbeip0d</t>
  </si>
  <si>
    <t>e2v5wk254bu569q</t>
  </si>
  <si>
    <t>omc9icczxvc896i</t>
  </si>
  <si>
    <t>9y2x9b8p6b48c3v</t>
  </si>
  <si>
    <t>2023-09-24 00:00:00+01</t>
  </si>
  <si>
    <t>4p7c928ex6wkxbj</t>
  </si>
  <si>
    <t>3c9dfa87-f71d-449a-93c9-5f55e63b55b9</t>
  </si>
  <si>
    <t>7b2566d4-7c1d-478b-8a60-60c774f68d50</t>
  </si>
  <si>
    <t>s91gl6oylwjttq2</t>
  </si>
  <si>
    <t>2023-09-25 00:00:00+01</t>
  </si>
  <si>
    <t>hjyixgvdgiac7sb</t>
  </si>
  <si>
    <t>ca28d7ea-cf6e-4b27-a6a8-378e379f7b97</t>
  </si>
  <si>
    <t>a3f621f4-600f-467c-8782-260e033d6a0e</t>
  </si>
  <si>
    <t>ee754ffa-0c79-4fb7-ab5d-a1236750c520</t>
  </si>
  <si>
    <t>rqvxsuqsxomi9yr</t>
  </si>
  <si>
    <t>2023-09-26 00:00:00+01</t>
  </si>
  <si>
    <t>g1dvwg9ftaelq0t</t>
  </si>
  <si>
    <t>08f79cc9-4977-41f7-8c51-52e5ad8295b1</t>
  </si>
  <si>
    <t>4226f499-ebc4-4509-b0ab-0c173eff08a1</t>
  </si>
  <si>
    <t>cf6380df-3266-4803-bb64-815020dfbbd7</t>
  </si>
  <si>
    <t>eb250a7cd53e6c2b3afe46228bdc8a324456578e52056cc3</t>
  </si>
  <si>
    <t>2023-09-28 00:00:00+01</t>
  </si>
  <si>
    <t>b7d7bc44-1a5a-4a17-b4ae-eb074cfc4d40</t>
  </si>
  <si>
    <t>67487ec7-e9e5-444d-b812-78b942519720</t>
  </si>
  <si>
    <t>ab9da91c-f44c-4e5c-a18c-0f7082c1e91b</t>
  </si>
  <si>
    <t>0c610aea-7795-4c98-98cb-515877b6fb88</t>
  </si>
  <si>
    <t>67eca8baef34f3a9ad63179ba3da325b6b0c9e0b8fb4a524</t>
  </si>
  <si>
    <t>3a2aa44d-8bd4-4911-8f4c-a58027396a5e</t>
  </si>
  <si>
    <t>2023-09-29 00:00:00+01</t>
  </si>
  <si>
    <t>6a2132e8-93e8-4d7c-ba59-8329b8e252a5</t>
  </si>
  <si>
    <t xml:space="preserve"> Sparkle Microfinance Bank</t>
  </si>
  <si>
    <t>c576a571-2fd8-47e4-ad81-e57687a5c9fd</t>
  </si>
  <si>
    <t>64097f2a-2168-478c-a174-1ae554070a6b</t>
  </si>
  <si>
    <t>2c9ec726-99e1-4e22-848f-623f99815f13</t>
  </si>
  <si>
    <t>e45ace38-4187-4f55-9729-d65dc13648bb</t>
  </si>
  <si>
    <t>2023-09-30 00:00:00+01</t>
  </si>
  <si>
    <t>bdc89c47-45d8-4fd0-ae70-4cc81434046e</t>
  </si>
  <si>
    <t>a4559ca4-edfd-464a-b92e-5a7213a1ae1c</t>
  </si>
  <si>
    <t>8bc3ff2e-6645-4358-b13d-2e2ed05cb45d</t>
  </si>
  <si>
    <t>2023-10-01 00:00:00+01</t>
  </si>
  <si>
    <t>7e6a2c41-a863-4e40-9ba6-ddd755015674</t>
  </si>
  <si>
    <t>6856de0a-2a3c-4c8f-bee9-2ae674f5a5e1</t>
  </si>
  <si>
    <t>cdc9fbf8-9c8a-4acb-95d0-14e4eeb7ab83</t>
  </si>
  <si>
    <t>d0fca5b8-49aa-4f27-8006-6ae47fdb9f71</t>
  </si>
  <si>
    <t>b572ad9c-67ef-4ecc-88f3-e46b366bacfd</t>
  </si>
  <si>
    <t>48518d75-ba38-451b-a615-f034f8a2a5b0</t>
  </si>
  <si>
    <t>b7247ed9-77c8-4dad-adfc-9285913e67c3</t>
  </si>
  <si>
    <t>31e30ee6-5124-4a42-ab44-8bb588729976</t>
  </si>
  <si>
    <t>02ade952-b7b6-4eeb-b3d8-d5650f95cbf7</t>
  </si>
  <si>
    <t>acebe86a-d361-4323-a53e-3a039d5892a1</t>
  </si>
  <si>
    <t>dde42068-2761-4112-8b4a-852b5df8f37e</t>
  </si>
  <si>
    <t>1fce5a98-8879-425c-891c-45fb199d04c8</t>
  </si>
  <si>
    <t>8f000746-d148-419d-8561-d4398f963a87</t>
  </si>
  <si>
    <t>3af38397-4ab4-4113-9056-341c535057e8</t>
  </si>
  <si>
    <t>b1f99947-03fd-4118-b742-5ef26b3c9192</t>
  </si>
  <si>
    <t>T754481423286993</t>
  </si>
  <si>
    <t>2023-10-03 00:00:00+01</t>
  </si>
  <si>
    <t>db19bc2e-e581-45cc-99d8-eba2a4c6fddc</t>
  </si>
  <si>
    <t>24403ecf-6f6e-4ffb-b97c-c3ef3f7bc18f</t>
  </si>
  <si>
    <t>aa2bcc34-e30d-4429-b5b1-00237d636b83</t>
  </si>
  <si>
    <t>9d7ab43b-f622-4508-ac42-4abbaec44762</t>
  </si>
  <si>
    <t>ff766c23-ec54-4e4c-9f68-1ea015d48b84</t>
  </si>
  <si>
    <t>9a9e3918-8925-4147-902c-4e4ec4583f6f</t>
  </si>
  <si>
    <t>Kindly enter the OTP sent to +23470***634 and mercy_***oo.com</t>
  </si>
  <si>
    <t>34f10263-dbbd-45e4-a7c4-47698427add1</t>
  </si>
  <si>
    <t>a341b49d-77da-4e62-9123-daed06eed754</t>
  </si>
  <si>
    <t>b782846e-ed6b-4bd8-899a-d2ac1e3a4c86</t>
  </si>
  <si>
    <t>4a3b821f-0be4-470a-8859-760805eedb64</t>
  </si>
  <si>
    <t>5d4310ef-46aa-44e8-b459-b3c35ee1d656</t>
  </si>
  <si>
    <t>e8899b92-6614-4de1-8e13-77f441411fe1</t>
  </si>
  <si>
    <t>SAFE HAVEN MICROFINANCE BANK LIMITED</t>
  </si>
  <si>
    <t>964c38fc-828d-42f2-bcb4-bd7bcb38a603</t>
  </si>
  <si>
    <t>2023-10-04 00:00:00+01</t>
  </si>
  <si>
    <t>61a50fcf-a921-48f3-b08e-7b86c22e33ce</t>
  </si>
  <si>
    <t>ce2de1d8-a654-4778-89c5-14e9816e02ea</t>
  </si>
  <si>
    <t>c8d0c667-2b29-4196-8b58-90204644957f</t>
  </si>
  <si>
    <t>5e79c7b9-d096-4f42-8a41-a6c74f2b308a</t>
  </si>
  <si>
    <t>60e71ead-e5c5-4858-adb8-a73c9d988c4c</t>
  </si>
  <si>
    <t>178c9d89-071c-4f12-b522-3539fd51eeb1</t>
  </si>
  <si>
    <t>d204e5d1-ba5c-4dbf-9bb6-2cbe8f172321</t>
  </si>
  <si>
    <t>be080dc7-7a48-4d2d-8d1e-9a3d857a6e55</t>
  </si>
  <si>
    <t>74b2cbf0-5979-4f0f-afac-37c8f04e2228</t>
  </si>
  <si>
    <t>5cabab87-64f3-4efa-b0e7-60bce202daee</t>
  </si>
  <si>
    <t>60b822fd-4b8a-4907-be2f-05e4b2ff2c40</t>
  </si>
  <si>
    <t>Exceeds withdrawal amount limits</t>
  </si>
  <si>
    <t>d4c18d5a-a640-46cc-84b1-9a0902ea721a</t>
  </si>
  <si>
    <t>92c7f3d1-38b6-4fa9-97b3-dc72c0b7044f</t>
  </si>
  <si>
    <t>087d4d8e-b2fe-427c-91ba-6a7a9d6dc9f8</t>
  </si>
  <si>
    <t>d989b996-028c-4f54-ba99-0a30c78f7a08</t>
  </si>
  <si>
    <t>09af95b4-428e-4a71-9819-4efdf67084e7</t>
  </si>
  <si>
    <t>e322c5f5-c0a6-4c8f-b17d-b71acd849268</t>
  </si>
  <si>
    <t>a410a5c7-400a-4d32-a5d6-2f2cf5c1dee4</t>
  </si>
  <si>
    <t>ff9e0407-1a93-4f42-a581-b6c06772362e</t>
  </si>
  <si>
    <t>58a024483f601a46fad3b20f2e96162a4d9c1ca45374ae5d</t>
  </si>
  <si>
    <t>b38c8634-a14f-4294-8cf8-729635999505</t>
  </si>
  <si>
    <t>2023-10-05 00:00:00+01</t>
  </si>
  <si>
    <t>321f5a47-ca31-4a5c-b75d-3ed47d31d21c</t>
  </si>
  <si>
    <t>de5007e7-64f0-4ad0-92e7-117008e4d256</t>
  </si>
  <si>
    <t>2ed74d23-f7fe-4e36-b816-ee3b7812c740</t>
  </si>
  <si>
    <t>T840751340384608</t>
  </si>
  <si>
    <t>2acdd349-e2d2-4453-ae9c-c2519d2b09af</t>
  </si>
  <si>
    <t>2dd51b82-1403-499d-a6db-1cc55bbd94ac</t>
  </si>
  <si>
    <t>T594591738320139</t>
  </si>
  <si>
    <t>ALAT by WEMA</t>
  </si>
  <si>
    <t>773cce89-9694-411b-abf4-aeb0021e9822</t>
  </si>
  <si>
    <t>f0545cd0-d652-4375-b0a6-86d1113243c8</t>
  </si>
  <si>
    <t>07a85a59-5ca3-4612-8189-60975d03ca3e</t>
  </si>
  <si>
    <t>d153fa4e-54fc-47a7-9a50-d2947af0beb9</t>
  </si>
  <si>
    <t>f9f038f0-32b7-4404-ab95-eca840523c56</t>
  </si>
  <si>
    <t>Decline - The card has reached the credit limit.</t>
  </si>
  <si>
    <t>86c26117-847a-4ce5-8227-3867a9ca9e67</t>
  </si>
  <si>
    <t>404850ac-03c3-47d3-8223-419eaf172955</t>
  </si>
  <si>
    <t>731e3766-7fe1-49d6-b9c6-f6d9196c174f</t>
  </si>
  <si>
    <t>2023-10-06 00:00:00+01</t>
  </si>
  <si>
    <t>fc84d19a-245d-41b2-b2fb-51c1a9280fa8</t>
  </si>
  <si>
    <t>f6a6e824-a741-4a26-a30f-589f18dbbafd</t>
  </si>
  <si>
    <t>83de1267-63e7-4203-bd59-0c3dafb9dd95</t>
  </si>
  <si>
    <t>4333829e-d4de-4f75-b7b0-16a51a372a8e</t>
  </si>
  <si>
    <t>5b16c303-990f-4062-a04c-54fd18e37307</t>
  </si>
  <si>
    <t>f3980c56-b9c3-4ef1-9cf3-9dfe851165fa</t>
  </si>
  <si>
    <t>Successful</t>
  </si>
  <si>
    <t>IBANK_OPAY</t>
  </si>
  <si>
    <t>59131918-f8cc-4279-8b96-6d250cbb21ee</t>
  </si>
  <si>
    <t>44d42b49-53b4-47a7-9c6f-75e4dfe09bbc</t>
  </si>
  <si>
    <t>01f07d14-f769-4406-9e3a-abe9965dfd65</t>
  </si>
  <si>
    <t>1f000112-ea6d-4d2a-86d8-7a1eeea93082</t>
  </si>
  <si>
    <t>084dd33e-0ff2-4a5c-a3f4-9f929c9a5ae4</t>
  </si>
  <si>
    <t>2023-10-07 00:00:00+01</t>
  </si>
  <si>
    <t>094021de-76e7-4917-b551-6f877a9728cf</t>
  </si>
  <si>
    <t>3cf34184-003e-411c-bdfe-3faaf4a7457e</t>
  </si>
  <si>
    <t>530dd4b4-7f3d-42a1-8d73-b24886ea622a</t>
  </si>
  <si>
    <t>698bff1d-a44e-429d-b952-af447cdbced8</t>
  </si>
  <si>
    <t>2fdce259-d314-4b34-9dae-d6abb6c6f5d6</t>
  </si>
  <si>
    <t>7982f0e0-872d-4b4c-80fe-30a167654903</t>
  </si>
  <si>
    <t>d4e733ae-7167-4854-a14d-72ce3c434984</t>
  </si>
  <si>
    <t>T174120477163800</t>
  </si>
  <si>
    <t>2023-10-08 00:00:00+01</t>
  </si>
  <si>
    <t>bff19c01-c3f3-4bd6-80be-9e7ee9791175</t>
  </si>
  <si>
    <t>9201b240-3834-4916-a196-ca31977db859</t>
  </si>
  <si>
    <t>49275a2d-50e6-4916-9872-f5351bcfb3da</t>
  </si>
  <si>
    <t>2023-10-09 00:00:00+01</t>
  </si>
  <si>
    <t>277d1c01-f220-451d-8285-da01b8f05814</t>
  </si>
  <si>
    <t>5bc5ce71-be57-4404-8234-e775c067ef63</t>
  </si>
  <si>
    <t>7e0e2b4c-ee7a-413d-9f92-3f9ff9eb5bc1</t>
  </si>
  <si>
    <t>7ed5c686-cdfb-4665-a5c5-07a571ab68d1</t>
  </si>
  <si>
    <t>2023-10-10 00:00:00+01</t>
  </si>
  <si>
    <t>40a38e1e-82f0-459d-a429-b57d7bd75262</t>
  </si>
  <si>
    <t>T711947168836440</t>
  </si>
  <si>
    <t>2023-10-11 00:00:00+01</t>
  </si>
  <si>
    <t>90caf235-5d31-4f8f-a67c-6b570af35038</t>
  </si>
  <si>
    <t>2023-10-12 00:00:00+01</t>
  </si>
  <si>
    <t>3375edec-f935-42fd-8ec8-71cceed3131c</t>
  </si>
  <si>
    <t>5a27ec15-b425-4ef2-a8ce-13460e258281</t>
  </si>
  <si>
    <t>9b1f5c3a-280d-4105-b6f9-a70de57afa47</t>
  </si>
  <si>
    <t>2023-10-13 00:00:00+01</t>
  </si>
  <si>
    <t>4f950c68-5d5c-47e7-9c37-5a29d3b3d148</t>
  </si>
  <si>
    <t>3eb2ccd0-3fe9-4fcb-a701-0976c4408822</t>
  </si>
  <si>
    <t>2023-10-14 00:00:00+01</t>
  </si>
  <si>
    <t>b4865a86-9f8a-4378-ac3f-014ac3163cf5</t>
  </si>
  <si>
    <t>9aa3afd1-8d0d-416b-a9ef-d45f58926a95</t>
  </si>
  <si>
    <t>2023-10-15 00:00:00+01</t>
  </si>
  <si>
    <t>f23f7bc1-0ad3-4094-abf6-eb1057be1eae</t>
  </si>
  <si>
    <t>2023-10-16 00:00:00+01</t>
  </si>
  <si>
    <t>87f25aa9-4f9f-435a-956a-d11645f0ee95</t>
  </si>
  <si>
    <t>2023-10-17 00:00:00+01</t>
  </si>
  <si>
    <t>3b046a82-9bb1-4e05-87de-f218b35d3f20</t>
  </si>
  <si>
    <t>37a2fd62-8651-403b-9052-6e9b012132e6</t>
  </si>
  <si>
    <t>0352c774-75b7-431b-8f47-60c52e88f783</t>
  </si>
  <si>
    <t>bb68e377-ae1d-4294-9ef0-5c5b5489d8d4</t>
  </si>
  <si>
    <t>2023-10-20 00:00:00+01</t>
  </si>
  <si>
    <t>688976b2-9b23-4339-b491-030d4d6bcba8</t>
  </si>
  <si>
    <t>d1dc6ac0-99c4-42d8-869e-6e8fd2afc3c7</t>
  </si>
  <si>
    <t>2023-10-26 00:00:00+01</t>
  </si>
  <si>
    <t>f8ab2d12-766c-4a3a-af0b-22ba664d35cc</t>
  </si>
  <si>
    <t>f15a6ca9-e3e4-49a2-919e-60f1b0725a3d</t>
  </si>
  <si>
    <t>6626286a-d8f6-4823-ae67-665b15ced264</t>
  </si>
  <si>
    <t>63010581-9991-4aed-8abc-1b5429485a2e</t>
  </si>
  <si>
    <t>5116ec3e-d295-45c1-9f6c-82bf0dc5b159</t>
  </si>
  <si>
    <t>b4a30b93-f857-40e7-88f8-6fed65be92e4</t>
  </si>
  <si>
    <t>c3e8a140-e56d-4837-b480-e2e31f444fdf</t>
  </si>
  <si>
    <t>8f43b016-046d-4aca-a9c5-01bce8060860</t>
  </si>
  <si>
    <t>96aad0d5-6bc3-4101-bd8d-7ca4fd146f9c</t>
  </si>
  <si>
    <t>c6785638-a8d7-4e1b-9559-9687251acbc8</t>
  </si>
  <si>
    <t>2023-10-27 00:00:00+01</t>
  </si>
  <si>
    <t>6efb3496-db6d-475b-84c4-725d558384a8</t>
  </si>
  <si>
    <t>2dfc5f40-c61a-4052-885b-9cd2c4971803</t>
  </si>
  <si>
    <t>ea13e76b-7800-4e0f-9ef7-2191a673e575</t>
  </si>
  <si>
    <t>74c2de94-aad2-47f9-b19c-6801729b22f2</t>
  </si>
  <si>
    <t>b59e5e31-eac9-4812-bc0d-4f8c1d363f1a</t>
  </si>
  <si>
    <t>cbae2bdb-3339-4497-b89f-dcff46c08fee</t>
  </si>
  <si>
    <t>7648bcec-d5e3-46c4-9ab5-50816b3d1620</t>
  </si>
  <si>
    <t>3594becd-0256-43f1-b088-224a53070754</t>
  </si>
  <si>
    <t>f5c2ad6f-8ee3-433c-955a-2765522df05a</t>
  </si>
  <si>
    <t>cfd89826-ec42-452a-aa6f-d2f83fd17241</t>
  </si>
  <si>
    <t>142ecbba-8338-4d38-86e3-70ac6cdea5ee</t>
  </si>
  <si>
    <t>83099520-b738-40b3-ae02-a8e6f23dd9e3</t>
  </si>
  <si>
    <t>0f9ce4b6-b9f0-4b17-a7d2-289fc71f95a3</t>
  </si>
  <si>
    <t>d0378658-58b0-4651-9aac-e714f4c0a36e</t>
  </si>
  <si>
    <t>b739306a-4f76-4670-a7bb-05c87637da00</t>
  </si>
  <si>
    <t>03b16633-095b-4818-bdd2-e1280883891b</t>
  </si>
  <si>
    <t>2023-10-28 00:00:00+01</t>
  </si>
  <si>
    <t>c136d605-32df-4e42-8f10-9538a9e1c1cd</t>
  </si>
  <si>
    <t>6c69f2bf-75b3-4837-b241-47c741f2fb2b</t>
  </si>
  <si>
    <t>0ad56c37-e432-4368-805a-0d5e3ea7cefc</t>
  </si>
  <si>
    <t>57696fc1-8baa-44b1-9834-3cfe89a11d48</t>
  </si>
  <si>
    <t>0e06f7bd-2a6c-4950-996b-bb283764b671</t>
  </si>
  <si>
    <t>31d41301-8857-4043-92e5-96162c753694</t>
  </si>
  <si>
    <t>c88140e1-81b4-4172-8076-63e9d7e1ac72</t>
  </si>
  <si>
    <t>d7bfdd6b06df0440df16e63764f11583b27d8c3c697705f8</t>
  </si>
  <si>
    <t>7c7a0332-4b41-4533-abfa-eb951f5fe7af</t>
  </si>
  <si>
    <t>b506d78a-9397-4591-b489-c7cadd72b5a7</t>
  </si>
  <si>
    <t>8da9fda9-9e5f-41f8-818f-745e9653e0e9</t>
  </si>
  <si>
    <t>48d0be65-467e-4cc7-9769-5df35307ac8b</t>
  </si>
  <si>
    <t>92510d06-8c26-41f8-87a8-986c0e193534</t>
  </si>
  <si>
    <t>fe4a691e-25a6-4063-b9bf-bbe43b2b41de</t>
  </si>
  <si>
    <t>be249de2-3b42-41d4-bf67-1a9f128d846b</t>
  </si>
  <si>
    <t>97de6ec4-69e1-4a20-a956-34f51f99a2a2</t>
  </si>
  <si>
    <t>2e2ccdd4-d986-4021-b90b-c6902e4aa152</t>
  </si>
  <si>
    <t>20cbf2e4-4dc3-40bb-ab23-eaa9c6a1b421</t>
  </si>
  <si>
    <t>d612942d-83af-4dc4-92af-c393b7a191c9</t>
  </si>
  <si>
    <t>b6de4ed7-2036-4e92-a558-0470abc23af6</t>
  </si>
  <si>
    <t>ceca68d5-dcad-4371-9687-2ba17cb904db</t>
  </si>
  <si>
    <t>6259e7fc-7bb6-45ce-bc37-09c0f2d53af9</t>
  </si>
  <si>
    <t>4ae39a1b-6340-451b-9b66-7dd51380751d</t>
  </si>
  <si>
    <t>1bfd8d67-6c4c-48bc-b1ef-36a0f7a70af8</t>
  </si>
  <si>
    <t>2023-10-29 00:00:00+01</t>
  </si>
  <si>
    <t>649d349e-1f25-4f8a-9fd0-ad91e0da0abe</t>
  </si>
  <si>
    <t>ba72246f-4d4a-46ae-ab38-b4a788346c6e</t>
  </si>
  <si>
    <t>4a1b99e9-3bb8-42c1-8c2f-e1cae4ca9ff7</t>
  </si>
  <si>
    <t>40a99b66-b4bd-4913-bbcb-91b76f262ee8</t>
  </si>
  <si>
    <t>First City Monument Bank</t>
  </si>
  <si>
    <t>a7ef0afe-b686-412b-8d77-c6d54de3ffd2</t>
  </si>
  <si>
    <t>320e73d7-4113-4892-acb3-b5cf73a580ae</t>
  </si>
  <si>
    <t>69040593-4119-4ee4-bc25-d2e55cc52f90</t>
  </si>
  <si>
    <t>9e3d153f-0b67-45dc-b5a5-72d590d9421c</t>
  </si>
  <si>
    <t>88101e2f-586b-49b0-a80c-ad350e2f0085</t>
  </si>
  <si>
    <t>997d7016-c22a-4b80-a50f-f32ea9ae972d</t>
  </si>
  <si>
    <t>72859e4c-8168-4bfe-8737-cf4340791034</t>
  </si>
  <si>
    <t>4950d55d-e496-4a00-af61-c35669f89622</t>
  </si>
  <si>
    <t>8bea1d67-3596-452c-9711-67dab4880a38</t>
  </si>
  <si>
    <t>d96beec9-db9d-4998-9081-4782d2767122</t>
  </si>
  <si>
    <t>9b0947b1-5ba5-4e9c-8101-6784fa42dd46</t>
  </si>
  <si>
    <t>2ffe54a2-f4fe-4895-bd78-07dd8e1fed56</t>
  </si>
  <si>
    <t>65136242-1fc8-44e4-bcd5-160cd7644aa5</t>
  </si>
  <si>
    <t>35d485c9-9d55-4052-8afd-4a5e6f655b90</t>
  </si>
  <si>
    <t>111d4aa4-3758-4e78-ab72-66a6b07d4640</t>
  </si>
  <si>
    <t>7a351307-9280-41a5-889b-1fbcd63846a1</t>
  </si>
  <si>
    <t>002b46c7-2883-43df-8e9e-f730ecd3d951</t>
  </si>
  <si>
    <t>b51c24f5-9f6b-4f69-b606-bdb9a3a85af5</t>
  </si>
  <si>
    <t>7e54b204-3d19-4c85-9326-275fb5738724</t>
  </si>
  <si>
    <t>09ece47b-e9b5-46b1-9ef9-84687995ee54</t>
  </si>
  <si>
    <t>bafaa024-d9e5-498f-9971-d0d2e3b1e5c0</t>
  </si>
  <si>
    <t>47cd0ee9-0d6c-49a8-b1f3-dc2c6106bfd6</t>
  </si>
  <si>
    <t>7db6a0ee-0805-4230-90e0-ad0e4982c403</t>
  </si>
  <si>
    <t>2023-10-30 00:00:00+01</t>
  </si>
  <si>
    <t>ec95c6e8-53bb-497f-8dba-aa8fd4605c9c</t>
  </si>
  <si>
    <t>29eab9d8-c98a-4986-a067-92908cf52cc9</t>
  </si>
  <si>
    <t>5538d434-cd31-4f63-887f-3662659821fe</t>
  </si>
  <si>
    <t>04ebfb42-e225-4d6b-9617-6e91eba1ef3c</t>
  </si>
  <si>
    <t>71e97fc4-49fe-4644-8c0f-a80c24bc2517</t>
  </si>
  <si>
    <t>Polaris Bank</t>
  </si>
  <si>
    <t>8bdf3726-25a6-42b3-8cb3-e4cec4810b76</t>
  </si>
  <si>
    <t>9214a18b-7f83-41a3-8b69-b6488f64da27</t>
  </si>
  <si>
    <t>7e029458-6829-4202-99a0-328431f9cdc7</t>
  </si>
  <si>
    <t>cc136392-1057-41a7-9d7f-4cb7fb21a218</t>
  </si>
  <si>
    <t>b6e17d8b-f039-443e-9b61-5278264fb2d3</t>
  </si>
  <si>
    <t>69186c74-c212-4192-bf73-15621a8c62e8</t>
  </si>
  <si>
    <t>c01428e9-c46f-4994-8c99-f1831501243a</t>
  </si>
  <si>
    <t>b4cb5e7a-93f1-4f87-b7e2-bfdbc2df5bcf</t>
  </si>
  <si>
    <t>45269134-ce85-4477-90d1-253e259b5281</t>
  </si>
  <si>
    <t>1c0786eb-400a-4deb-b115-320b05a5a3f5</t>
  </si>
  <si>
    <t>61dd52b3-6d73-4c1d-8cae-818923218ecc</t>
  </si>
  <si>
    <t>2023-10-31 00:00:00+01</t>
  </si>
  <si>
    <t>57d9c55b-b94c-4035-9b7a-3cfd16ad0f96</t>
  </si>
  <si>
    <t>44105daf-3ec2-4752-b1df-5fe690062ab2</t>
  </si>
  <si>
    <t>CITIBANK SOUTH DAKOTA, N.A.</t>
  </si>
  <si>
    <t>d84a2ea6-73d6-494f-9eb7-be2b92787ca2</t>
  </si>
  <si>
    <t>268b4884-676a-48a6-bbf0-84ff08e5313a</t>
  </si>
  <si>
    <t>87d39257-259c-49ea-90d8-6ffc65017c6f</t>
  </si>
  <si>
    <t>c0c8d975-2e1c-4793-8626-1491f1717429</t>
  </si>
  <si>
    <t>52474edc-dbc7-4ce8-b632-c9af9d062ac2</t>
  </si>
  <si>
    <t>68a12dd2-a56f-4f2c-812f-bb9df7d63b21</t>
  </si>
  <si>
    <t>7d0d80bc-ffee-4c1d-ae92-88e37173581d</t>
  </si>
  <si>
    <t>3254d7cf-c134-4614-865f-9b8fcbac4c46</t>
  </si>
  <si>
    <t>0518bf15-330f-499f-9317-36b2780c5917</t>
  </si>
  <si>
    <t>2d53e120-99c6-4846-8a5d-ec5b91ae7410</t>
  </si>
  <si>
    <t>1f284157-5f33-4c02-a274-0109447d6e3f</t>
  </si>
  <si>
    <t>43c95ae4-952c-4bce-9188-3db1e959fef3</t>
  </si>
  <si>
    <t>ca6dbee0-bc75-449f-84bd-cce1c5f542bb</t>
  </si>
  <si>
    <t>eb238efe-3d0f-4249-9e04-1bddcbeaee31</t>
  </si>
  <si>
    <t>5f846227-b511-4e96-a143-4eff2ebe79b7</t>
  </si>
  <si>
    <t>37bca902-c492-4528-87f4-cfbc4db8545e</t>
  </si>
  <si>
    <t>ef83b5ee-da2f-4c9d-aec6-79f62dcfd601</t>
  </si>
  <si>
    <t>2023-11-01 00:00:00+01</t>
  </si>
  <si>
    <t>8751804b-d99e-4f5a-a96a-3cae2cca41c2</t>
  </si>
  <si>
    <t>4a2cf8d9-bda6-4539-bd30-cd6e319fdcc5</t>
  </si>
  <si>
    <t>db7855df-9327-4614-8783-d2f7620bfb6a</t>
  </si>
  <si>
    <t>1a56de6e-6ab2-4ac3-9c6e-8074644943b4</t>
  </si>
  <si>
    <t>4991e171-055e-4dc8-8ec5-decc219f636f</t>
  </si>
  <si>
    <t>fecee090-912b-4b41-acd8-6037ef96bc7f</t>
  </si>
  <si>
    <t>509046b6-6e09-41a4-b6be-96e970d87ef1</t>
  </si>
  <si>
    <t>64ad38c5-52a6-444c-b7ac-0a35d0cb4d3c</t>
  </si>
  <si>
    <t>05f3ffe6-bd73-4af5-9d8f-e8cc2d10cb6e</t>
  </si>
  <si>
    <t>67c1823c-7092-4458-a16b-53ac67898b9c</t>
  </si>
  <si>
    <t>0c015b80-8c28-4997-889b-e947e89223a4</t>
  </si>
  <si>
    <t>95eef24b-cd31-4e49-aaab-80e3ca36f643</t>
  </si>
  <si>
    <t>9e5b7ba9-220a-4dbb-b31b-35838901dc64</t>
  </si>
  <si>
    <t>517b1caf-aeff-458d-8ef3-109a2cff1027</t>
  </si>
  <si>
    <t>c8917143-5e10-4044-9ce6-692a3d270f36</t>
  </si>
  <si>
    <t>c8701066-def5-47da-88a0-007a5013ee74</t>
  </si>
  <si>
    <t>112821bb-64a9-4ed1-8e65-1e432e740357</t>
  </si>
  <si>
    <t>ce0ca5a0-8841-4deb-b803-8a8b8ee876b7</t>
  </si>
  <si>
    <t>b2bc24f4-0c35-4219-843d-67434ff12b80</t>
  </si>
  <si>
    <t>8dc55eab-3d32-4644-b72b-774ef38226a4</t>
  </si>
  <si>
    <t>c71ecd0f-722d-4855-8498-dadfc72a6593</t>
  </si>
  <si>
    <t>07d14c3e-1a95-47a2-b7a2-e34be9ebd785</t>
  </si>
  <si>
    <t>4a941c82-4301-49b7-843f-d67639b01169</t>
  </si>
  <si>
    <t>369ee7e7-1fd8-45a2-9cb9-d02dff7198d6</t>
  </si>
  <si>
    <t>6ab5b245-e5dd-410a-a758-0357814ad7d6</t>
  </si>
  <si>
    <t>b70aef5c-6211-41ea-9875-6632cd8dacdb</t>
  </si>
  <si>
    <t>892ed3eb-f170-42d4-8e69-b47857270234</t>
  </si>
  <si>
    <t>4d98b3d5-78a8-4d3c-9ee0-d65abb5aa80f</t>
  </si>
  <si>
    <t>04c3c525-7c0b-4bc2-be8e-47396843ee5f</t>
  </si>
  <si>
    <t>2023-11-02 00:00:00+01</t>
  </si>
  <si>
    <t>4dfbfd29-52f1-48fe-bc86-e4860e0b896c</t>
  </si>
  <si>
    <t>3fac53af-b448-4c0d-a642-7aea4701aa9b</t>
  </si>
  <si>
    <t>0e718bef-26ae-499e-93c8-383d7df8a7de</t>
  </si>
  <si>
    <t>c4f12cf6-d3d3-4a3c-badb-9d7c87aa2c40</t>
  </si>
  <si>
    <t>be3cbe98-99aa-40f3-b66d-0dc805be8e0f</t>
  </si>
  <si>
    <t>rawjh7gx4k</t>
  </si>
  <si>
    <t>485fc336-1211-40b5-92d6-39c9cb32acbc</t>
  </si>
  <si>
    <t>59aa0cca-a2f8-4549-b91c-8facdc00602d</t>
  </si>
  <si>
    <t>01720d57-234b-42bf-b066-02b93b3a1d8c</t>
  </si>
  <si>
    <t>562c257f-0d94-4939-b70a-2bb4a4f47539</t>
  </si>
  <si>
    <t>0b579068-f4aa-4d80-912d-cf88695fee5f</t>
  </si>
  <si>
    <t>9b268b5f-709f-437a-8ee4-33f08227a4b7</t>
  </si>
  <si>
    <t>12623e57-bd55-4c21-9078-124905c7a314</t>
  </si>
  <si>
    <t>c1288e81-565b-4f61-aa1d-2517b753c984</t>
  </si>
  <si>
    <t>f778b973-3966-4eee-b833-3fb855eea90a</t>
  </si>
  <si>
    <t>a4e2887a-301a-465d-9d78-e964330c1c48</t>
  </si>
  <si>
    <t>350b2e3e-57f5-4134-9e71-80e1e8d0b057</t>
  </si>
  <si>
    <t>29f13a7c-817c-4e46-89f0-b3e227a92ae0</t>
  </si>
  <si>
    <t>4602dc53-fd52-4388-9d9f-f058612d6588</t>
  </si>
  <si>
    <t>7c4566b7-7dcc-440e-a71c-27b43f21adeb</t>
  </si>
  <si>
    <t>5e6f110a-01b9-42b1-83fd-9bb441643677</t>
  </si>
  <si>
    <t>66a82300-8d1c-4094-9170-34f6a420cc2b</t>
  </si>
  <si>
    <t>BANCO POPULAR DE PUERTO RICO</t>
  </si>
  <si>
    <t>41b9616d-fef9-4c2f-ad8f-4f9f9a2d5737</t>
  </si>
  <si>
    <t>85a6dd87-dfba-4a7c-956d-92ae50ce8966</t>
  </si>
  <si>
    <t>f55bd676-8e35-4a2b-815f-66acc1d5cfc3</t>
  </si>
  <si>
    <t>21fadd22-2e8b-4d48-b757-b1befd23ef37</t>
  </si>
  <si>
    <t>bd2ebf0c-e378-4d4f-a130-9733be4aa5ec</t>
  </si>
  <si>
    <t>abb4d468-d7c0-43d7-8b2f-5a6f09fe3975</t>
  </si>
  <si>
    <t>a77b045e-1271-4e1f-8abf-647246852811</t>
  </si>
  <si>
    <t>830dfcca-5121-4b3a-96f9-43fe6ed3cc0b</t>
  </si>
  <si>
    <t>2ee16838-17bd-4f46-8004-44349f8ca4c9</t>
  </si>
  <si>
    <t>2023-11-03 00:00:00+01</t>
  </si>
  <si>
    <t>f22a2daf-5da3-4dc4-b676-3521abe4c9a0</t>
  </si>
  <si>
    <t>ef0f39e9-8237-4070-8503-526968a333a2</t>
  </si>
  <si>
    <t>7085a22e-cccc-4024-807b-1c385a07238e</t>
  </si>
  <si>
    <t>3efcaa19-a676-470a-8f83-6313111ac63c</t>
  </si>
  <si>
    <t>23fc2f96-74ca-4b2a-8620-d8cb58a7c050</t>
  </si>
  <si>
    <t>867365ec-420e-44e8-ba51-364e958b0751</t>
  </si>
  <si>
    <t>67a16421-3eb5-44f3-be5f-27edeedc441e</t>
  </si>
  <si>
    <t>24d051f4-6368-43f1-88a8-af5feba8c21a</t>
  </si>
  <si>
    <t>40270036-f5e8-459c-97a9-e5ac2dd928e9</t>
  </si>
  <si>
    <t>a7842305-cb26-44b7-a745-d8b9e419c3a9</t>
  </si>
  <si>
    <t>e35d894e-17a8-4386-8b2b-ea148a47fb0c</t>
  </si>
  <si>
    <t>59d8c050-293a-4ea2-b516-efc8db7dbafe</t>
  </si>
  <si>
    <t>Kindly enter the OTP sent to 2348XXXXXXX10. OR enter the OTP generated on your Hardware Token or Secure Pass app.</t>
  </si>
  <si>
    <t>d653cac2-f765-40e7-be15-2089ffaf73a2</t>
  </si>
  <si>
    <t>e366267c-d2d5-4d63-8c3f-98a45468c9cc</t>
  </si>
  <si>
    <t>d29f3fae-22b9-4f2f-96f5-caa7daa3e524</t>
  </si>
  <si>
    <t>60a35460-7e0e-40be-8beb-56b69ffa2f3d</t>
  </si>
  <si>
    <t>41652344-a097-4ac5-a00e-7db12271f15c</t>
  </si>
  <si>
    <t>1441dbdd-ada5-4e78-9104-b16ee8bfa596</t>
  </si>
  <si>
    <t>27c2848d-4349-4dd0-b74b-5e82fc9c3d17</t>
  </si>
  <si>
    <t>2023-11-04 00:00:00+01</t>
  </si>
  <si>
    <t>76d9e655-993a-40d5-ad5b-02c98ee3e5fb</t>
  </si>
  <si>
    <t>0bd34443-183a-4f2e-9228-da2852cf40f3</t>
  </si>
  <si>
    <t>8cfa7e82-661a-4d86-ab77-8f8741a4cb8b</t>
  </si>
  <si>
    <t>ca957b95-2c67-4342-bc61-2487f24dab4d</t>
  </si>
  <si>
    <t>dee219c6-72be-439e-a357-b52bec6bb3da</t>
  </si>
  <si>
    <t>dfc60fb4-c7cd-4ee9-90f1-fad6339ea71d</t>
  </si>
  <si>
    <t>e15beead-00e0-4646-a6bd-af887d67df4e</t>
  </si>
  <si>
    <t>8c406f8b-fc6a-4367-b52f-4687a322390e</t>
  </si>
  <si>
    <t>cf661c62-925d-4fb5-a612-30af12ebd3e3</t>
  </si>
  <si>
    <t>2d672b70-8eb2-4298-bbf1-1031c1a115d1</t>
  </si>
  <si>
    <t>600f4460-d79b-4634-9642-89fe884cf1eb</t>
  </si>
  <si>
    <t>a948be93-ca46-47b7-849d-e60b72ee6c93</t>
  </si>
  <si>
    <t>51917dad70d3fa5f30ed672b929f859a385b617ff8c9cfa3</t>
  </si>
  <si>
    <t>573830df-82db-4b3d-aa58-5ca130d8bd51</t>
  </si>
  <si>
    <t>148acfea-c76e-43f7-b297-c5f9bbdb9b05</t>
  </si>
  <si>
    <t>e319a5b9-e220-4cb2-b43b-089375280da2</t>
  </si>
  <si>
    <t>7f9c9c79-0d0d-4b7d-addd-81a429f4e1d5</t>
  </si>
  <si>
    <t>2023-11-05 00:00:00+01</t>
  </si>
  <si>
    <t>e427a2ea-aabe-4d80-ab88-1259a9a963a0</t>
  </si>
  <si>
    <t>2adabc5e-dfe9-4a4f-ada5-76728c02306b</t>
  </si>
  <si>
    <t>00540ab8-97c9-4f8f-b9e6-29df5ee99461</t>
  </si>
  <si>
    <t>39a852ef-28df-4e58-bb3f-1abc219b44e8</t>
  </si>
  <si>
    <t>83861910-e6bd-40c5-b7fa-eaa02040fbc3</t>
  </si>
  <si>
    <t>a65a28c6-4608-413c-891c-1a2208a41e0c</t>
  </si>
  <si>
    <t>2a089f2d-8b6d-43ff-b38a-60d9247074f6</t>
  </si>
  <si>
    <t>b81e5ccc-4060-41e2-9d3d-dcfee7a1515c</t>
  </si>
  <si>
    <t>8822ccfb-9a0a-4a38-8bdf-56c7208c4d92</t>
  </si>
  <si>
    <t>d9eb0953-4541-44ac-a103-fba04befa8bb</t>
  </si>
  <si>
    <t>50b29021-35b7-4213-b11b-07dcec27e92e</t>
  </si>
  <si>
    <t>526e65d5-c3b6-43cb-a73e-9a5c2985dc22</t>
  </si>
  <si>
    <t>4bbf26ee-ab13-444c-b217-4ea9a7be55d9</t>
  </si>
  <si>
    <t>a709a8cc-a64f-4250-ac2d-0f165372d698</t>
  </si>
  <si>
    <t>8d71245c-65b0-4a1c-8b7a-e7bd77eefe9a</t>
  </si>
  <si>
    <t>1aebdd5f-6529-42ab-92dd-2eef51075ae3</t>
  </si>
  <si>
    <t>415fc816-516a-4173-8f10-b0dafb0e19d2</t>
  </si>
  <si>
    <t>66bc9122-a225-4523-a49b-44b6b9a9acc9</t>
  </si>
  <si>
    <t>43303bb0-c882-41ab-a521-bf9eb702e624</t>
  </si>
  <si>
    <t>2c120026-18e8-47ee-80b1-0997b61104e4</t>
  </si>
  <si>
    <t>2023-11-06 00:00:00+01</t>
  </si>
  <si>
    <t>8f0fe54c-5999-4cc0-9fca-669298a4cd40</t>
  </si>
  <si>
    <t>764bef85-15d1-470d-8d79-b99828f0667c</t>
  </si>
  <si>
    <t>7222a1b0-edb5-411d-8a82-3036771cc030</t>
  </si>
  <si>
    <t>ef905a81-978e-4c8b-a727-673c1c7ec220</t>
  </si>
  <si>
    <t>cdc8b964-24c5-4703-9459-a5547de935d0</t>
  </si>
  <si>
    <t>7991a203-849b-44cb-a704-95e3035c58f8</t>
  </si>
  <si>
    <t>7f79ab5b-7b14-4171-9171-c88e21b445ee</t>
  </si>
  <si>
    <t>e2dc25e6-5c58-4d80-af5a-c3a4f5c77e39</t>
  </si>
  <si>
    <t>003ca9a4-8676-4d50-8b01-556264afaddc</t>
  </si>
  <si>
    <t>11a66c09-0bd9-41f6-b0f4-1e816c5d9f37</t>
  </si>
  <si>
    <t>ff453c7a-8c6d-4b45-80c4-14f0dcc36240</t>
  </si>
  <si>
    <t>855e4fad-cfef-4039-b1c3-830cc0328eea</t>
  </si>
  <si>
    <t>229d195c-4d31-42cc-a5fc-c815da960187</t>
  </si>
  <si>
    <t>8bc77317-1f51-4062-beed-0fd734e53e63</t>
  </si>
  <si>
    <t>1003dbe6-0f3f-4c9d-a927-f15ac3a4a040</t>
  </si>
  <si>
    <t>T552707821215900</t>
  </si>
  <si>
    <t>3172528c-893f-4be2-b663-e83bf3688dfa</t>
  </si>
  <si>
    <t>f08feb32-d051-4487-849f-d47bd4fcdf40</t>
  </si>
  <si>
    <t>7ff8a59f-2346-491b-8332-e1f9faf36000</t>
  </si>
  <si>
    <t>ecf3209c-a0d4-40f2-8190-dbd3fb617eb0</t>
  </si>
  <si>
    <t>82e51acd-eec8-44cf-95a8-f0d6f6cc38d2</t>
  </si>
  <si>
    <t>f87d3ccd-63e9-4ff8-b35e-e530e00bea54</t>
  </si>
  <si>
    <t>290f1c57-9e17-4660-ba81-ca348388cd6d</t>
  </si>
  <si>
    <t>83ff007f-d89f-4dcb-a247-27c62e1e2d64</t>
  </si>
  <si>
    <t>ff899a8f-aa41-48fe-912b-2b30fb161c47</t>
  </si>
  <si>
    <t>2023-11-07 00:00:00+01</t>
  </si>
  <si>
    <t>d80d6571-41cc-4db9-bebc-17da129c6195</t>
  </si>
  <si>
    <t>f2bb7c72-7036-4579-96bf-96c6861fde4b</t>
  </si>
  <si>
    <t>c6a371f9-6a6b-4c2d-b20c-fdf5cba1acf2</t>
  </si>
  <si>
    <t>a72903fe-6cf9-43ae-b733-67f4c3273038</t>
  </si>
  <si>
    <t>7d5d73f8-6f9a-4f92-a5df-eaa04c0a53f3</t>
  </si>
  <si>
    <t>b9f94094-4111-4651-aa8c-64264ec87f84</t>
  </si>
  <si>
    <t>6e22d3fc-f774-4fee-8a28-182e7db8eb73</t>
  </si>
  <si>
    <t>ac2bfe61-1a1a-45cf-9a89-524ae3c9baaf</t>
  </si>
  <si>
    <t>32bf7ce8-1191-4428-bdc2-6b9c6a7642a6</t>
  </si>
  <si>
    <t>37c5a293-8ae6-4541-9960-84cce743275e</t>
  </si>
  <si>
    <t>9a207b7e-eff9-4944-a654-df75b826c28d</t>
  </si>
  <si>
    <t>647d2b28-a469-4da1-ad23-0244d10beef6</t>
  </si>
  <si>
    <t>36ccc02c-ed03-40f8-afa7-65e2e949e995</t>
  </si>
  <si>
    <t>c34e9bad-d46f-4e4a-a5b8-abc478e8d6e9</t>
  </si>
  <si>
    <t>6ec6d83b-48b4-4512-9000-125df0544788</t>
  </si>
  <si>
    <t>d45c2a22-3a20-4db0-83fe-d56881ea6439</t>
  </si>
  <si>
    <t>4ff4a710-7cc8-45e9-815f-5188d19833e1</t>
  </si>
  <si>
    <t>54f02781-18da-4dcc-83b7-8ba96d313de2</t>
  </si>
  <si>
    <t>9d496403-e7fc-4be1-a748-ce8302e49540</t>
  </si>
  <si>
    <t>f7bf5917-a4dd-40b3-9017-5b2aa60f0da7</t>
  </si>
  <si>
    <t>ea25caa5-a092-40e7-8925-a911518c7fd4</t>
  </si>
  <si>
    <t>e186c43a-e173-4273-a6c8-6d39dca940ee</t>
  </si>
  <si>
    <t>b1893da1-4e3c-4f4e-a58c-9052c35e1e25</t>
  </si>
  <si>
    <t>d65a7c31-aa86-4526-b5e7-4610e0648f8e</t>
  </si>
  <si>
    <t>f99fb1a4-0eca-4700-9b3c-b95b3d651adf</t>
  </si>
  <si>
    <t>54b0a815-8e5b-4f26-8814-b36de6009df5</t>
  </si>
  <si>
    <t>2aa7959b-4ce7-430e-b7ff-49aec65bc613</t>
  </si>
  <si>
    <t>6429a51b-776f-46f5-b6a2-985dcf3a15e3</t>
  </si>
  <si>
    <t>36d10ba3-3dcc-417e-9401-0502accbe89c</t>
  </si>
  <si>
    <t>b35646e0-acd1-44d0-be26-19bbf0b027b1</t>
  </si>
  <si>
    <t>f895b604-1fea-4b0e-8dc4-7e986a193be6</t>
  </si>
  <si>
    <t>2023-11-08 00:00:00+01</t>
  </si>
  <si>
    <t>0f3b0601-243b-47f9-80b9-58e58bc65711</t>
  </si>
  <si>
    <t>07f8cd80-7646-4ce1-9765-434393ed2725</t>
  </si>
  <si>
    <t>610872d4-6ac1-4412-a611-da0e987a6707</t>
  </si>
  <si>
    <t>eaafa3c3-27f8-4399-8b50-bef2ae92274b</t>
  </si>
  <si>
    <t>ada34948-30a5-473a-9621-6a07285e8087</t>
  </si>
  <si>
    <t>d33baefd-6dfa-4f23-a3d8-962be71b99a3</t>
  </si>
  <si>
    <t>641c46a6-ccbb-4c01-8bc3-3ec2f145e156</t>
  </si>
  <si>
    <t>69731ef0-1e31-49ec-afc2-fa18acefaf43</t>
  </si>
  <si>
    <t>6b452b5c-048a-44d8-8da1-97de1675e3a6</t>
  </si>
  <si>
    <t>d508c04b-c72b-4edb-9b87-1666cc9ec795</t>
  </si>
  <si>
    <t>f169d5eb-8f40-429b-9ea0-1f62628e3a64</t>
  </si>
  <si>
    <t>2023-11-10 00:00:00+01</t>
  </si>
  <si>
    <t>b7b89362-de0f-46c0-8ce7-0f6f692524e8</t>
  </si>
  <si>
    <t>c996c535-4c36-44f1-8239-1b2ef1bd9ba2</t>
  </si>
  <si>
    <t>4e903034-1037-4542-b6c8-67685c6bbefe</t>
  </si>
  <si>
    <t>2023-11-11 00:00:00+01</t>
  </si>
  <si>
    <t>a00157ac-e8d8-4ec5-a2c7-f2df77784f5d</t>
  </si>
  <si>
    <t>d2d896cd-af35-43fa-8126-d531d4aca62b</t>
  </si>
  <si>
    <t>2023-11-12 00:00:00+01</t>
  </si>
  <si>
    <t>4ece4cff-9f9c-44a0-b2a8-acc14e16b79d</t>
  </si>
  <si>
    <t>29a09dcd-46fd-4def-a638-31663b890a5a</t>
  </si>
  <si>
    <t>2023-11-14 00:00:00+01</t>
  </si>
  <si>
    <t>0998d163-7961-4fee-bdd8-36a78b6e994f</t>
  </si>
  <si>
    <t>bb858c00-3a5f-45ed-8c61-4cbdd326e568</t>
  </si>
  <si>
    <t>e69aea15-9dbc-409a-8291-be2882a513a9</t>
  </si>
  <si>
    <t>11387074-5565-470d-82fd-ed568a70d8ee</t>
  </si>
  <si>
    <t>d683500e-f0ee-44e8-b100-67351bc2240d</t>
  </si>
  <si>
    <t>2023-11-16 00:00:00+01</t>
  </si>
  <si>
    <t>23e791c3-9e98-4f53-b988-09d89f3eb4f3</t>
  </si>
  <si>
    <t>3c6b5358-0ffc-4d82-aa57-1f9d49fc50a4</t>
  </si>
  <si>
    <t>8748c23d-6cce-4dc9-92d9-6d8b6b11b73e</t>
  </si>
  <si>
    <t>2023-11-19 00:00:00+01</t>
  </si>
  <si>
    <t>d913453b-499c-4b42-8013-44f8886012c9</t>
  </si>
  <si>
    <t>fa8c07b6-4318-4de1-bbff-d9e3db3fd6ac</t>
  </si>
  <si>
    <t>2023-11-20 00:00:00+01</t>
  </si>
  <si>
    <t>e082e2ce-8113-4e8f-b705-70f401788c89</t>
  </si>
  <si>
    <t>2023-11-26 00:00:00+01</t>
  </si>
  <si>
    <t>77497c23-d96d-4fd5-8f77-3f067829960c</t>
  </si>
  <si>
    <t>02ae14825aee1fbc80058b394828fec719c8a8e3359816c9</t>
  </si>
  <si>
    <t>2023-11-28 00:00:00+01</t>
  </si>
  <si>
    <t>07ff70a2-c109-41a5-8e7a-78405daeb12e</t>
  </si>
  <si>
    <t>2023-11-29 00:00:00+01</t>
  </si>
  <si>
    <t>de60d24f-dd02-49be-a9a5-59f13812600d</t>
  </si>
  <si>
    <t>182e1e3d-8dd9-431b-a64f-5c4f0fabbc73</t>
  </si>
  <si>
    <t>2023-11-30 00:00:00+01</t>
  </si>
  <si>
    <t>9734a5e0-062f-4d2f-9d48-fbfa0073dccf</t>
  </si>
  <si>
    <t>4f405f85-dca0-40ed-bdea-c689025c8754</t>
  </si>
  <si>
    <t>2023-12-01 00:00:00+01</t>
  </si>
  <si>
    <t>lzd2jgcfcako888</t>
  </si>
  <si>
    <t>Pickup card (lost card)</t>
  </si>
  <si>
    <t>iqat1x43m72c6rv</t>
  </si>
  <si>
    <t>2023-12-03 00:00:00+01</t>
  </si>
  <si>
    <t>4a7b7a89-5755-4263-bdd2-978b75f9f0af</t>
  </si>
  <si>
    <t>3xkqo1gxdmvjhdm</t>
  </si>
  <si>
    <t>2023-12-04 00:00:00+01</t>
  </si>
  <si>
    <t>dukltx7dpu9ypn7</t>
  </si>
  <si>
    <t>6438099c01de8df6c72307488f9e388c1e59fd970b914dd9</t>
  </si>
  <si>
    <t>60vpz557dsbop8u</t>
  </si>
  <si>
    <t>2023-12-05 00:00:00+01</t>
  </si>
  <si>
    <t>0307d46f-4f3b-445d-878b-51f8a2cef420</t>
  </si>
  <si>
    <t>f39d27de-b741-4a21-bd38-dba5091bdf7a</t>
  </si>
  <si>
    <t>jr85ta4voc</t>
  </si>
  <si>
    <t>icl612k3ixbfk4j</t>
  </si>
  <si>
    <t>2023-12-06 00:00:00+01</t>
  </si>
  <si>
    <t>m2jd4ommsglpm4u</t>
  </si>
  <si>
    <t>2023-12-07 00:00:00+01</t>
  </si>
  <si>
    <t>6i5fnbsg26bubmu</t>
  </si>
  <si>
    <t>bg0r3oqgkfevyb1</t>
  </si>
  <si>
    <t>twyhe53ivpi17ta</t>
  </si>
  <si>
    <t>2023-12-09 00:00:00+01</t>
  </si>
  <si>
    <t>4a9fdddf-0cf1-4df4-9ab3-346f9220bc74</t>
  </si>
  <si>
    <t>2023-12-10 00:00:00+01</t>
  </si>
  <si>
    <t>0e06befc-138e-4031-bf25-328ffbd866db</t>
  </si>
  <si>
    <t>990773ea-c5a0-4632-9d7c-ec652f0938ee</t>
  </si>
  <si>
    <t>2023-12-11 00:00:00+01</t>
  </si>
  <si>
    <t>hjfo6v9z6y</t>
  </si>
  <si>
    <t>64423d4c-08dc-4a4d-94ec-9d4b1261ca95</t>
  </si>
  <si>
    <t>2023-12-12 00:00:00+01</t>
  </si>
  <si>
    <t>6f7cb104-a72d-4401-ab54-a19ecd81e243</t>
  </si>
  <si>
    <t>518fac4e-9330-4a6a-8437-891d7f06c5ff</t>
  </si>
  <si>
    <t>2023-12-13 00:00:00+01</t>
  </si>
  <si>
    <t>44458a3d-8dc1-49de-a155-d34ba58136c4</t>
  </si>
  <si>
    <t>ce9a7cf9-1792-425d-ab8a-309e14cb197a</t>
  </si>
  <si>
    <t>2023-12-14 00:00:00+01</t>
  </si>
  <si>
    <t>7d83c3c1-47d2-440e-a0d2-a4c9e327d48e</t>
  </si>
  <si>
    <t>a6b944ec-4e47-49e2-8104-7eca20e48405</t>
  </si>
  <si>
    <t>2023-12-16 00:00:00+01</t>
  </si>
  <si>
    <t>c45dff59-56b2-4068-9be1-19acc5f950ae</t>
  </si>
  <si>
    <t>T951437436809826</t>
  </si>
  <si>
    <t>2023-12-18 00:00:00+01</t>
  </si>
  <si>
    <t>7228beff-f493-425f-9b6b-747b22baa012</t>
  </si>
  <si>
    <t>2023-12-19 00:00:00+01</t>
  </si>
  <si>
    <t>18529bd9-128a-4897-9e03-e8782824b374</t>
  </si>
  <si>
    <t>T754829642782165</t>
  </si>
  <si>
    <t>2023-12-20 00:00:00+01</t>
  </si>
  <si>
    <t>f6d5ab85-1b37-433e-b484-711529a7942f</t>
  </si>
  <si>
    <t>T676149664007766</t>
  </si>
  <si>
    <t>0b14abe5-6f39-42ed-ad7b-e07546507847</t>
  </si>
  <si>
    <t>2023-12-21 00:00:00+01</t>
  </si>
  <si>
    <t>c6d2c79f-e2dc-4d12-89c4-78c184da5f81</t>
  </si>
  <si>
    <t>905ba51b-cdf3-4ffd-a8ee-1e1647d31f08</t>
  </si>
  <si>
    <t>2023-12-22 00:00:00+01</t>
  </si>
  <si>
    <t>f7c2e5d2-606b-4968-a61a-ad3995423e87</t>
  </si>
  <si>
    <t>ff617fc5-9778-4ec2-85a9-b6765d951664</t>
  </si>
  <si>
    <t>d7f8b1a2-7cf6-4d42-8b73-e84cc5b66a90</t>
  </si>
  <si>
    <t>2023-12-23 00:00:00+01</t>
  </si>
  <si>
    <t>51227156-04c2-42a6-9594-78630958193e</t>
  </si>
  <si>
    <t>0e21fc1b-8dd5-428c-b704-ebab55c67531</t>
  </si>
  <si>
    <t>2023-12-24 00:00:00+01</t>
  </si>
  <si>
    <t>7e0c5d03-2669-490b-bf6e-8445991ea7f5</t>
  </si>
  <si>
    <t>8fe57462-98fd-4689-970f-2f3420a4edcc</t>
  </si>
  <si>
    <t>Kindly enter the OTP sent to 234915***5275</t>
  </si>
  <si>
    <t>aa45df2a-c8f8-4cd6-b980-cf50739d6c6f</t>
  </si>
  <si>
    <t>9b98d88f-eee7-42a6-a311-ba86fb1e93fb</t>
  </si>
  <si>
    <t>b4c9d02a-d232-4034-8fcc-cd066e0686cc</t>
  </si>
  <si>
    <t>37656ada-2245-4f48-b7ce-1f15c65b712e</t>
  </si>
  <si>
    <t>e98b0e98-c360-43e3-bd9e-4f56f79de389</t>
  </si>
  <si>
    <t>2023-12-27 00:00:00+01</t>
  </si>
  <si>
    <t>0199d350-29d9-4a1c-a01e-7e5cefa17ed6</t>
  </si>
  <si>
    <t>2023-12-28 00:00:00+01</t>
  </si>
  <si>
    <t>2a68faab-c4f8-4b77-a28a-59ed4193e2de</t>
  </si>
  <si>
    <t>9ca8b17d-998d-4223-9aeb-3586d092f27d</t>
  </si>
  <si>
    <t>8bbeaec8-f9ac-49e1-8a3e-7ce9575f9f55</t>
  </si>
  <si>
    <t>530a49af-1f51-40c3-8b63-309645a42082</t>
  </si>
  <si>
    <t>2c362430-0bed-41f0-ad69-9d95b0ee0ab3</t>
  </si>
  <si>
    <t>7ec64440-7f05-446d-9cca-a17e8ec0125a</t>
  </si>
  <si>
    <t>37a2ac4d-5ea2-4500-be9e-5333198c7396</t>
  </si>
  <si>
    <t>2023-12-29 00:00:00+01</t>
  </si>
  <si>
    <t>9f072f40-f4d0-4e63-9e6a-79cb070ad4ac</t>
  </si>
  <si>
    <t>6274c590-56c3-480e-80ed-f43c2ca5609b</t>
  </si>
  <si>
    <t>9ccf8c56-ccb6-44f2-bada-df3d95355c0d</t>
  </si>
  <si>
    <t>dc7c078f-cf82-48c7-bcd4-1240eac7e41f</t>
  </si>
  <si>
    <t>d11086ff-ed95-417f-92fc-8d3e592c6b48</t>
  </si>
  <si>
    <t>6574165d-c903-4aef-87c0-b834976536d1</t>
  </si>
  <si>
    <t>2023-12-31 00:00:00+01</t>
  </si>
  <si>
    <t>515406f1-a8ff-4821-a158-d32636041c15</t>
  </si>
  <si>
    <t>b597f011-767d-4c79-90a7-0eaa50a5c01f</t>
  </si>
  <si>
    <t>70158ab5-68b0-44af-bc7f-186931575567</t>
  </si>
  <si>
    <t>050dc28e-f564-4a22-a53a-fd4371fe0281</t>
  </si>
  <si>
    <t xml:space="preserve">Month </t>
  </si>
  <si>
    <t>Month cal</t>
  </si>
  <si>
    <t>Amount_USD</t>
  </si>
  <si>
    <t>Row Labels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</si>
  <si>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</si>
  <si>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</si>
  <si>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</si>
  <si>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</si>
  <si>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</si>
  <si>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</si>
  <si>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</si>
  <si>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</si>
  <si>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</si>
  <si>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</si>
  <si>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</si>
  <si>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</si>
  <si>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</si>
  <si>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</si>
  <si>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</si>
  <si>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</si>
  <si>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</si>
  <si>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Grand Total</t>
  </si>
  <si>
    <t>Sum of Amount_USD</t>
  </si>
  <si>
    <t>amount _NGN</t>
  </si>
  <si>
    <t>Sum of amount _NGN</t>
  </si>
  <si>
    <t>Monthly Change (%)</t>
  </si>
  <si>
    <t>Current Month Revenue (NGN) , December 2023</t>
  </si>
  <si>
    <t>Previous Month Revenue (NGN), Novenber 2023</t>
  </si>
  <si>
    <t xml:space="preserve">Current Month Revenue KPI and Monthly Change % </t>
  </si>
  <si>
    <t>Current Month Subscribers (Dec 2023)</t>
  </si>
  <si>
    <t>Current Month Subscribers KPI + Monthly Change %</t>
  </si>
  <si>
    <t>Previous Month Subscribers(November 2023)</t>
  </si>
  <si>
    <t>Monthly Change Subscribers %</t>
  </si>
  <si>
    <t>Unique Subscribers</t>
  </si>
  <si>
    <t>number of transactions per country</t>
  </si>
  <si>
    <t>Nigeria</t>
  </si>
  <si>
    <t>Canada</t>
  </si>
  <si>
    <t>United States</t>
  </si>
  <si>
    <t>United Kingdom</t>
  </si>
  <si>
    <t>United Arab Emirates</t>
  </si>
  <si>
    <t>Ghana</t>
  </si>
  <si>
    <t>Norway</t>
  </si>
  <si>
    <t>Kenya</t>
  </si>
  <si>
    <t>Ukraine</t>
  </si>
  <si>
    <t>Transaction_Per_Country</t>
  </si>
  <si>
    <t>Country_Names</t>
  </si>
  <si>
    <t>Country_Code</t>
  </si>
  <si>
    <t>Note: 1,039 transactions have unspecified country codes (NULL)</t>
  </si>
  <si>
    <t>Column Labels</t>
  </si>
  <si>
    <t>Count of transaction_id</t>
  </si>
  <si>
    <t>Spread of successful payments by channel, card_type (credit or debit), and card_bank</t>
  </si>
  <si>
    <t>Active Months</t>
  </si>
  <si>
    <t>Success Transsactiona</t>
  </si>
  <si>
    <t xml:space="preserve">Failed Transactions </t>
  </si>
  <si>
    <t>Pendin Transsactions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</si>
</sst>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₦&quot;#,##0.00"/>
  </numFmts>
  <fonts count="2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8"/>
      <name val="ProductSans"/>
    </font>
    <font>
      <sz val="18"/>
      <color theme="1"/>
      <name val="Aptos Narrow"/>
      <family val="2"/>
      <scheme val="minor"/>
    </font>
    <font>
      <b/>
      <sz val="18"/>
      <color theme="1"/>
      <name val="ProductSan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10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9" fillId="0" borderId="0" xfId="0" applyFont="1"/>
    <xf numFmtId="49" fontId="0" fillId="0" borderId="0" xfId="0" applyNumberFormat="1"/>
    <xf numFmtId="49" fontId="16" fillId="0" borderId="0" xfId="0" applyNumberFormat="1" applyFont="1"/>
    <xf numFmtId="49" fontId="0" fillId="33" borderId="0" xfId="0" applyNumberFormat="1" applyFill="1"/>
    <xf numFmtId="0" fontId="20" fillId="0" borderId="0" xfId="0" applyFont="1"/>
    <xf numFmtId="0" fontId="0" fillId="0" borderId="0" xfId="0" applyAlignment="1">
      <alignment horizontal="left" indent="1"/>
    </xf>
    <xf numFmtId="0" fontId="21" fillId="0" borderId="0" xfId="0" applyFont="1" applyAlignment="1">
      <alignment horizontal="center" vertical="center" wrapText="1"/>
    </xf>
    <xf numFmtId="0" fontId="22" fillId="0" borderId="0" xfId="0" applyFont="1"/>
    <xf numFmtId="164" fontId="22" fillId="0" borderId="0" xfId="0" applyNumberFormat="1" applyFont="1"/>
    <xf numFmtId="10" fontId="22" fillId="0" borderId="0" xfId="0" applyNumberFormat="1" applyFont="1"/>
    <xf numFmtId="0" fontId="23" fillId="0" borderId="0" xfId="0" applyFont="1" applyAlignment="1">
      <alignment horizontal="center" wrapText="1"/>
    </xf>
    <xf numFmtId="0" fontId="21" fillId="0" borderId="0" xfId="0" applyFont="1" applyAlignment="1">
      <alignment horizontal="left" vertical="center" wrapText="1"/>
    </xf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[Sales_data.csv.xlsx]The monthly trend of revenue, N!PivotTable3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Revenue Trend (NGN and USD)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0107541867001139"/>
          <c:y val="5.6277848989806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'The monthly trend of revenue, N'!$C$3</c:f>
              <c:strCache>
                <c:ptCount val="1"/>
                <c:pt idx="0">
                  <c:v>Sum of amount _NGN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 monthly trend of revenue, N'!$A$4:$A$21</c:f>
              <c:strCache>
                <c:ptCount val="17"/>
                <c:pt idx="0">
                  <c:v>2022-08</c:v>
                </c:pt>
                <c:pt idx="1">
                  <c:v>2022-09</c:v>
                </c:pt>
                <c:pt idx="2">
                  <c:v>2022-10</c:v>
                </c:pt>
                <c:pt idx="3">
                  <c:v>2022-11</c:v>
                </c:pt>
                <c:pt idx="4">
                  <c:v>2022-12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</c:strCache>
            </c:strRef>
          </c:cat>
          <c:val>
            <c:numRef>
              <c:f>'The monthly trend of revenue, N'!$C$4:$C$21</c:f>
              <c:numCache>
                <c:formatCode>General</c:formatCode>
                <c:ptCount val="17"/>
                <c:pt idx="0">
                  <c:v>431662.77</c:v>
                </c:pt>
                <c:pt idx="1">
                  <c:v>434657.89500000002</c:v>
                </c:pt>
                <c:pt idx="2">
                  <c:v>4611258.9704999924</c:v>
                </c:pt>
                <c:pt idx="3">
                  <c:v>301128.08249999996</c:v>
                </c:pt>
                <c:pt idx="4">
                  <c:v>653399.04000000015</c:v>
                </c:pt>
                <c:pt idx="5">
                  <c:v>929010.8624999997</c:v>
                </c:pt>
                <c:pt idx="6">
                  <c:v>399666.59249999997</c:v>
                </c:pt>
                <c:pt idx="7">
                  <c:v>603049.72349999996</c:v>
                </c:pt>
                <c:pt idx="8">
                  <c:v>321610.40100000001</c:v>
                </c:pt>
                <c:pt idx="9">
                  <c:v>821549.13750000007</c:v>
                </c:pt>
                <c:pt idx="10">
                  <c:v>1435404.2640000002</c:v>
                </c:pt>
                <c:pt idx="11">
                  <c:v>2679915.8295000009</c:v>
                </c:pt>
                <c:pt idx="12">
                  <c:v>3518359.4250000012</c:v>
                </c:pt>
                <c:pt idx="13">
                  <c:v>2481472.9379999992</c:v>
                </c:pt>
                <c:pt idx="14">
                  <c:v>3006569.8109999998</c:v>
                </c:pt>
                <c:pt idx="15">
                  <c:v>2997197.8259999994</c:v>
                </c:pt>
                <c:pt idx="16">
                  <c:v>1054088.5634999997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D-48E1-B700-3D39B4E8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848832"/>
        <c:axId val="827844992"/>
      </c:lineChart>
      <c:lineChart>
        <c:grouping val="standard"/>
        <c:varyColors val="0"/>
        <c:ser>
          <c:idx val="0"/>
          <c:order val="0"/>
          <c:tx>
            <c:strRef>
              <c:f>'The monthly trend of revenue, N'!$B$3</c:f>
              <c:strCache>
                <c:ptCount val="1"/>
                <c:pt idx="0">
                  <c:v>Sum of Amount_USD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 monthly trend of revenue, N'!$A$4:$A$21</c:f>
              <c:strCache>
                <c:ptCount val="17"/>
                <c:pt idx="0">
                  <c:v>2022-08</c:v>
                </c:pt>
                <c:pt idx="1">
                  <c:v>2022-09</c:v>
                </c:pt>
                <c:pt idx="2">
                  <c:v>2022-10</c:v>
                </c:pt>
                <c:pt idx="3">
                  <c:v>2022-11</c:v>
                </c:pt>
                <c:pt idx="4">
                  <c:v>2022-12</c:v>
                </c:pt>
                <c:pt idx="5">
                  <c:v>2023-01</c:v>
                </c:pt>
                <c:pt idx="6">
                  <c:v>2023-02</c:v>
                </c:pt>
                <c:pt idx="7">
                  <c:v>2023-03</c:v>
                </c:pt>
                <c:pt idx="8">
                  <c:v>2023-04</c:v>
                </c:pt>
                <c:pt idx="9">
                  <c:v>2023-05</c:v>
                </c:pt>
                <c:pt idx="10">
                  <c:v>2023-06</c:v>
                </c:pt>
                <c:pt idx="11">
                  <c:v>2023-07</c:v>
                </c:pt>
                <c:pt idx="12">
                  <c:v>2023-08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</c:strCache>
            </c:strRef>
          </c:cat>
          <c:val>
            <c:numRef>
              <c:f>'The monthly trend of revenue, N'!$B$4:$B$21</c:f>
              <c:numCache>
                <c:formatCode>General</c:formatCode>
                <c:ptCount val="17"/>
                <c:pt idx="0">
                  <c:v>269.78923125000006</c:v>
                </c:pt>
                <c:pt idx="1">
                  <c:v>271.661184375</c:v>
                </c:pt>
                <c:pt idx="2">
                  <c:v>3883.9502690625018</c:v>
                </c:pt>
                <c:pt idx="3">
                  <c:v>677.61897656249982</c:v>
                </c:pt>
                <c:pt idx="4">
                  <c:v>972.74294906249986</c:v>
                </c:pt>
                <c:pt idx="5">
                  <c:v>1657.0486078125011</c:v>
                </c:pt>
                <c:pt idx="6">
                  <c:v>407.19318281250003</c:v>
                </c:pt>
                <c:pt idx="7">
                  <c:v>502.82732718749992</c:v>
                </c:pt>
                <c:pt idx="8">
                  <c:v>571.52977874999988</c:v>
                </c:pt>
                <c:pt idx="9">
                  <c:v>1104.0703537500001</c:v>
                </c:pt>
                <c:pt idx="10">
                  <c:v>1954.6877765625027</c:v>
                </c:pt>
                <c:pt idx="11">
                  <c:v>3454.4769918750021</c:v>
                </c:pt>
                <c:pt idx="12">
                  <c:v>4356.3624300000001</c:v>
                </c:pt>
                <c:pt idx="13">
                  <c:v>3063.1403578124996</c:v>
                </c:pt>
                <c:pt idx="14">
                  <c:v>2099.8146028125029</c:v>
                </c:pt>
                <c:pt idx="15">
                  <c:v>1997.9421590625025</c:v>
                </c:pt>
                <c:pt idx="16">
                  <c:v>762.16571156250018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D-48E1-B700-3D39B4E8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67136"/>
        <c:axId val="48465696"/>
      </c:lineChart>
      <c:catAx>
        <c:axId val="8278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7844992"/>
        <c:crosses val="autoZero"/>
        <c:auto val="1"/>
        <c:lblAlgn val="ctr"/>
        <c:lblOffset val="100"/>
        <c:noMultiLvlLbl val="0"/>
      </c:catAx>
      <c:valAx>
        <c:axId val="827844992"/>
        <c:scaling>
          <c:orientation val="minMax"/>
          <c:max val="10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7848832"/>
        <c:crosses val="autoZero"/>
        <c:crossBetween val="between"/>
      </c:valAx>
      <c:valAx>
        <c:axId val="48465696"/>
        <c:scaling>
          <c:orientation val="minMax"/>
          <c:max val="10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48467136"/>
        <c:crosses val="max"/>
        <c:crossBetween val="between"/>
      </c:valAx>
      <c:catAx>
        <c:axId val="48467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65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effectLst/>
              </a:rPr>
              <a:t>Monthly Trend of Subscribers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75000"/>
                    <a:lumOff val="2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2148818897637795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lotArea>
      <c:layout>
        <c:manualLayout>
          <c:layoutTarget val="inner"/>
          <c:xMode val="edge"/>
          <c:yMode val="edge"/>
          <c:x val="2.4414366172206679E-2"/>
          <c:y val="0.11789966741097178"/>
          <c:w val="0.96098683480214497"/>
          <c:h val="0.72214005735428899"/>
        </c:manualLayout>
      </c:layout>
      <c:lineChart>
        <c:grouping val="standard"/>
        <c:varyColors val="0"/>
        <c:ser>
          <c:idx val="0"/>
          <c:order val="0"/>
          <c:tx>
            <c:strRef>
              <c:f>'4.Subscribers_trend'!$B$1</c:f>
              <c:strCache>
                <c:ptCount val="1"/>
                <c:pt idx="0">
                  <c:v>Unique Subscribers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'4.Subscribers_trend'!$A$2:$A$18</c:f>
              <c:strCache>
                <c:ptCount val="17"/>
                <c:pt idx="0">
                  <c:v>2022-08</c:v>
                </c:pt>
                <c:pt idx="1">
                  <c:v>2022-09</c:v>
                </c:pt>
                <c:pt idx="2">
                  <c:v>2022-10</c:v>
                </c:pt>
                <c:pt idx="3">
                  <c:v>2022-11</c:v>
                </c:pt>
                <c:pt idx="4">
                  <c:v>2022-12</c:v>
                </c:pt>
                <c:pt idx="5">
                  <c:v>2023-01</c:v>
                </c:pt>
                <c:pt idx="6">
                  <c:v>2023-02</c:v>
                </c:pt>
                <c:pt idx="7">
                  <c:v>2023-08</c:v>
                </c:pt>
                <c:pt idx="8">
                  <c:v>2023-03</c:v>
                </c:pt>
                <c:pt idx="9">
                  <c:v>2023-04</c:v>
                </c:pt>
                <c:pt idx="10">
                  <c:v>2023-05</c:v>
                </c:pt>
                <c:pt idx="11">
                  <c:v>2023-06</c:v>
                </c:pt>
                <c:pt idx="12">
                  <c:v>2023-07</c:v>
                </c:pt>
                <c:pt idx="13">
                  <c:v>2023-09</c:v>
                </c:pt>
                <c:pt idx="14">
                  <c:v>2023-10</c:v>
                </c:pt>
                <c:pt idx="15">
                  <c:v>2023-11</c:v>
                </c:pt>
                <c:pt idx="16">
                  <c:v>2023-12</c:v>
                </c:pt>
              </c:strCache>
            </c:strRef>
          </c:cat>
          <c:val>
            <c:numRef>
              <c:f>'4.Subscribers_trend'!$B$2:$B$18</c:f>
              <c:numCache>
                <c:formatCode>General</c:formatCode>
                <c:ptCount val="17"/>
                <c:pt idx="0">
                  <c:v>3</c:v>
                </c:pt>
                <c:pt idx="1">
                  <c:v>2</c:v>
                </c:pt>
                <c:pt idx="2">
                  <c:v>21</c:v>
                </c:pt>
                <c:pt idx="3">
                  <c:v>5</c:v>
                </c:pt>
                <c:pt idx="4">
                  <c:v>4</c:v>
                </c:pt>
                <c:pt idx="5">
                  <c:v>16</c:v>
                </c:pt>
                <c:pt idx="6">
                  <c:v>1</c:v>
                </c:pt>
                <c:pt idx="7">
                  <c:v>58</c:v>
                </c:pt>
                <c:pt idx="8">
                  <c:v>2</c:v>
                </c:pt>
                <c:pt idx="9">
                  <c:v>3</c:v>
                </c:pt>
                <c:pt idx="10">
                  <c:v>12</c:v>
                </c:pt>
                <c:pt idx="11">
                  <c:v>18</c:v>
                </c:pt>
                <c:pt idx="12">
                  <c:v>36</c:v>
                </c:pt>
                <c:pt idx="13">
                  <c:v>39</c:v>
                </c:pt>
                <c:pt idx="14">
                  <c:v>28</c:v>
                </c:pt>
                <c:pt idx="15">
                  <c:v>39</c:v>
                </c:pt>
                <c:pt idx="1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9-4289-B3FA-042B57F7198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186240"/>
        <c:axId val="54186736"/>
      </c:lineChart>
      <c:catAx>
        <c:axId val="541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4186736"/>
        <c:crosses val="autoZero"/>
        <c:auto val="1"/>
        <c:lblAlgn val="ctr"/>
        <c:lblOffset val="100"/>
        <c:noMultiLvlLbl val="0"/>
      </c:catAx>
      <c:valAx>
        <c:axId val="541867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4186240"/>
        <c:crosses val="autoZero"/>
        <c:crossBetween val="midCat"/>
      </c:valAx>
      <c:spPr>
        <a:noFill/>
        <a:ln cap="rnd">
          <a:solidFill>
            <a:schemeClr val="accent1"/>
          </a:solidFill>
          <a:round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>
                <a:effectLst/>
              </a:rPr>
              <a:t>Map of Payment Attempts by Country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regionMap" uniqueId="{B648A6CD-7F73-4F3E-9144-1696112E39EC}">
          <cx:tx>
            <cx:txData>
              <cx:f>_xlchart.v5.2</cx:f>
              <cx:v>Transaction_Per_Country</cx:v>
            </cx:txData>
          </cx:tx>
          <cx:dataId val="0"/>
          <cx:layoutPr>
            <cx:geography cultureLanguage="en-US" cultureRegion="NG" attribution="Powered by Bing">
              <cx:geoCache provider="{E9337A44-BEBE-4D9F-B70C-5C5E7DAFC167}">
                <cx:binary>zHppk504svZf6ejPF7cWENLE9ESM4Cx1qurUYpfL9heiNoNAIJAECH79m9Ve2q727Z43ZiLmVnRE
+wCCVK5PPqm/P4S/PeinO/tTaHXn/vYQfv258r7/2y+/uIfqqb1zr1r1YI0zH/2rB9P+Yj5+VA9P
vzzau1l15S8E4fiXh+rO+qfw8z/+Dm8rn8yZebjzynRX45Ndrp/cqL37k3s/vPXTgxk7/7y8hDf9
+vPR2Plu+fmnp84rv7xZ+qdff/7ukZ9/+uXli/7w0Z80yOXHR1ibiFcCU0oR4ui3P/zzT9p05efb
GL1KKRdM8C+fPN61sOyvxfhNiLvHR/vk3E+f///7uu9E/v2ycib7tN/MPEt3vPhtO798r89//P3F
BdjgiyvfqPylNv7q1h80rsonq+6+7P/fV7l4xUDTNGHpJ42j5DuVp68E/KWYf7kdf/n0Z9X/tTz/
i+6/LHyp/C/X/6D93X9f+9ldd/f4H1Q+I6+SlArOUPJJ++Q75UeCgXU4RjwhX+9/irVP2v9reX6s
/C/rXuj+y+WXqs/++d9X/U2n/NPjT6/9nX9yX3zw33d/Kl4l4P1pTD87OH1hAfEKYU4ZFfFzIAjx
wv//ZbF+bIgXy1/Y48Xdl2a5ef1/xiynUHYeTfufs0tCX4mYckroJ7U/p/xvKkEEgZOghMVfAgdB
5HwbGZ9V9y/I9aeG+br+x5b5evulaXbyv2+aXQXZ6otW/v1I4a8Q1GXC6ReLQCR8axH86rlokxR9
NpgQX779KVf9pTg/NsTnZS/0//nqH9S+/++r/bPn/dPe3f+0aZX9z+YrEr+CSkDiVCSf9fydFZ7D
BnIUx/j3sPlBWPzLwv3YJj/e4gsT/fihlxb75+a/b7HTp275DwYKfhXHWDDIXd+ZhvJXMcVUMLDd
b3/p9/Hxl1L82Bafl71Q/uerL7V9+n9A2zeNvVPd05fN//uJKRavYp5ikfLfFftNYqL4FQH8SnHy
OTO9aB7+BXl+rPmvC1/o/uv1l9q/+Y/AqP+9t/jaWeV3/m7zW0v2TXvx53d/2yJ0iS+W/lln9ymv
nDz++jNO2W9R/Kkxen7Fd7X4+OSrJ6vvusevwO3rqqc753/9OX1FSCogNlCSYsIFgvfNT8936CvK
CJR6RBDBKRcJtCedsb6CZpECBoA7sDBOUkQxxJsz42+3oFFMqCDQTHIwfQKo7csGL41eStN91cbn
3z91Y3tpVOfdrz8TeFH/6bFnOQEYijhm4F2csGcwiKCy9Q9314B54Gn8P5ivLiyNFdL1Q/RmcQkZ
pfdoaeRcDC5PG8862cTOb1xaVbs6RnW7iVIbZDITKgkK46aqZ3LgrBDv1zp0t0MIes4SH3G9Xbuq
YbLsRfEmpqM9ET2asm5Jl+03Wv/BPp7FfLGNBJSRQKQwSglB328DxQsfKLdc8nql255OfpSojJ2k
pS9yp9vh2oS42s+RaE7QilD259+nzx/4gwAcEZYkhEJHAwjiWz0u8WBaOy9cukLXZ7ZGzbmfFWuk
H3wti4KOlXTlVBz6hkf7dGyWvCqj15qV7qTrl8202jSjYt2DlO5inZrhgojgdrMdxK7nzp5QSM3x
xriullXXRzcC0ShTMRPv69Gt8Xlscc2yJW3WbTL74vBJ1e06/cVWMSTzl1tlgnBC0ySmMYnBbb/d
alemaEqboZCjavrrxtXi6AJK3HZde8G2lVnDceaiZrIJnE/Z2AffZk1c0ExzUd2KadZ3qS2YlShQ
4VrZlLMmskzGJMrnugaP+3Pr4OdO/4XMjDOBmUg4gThMIAi/lXmm8aSx76j046CPGIcn3/TrJoIN
bgRpptPWzMXBi/CahHjdp+2MpC99cr+0U3sx0dDp3HSmzXGohl1hU90fVSPG07jB881aKf5Qun7x
G7NatWSLbYebeO0iqWsxHxZFxy1lHbrki9nWRRfvwIzDNmo9y7ve0V1QzXDfBG/PsaD2tiF0+Wio
iK4H3OpDqsS4LYqeHPvIRVls4miTTqHJsG3caR9cesGXjm/MOHev02QSj6ZYb2zD17dmHLpbU3Xd
2yjVLB8xbSQr9XCqSic2xTgsl67q9JIpYMWcbNpwaNeaHfuld+dm7boLS4Yqs8VEb6klxVmC15AJ
0Vyn0+qOhVdzk5u07beN1fNrSqO6yauoOBlC0nZyhZfJdFrm8zSNzjiJ/UnpVnUMtbuYtNgGm6yZ
iEspRvSe9ENFZM25z+sQhVJ2EfGbWAt0hdUydzJ0E9uFkJR5G3h9XlZln7NJoawQBmKbmX6RgzWN
5E1/y5dIbCc2+cshdc2mQeNhaAa8taE1m7/wr5fpByOIBkZjHgM+FTF7kX56VqpgkqXMHJ9mK1no
RZYYNw070vf24xgI2i8eR3lUq+ViRo09X1h66yMStbltJrvIMEQM5zie6pzRstNSGLWfnqOfpK3L
FyCyzv5CavwiKEBqRlmcYMZSaDfpc6B/k/s7PtE0NVOVtX2E8rqnXIp5DZDUF7EP4EFpq6YnXEzz
TpeYblC5uFxoVbz/c0FeJpRnOeKE8gSQPcPsZe4MNDLVmpIqm8I0vBEK7Fung8qrccFbYgf2Ju6x
/yub/fGrz7AqjWNglHFKyLN2vtk9wqwk0ThHsl1INW2qaR7exaktH8aG0lGytuzmXVKv3U3TGLEr
UNI2vQzjWLyfhiWWvhLx+2F07iwCFkz2FPNTNoS8QW21/kUCY+wPtsJQ3aC8MaDLhEDPqORbae2c
8k5Flkklpi5LxvQChL+vlp5S2ZC02ImK59gOC5W9SszOT+x0qkhpsqB5lTmncBZ15K6PY3OZKG2P
DVnSDbNE7aJE43yOC3vf0WivIqMO0+RtppPuli4DymI84Ex1rnjNGGlP2NCiXarjGxuVM85XXiy7
GHU4L8qev7ZFJXIzl1g6PHddVvl0PHIEPzIiGJHYRfFOlPosVMTLKG5TGRa+yHWYxltH6LQp4kpc
JhiV0o4FKmRZML5d0Vp9UCJdDoZxvqtNbTdOlMW2KRu7ZiU3yTaaB/baLQbto6Eqdk3rSpkoZjcC
dVCZhyp+n1RzUmWrhpevNWbvgolWLQdT1zJemvmsi6I4ylLmDnYm9jJJBnflo256jEuFt5DOmiPq
SVnkRTyth7YawyrrnqR5aaKQp2Gg51VCroyr511PaP+OFYPJyqJMjokb1WVUU3Ioi67Y1AD+TkKt
i00wk5bBkEaSpq0Ojtn1YDWbdi0V5UXbTw5yNir7VhazQVr2aWL2LKXxvRsY3viSrVxGY0k3SU0n
sx1pr3ZdT2dpgfLIljhy++D4suGqUUXedba/w6Xpc099xtFan7SlGo+LmlnOVRHOas9POFN+2xbJ
O4IKekqH6i0r60gSK4h0kzrnCyDFoSWrRHPnjjpKzFm8Or9rklXct1Btdh0buJGTNl7noexNTqcR
7JwYfu65vVkXXZw74/kFn1aRTU2nz9Opa7IC98nOpegSuehD5VS4XuxqZFS7Ypb9NJG8GjTbuKK2
4PJkV+O1z11dvCsbaq7mmfELzZZBzoCFbophwW8BRpMTU9b0FJXNCaUr3+Gl8lnFm+VNO+goK3Xf
X/slNKeh40vW1+y2i2adsSieLy3rl8tJROoQdTzery3AWW34rtDTnPWj52k+8bEE2cYWy2riHXiY
cHmtujkvXfAfwIbza534D0Wv1UH4QC6nSSVnSevMAcpc+m5okljWhJktY22Rt2VU53TUT0u0RLvW
jCHNRKBTKutOk8M6CLdtq1BkrC6UtEP1ZGJPOlm3qdqGJgkgDH5TdIvKVLkO5yMCdLq1xERXHgLm
asZrc9+Z8hzzOGxsbM0DYDGkskk8exBn/EDjllzHVWKzldvxbTeQ13VfxoeWODRITVuckQQceVWm
TiTpK5+3Y7LsNRjg2EVVfIch6d9GzLd7A7nnhuu1v+gdMe8AqlabldbLmaNlA8i4idJ6x+qgpZ/1
3G06p6p5mwxpXUpfY2JlI6riXeQZ2zZ1rZ5sammb+6rtzpWLKqlMPJ/okpAd+NhwH4XhIR06nnFL
eBaly5LpSrAdbsrlNC1Lf6q0Wi8csclpmgQkebreUsU+Goj4bc3cDkqj2JaItBmu60uixzZrRRB5
oTHbjSKN7ybF9kZokqE+2D2gmSZ9m4pqUHISnQCAtqr5bUrGgeZBJDpPYo2HrYoafzEPpnxYGjNu
aCwq2bu5MXLtpnU3lsMkbeKKjeh9sRf1UqlnKHCsKoYg8po5Os7D1L2u6i6CtNA7tdOAHQBfo3Jf
rGMrKatbOWGvOsmXcL+MJT8detOdRypp+oxrXm/8FPSjYn2TObu2t7wrg5wti+/HYhlfV2MEiX+J
N4WL+J2Y4vm8ZoPdQ0DjYyN6sZlTAZaZkjRiueN9xw5T6OKsbNKxzsouYUiqONhil866KSXUf/N+
GZaR5gub7QFDHqszFJMIIuA59vu+d5JoFfaoQO2F0g2pN32CC7GZCkqWjQodCTeKJdDdoa71eUhG
FDJPEX6cx9Xgi6l2qv/0pXqu2XlJaRnL4jkMFs7LQzssKJHjiKteQhmZyZVVjJnHURQ6MyDxcTIF
bTMTUz3JkqH1DID6ko8QaxvnPM/RmkABrutJ7fpuDJdztzieDcyoXR1WfEx5z/PVInpSJ5B8x5a1
bTYHHC671BBIxIWtkk3fl7bfOhtiup0nNcw50oBRTo0aNfirb0G7qFE7GIerXWg5P4M6Lt7Cx/Vw
jZqqru+L0JX0MmYDGbMYwEgDKBj3eqtsgVxWYt6P0lStf5x6NAOScfjY18rufxO1EWV80luvdguZ
8ZsetXafdBof2xHcGNsSH4GmnaXAUIyhebM8XzyUqgKqzBluO8eked69CrPYtHGzXFuxxIC5iTE3
Zl0jJUm5AASiZgqXPgFtRT5l03WIWnysVhNpCXAyvqsHA66Bw5KWMo6SAm9raCidnJtZ7Vzx/CLU
abt3wYqzJHFlvlKq3/eFADmmRq0yRbZ/L0brh8wa3l+TXqRDhnXpeSamGhzWVPHJqEbYiOtWsIbr
69TnJErZDP/u2wLMaaKMcDCSttARjTqay81SzXZvHUkuDODELtNYtBUUTmFOdUALztMkEm9FaUB1
oalX2VviHmOTirfLulRDhlaOGSCKkNzpAqNbLCa3SIND6Le9iafLGiiRjyuP6vNYGL5NSJlK0wtw
0CrknLSH3haDzcYqEZedWKNNl6RJPqfxbDYN83orVFRt3LQs2wp1V8iu8Z1OMDlPFnsyRx3euNV1
V2II1aGM1vlYjdWEczetONMhLd5Q3diwievkwVQeUzlDN3WgWi97YXVzkdK6vxo1ic9XgXxudAfr
PLWHWWO1mYV47tScEHkMSGLL0yK9x27QkH362ewHp/tT7BeSp4XSjy4F1DGQXVMhUZ/RhQNS6cd2
j3HafewWE87bwqM3fVWNTVatjK6SeYvVthv68f3q9TNU6XElZ4OhghSNSqRqB0zkSrtlZwe6B1Yl
BsdLe2ezzqx6z3xVLFBBqTolA5Tp1Bt8UutYdJA0sQVt42IEOMFwsUehS08bF4WnmNcujzXBJ5ai
cMD1hK/r2BKWOej89yZey/O4gcjO9LS8LUh8CxjzdVqVV7YiKouG3p66BeGdHv01DGYnmdBlC+SP
vS8NNZlPTSIr8PiLPgCQWpI2uormBVA6V3a3rNFVNSORiQp6yYgly8bRYoRvQaH3JAkXpZ/GU2Nq
c+HaNeyBReAfaNWRy9YLk6G5oRd1ybtNbFu8wYlS2bzY8tzppjiyMLqrrhrqmymit71B8Z46bo60
G++iqTBvbdIrlkVVL6Sqlcr14tVeFO5taQb2fgyRyFxc2kerYpWvK3fgB94OcmUzB2DI4x2J+u3K
VQw10/srX3XISYhMoAgxTXdmJDFYnz6qLrkRZDlffWWk0XbzP8qUZq55nMjE8SM0L+XGzLHeABK9
6QB2qgVdoGYKsgvQsVFs7x3z13xMHkiDb7sJcvqA+mtbjK+bqH5TVYssG3VHKnTzW6/6mXm+/JZB
fQC6wKqy+nyW6OvPf7wxLfz320mY3y8+H0X6/df5lzNMf/rU7sk8DxDdy4eepfn6rt/P3Dyzz18P
4Lxgsz+devrCBP//3PxXeXD6TVP//P7vefDnoy1f5h6fGHB4/hMDjhMY3DHGoHkF2jDFzxzzJwYc
vcLs+cyT4JwTIuCcArS9nylwAhQ4TnEKEz+guuEUAzDXnylwjF8xQRkSz6RLijgM0L9s/DsDAuf/
+fe3FHj6zLN/Sw5S/HxKhTMYoiCgIWD2/n1vraBrVuVgNkWpCTCB9WpoZtHa6GwebPJIKK/rzEEr
mu6jfpmGzLjBowNtTRHtYC6G16xqpqW5LCIx6UPBaBI/VnxRw+XMaXREdbU2u6LuuzWP56G41T3n
swwsdA9J8NW9CzU/F77DXI6J7quMuYEeALKb8n4muC/PIoLXAyfe7AhixVZ3xZSeLqhDelvgFoU5
F61N1wQ63aYWJ4uNe6CYvJ3cPlHO39jOsklqW9hWkrob1s3qqqbNkrKr1o/L2i/pGZsWDB1oU/d7
XrMU8BcXabkJrI7mNa91FaPdAvy7lUOSTOipG7QYuu0o9BRz2Y2GpwBi507E+3ZJPd34ugjFB+7J
YqROFkqPzIwUZ8U01kzJlj3PBtbJAoWRQv1/HEcz3g7NMgOLtxTdIBfeoe04TZPLoKeYriFvzk2G
gH0pczTO1WUzuqSDJB/1Z8bEyuaBDIOV/aiKIvcIjX1WGIdzCy36dW+XduvLMj4tGCpU5hf9bsER
hVIQifrol4ijjC6sfTBT3MyZD131WrieyjY0AgE+JlPexkn9oaVlX8tZi1Hl2ChAEai39qQYogGI
bkGqkFULAhobmyI+Nrpyfa4EpTiP6/E9nmfvsok/tx/VvGkWH3YK8OEWSgi7Vn3cP8REQM9vh1lh
2eDuHXCH1X6F+OqA+UzXt6tuk8cuaQTOugp4z43iKNJbGpd4hNxbNBuOK/K6peMESC4yZi32MylB
V2wufJNTmpTmjZ6gquZJStLxQznY0Jy1kIX5WRd7HnpwRbbQYreWzNG7ue5agSXCwq3Hfq0aaCbh
WGeZAYgGw0ZkxYCi3dCYLXKxebMuSX0aD1bkScPOJijxq/AfR9N3UvSjkUsxaFlpdVJOQD530XMT
q5IxR4Pwm8DHM+2AgreV7u7rxL5ZrLUbXpYoH3skShlS/jDbfshpIEAeD7WReJqSfTOvfGuTsCtJ
b2VV6Wlfl2HN+ip66zV6+zyF2EGnDMOKuWmkXnq9Q8N4BoRtjmfVbD3seb/ofkdc+rZAdGM6tXc8
BeaDJEI2C65lhAA5NSt6dKF7ty7sfmD6VBm2WQMrt/Ec86dVx4+RBmqIF5fRspLXnUVpFs+rg061
gdgv2g3w+SSni6izpa50ruf0sUTKSbYUQCKQucxZQHmT9MOOj/hiHUKdVUXkMhOA11phvHQ/gb1P
QyF2wFaeCTeA08wJuYW+/tab8iBE+SEe0tdzHVfZrPQHkcA0bIhbnk/ReOyhu37fV+0VIfxkrSe6
r3ENtN9oDysMODLfRxdlVezrQt/CsKqWbbl2ORYIsDOwQjcNbtk1oOibpJ/fwyzjYl6brHH+FNWl
3idmPA+FaW8gqw8ZH735yGocbc1syoyoBJJFSMNymHt2Xc/rKPU0mU1VBiZtOcxS63HKrI7Jhqxt
qCWABicntCrAbNOaFWEimQU2ZcuZQbIjY7+vtf9AlZ22dcIeeW2b82FF+tgJe1l205zjiUYSF0yc
OQu095wSDRAMAAfqmAUiJ7m2Dt/qGW1rQ5EUVdxceeH3dQ1MJTXJiUNiU4fifQWdcicGDTyRQLmO
w60PhYc8YYttuaJkw6irzjvVZEPjiw00l/W+nKZeRgnNRzvYQ9K7GLRAz6kS9rQcSH0YU2jo04r0
GwYDKd641+noLvuohhTSqyof0/UBCJXrFifDgU3a7uZ0fqd12b62hoZMz2HIZ6SHXHlC9rjwe4Kn
cORW07xMFfBTCOWKDmc+xBtPYAwCvEv9Xs10Z+Pyvp3H+M00xxca5g3Gj8ZIAm5aD1jsW5hw5ZWf
+n0y2xsXxseWmfOmUacwvKwhXY9vW0PfOx7xDJJNdAx+SSW4nM581F9pBYSUggbeoxC2KMYHNK/n
5jnRz3qXjgXJsFuytWGprCCipAZGW8XxrhkxUJ2V23ozTVlMzc4kAoBpBN45RJfTOD0a1B6WcjhS
PJy4FUUnUxdfQX5rj+kKe/bcK1krwmSS9I9LF24S1H0kbjmwuNosQ1/mwZizSS1iZ/HyPLKOrjSa
SpkKC7EeopN2iA9A4Pl7mBFs+qINGUwLywyTpM5irVNoWYYHY5bLVnPgenv/kJZAHPBKdaexVZHk
wPdI78i2QeX1Ogqap47lLczporBeeK/jK6DQDmxOz1cME2wrecHbbg+lvVGDLIiGdNehxA8fkUfN
Gw+tRCKHUgOGl/WEwAICRpxbatZaS5OiCNg8HHwMJSWlDtoJv+K3cdUu26JMPfaywgR8agvs6xAe
UmpXp6T2BNtus+K2h+a9TOnY5wLQ/HMdm4E1St/wsQGK3LdDfQLnE9ooyTo/AsF+RXhrxLBFEVQc
85HgMTXtyQApg6zQUQugrrLCQS+Vqaqc67wGYYFhw8TN5FThuVw/xGjwId0Utgsc7wJqgFjbUaBg
k3pXUENCt3Peh2hXla6DFjWeyA0Yj5jpuJQROqAFZgZhGcIVjDrQ/YAgjvIeagXJAD8kVXht06Qx
yT6NKhhCtO1Et4Md1jK5beZOswx4yAAdZheDD11pAnEYbUxEZ+RP4tqUboDohq5/w9a6rfs8QnFf
tu+KhVCUc2A+EG5nHV0oZJXDJyNv0HsYGs+TzytoYrIVCl9CutWbfBnjeACSvZ55m9FCwVjimmBW
5EolbZBNE5VDvet1k5QV2GF2OyLqtangeADWY64LapfzlqBxIE5inbRDrts+5aBeunYJlUXVp3jD
De1amTQtTWAsqVPIC80KheZYFda6S1cAIwyIEND11dIuC5w+cEO7C76sdVYK7tT7DtsPHgqBusGl
M+nrAF1deQJD3N7cqxgcdQMQ6tJGYw31ZCVFareF9eV55SJq8lbYaU6h7Kxz1Tayrvqqm3Zu8sMK
qQA4GiY7mxTj0zSjRV3ODQ/+nTdtaE+KCYUCSH6AZRmMe6NNHCvV5JHRYX3DyyRm28lFc32xcqoX
vlHW8nTrZzHJTk1FtWvmtgYuPJ3qcNsBX31dtAkQLKVj2G7Y0MNpAzWJIT5WU4AWVGmYfey6oFEv
vai9AyIkYvtC6CHdVQWqEYR3jPMKIDOcfmkFFNAVKKFOToVosrkCRJNDpLdt3sPQ3jcyYkSUTg6d
80Nby8TgarmwS9mlW+A3G32C+47Eb6vZj4XsZphZ5327Av8U0soYUNrEG1nSFYYYRsF8alm9z2zE
7Ds4xAM8R6hq6XijD60nbgusu9/Z0K+3pKD9+1HXI2A1Cp21UJsAZ3p2cwOnDmQRlS7vQzvmtAr+
RNQuyaA7iM6CSM0JY0181kzjvF/jMJ9ELoVDMxqyXbJEYyKdm4GF0ZA3/x8357ZkJ5Jm6VepFyDH
HRzHuZkLYLOPcQ6FQrrBIqQUZz8ADjhP32tXaqokVXVWV5u12czcyDJ1CPYG3P3/1/rWv23RZVuF
f4i6sDoRgW0L39LbxdUosmjgdZWoYmwP3BQ4x7ayPYurfB4V3ZhDY1fPY+dN6UhElwql2Y03a+Ro
msiemsprXpo1IhfYWQOkIYMqMUKN/3tXEP5t0NvaJiTyvXdhbd8lPlb57cq7Zkd7P0S11dpMlQIu
P4XqgLqn9vMq6pvcAAz5AvsL0gZfizJpiuGBB6izOtq/41h513A8EgSLitRTRtwbytt3tKzVTg/e
BH+wbQ7rCjURejkrj0NN1jys3LunwuU4tL07hEPcwGvxNgg3dm12dYl90StbfiwFI7kzs0itL19x
6nQphEH9ytxc7uLWW+C/F9ULhFgof910ju04ZUFHmgSMCrqTyHKaxxbbTSLnYP4Yj8WQDa6Osgod
VCocZ4fVIFogTJmPYXW1wMx9L+f+UtZ467cliNJW4Chvt65JaR/BbOj62M/8xbAPa20/FAurjg0B
ViJ6nrMykriNM9+VmtATLWOXNKauv/TDtY+NenXTS9om1NIma5uxezLlgNZxYTAR2Kw/4pugQnWx
nfeqnx0ayYYfo4Jut0s/6qMFP4MvPq97KPtrhm8ytX/wYP+WTPNf02Du9O/yaRp+/326edP/Dwgx
HOrJ34Jn/6DD7Ix9mxRSVN1f9hYo6tuPmsz1n36XZADyUqgqV1wuFlFwlTz+kGTC3zgFCxjHPoH1
RH36d0Um+O2vfxt/FOF0R2oKf/RdkfHw87gg+GeUInFFATr+O5JM8Ksig9gK4T6HvgNtCNAWPviP
tEOwwniCu5LOskDF7UEKD/Yi2DRPqr6Wr2EsYf1CQQ1utCNXgACU07rHSwmAqtNltGQ9B76W+OGy
EbQZYYXSYubtqxyjsU7DhcBptLFnv9SKeG+hCUl3ZgR9OhRlosZs80PP7gaPiWciXcFTND1sgkFR
DXcFQ4uPw1zYJCrkZndeR3WVg1pYj0wHvrygkg9Mwmy/LMcfnuY/EasA9P4kVRHG8diCOIBeBfbu
V86xZNsa6lCgNi2WE6mVfaXU9se126pL13h038RNWCVFjw7wz698BRh/AByD65WBFAKj41GEJ/wL
gFJRC4ATbbArS55arqdbt1J98+cXEb8+eEquLx1EOCiFVCAB8/ODd4txg+VwJW1DyzSIzLIk9daG
D8Sjrg2OYTPK+RxNoWkfvJnMD40nK4gklWdtuxuXjQ91tlrdqj5xA6yIZNzK4QICokbz3rh+TLyu
DPoE1sas896xKUqojCxLqmVkU8rgOX+AW6OAwcJX6pLNW1eWsjWcu8xOyxRCQgpsBqaNPbWwcr5C
QjAqIzBqguWxReP8aBe6fhpMVN22VeV/G9TK60yXxG0nhnX3FpBIwefw3TwkPnXoyJWQMnGoZ9/j
bex+13LWWwp2NzAnaE2syTy3es1u6DbS3KxIdEFIVP2icBrNstwZVM+f2mZhBrKeGH4XkPKmdG03
4WPPR4WZqGaMcJKWXTGlyllODsx0o3so8LbfA8ap4I+jlm52TPv01R/nokgLD15pUpez+r23PtwG
EFLr0yYnwva9jn2TjjUO7CxsaB1nJYEvc24LXq/psnWzyiKBfirRTJXwacDbrEVo3llYQu/BwTqO
uz9/dygE5h/eUIFjPxbY1bgfYV8jhP/yhnqbqttu/KpEpU6hGbyHeZ1CnVTw9rIFlu5mtEksvvCn
pWrXpBPBbS87ki0GXFdHq/KnBM73xfoHbP2jWP+jdv+///88g2jE+J/aAXfjNKj5L2cr38aqHv7y
v/72n/VfjuMVl//xXPr+474fTYz/FsYQ9TknnEGPxynzx9FEWfgbAlokgNDmYw9i2KK+mwWMXc2C
4MpkgI3z/euz/340seA3QAGUCoSvQ4b15f9bJxP7+S2LAN5fWX5w+QTwoE+vh+CPRxOWKvc9yGQf
wrl5bCeP3aBWRFsYNu/QTPSuYpBqeoulPDVTnLew/jPbMn7DgYK+tWR0u8nILa9FF946r9wgfkLq
lsHKbxjQg4Sb7YVB1twNrbQ5zG178CqY8H1fuv28BvUBNri3C0nBzi5e1IW6FQyIbOP95isG3og9
uHHj+ULbtyCS7tiPNa6y4af1c6PTnusK+g4zWeQ13aGPSJtv4zJmEFTnpJ2h/HkaoIjWBSQZVZ3V
pMAWAu2OHFi5uJSfzajmJN7q+la04XCMRPdOXfAgZH+ph+Zrv9XvNQCd5PobcUEgPYBq8cY+F2r7
NHYQ8sbWPME5uHhEANJvtnrPVxzVs6c+wzkpd7OasGJDrfMljrzdxnibRXry00K033xRnJhci1M0
edsBVAtASAtzslJPZTTfrBrdelRP5trkwTLEtIHUjs17xIY5qUpX77FFzPDsSfNsNO2OdV9Xd2La
JplManPnIpzcnjsIjAS0pAyaKiv9hmUtZOd9H+MhDaygEI35rW2N2zu+3mvzmYAfT8ZOfu5mqSH2
CgE2Dnfh+luKd59hxT5JV56LbdI7X+IvhyFa9MU0YRrM3hdaU5UhMo2EBJ1uKuCI2dCjculL1iWi
4s9W1l89DgJwHLrPZl10HnVuPY3dUOPZg8FPYBQAx7brtJsHz6VjYUyyQpO4IXg8aEmH15VUgFWH
OU6HtvlWMO/UuutntFCH47bK4pJ2SY9TwWx4HtjgLdymUX+G0hkeFFVVYraAXqAtqMMiQnbrrq/O
Gow3cRx6QJVmqOmFtZeIl8wk3iZpmYwRULIOjN076kfzUG/2VS/h3q8tGuk4OChTv2t4hUm4qqeK
T+utXuVn9DlPBWsgkjTyacSnbcz4Kkl/T8cJAviyVsBovHbX+P07EhVfXXNtw1lXZTWD0Avlaz1J
1bGcAYaEmlsC4aq8UzXop9jhVfArfN9Jtl99FT7Di3wICyf3Ya/aXNVjAyUmxi10bX0LjRGSqB+C
B+zb8MXWjbw0RWTXpGg9lTaQQUCSHaBPlRng7afBYZ25uPoWOvowdwJ9ke3w2tXyW6g5UgGVhybQ
7/ESciL3tcegzPVenY7N2sLKA29VV583rknmlVIduga3dtWgI9OK0eAQT4vKCs+VF76FUz4XIQcG
ut0sId6ZNcTzJHUU5FBRS9yLiV70Wq93tT/K/TaOgLhbME8aSM1OxYOfNiU0ooWKMCUQ+LIwAJRk
oEMi0eG6BMjA67RiQ7COl5kmxbgHvlZ9nVT8JaiZORVe/a2A+x9qaCk0sjDJaoR+ZhPeR9gWEZcJ
jlz2LOvGTQL9xQ2wohszv8QVTSxZRrztBXeS71hMbjo0ogcFAS2bmXMJcFowpmP1da6Xm7Vvv4m1
m1+6Bg6cz/oxZaYQSV3jo41xBd6qmSQoOn89Rl0D/cwfXltRvg+ouwRBDYfKHHAsl+vJFLbNKRZ3
wtoRGx9TPprpuE5FOGOnlbO/U7XwoCookmkH0d2Sxh7aQOo7gW7kINbCvFpVdTsBBO7Sz3J414rb
BFQXVLjZ3vz1vQmnSl8XG8RFgSUVD5ufeu3gDoTiJVuxHx084UgCjSveh8z+UVP/D7TC/2mx8n8h
j+BfeYD/vA/+ntD9W4j974G+v/7D76XGb3BMBcLG6FnRssb0b12wJ37j11Ic40HQ9XDE9v7eBnPy
m+DUj0SIuDigfIZgwf+pNWL8ESgGwf5aIkThv1Nq+D9XGhAxoaRGiCj4PlgH4ZNfeqGtLxQT0BTT
vHnqb3Rymx7OD+fsW5wdln+RL0DQ4qfi+XoxxhlypPjkuBX4cj+XNVs7VRv0nCpF6eVMlXA1RCJf
XIeVgbRZ7O1d28VnEP+jytqhoi+0N/DePM2OHSmi+nZbSvGtaBX9to5SnTysyKPrXJSvQJKh2i4a
UiQkyadt29Z9BLTrnniCn7nz2asEabFXsQZHGE4azQfSNORzvU71Z06bCBiT9vjHYAL4kAkmfQIJ
dDVzZkCxwUSqEWXZ88VjTxA6bXzXxlJBmqq2bjuVwaznY1z2UNH6thGvvhUe9K3JnweYE26zOS/6
+HetCr4cphLO+K4okAzbxQC51v3QkiZKQXr68BvpeIWTZ3QSeWn6NTx6EZvF47WfqZOiBt93ZEUf
RWk9j317IpHX4cYB6s2WPlj3skcw7kPBwGRkvDPlYYq5wyXitf+E3Fx3dVA1S2s1RmEusUemmy/Q
IGrh+QAmAJ/c9KEoGnRYZdemXQ+UDykBVuwKf6iqVC5ldGmUiVRKOY26dIXq4efhzMY2jTvmvk5w
J4uk09yFez2raLivloJOR9eQacmYhOmV1J7rntQS8zvfx8GxW6Vqb3znFShYqm5FJsfE3pzwmslP
cxDW+jTEOM5Tt200H0cXvNOp5+Khi1Hx5FPV4AOHIGh3bCO+nzcdEgPQNit9F21M2udNrcqCrtbS
7OKoj8fjpCfyTqh1e1JUsk5ChyMqlUMTLeehGcSnChplmzZFuezJNrrygMFLwYeNDrVJm15ND/Oi
gyGzitfP8RRBnYRoLL8sOly+zhU3r8ot5IZFXX0wcAbO1mt7nErlHEUZbATRJxXh2zHutPfcIqL4
GCOaZLPlqroGfWXOzJYAoOsu8p9018P4ML7b4IeoEML8UrYvig7mHr5sx5MiXkYgNbMgiICCTU7k
NhdvYV+vX5TxgBDDbQH5rRSyLkE09DPibzE3O4sUVJWanhap8Jx8Q5YOonrjBS+G2jjMOlGo34ci
hJMMrBV8T6X6jaTICr2V11MzDWihHmpgffsBY3jMjlZRdIcD13cJaZH7wEEVU5VYUoLzkX0HU9MG
RfMmPOrb/WDxauLtnkTSciuXHMkZ+PDgMuWNGMMY7pEb7XTt7XV45Crsbry1dSSXWKzv3IG1T9oe
YHL6w07+va3+Edj6RYlCxA7tlw+kDNYagmvhdd/8IbjV0xYKxMSh3Q+ZIuTAh++dOzrzf46E/dMr
QOqCwoaWEfNxfr7CiOZksC2uAJZo2KIDKZs/tIH/9hV+2W6BwCxBD/Y06U1a4ztE0/jfuQIjfoQl
JSCJXONvP9wlusHsaryQJjbKvJAdDHDoP38O/s+ZZ+HTEE0wcuuwnJB6RjDt50vAHKhM0CCT002K
rTcV0JynbezFx7pkHj2TwWiJb1ZOqd8KeSNZXex8HXU3NCxDk4lgbHhuVtt/XA1lUTpeJTJkQ2bS
H8wqB7ovQhgtF+IhdJ7RrtX+v3iVrpLQ30VNfIOrNBBHEIwQcwHN9g/NfLsabiKKXpZeyPRVxO2J
KXJlT//Fla4P9Ncr+TEJoaNGKA+ugvuPj8NjdKxI58Elcfq5EENznqMNNG6/ZX/+VP75haBRIFLp
B3jwP19o6ySHRA46m1kgBvWQBot6qePl9c8v8493LvKRR2QgNPHs/2ERwnNTwlHnJ4R3yHURlXZS
wPHmB29p/8W1fk5qXp9ShFkHGIOAX2JUXb8s+BpDCBipEd62Yj1KmHmgvWB2pv54rqL8z7/X1d/4
5UFF+FIEXjrUJMg71y/+w7ppuRyZWCuWrD3y6vyFXNmZc+ypxIi3aH4cypPoL8H4LzPqGLzwj5fG
JIYQWVwYMNdxET9fegGzWWqJ5s34oX2O6IwIvRtiACYwM8s7uSAABvW2i776ndedykluj8ECaGoa
V8NgQFc1WkXm6rtGMe6nLdeySitVVKjnQuuh5+67/RzCaUx9HIfnhlr9wYFXhJ1hm+m5cDX9VMCG
/lwI3tRwmHuDSE1oCnCOvLNo53tbyl0d8MVlrIQ3mgKACi6N3qYjRGz8bcOX+b3Ti4RcVPrLB64F
omsDRLIddB/xGMIVGR/LKWIyLQ38jFOPyE9wLvVC3iet63uw6uOWeEFhLLBPbzsRHY0sAShVPwa2
BKOPIHKyEmnjpFxjLZLSTXrLIMzRp2XktX+2Qvv8FK+leTIb3PXjqsMhd0jPf61dOd2HslLH3q8k
1K+y27GppyapkLVS2ahnf0CIjAPNYss44/zFJIW0itAFJmJWHssmOCQkXxXV703tdXWy2U032eSQ
nr/TG8Zm6MI3/U0/uPmtEFadTYkQWGUMeYiB3N8jtKgQmmf8IraiSr0ZpVRa9rZB5C8kCpMf1Nzn
yOAS+1SuXQSAyZjRT3g7AqQcvbFczqAyZw8QUjGuPG3GqbV74KTw6fs2ihB8aNTypGVUIvtbi/ZT
vMWna+AGWN5a5JUYggcUhfHTgu4+2FPkaDtITSmxXoLXLohekEYvLt4QmyntC1tedN3K5YSH6eej
idZsFcV8sqp0fUKGEmF9phv5vGDV7DzT8jWXkHHZxcLnBUfmV1F4mTDmYb8J7r1ofwMMF1s77mbe
WIa3mg/AeR0gSTM2RuS84WjwMfRzuLHTvO1GD4MFEgRQ6qMPt1w92skRna8FXOZzj1t5hwC0OS5F
jMNDSjDEzy3enWC/4MfxEsBT36JW6Uwo4ueJ1d3O+uV2HibJs3XUCwz8UeFdBpqCOE7pVFwnqA6X
fJxI1J3MMlfNPkSQBOiIqn3i3y1tOTZfZlhmdAfOefIOLowxAgGDYJq3EUixOsPHjI4dlNcWCUAF
yMj1cfjMWznUlymQo0ri2vVhZvjQfDbb1OgpY3aMi2zGqb5n6MQQcWsmZC0TRFa8IyhSDsIBteVH
6L0DyyHpLFlQBFOOqFr8VLG+zUPHZlCkxJ/e/I5VOUPK/eC5ZbhfScxROjMNRGthh4b0fl43njg0
w2DfhCHLLixrBJUwwUXMGEbQxQOoJIOcTG2L+TA64X1A7Nb3waz0BFnU0lZflY3FY1HMtZfCtN0+
gude4DXpbnuLq8ZXaVgQmUfLHJ5GX28wgrDrAuApplceVOINvheVSbTaYI+s6ASor8Hn8EIEvPzB
9CcEuKn3Fo1VQPfIhXo7W2KKSyZZsXaZ9tcS6ju82yWtsMnNe0AOI5LI7qOSunrrh15eqGy2L03N
C7Ff+j5WOzTAxqWsr8iyXz2/wYALXdQfXD2UoL1Hb4AKWHhDdp2eU+9IR/pvy2RE1upgiR9nuBJ8
T2LdhWdi5erfVRGgrx1F7toB2B2m7RKyGnFN45WOpH24xubg1QPUH17I9QHd5WJuEILtgE3acClk
ZhACxMiDCfh3RmQ9VInFFp0XTYWUY7366zM+t8yYL5Y30qyz/jShU0otpDaWSr5UPJ/mxnnnoIkk
O8AP1cCn+2beS0OXvV8s1OyjqFFfuWKdS6LGHxCJHECfWOdtu6iLawa8dvQeKxL1ZU5iWX/YwE19
QNgv3LlGaoyUgUsGebksIQ9O7kXogG8XCuDuBpDzap/NQFofo0SkvJ+8ptpbWDbvi6WihtuuKz/n
7aYxSEJVIvjQgcxMJYLh524oh+gAS0LQoynoMuxa5bYYww42pxew002znTqCESV5NG0+u48mNvav
U2EWk7Pat/UDzKR+R3pLThb9H/3c2YpKpNlDw+4X1I8XQ7v5Ad3Xxg7ULH5xAGANWX/2y1vKJH+U
GumkFJKrgwqImRcFiOMJ4uvOOFDdb3zAc72NmHUS3rFbRd7YjZaHFY61/zK1SqPJ4st6joa5PKhR
x+WNm2lQXlvw4eh8Tz0hyR9rrJyp7s7XYTdzJoiK77ty8ePd6rtenxymJpcpxqwB6aRTCWoKsAy4
bqBbV7yodLzLAdwQzBghYmvPXrh1YOugXTzOMVbLYW7BVRxwNlyTiaPqb4dYjfuagHPsS7/qkwaC
w4LQyDwdtoX2H0uEO143bABRXrJa5kj8OvjNXjMfEbKnWCU8HCvMmKjoviSDvZ+2eo4uva5WivCp
K2neIqFpEuXi4JFNm8SdXTH8YMTqK6d6IEnhivopaEeClqAIdrzxERq3oneJQ1WxB5/l6oQ2K8oR
RJ+RDAmrEDtYtFG1r7athle7RcFxIDOllzbmiE9ckxXyEYNwIr1rEXJ46qvQAyIa47knIxni6BbB
u/LRQ5Mi80VvDEN6qkds00CWKjJbczDFapvXti3j5bb3AEZFozS3RoP5uGA4DoFENHQD0nY+uqjc
R6jaSzBBCJ96I4PDYQpEA5JM46WFa9bTTJAXUhtKq7Wduv6zt3Yd1t0sFpbAImm7nQxq3SW0BXwd
GCund88zdNeDUOFZGWhY8mFnkcEoliY81AgOtZhu0CAqDdI39sCOx4Aj7isajgsGSr2hi0cKn7Kl
eVkmWuMYG7pY3HIKQPU8rCKW6TV2hZElhSyPTUHwI4Z5C183sCxNIkqEiWaMZmmx1w4tPYCrrcNj
udlWnkakgDJhlqnaBf3Ylo8UyfI5g67XAuXf+iHrPVnmccg3VFDaPYtRjvMTCcOU1nVzEoiTZBK6
TLaUwcGQsLqt2JUdW+IqL6fOYMYDohIlVn+fGAuKudvW9bASqG6dCIcN+BkXl5Z2ZPxmPEw98OcR
Gpqpwz3gQU/irG2bCfzN2M8Pcw8LH3yP38YHG0bTbRVL8qk3q8bYHwVP1ttmdwZ5trJETDHrAJaQ
1eULH1n3ukA7gamlgIkmo3L04k/jgKq3ZvOFuEn5N3HLfEQ2YFcii+IQM428uDzKlrdNgjAHP6/z
wu+bYutBIEdKvC3tXJYvGDqiM3/c4gZHGo8+FWUx5FWAsVOdWjBaxnjkk7cyIRA/jseHFeRQCzB5
5Ge/pwKig2jULo6X3ktNUwk/F4UXIFhUbetRzygXc6Vgk53Y5hXvvd+iGOx96X1CG2W3lNXaeU+R
rEQEvanuVYJ774BZFq376keyMO90UMjY2qj3kLvp6qF/CtsKW8iEaQGpHeIKtRbE20y1gvYZdL54
5wegR5IR1Gy6+mPwbF2PPqHXxJ0cBMKjR2uQN4IVnrjgxJivUxdKTIBixnyTrEUFDVUzWZv26Nr2
bDGtQDqJGVwyBuSfuW3wjq0zbR4p4BhgmYo7uJfds0YAAKX8CGXoOgAHCwCTw6b+DuYX9GkKnw6J
YWzIWxZsZYF2AxzOw+I3sGEQuRG3wjRyhy4jvLUwQhHx7+03ZBK6D1hyYh9hJtt5jLWfe2L0vtES
KwtzUZQ7IosLziosKkPO26oDVI1Oll8403YPfxRT2GzQBmvSKIEIg2qopNcaleR0q69kI23C+UXH
jKILixvoaOvU7YbQg++DNgsU59S2l7HzidjBCUDEejLKx3gxDF861jDfymOHORo1whGYuNMv0swp
SJalOXrICvjHoTGlvIiOqwC52UG/1kMku9R2q15202aVvLR2W86qwjwxhFeGChk1C+uvGwNS72iz
uC84DRqZtlsPrHitCIbTmGvfVY8YfDHKqcp5N0cIUU1Lqojm40E3ZbU8ipVFEMe439y7pjPvJhrn
mwC+AvjQFlMyVAxz1DdtoS7Wq5dXMk+gnSLEd62fScsnbJvllfgHK9SYi4KCHp2mQjf98wSbDKU/
nme0M4FuXwM0xW2KWgQzBOYuePCAB34WIyXrrlr5di4rMp3nsGNva++XQ1qynsibbcEYBSzjaage
eUEQAGk0q1WCtKA7e3Pplis3td620SQPI5uH5dqbAAwqDUe8XM/DFy1re+d5gxyPUB3bdwZHewLz
nU2hjJF0drRob0JTbZ9Civo886chaNCoYnLB5sbmYzNRf04DHLtdOkOfB8g9IzqXIMSNn1OMfpwB
6R4yrrjBETBG+hI0y8KPTYw6fhpD1Ayx7TLXtfjfOJ7zup2n3GFq0KOma7kjxEQ7i1nTMlkkEft4
rsrPDdS1Z8xvm7G4CrGmZurqBzWM5GWgaFnlRto78I7erlv5SBKIBsUnf9ARBDpqzsKvh+uUBlx2
1aXRO1YtYI65rr91qltQk6/xuo9Z5W5BmaEvn/gAmZjiTMwkZgbdOcWQ9A85HT8oFrpTBUIItLzw
txxLLizTjjGe9gv/wkffu2mhq1+TZRhigJJUfbIzxdjGGl8+ARCPAogFRWmxTZQY7jZPITpNWEH+
EbBPuOfzOl5aYF+ICyJduSjW5Pjo5iHwFX1GgPypkCgTQqgbSRPUSNYDpaDAFYjZvmGjoSeM54tZ
XvBqOTrU75h1iZl3H8fB6go5wWv0qgpanSFci+F4swq+gENrd5jKqI7LFmGmFcb3LTRpBvQiRcTi
TwIk/EGtGhqVt44WqQ3Mu0K4Jii2dRexSmsUdiBMDfaDF89r49xHJ/nKq4mpoz96BqK54fJU+xgm
EncFRnPOJQftWIv1kzeU/SM3QCNDr1zPHYyayzIUCi8d+IVbsEn9YXZBiyD8FO2Igb8uo07dTcAf
D7yN5zoRaN7Bjwy2z/jEl8/WhpijE/kjPzQrnhcGOpjQ5lVF2miniRfvAxwoXrKs+ABpbWTxwfBV
7DfqexkfCgrPz6H+RoLtXNXjdihhEhyHNUawQcXBlMllHk8ALdfnGDbOQwVUC8xLuBZ8V9c9Upp9
6G2w+lnwZDE6aL/NiFWmK597mZratQflF1AsFDMpHPsR00csXXK6YJReEjmF4Ch+e26zvupsygaC
JMuCUCXadCSO6gSTTdYHzxcV2mQDEtQikSM0TMOiAggULtjXQooxaiAFrv9ojPv+pXON3yJEQlqX
0LAr80C7OFtwIwRGg/nzRdJ4QIR3GsLfy7FVO5z08rMNx3SqRfNYjDSYb/Rmw+xaPH8Qro2eeqt6
i7IVoMqXTcT6owNdPOfeJkh3j9uB5bPqGaE5uiqE2wBI4Net9+7oxjkMv6s2iDpgFWTPfBW5Q91g
TOtFljR8U0jjYDOGLpoNARqLvMaouCVB/ervMMqVxFlMMUoprYaizQ3mgGAom5m/zAW3O0wzvGe0
KUFzanRSCfWW+WJnLJ3IIwhPYU3djzIUv3MHZcr1/hKkk19tr7Es2GsxuuURIhh6SYDHEkEPOlLI
laNFIty0aKEr68OI22DY7BAFqp+KeGvyIaiRAKCyqHMNNxoURIeXYDfATwI0FlUmTL2aRpdwhoGa
imAoH/jgOpYgpoHJOgXevASN2Do/FQjL6ReMESqjpt8TqslxVLD28/8g7bx25Ea2bftDlwDJoH0l
mT7LO0kvREkl0XvPrz+DOrh7V2UWKqF7G2q1Gq1WMMiwa805VpJwUWuOMvallZ1Jb+3U+TPO0kn+
7XeGpKwkH4BVrgzhWvfr+TDUZkFWElEyJMm8bl5NLdM2KHU1r+qKaFr4jTQ9NAI3uyT39R2wC+Vm
TPlwdiJ3qwTZjidn0cB5SGn9a62I7MqpKk2VXTlvZv2qjJrHouxeEcb2V2hzp3utt6PjPGkzqyzG
Ymyhm/AuYfhtJ79NcfxonMc3Zq133+YoN8293GYjq21RFVfE5CeOhwWXJjzQ4Q4FpJZzf6qMZ+6G
w36w8mGlJsPYbwMK5ryVHCpbR7etzOtLhgamPrnzLKJT3uwrSJ9DbKfPGLDUnykiFsHmztVxlbQC
c3JoFTbHbZk72VVuFbm9res46pywHLve4dhZXYWDxerLkU0TbjxP+ZOdKaHiRUTfb8awtwtofoKF
o9LaAgOOXfXmNTwf4DF9a2JqbrhbIDXQh59qN0QoGhuz26lh2sBe5Kz/mgAN2IRln7xKgDhLzxxU
Ze9DHJbXXB6mYRNV9g3T8i4JiRyEuBtg/426v7PrTtPXdhOluYMZjBUXc5+4KpMW63jglzboS4Rx
ZdRrbt00JMBTO/Nfaq48tqt21jBiqbTqZ4MgrEmmKG7EvShIFPt9rO2MjOdfy4MEtK2OLY5Nosdd
6kWhPzQO1k4Cg2Iw6is/mKw3Apq/CzW788OFYdNgorqZ9KiALEgaPl0FeKQeRKt1mwgw4x8YPVPJ
OcHn4GlJmeYgJiXbjFLczo5TnIBd86UwmJ0KixR5CqOYXkEwZrLLtWd81nxUFg6CyfigCBgpwK9S
RezUuZS7TTdL+KutoamzlZYZXeJ0WtcmK+zEdbyOJeSHq1rJyE+2MnSYxzFt6tbDRTz3a5LL/oQD
QvavrMA2EwfyVtJsAPiJo4T5GLEdYlV7G2bE969DsLzgWGp9rMgoTNEvheB47yZSFh1jLa90WIrB
ZG4hjsXSBnWK8Yq8QYHNw8nJQJCYdhvwZXNyFyiV9VgaGQrJjpGNzwJcGZHGQE529pBIklvrBFkC
JwtLI75VUY6aHjH7jtA/r8zhkloNr1mI7dStRFW99oTp5reWi1Z623PuBcWMS3mbIxZonaZU1Tvo
RihP/SRXHqXltLsNNKE0W7sQEHnaHNKOJGU3wIybh05JdOLmlaz8niMRrsdcGRFEIvEkBj+KsnNl
I4yPKe99PYraIAKtyGvOJtGV1rf+vEmloL5rArXbDsgIuEbVNu5gX45uOdYN17loMK2bylgSUJBN
fhdWtrd86uTalWI9ES652gDgTh4DQJDxB2gHoecSNrHGf86FJXuZn9fWEbFMMXETJgp/36lMbDdi
ED9nAOgyJ5hDmLSGEmTPCACSaZVUXQqsr5cGBlBA/NTppCB+BrbRcNcgmp9j1fe92dCaI7BtFmbg
0AX7rkUGqBhfaSzxV0h9qgdpluonvKo6mTV2rN9aBlovzbCP5qwV7aY3LGuVGgYGysxqwuxQEC58
aKdZG9y0SIR6BBFh/0lbbq6O7HfK7IU+vsSNkOcpWkMr0YBjz6UFv6210+2YJ+heCjyVuzxLNIlX
0xcbgKHV90yf9CsfcMhORkz5IAt4dFWcAuL0f9tlKd1lUlOvY/stMjGy6bXikegkcjByAEUFmsuF
RDpGkX83ymBXkGtjC31f7oOYTMIsfIkx4dYrkG5czTDazgvPyH4iKnjTh+mjr+BF9oQR+hg8g6bk
KxaoR9qx46JRxocsnNptUxgmEpVm6g4TPgX2Ml+z4UvYE/yAEisKTro4z0kZ8KmvNVTl/Srvemhk
tp/0qlOrsxQcZARKxSrDeXzUfJ8AH18cyATZ9CS9AYsqOyUoajTqQRz6PGQYEKCfyFqhJqnLrUzO
8L5aNt3gLxTEsMukdi1m9w8SfQpcnFytYXfYs4YNVxk5YOaz+tjgv73pzZyTYELckVfF7Q3acx8k
m9hM2RfyyuJ6NkRIZfeK0pvflESNDhIGQYyyKOkVRx9FpcI3UfaBHQ+Rh9+lUp2EfMTPRKnyaF3X
czq8lCU5C6eyhzDa1KVgs60js1j1EqZGjzdq35VDPx9CG2ntXU56jp5ZbZDeKq1u3UWR2ub7NJ4K
yctyU3qamxLUVAAz05HxLh70BNrtKocZz6UOyxoHHdsYr/DImy9CXkLhAVRKdSUwkR8ZS/6ac5S8
tqe2y/djq4BU5JxITFNXynpLruupaLqZfE4qsB41WWPOGxXKH8zrIIjVx4qjGGBNHA0FgcW5o71O
gjjA1DbIEhiQcg1LYrkGECs9F/5YbWOTLdXJcDH/5MMpV5HZxMmPhG47ahap0gNJ0ZTkSo8gjsCd
KR6G1gLcGAi/8RIFYr2rxzW+fHJP/Q4AYZBs56As603Q6PNjrEfoZqFLgG+YBE6mKRDHiXD1HVn0
+EfeQoYEHp7hA8jaMtmGdY4CbNTxHqWMVSfzJ7MG493ED7kyVZYzYM+a4SoO9kMmcxy4SltQq/dt
4ZuBm0EJ5W7cW8q0RsIA1XDh8hFIzINU5jRiGn/Apcrprh3KlmRNxvqIMz5tdmHHGeJnSRJnepKM
XAnvGz9L4B/agUhdcJaE9HWrHp76Ps4izx+j/KkZwLCtZPzxiUN2XZIwkBM2X8/QXsO71m9LUl9R
0nwXQZDtShjEWy2EvuBocTo/R43QUDuOyUOol8SVNH/wgQkKA8ANcQ65crDNjrVLOKaUjy1M5Og6
0aVQvgdQxgiPGVvmQWfL3mXZpET7mCwzd9KQtw/8SO1e0W2210oyVIi5Gtu4i1TWYbBUbXZrBWbz
ILj2a46Bgzra+61R3gWBMnbHQVXzdZoUwXeDgxDYlNEn1hjLEUJ/u5leq8QqTbcLmqh3g5rNxVXZ
t8cD7uUIgJAWjMjdR3DFIkjFvEt1IMYv1RwP12lkyNzGgyR9yWUUCI6sNO1jqxswegxTkAY2Solg
f1TsrbmqQ+T9kpo5tugS3Akzdwg3qxKVYFLZZUcCeukdzy5BRtKUVvuVTF196HO9vlUMDiaqhhmm
rKbwqsBv6QlS7p6CuWxvEDbBIK2TOQDsgdUhwIShV5joRGrVuVOlsTnex3FL5tOUa/Uuzjv1TZNL
O/TCSPRrnGKW+j3iDEjsc0IXAXGwNbcN82VX63F3JOdm/lDKzjoIsHSE1Wu58uy88pPNUMsRdnYj
EmtVi+W7vlB7vAwGbsEsmrQnv0lZYfuOBclsqy7cdtyJyVrC4dyqncYlK8rtFq/eENgrneTEH7Ys
xWvnEpuPr8fpa9PVGFkzUuIFLF9QU76UF45B/K/wcgkVpJMjk+3uK7VSb5uoi9ZRBukFwJn6TanR
+xujoq+qkj+qInvvu3nU6Nkqqkghpiq+kakpJkaJhv0E/ILRr/CfxNae1M/4QqQoX3NylmfQ6GV7
qEUYXJl6aT7LnRGTZlBBBw2dvY1A7E1eSg6a+4oSEMAnMZZzJiXx/8Zc8ld92di3cd0RqUp9Higw
xDrIFPlGRB3yyTKFqpqxnLygrF8yqpij0DNil2j9UM3++AFnv2M0oHPcB5bahNB3WY+3HNJRv4ZD
LO/Swc8eYqUZfog8CnLACwPW8yCwa3EbRn7ZbNHx5fu41YztaHPOdfR0LBjRsEruJ/QNpDPjKv4t
q/78XW10MiMwKmGlEq6cnsAHtTJOHKKMTqZh098NokNtO9iR+C2YhmDh4aZ7oo3rlnIFSXofBBZR
B4Qsyv1ADJOTFFE37E5qn69DibSnnbUwg4NIWE/Z7BewgvrOrFZNHCFy6zPgDFkMx2Pn24G0OMnM
UlpzoigBM5Ej3OZpMKePUwSnv5ey4ahyrrOdKWGVWxdsaQd0fx38yTnLb3WLQw40KcD+Zq40wLoa
2efcsny4td9wqL4hzmkFP/q5Upkotb4kt8gieEHWB1cdZGXoalPe9s9GwTHLpgAAlpdK0scdjlCN
qLNFII0pXnGJlGa4qCyTkts0IFZCUrpz2vYrYyo3rBfg8UYzifZJ0Cb3YZeTludTHHTdnJ/ItgfN
dSQrfkz8UARb8p/BYylFzKuhi68DxSBIjVAvQFHCOT1em7nEFZZLPfNi5oV1rsTp2RtnqRqdaQzr
X3WfDJlr4CP7occ6i5ZfhdktxBsbRj/5Leh+cV6sLLIS+X1Hq/falGcHn2XsmiuMcdO1Y70Unogw
msg5GYs+a9a2L3Ffsdqkd+eutJczPQajuGg0cxWqerbtLNZhF/e8fE/ijMBvxZ9VUNxE83cTm02/
h2Hd3QxVj74xrWoRwCuzAKSMRBYyJ/KNREV50RW3ItbUqxGQtjigrSvGnTAiQlxWLRe3ErYlkjs9
U4VMP8TvvKpvglrTmRtDvoHTkh4UP5xf/ToZHuoWIaXTzfpwrO1ublZlFvhUqDA5YK1LzJiWAz64
3xG5Vp8NTt4vyM0nIvS6IO2gVcprR0ERbGfEI4vbsRyTlaYn/WLXmrT9kES1/QIXtz7m+gLoCPks
0Oy0DBpeDf4JM14Xk/WS4crGPS9ozTFBsYgt5Y1BztQy8juyEOH0gJIgrYHqzDU+7awKoWqEyZ9G
li0Y6Lbow1uu8la/6TjPeKJJjcyVe8028eMVVrZa0rhwkQxIMkgZ9PieZSBBuSQX7B9TmW3quVWf
TKUbyRYC0uWNy9+R9kHW73X2P9XjJsOBn517KW4064QjyJkCyQHWFPvkhxpyunZBukaMrWQQWucA
kBDoO0IaAZ4is5S4GcK4JwEpHRunbHoJlS3eLJVH2dYa1kQSEIUVc1tUiEzxxGN4mKxmfLHnJDLW
kW3U8ooV10aIxWYYvNhWbb0FMOSSXT4UhJFQJ4Jp4gBPARi9LJSrya452ijWMH1rcy3+GY25eK2s
vqG2RZJbIPSLuHVFVWY12fzAegtJX9gs8eRfCKEOMJOBksssXVJNmiiMs5u4pdLUChg0YURg2eW8
xTlh3xHCRAaCbyt66LNaLq8TX8ah304xRutJG8r+JtPCeR/CHfsls6/+FkWFt7xPVNadwlaXcR5b
4ze1VLSHqZIUyurUUeRvl+OZSbaQ0NKaeLYxOYOaK/ERLVquwjOwFNBlqt1+A5XjH+IxTOodBVZ8
0+tYqOGT9CSTMVmoy0od9EQPsjaAzVZqVZC4qib0ZDXPPrHvJJCaZ9GN2s8w54DvijT02UzYWtt9
5LeFsSN3Pt61idQVm//Tjvhm87pnCY+oLuBJvdb/sbpGwNAiAn2fdDm1BIwuPk5jMLyqcVsRg5Xl
71/LUs9VvaZlIUy1l1otaIhPpKHFoPRN2FHcA5bRFKlXGRPXNucLdIlPhLbkImWLRKilW5p2IuiW
yxhPYRuTjacYiyzdR7Dp7eKaXG6p3X7doU+0rramUndMkH2RgT181LqizyrTJiOiO4fc2GT/MSn8
u6+b+OSdwQEAtGQK+kOh4Y9N6KKUxi6hCVHeleZjPq8I4n/dxLkK2pI1gCfoy3RcX38tXO/FwmGB
FiasNJLSOCYl4UTJBi4XnRIXHFoWD/tRP27Juqawm8NsUfTFqvZelpxXprB9ihw4UwmznLDeEMlc
EbbG+Cuz9hFU6697ppyJ++G5LFBeNCKoyKmd9bHBopyTGp2thnt5BqEWctDf5/UmsrGmXgUYtEn3
GhfE1+dfbJE9o2FTdfDo8ql2XQ1Iatpo45yiv1eLbtvnLezs1dc9+ysX//gqKcKHOIfPhQ+OnNzH
no2mVCAk4QxdeoAsV8am90ZPciBDOtGqcDlkerZL3NGtvN4FRuoCjnR56Q6hEpcCZY6/Mj3d6y44
BM5nBI+lEAZA/W0a2ulwLWFkRbXBYyn2zdg9t9aFck8Cg+TJEKIB3qyqKvgZsTx87DfcE6LUFrad
arX0u/d6T3VVl1iQMzv/7TfeNZcMqYs+xvvfXqO1dAPPd4mluuWFGaR8NB4i7l/E9nh6TEOmAtRf
N+X7ga0MZepbmTI61rSDdKYEHhnPuHEp5LNWrv2tlB0Mp+MLPIXOw9ull66ezeCT5pd5924G93JM
1YeY5qkhgr9NvbNMN9/9uAHVDn/NtXIn2vnrcvsLKYuTO7gwJ+fP4MRufOHzn+JLeBGWwkKFIQUB
u8FK//FJGsLu5lgbVA1oOrdSZLcvXuCYuvVSAUQF4CqVkM/7V7V5boinEJLeRbF5CcBzOkYwp+Dk
YY9RDUtR1VPXUAEWLLRnYp6C2gdh6XVyez9RD8UdJOVWrWKPDNT11xPyr6Xiw4RcGrVkHImybjHx
TyakkdpIdkOF3AqlBOvqpRw4RDbacNdIxXHK1VU3GNfkcQlt6zXyWK29HS0qOojkCMl62wTBVRmM
9xeeanGVnD8VJCKMJ4vB5cR1UjcTyU7cX47f/oRSd5A5uuuxVjl9cWUZnRuMFF3KO0D26Y2kL6kl
8VPVlAvel7N1f3k3cMkNOIw8h3XyQUyVJG8wIrWuMpS61Ee07RRiROARINsuLn5EY7++7vnZKeCk
yZMpodYTuo+cJoHZljqBMpnCC+Rou3rYFuGFJf9s1Ttp7OTbU8sPYfxAYz2iKs555L9NbqFf9+hs
X6ERZpapqxqbGR/z49RCRwsaIgelJ0/6ilzTpkzQZnOF+LqZ87UEhL0JV4z12wZgczKDA1NqW6kV
FCzTrdspl/8Ylk5ILWueICYWz183dvbiYB1ZAjQaHnH0gUuR+PcLl6rXfaPHie3kxXehHWLjQmc+
+/M5OTH8eW2sCCfDv7SRlgYFmrVpLn62hDTmwbzQhbP3RRfeN7E8wru1V4qlHj0LTchIqriKOjG8
UPARLUKJr1/W+QCwKaEjW5yeDNBF2skAKDNRSa1u+o4UyRtQnG4g+mem/IVD7flkpRk47rIqhIEz
bunwuw4VbaD27Wz7jqk8t/E6Q4+So8LBAdB9M0vd/bpT5/OUw7qCUW2xxeGQO+nUIPVhawPZdXJa
hR7R7Xq/XyVjdpfY86rP5wvtnX0uk/bAJ6is0/zzdCmKIhCSiaL6jlb87A3lOh3b+xw+iJYHh697
dtYSxwImEJ2yeYnUG//4HqUlE5xTgsAJG/OO31kAz67JcsdigVDLF0b62QmEE5EqzOUQD9EBG+jH
1uR6rDvUrqx3HfVNHhT9z4DXKpfJsMPe6b9BDl993b+z4bi0qJkMEYo+a/rpetRVWZYEMi0Wsebq
ERgC/bdPyeV/boUrHGgHwbqHH/SkX4RyJ9XODYQc4/VYftdrn7jXhfPCJ1+KNiy+lcZNQf5Ly3o3
4kkWlxZWfC4+VHclUKbVezN9gQb+dVeUZTX7sBlzJdA4IZKthAxIqY6P36hvxWQpVCNyUNMBH5LR
lVVmNe7SUcSHqdP/+GIA0xoQzy37fJtMWBprMqQrlRoUF0bn2byzuK4a5COWVZfD+smyNVDmyB5N
Bdysqg2Ic9C0WJkmHgU1hndzqxLs07r8wumd+XX+CnAwLlZu1OmM05MFuUIN2YsKS6jneQfPu/IO
V/xqvfxYr531buc4/ONqvV7zK2fnbFpnt9k49xt++r9/GdhPfjr3zob/vOOf9/w+fu9q+e/85C4/
XP7ylp9c1/Hcuztvy4/Dlra85Sf+dvmx/Jblty7/4r0dnu+eD28HiNv82+HAj7fD8r/wnIcLs/V8
xIFeA7Gig2IjJnLq/tc6QsekVVH4tBAd61+qPK/95Ogbj18PufOvLDRhMHdwHyNbPjVsB/B+5rpF
NVww6nrAaG2kHzLEXWXklvafrxv7rFNMUg3inanR7sm3zURPpQ+byGOSlrcYxXf4qxEZD8delbZf
N3U+jAQ1wQ1VpmMGJ4il3+9mbBKIuJ/hUDtZCinMf26qyiNA6GJ/WOXtLxQIX7d3vtYJnXMOnAbj
L4Vv6fq79kIlESWMJTDEvVYfZD9LPSQKxX6Usv7Csnq+kNMUlDHZ5ryic2r+2FTUQBzTmwRbIvTs
nUKyAQDclHnjZIAtI/tp7ANz6g/IcJ5NVDgX1tu/r+7jIoWWbzlmsKiLZQf72D6U+RyubEZY3Cmc
H/97qxY3iKYc6hc60aZf40P1Mvf3sMZfIFb+A662zXCgVKDzXHqy8+fNcoO16U176cKsWdak00cT
XLQJeSxzRl2+0ruvMKPQjM2moL6QaMhTQAUQl85Y500InYmy7Aamqp1NmJECSAjCOpM7KpBtCVtw
tf96KJ3HpABNvG/iZCyVitWZSt0zdiMl3xa9NHn6VHS7GoGtW03oXISSvyVSX7kw/W9EJ1f/egZa
ngCG5BIb4xD0N5zw7j1mqe+HWs8TKKTkXOAmx8IoOOVN31KzuvDNPlkUMCPrwJ+Ix3IVP7lO4MiY
SJtwNUrb0FOkvWxfZRmnreb/s51l733Xp1rq8YQrtIPCwBuUKx8FUbQUtkwvHBY+GyF/6b5AOtk+
5ZP5UfmUAu0UVC9VodxReONXbF4a55+sNhibOe4ohFCWof6xL4Bd0RSnhBJqhL9OI3pXV8cGhlx1
YbIry9v/OKP4MO9aOhmLIwgBKJK8tU7D4Rjdzgy88HcraSjGM1eqiQl3r6D2Kmh3F6bBJ0s4TS8Q
VBIB/OKkk3EH7wAJI8uK8hgFN0gtNHlbNbeDupERMmjRsej38rgp8QTX92F9RFjV2Ws9cebi9cKz
fP7C//ssJ69Bi9sI7BWvgWeZik3Qwkr84cOEEfoRw7ehb6LxIfUPftwjSFkZyXqaLhyNPhlWnAwN
FUUv4U3o2B+/udIbojBqXkdZy1Q96Er2a/RqX3f0k8loKBobJug3QnSngbEOQT7sCfJleA3/wItc
45X4jUl5VRnhvze1AOQEywwF0Qn/fOxPFUDlLxNhOCTkX/pouisb/YC29peflJcW7fPPxw0B0BzJ
HnYF8zSvJA3US4OhxCgW0qaqrF8iUaE62N//9e3RDBdilZK+pqL8Pd6/W2KmHlHmpNOM2fbHcMxQ
++D+KKYVsYcL0cTPduHlpk/6AkkQV9ZluLxry4b1XZV9SHCOcIJ1V5Jh3QWqkIaXtC2reC1i8tUr
MpHWiybaMUZcMbNbSVEyTC4Zj2iHKd54ToFgmFd+XQ6/4dvZ8xGbF94jEyFE5hWZzmWnnUneUlGn
Sf9MPjZSz5gj/VnFlH4r16m9Z8iMLfeRoae0aY1lcBRGTny3zNONJuIRESDw5CfTmIPHJmrj7ySO
212cj91v34zbHf6wMf7nxX5Je/z3IHAyX9u5HwaMhBb+Xyn1smQM3LiQl5IfE1WOC3l8/PrL/01M
fVwnyXKrCgcz4lQmWbKPn6PIEW53Vm47yCYdQ5T7krprhPygnqBoAhOFruoRyMa9Fo+uFeJNKvID
eFHPxPWiqPHd189zfqw3SDgCEjAxatmmfrKpAt+M08iUfKDv2r1GHcG8qeERNNt4Dr9Zs3Lh9Hu+
NtFvTD4ktbi3MSQ/9j5IoL2qnSwhSoj8IxD2P8PczheG/NkkJq+zXFQsW3D0Mk77VI1t3sUCHh5X
Ik/p9jN0XNOa/nXknLRysixNILLmPqaVfsJrRD6ig00ykTUz5QsL4Gf9IaSgkQrTcYOdbuK9yhmh
K1vE1lHzO7OQRXZoulIruHAeOVvT6dH7dk7mgsAK13V2k7pU1/SGhcoKXzqff+DfvHBsPBsGS0vE
s6gBwAey7ZMtKqgqVcMpg1xemmxHUCvLAedxoZHPXptN8Q2OjIy4832QgsUZGBT8v9gOrKA86ql/
7Frr+esZ9NlbQ4Zgsz8RArFOc95m2Uuh0vWpm8RG/mjIU7qrcWgeQ9UWz3qWvHzd3PlBi3dnk/dm
2+A0DHPs4xQK+8UkGE2YlgEi9O1Ojd2i/26kqKP3HbXEK/MqHbzGX3/d7tllcmkWwKAlAIGxEZ/c
kwsAVn0XyCklfaIjXglq0VHY2ZELvbm12n2YPo9dgaP54onqbIUi0YOahTIrXJpZqU8aruyZsssC
kFOAJR27UWsepXD8JjUCQXUIfijrrBfwHPMLCujJa+OJokRJdB8I8WNQgmdh1cm1ZEzzJiG7iRTS
lC4EwM5HM8/Hm2Fhh5onn56FUglKzJKzcirx2JYvQ/7t61d/dr61P/75J1tGnjVwjEJFo0T3JpGe
TRXz0V2abXSLKhqXMsDns+ZjYyfDS4tzDT8UnfFTT6bgWoogT0Pm/3WXzgOY9AnZhqKLhTisGSdf
VW3aXlaZUQ5RIEczn/XkhxBPUj46lX5M1KdqODT9GkOVmuQX1gXlk+/FIOY7cS2ibfWki7nZF2kl
WsrhKN/Bw6f+4kPHi/zH1N2QKjcNFlh9WNnDk580a9++ssTN193/q6n4cApA6EN2m2Q7C65JEPPj
JJZwuFtjz6BGS7ZCxJ1gfKmifasRjCCeJt102OL7mGlsuMAgKeG+pgLCUltn9gbtVi2B+28r+36e
fFA01OaNNz2SnvFhQHwrL2IlSm3q4XqwNHfycR7HD1q9nUDHjlbt5M0rSQovka7a8kem/W7qB9u6
0exNPMmbIHDNwQR/9tCZ+zwXD193/TxocdL1k9EcRaY/5yldR4iGFQv6Bc4/AHahhszD47riTfG9
jkb763Y/mUQf3vjJR4/HUZLSgWb7ad0N7ljzHh+IrDPYgqNPTcyvmztfLj98YHESewO2kFhNQHMF
vtwWQZ6c7pMRIXfvqlSRMaY3Gc/m121+MnXfd1GcnOWikjrxUt5TMx4EXkDRSpVzfARg7Otm1OVk
cz54Ta5/uIuXmOnHwetPFIACMrT4F6iyio+w9h/y9Let75XuzqQmEsCLmQJ+08tQJwi+16p4o0IW
JncDAw71l7GiluJqGDcNlidJKlcXHnB5gK8ecFkA3l15fApEUGGQl085bwqe7mNM0bmW0RxzHhV2
9zudFGdxg5vB7Rz9KEruk5nTwjjKR9udImwc9h2hQWJ2Nxb+ydq8Vhvjn2MFy0zgIsh1U5icwk8W
gd7s5WlqeI/BrHqS6drJUxTuQByrPXoaPD6aeW/VqzBcKjq/dFSgHt/Q9V54W5+OmndPcTIfVbhP
ZuLzFDKRKM1/qxqF4uXZhel3LmpZOgtLnfpl5MWQbn78Jr1sU/ITFxTIwTswe2G9E1TxCKOM2l1e
Z38zi+8yL9xGEGyXr9S9WMn296E+JunjhdGxtHQ2Ot49yUmHCVAKIRqepOkpSF1tuwYjcbKQPvY2
1Bo8+gr+KEm9kZt7WaZ+8fU4PWmS70E97ioo2/HkqN2+BiDQWKtMb90YH9GoUe84/YYLxpmKcvP1
M39y6Fve3pKqN4ilnwUMMFIMJvRwnQzwN18FXPddEqFTN9pmzDUKyM9u23s1YQulvTDbPx0efLJF
OYrQ8nSnwr1hFH0061DeIG91Lbj7TOrfsHGnF4bI+UF66eN/Wzr5LoHlY5WvaQmDERcDgobhGr7J
zuiMC3261NLJXqBmfDQ/oaWAYrU+W+WcQxpPb7XuwqGZMn+fjbX/9Ol0G8DNbZlTyLITVQuoH8ck
v0z3ZYfxMLrrqGGmsjYFijtL14q8UcU+iA6azTHkObW/ifLZtGb+5ccwXWHLICN/k9uZG1erAsge
zAz7QjjgPDyxTFOT9YjMBTnyv9P43dJpiNQ3zWWdNCT/egxJ1tQmPnPQ+e0o1omqrUd5hrtnUs/W
/pH4v2pKILjAIjez3VNE4FIO6/OR/+6BTtaNOaQ2MOkH3cmNeV1MpavISM3tYxOqLhQ4d44OjXyL
tYgKR/++n6LFXgKBvA90mSfDJFMzaYgoauCAfVrZsXTl9+mqTcsL8drPukg7JrFNzsRU3jjZT6Um
IWBisgKPuhS7EjgpB/QukJ0J4zeeVGnN/+tvfHKFuBPZ0rJkogpFb6X/Lx1GbklCWWeZFsta8O7j
U1WyoZIkqwzBt11qDutozldFm11o5rMD+KLr/U87Jx2G/TPFYUY7MVyRMRBeYSvPojU8dSxcu9Af
qGOwww59tCEbYKC4MwblJtK0td4nF2JFn7/8d8+ifexzR2Ftcnd85G4Jdugb4JSycVWgc8SbLga3
ppw6rN4uuzDTlj/3ZBfSEZLRMkueQhzkY7tpEhpKtLSbxHvoAq7d/vj3PeNDCyfrqdJDvqZYJ9wo
+zowX0axa7JtMryI8S4r9kZ2palHyiZdaHU52H7Vr5NJ4yciCAGGc/Yyn5T5xZf8TSrvpfy2BpjV
bqRoLQNw+7rRT/YodMJAhtmjlpqsJ+9Sb7m1GhM91Sj6AIZnm4GrKHL7wqX1k8X8QzMnL7SGFzeZ
SzNQGt1y2IRAFnOcT/cFyQmoBF936lwAzc34fa9O3iSnbBWzGLtUUtwq2VqKr2p8qMFvEIJEGkAY
sDO6Rf6maJRNGC6cOL5+pbjzToZnnKVKm7LsiibE3infgK24onLXhVlwqRnlYzPAWolxpfSx1O+b
9iY2vs3+/dfv8dOJ9p/BQfmHj00UkRzK3chXS2bJkQfYFNKFFi514mQ5S4pWRkxGC10YbsTI5XIM
9gsr6OuOLKP4dGZhAiHhRiaH8PnJKA8qJCKWzCdpaoF1GWSidaVULZmaA0XwLkypv+e6k9Y4A5AX
WIIkArnZx9cWgBTSm5gvAxSun/7oobrN221VjK4RAxWxb+QZWf7ImYRCqpK5kc1mY40Pdgdy9M3W
rmXxVphvkgDRfGu3udcU1KIbDpL5ahm1i8/8wpnus4X8wwMvh753m9cCm0xhbLOpJGpzo8YTEZCi
/SVskoT8B2p8V1n0DFMiP4TTHMHmlm+ssEsvPcfytc9eHIq8v7dj+exWZ3aFQulj5HDtWGar0LIr
D+KXfKT2TIitMrCdNB8GV7PjhzClmpUxzKEL/Uhlq4f/qZiXJsBnEReUYbbM1Yt6oMSNP74ZiY9W
m63QnTn9bqeyo+ff8B87ZvVkWLtqbFzTfJCodf7Pw/XD9zgZroTYuN/iz3TCihCIarQyl62u3yUY
O1CT9iUElfiSdmNZE89e/rtRe7JEB5lqQamm0Wxe5YTQKJrt1FG+0pPE7TDyyeLJMi96w5YXeNYq
Z+W/0TyMKycrtVaMIjdGZqY+1E6zj1O8vJILWsG6Ts2bfKr/aEZ2XxvS7utX/FkUlf3uPw1bJ6t0
0Is05S3/D2nn1Rw3knTtX4QIeHMLtKUTKVIkpRuEREkAGt41zK//HnD2W3UXsY0YvRytZmYnQomq
yszKSnPO9Kh+aruvivr7fcbTfsqrfXOIPWlk0u+6BHq0NRYuwxmnh+g/ai7sdKi2NQlMRJu0d6TH
rzB1QU++4FnV+Z39I0XcWdMsj/6AlANX7BFMrWh4psuA23al2d8r5rTDzCVHauXADcjeCIHlmIFC
PDwWh2bFVH/evKoOmVKIq8fXhd2f/zhS/rwPKGeJ+bY6y4q0GLD0vP3SD9eJtteSzRF0vx7Ux+Fn
7V+nusdY0mWxc+k3dv6PWPXcnONx1CQ4qwwXYi6YhIB0hpU6idYNaC1VvYJH3Mv978cDjf0VlWWq
QZYHIIELJkgifQbMQLU8BmUOpCEb+7pe+r7p4D8Yg22YhGKMFdLUff55OZXXMpTYFVPvVhOSeQxz
rdPeQ/1Qx1+HcUFFlCV5giJKeZAA4MR2HKJ+Rw5HiTo3VDZFAVbwVVR8OdqPhnEL8EnYt6Qeb4Hj
gqfh16FfRcqDWSw2Qk3bf2n9gsqao5nCVDMdj/GateMekvINuOVuG31RJS9unwddJZnyVA580YLP
/R+u/r+bbwkOgWEFo1dodySr2hBT3SR+AZvfrU/hK+X5VPx0QrrMFrIcoiugW0a2GKJkzod5VVgT
hRNXbfsYamHtlSDN+GbpGdpLE2cLLwvxnEUpwv2eVJkuxz1S5MMb5BJ1uyrDN6bYB2ASIYq5bGQf
oglRmqDFhtRXKQ2zNW0ZNQhuntHcg10QHdtVW6+gxWkNyIab5yhYSl4vbaagzmpbypIBJB+Qp1sg
ZPvkV/+vh6fFxQkqyvBADlslMhwVPPDXLt2n49bmLVNZ6mY0F/Ib0592ahCCNFXQSWOoohaA9Boo
q7XUggEHocdPyT/sR8CgB+e6l7aXD+/DrSFKFAKewgYpJao4vGQ/zbBe0QRY3DTXzjpxo9t6AyOh
5n0eNl8gf7rqXIpwC9ojPjlE+YKHNhxYjIqYFQMjAYal5TXZgslN6vdxT+npZhT9vS3/3OSOrUTT
g8pYsJ0/t+Hecq6b8hniXWtphm9J0LTUk6ja6IkeUx9BxQBS7s9Rvsqo+XSrFuSgy6c22e+lJQle
xDx2adjrSJLztxyUMtAvSiaC8oW4Zf5s6AuyGRFTZUsw7OGgyUpixjUcUTyb7diz9YULet5R/ZEg
WPAghyoQLmjfCITtEE3QBEDXWfoNZFluEhirurMWcj3vPZ0fN++PTMGibSMMnVJGZpSVL7FqAX+X
wB4qO0m6s+oCZKJSl7SRpiFdfYtaPSXBXlbXaZrApZJFkvZDBQfnre1z6aYifXMjd33xTW/C5DNA
WPotVVuyDDaA2TvmbsDmK8xqVdJM85thVf+5HeThB412oVeUvb4aYiIUb2gAgIjNINjBbuZv0sYA
J84unPjWOgbHWzIpwT6Szf750DS3NeMkKpUTvQcJXIvejvZQ7O0YjvXRqvVfoQyQDMDgwK+akrE+
aP0jLGjpNi6NR62XnB1k1ca6kqJ7iKqWwuxZG9BoJTJNxj9p3Tu3ASlTrapVs9oLlK/MOw/A2TPh
pcc3wPVftoEP9/e75zgRJWinWXWODYAqnvmg7k2Jh7a9K5yvkk7vnwWSZuHKOoigC4/9OQ9NF4YK
1x4zN6CPnC+wbLuDBBtF7UG3QwiZbIYs9rppkMDItiFlrwG6d3oSXy6vdm5fGeGyKDhQcmDa8Fxs
xtxAO9iQ+vo1xm49HJnfRUHqHwd6LmTl387/TXt7Kk5wZT6UaxLzKLUXyw9dUq9r+8uh+bdtBqIQ
wYtZle2M+REhQf4LKK6IFq3koawgZ82vVX9pKPnDA/BdHFcAM9YKoyxi63uUjF0B5R/wEDGtOv73
zqbr2wHa3Y27pxb7qxvX4Q0M/KbrKz8un99cqAIaijZJZ8hH7OJLJCju7Lwhf6D+NMCJiGjBKhc8
25wzPZUhHFqZGloV94DLx0wwRuO2C9SVBepC9lVtf+r1Qs51fkUm5aapZ9ARH/K2BkSkAQqXl2nA
1IbWWv/RG/lCPDR3A9mkYv4jRHy0x50u61KcEy7n9XOYQWxdOQt+ZGEdthAAmcUIEoPEOsBeJQVF
u+3QeObx5+Xz/x9B8n9vHXElgz9alVlz62TBWiq2eg/W1KEl/H8tZdeRbsb8iwUm+3HJyOaWN13g
/7nDxeVlQwgfc06okAFhr9Dd6eMSmXO7vLwlKUIUJ1kwFeYxXrEc1obRUmXfhP6vyzLmt5Axval/
EBsRe3uD0tHjbEBIe3gMxq3cfRmNbczT3A+2aQTA2o8q/MKL9rLYOasCy+C/UoUbTZfUvK56pPr1
96h8jiAB04+QwOy1+DE20gVpsxt5Ik241ODrpKcBvjMgCb9G2psOSMO4eHOKyZh/bs4/SxLusKHP
D2D4IeRQPPjtJ9W562X6FfKrIVzVAdmh3OtoeSukhbtz7hJjLv+/wcG0+JMAuQidBIBebmyr8reQ
dnlpFN61XXBXWcN3q07/IvCf5qzpasblaqLDh0DEgVBsIttQYNnzoGHD7cJNVvCKAZX436vJqTBB
TbRGG9U8RpgDsYR5r9Cx1hk/7CRfGdY+bBaaIufUhH1k0odQAJ8vOC0fKD3LV9oagiAAMq3KPcCz
mMU/Lq9p+mYxUj6VIlj1QT4YtCxzaeXOnR83vDO2sXp/SBbEzIVUp2KE2Kbt+onGAjEBBIBJo2/r
I2R+mr2ZoFZaUtBZ/0lWmoUDW9rC6eo5UUYn9mHvo0fHC9SvTvtbba5U5+n/tn+CvkcWjL0MJOCw
mj4BCn4IISFRYbrWr2vl82VZs8uBAZr5FAb9HVlwHFD1pA34goAtoQmyYl91uvEVeET3sphZlXDA
eJqufB3AmvNdK5r8MNDBX3sGTzevt517ZuZ+a0G+nchFLsuacRdUCYCP4ZIHXUNssYAkRC+zuKo8
w959gmXK6453Gjhfl6VM5ywo+ZkUwXCzQc+pQNVA5Fa7Ymzcaiksm1FvBJDeZb7bUsGXON+ywRxg
IvIRYMQ1+LxMsyv6Jm+fxoo+Ql96C2vYJWx/YUBl5tpiEEAFdgXYGuYRhINy/NDUgqqpQL4lapJ9
tzf1B6tglj27aW4KY2k4akYxzuSJd0rAjJEvIU86grsHCht04ul+rJdQQz40xHB5nQkSnu9ZaJog
fiFIKfeFvjdUrzGZr4BD55kuHJXkfRLvegiXx9Zl8pJH4LigMTOmdvoFYuKYhxHA2ypfMAy3Ce3K
qr2Ls91lrZx73Z4JETx8GrS8jqbzi6UBjmi4zA7wF0JZBssU8dth3eJNQqV7zHnyLCzwfwhn7AAQ
HVD/ZMEmYEAch05tGfUnaDRyGo9tCNheMv0RWDWX6gS1cPewNJw8ayjOH6mCykoF8OKydaw8q92A
5ZfBIJXUG7ncBrlbQGoXL+HmzR/kH4GCzna+lqXSyDKr+ra0Pznw3fULD5jZrVQ0XQEjCHAJXezl
HXTLL4KiQ13lqLnrnbBfyeXgr0HWBl3CyQqX8eTWdUIVSHp9pHKn59pC3DW3TjpbaM+DoskkHDr3
QKnJrF3cjbAb8rz1A5Abx7twafhozlufChF0RkqYTIIrtfKyEuLi+DVhohw0TBjVqu2CbSyJEhSl
kZ2q8hPWY/brgKGP4iEyXsLisW+2DvB/XbFO4tsw+QEC9QjVTeKNgAxF1PK+Xv6QOZ93umRBfyBs
k+2k4juklL5O7TmTIWLLoQt0+gWLnD1BQ+GpbUzYEWL6IKZsZIQl2BvMcnpDvoET2ivyzeXlKLPr
OZEihEQhNNvw1CDlAK/fRHU4/LBl2Imvw3LrG9dHK9348OjEt4rl9e1XI/7tjz/qJVi/adfEC5lx
p/+uVdDWgYmqDg4XnE+0tkC26iCULWkRAQfGrMhbNn9jHTQGMKOvKyYwb+fWYdoQZ0lgg3jj6BSr
BNqSLc/p7wagbwunqM3FGrRtgw6HGJAABFGwlYZxMUGo0F+yKtf9igYld/BiN76j0LoHpmzdrSNo
yN3kNyNIG0iuXn4V6/STehetlC2X2UvihTfy7t+Ow0yX6smHib3X5FJpfOj4sNJ+jP3QhbgjXhrk
mrNaFWQy/CDzzExjnu/zqHVDkmRa5aXVcynjIw67ZrgyxrWiLhWW5/b5VJTgi6LBUfpRYzlNvZap
W8Qgsl+2lSUJggtKIUbt4hEJOaTetVK68VI1afbmOF2E4F2Ywkoj/YiI6LA3qutQX3fp91DeHfR1
K1359Y3SL9R75ryMCgyRpTJQb5MpPT+htsrS4aBMWqBvwKkvoxtnScR7BVO0biDzeJEDjkqHoaAF
tHvxcjigBfSYXdWbeus4q/ot2r4Mq3ZTuClYwf6EpguaZ73L19LCfTzn4k7FC5ohgb7APNO0qZBi
yPhpImNLv4rGv5FDrA+BxgSUJQKL2GYnH+qIZQ79J/jVQdY380+G+nhZC2cP7ESK4LBlVerAs0LK
4SAzhbAz4fmslwYzPjTXTs4BtFAA9GhUoWdBeMB0atJOY6CkNuz0TpK3FbN59rMfPLcjUC35dezc
p8jX7Y2TrJ0lS5sTrzLKDNq7xRMKBIpzrUwGMwiVfKg9tf8Esu+qtx6s8MXo39TsSSrhbFvV5pWN
UWifwM+7vMEzZj6lj+gIpE8E5HTBImqL96fi6DWt7dJPu4BpuTaWsL/mZKgMlRmMioPcIuKotPGx
bgYHmGSgRyD4HYyNYcUPl9cxc6fSBksWndCB6oPY9S13ihlXYH56BuAmYwSdge5W9u82Wtd95Ub2
5rK4GSs7Eye4LjMcUjkaESd1hw187rea1LsQuK0yo99dFvV+NQkOBRYUgksw4kgMi3dqaEO/7TsQ
nnZXucsUr+evctcI3XjVXuVbpgMBKF//sFela3w+eqFreQy2r97SVXyjebJrfa0WFj+31ycfJN6l
kpPo3ajzQTT9qtGvwQpXuOwQyhl4cYpqWHjozz2I2YAJehtDNRiPOLePY2DkOtTtjacoruNKDIGA
kue91a/hzondr13q5oADDgtR0wcofISdiRV8j1odSU/WiH1O170M87nbbplIcf29fg8x7c7ZHK8Z
WHadtfONFH3qfnf23+udH7iaG2zqH3fwuMFH7vnrywoxF8XyYRYTQjxdYW8Q/EXQRDK1Sj7M/yJt
iptg1bxBqwA71k2wVmD8dWlz9dL94S9cxalY9fwY/CCRlFFDbFBrLiTOrv1yeWHv6BgfNf3PwoSD
1uTOOJYWEvq340rbQZp4l98dXusvkec/GuSA3eBRfy0IJ2lHWF2F69j9/X/8BOHQ0yI2AlheG2/w
arddNz+UG32Vf7lPb9++FrfGtnvxPU5aWgFkuBqu7QWlm+tWOjtbIXpw1CCgtsoWSLvb/lP6m/bN
nWHu7P3ba76lcc+Hxesbs+qPztZ6GNyfl5evTO7+0glMfu8kZ9xX9BHpEcs3Pn2yPdgffigrGH7d
4OFN8eDcXmte1bsLhdYPc4bvlgb0FYCxEzSk6OGcuIiKdIwbr/XXdbExVDgzmbrtzRWFUbm5lYIr
SoeQkNqNJ3+LwnW/VAiYvYOnuWuw42hUpfnhfOFDYRWm1bHvI7i4sE+6MagXOGVPL7eats+dT3bt
AtDnptndaN8VS+/fuQsFGJcJGnOCsBXvSKlXx1yHidrrjGv7wHTxPnMC8sHPlw94SYxgw50JEkYt
c74+wC1jmd+oivkmVeFnSLkXYu0PQyPvp0pn8sSVYAF9KbipMAsbxZh0yfkEHfAq3PoPENju+yf7
Sdlqu+N1/1m6zX4/Gj+JOjZcJZt6Nbi9V78sWdW8xzz5FGHZ1aG2OiC9Gg/OegNqDxo++hUY5LDa
IhASStU9buXNeGXtL+/33BtninlAGFEcMBLEFH8/KDJgLTBMOc3gjVa/BRzGayqOtk9HJt6HTyRY
vzeNtlZBGrksfC7uIjWuT/BAE9GPENslUqWV5YBZqQFNv7+OS7MkM8E5gFpTVILJ8JgS/nz4Ahz4
edlVNRyG3g2K3Ao2vRIkzMKnQblw7c24JscG8g70ygn4XISpNyw5zCyZmm5aw20nOY9lZXuRkbh2
9O1YLGXhp0SF4AjPpAmOsPKVygyiqfcqC7wsuYUdzIdPKzc/xzCXx/Wtri2oyrxEEi90yk+Va8ED
0bOjw8iMw7OiZA3xOMTfLwcwTdtUe+za34kfwBS2VFSbi63AJsfKeWSRvBVrNwf9cGxMg+YQpfFq
A2CLwIUeFajytdzt1QSImcTTJYrm3w14W6t4X2oL8e3MuZ5pkRBKw+hbD2WPFiVNs88qYDlrbT3Y
cKBHEDqFX//CJlBZuj3BQaTl89zP17Akdm2XN1wlEa2J9U0vJwsv47k9hSBGA0HPJstHZvxcRnDI
B1nWisbLYRKPQPIbfUjfK3sd+zn8rdmV3wUMH0Q7qwIEAEKbXIFvsdI80EyXnPCcw6e3FeYNrhbI
0YSQSj2msDm0VeNlkr0u+oZRMyZRhmTb+/0O0PhNliUbq3tUctNLZW2btMM+UxW3tAsXqtcbpgG9
UMr3LTA5rf/tkH2PKVYabeFlcXI7RDYILg38sPQ1Xz6oWc/JvCHvHs3QiQwEe4h1NZQCmS9Xyler
u1EcV22+Fva2De/h0+uza5PZ/wWZ0z0gWP0EBPVfmYLVm75RyXKNzKCO3Yiug0yTvKBbp5q0kfNP
vXOrJAnzK3Qnbtq/SAufCRfUJkx8tT8MCG876UtTMwluP9VKsz4kqdsDCaUPPxaWO2d6p8sVTS+z
jbpvpuUW9FqS4wuzrzEJaVNfmYEJk85Kq3ZycHA1nbRL4ybyNpLwhr+64dpyfi18zaSKlzZ/cpAn
sSd1MUi4er7GYhLQ6W/eO4YNYADWox+vLf++zF4hpgWe5aVMfkn244L8afTgg/wJip2LWqcYL5iK
EStVySQb+68+VUS5evhM9kVV94bJXOvGiek1XKrNzz2lrROZwnNDjxSl6PUjvjd5DI8b4BwHyYQQ
enPsCzcPFjzTTEBw5uwFaeHQaVLgcKlpVv6a1UxFOY1aLbicGaU6EyLYrR51UgBAIN3nx2AfBJFn
Gg+VGXlUkjaN/hfNa0ij7OfIjDKhzILSHBor7UduTSeS15Y6enb0okTRU5Pbm+FAgKAU+8t6Mn2/
oCanEkW2DcI2BZ7WqWOTft5CTXY+3MFx8hcZfsTQNQR3yIQKLHgDCRK8Lj/QzCvxJHMLafwmy98v
r2RG+c5ECObvq1rRqVPvqXzIdiRGXbMHE9tTQIPrwwjW89fL8mY1Axg/S3ZMKsViHkfrIxrI8pIl
ZdAza5va/1RFWzvxtGwJj3XuDoYk548sQdWPmTMA3Ycsa8zl+6Epbp3IfGhHZ1sc6Y7WVOlR1SEi
V8gowy6cDPc++Z41MHlXbZIePjV2mn65vPy5N+bZNwmW4RyL7uhEfJOfHp61vP6WQhKbJPGb3z2n
FABj3191QGQY8cEddSZX/eBNNYMlnzMTEsBIM3FJTliLpimMYBWBRpt4SWsdCJJd+b1tVk78kgK+
trDcyfREQzmVI7z/yGOUvlx3DK+tgIcK1tHOZ1LIw7G6xva7dDus6k/jOl0Fj9KNub4sfM5IT2VP
F/3JXXJ0jofByifZarw1EiixVWefan+zladaJsQLeW60MP9ipHV2d5wg72qgMvtnq91dXs7ckZGh
p8vJoUgA0N75csY6yyn5IScKPFveWkG8zxlhW2woffcq4pmdChLMRjeOfaS1qOjRfpPDdmsODdll
3/oShNlOS75C7bZT7N7VhmaV1i+1erxvDeelQFmVLL47DBARO+mCx531UyerF+wmpxeil0M+itFv
1brRCc1qe5tatCoz9NP/W0I88haY6Z/NFg5VkqRWqlQ2ux0oIzSrHigrWpP+5kQ5TToZmUMRK5Gd
3GdVf6Bzsiy80Cqgdc5cgz62WFm4juc374+g6b+fWAJs0f5xONTMTGQ/dWO8t0AaszdGtmqHN83v
Fo5qXlH/SJt8wom0qgvriK5dDEKDgxKaE6feSkp1B9n05f2bcy6ARv///RNv4Ty1qDeldCOH0dea
AkQir9Im9RrjpQQd3Y6v+yUQnLksJVGGCuERD2bYDoQbOfZpAn2foxjTfteXvavQGZJFhZvo+V2s
9Z5kFhvb+Nm2v43sl8okMo8vV86cldmm28vLn/VvJ98inOpoqCUglVzddXcAdYVWjFVXauFKj8J4
d1nU3JGeLls40sLIE/ugIyrugn0C13cAmd5hTL2xV73LohZWJQ4HD23Rqz3TCJ6hSLd5SfFEU3em
9XBZymxscLKi9xz8iZKiNUlu+YjxpWTbRvqLlNM8bzRrKdDgk1G9WKEpsDO3vUV5+3hYWxElWB3S
km4Jb3POOvHqKshfhknWWbgjbblrpdJAjeug8xIgs83G8mrHuOmaH5ECgm82Lt1Zc1EY8C80qdgk
JTWx2twR8FWhjTfVBu2LU7URpAKHBKFZuSo1dVgFgbJgrOIqFerrKgO22OsEWy92WxpFMmhlVNpu
Wv6IHOBM7Z/lNBJb3h0Oe0tdqBeKC3yXRtqZLg9udXBYzn0Q5qtlst7AcWGPO03zH3JuZVq6b3Wy
adq4NH8k2sckjjYPxaAQR23bFq5MknlVo9SODRqn4oIYbWjdxho9xV+CqhatQ+EdMNFAg7dN1wXM
a+frgu/bz4OjI7n68XuUyw9xaG0kLX+6bB0fdw8pjLbi45io+oA/GBeZFvVRSLtfrbw1Rbb1i+Gp
lyzHPVZd5incvJcFzi1rQlTEm9M/Tvfm+bLGNhuOkhIDNJ0/ZUVzF0aWp5hLm/ehBDDRelv6xEk4
Ic7Sq3ouJlHBcMilJPSuX1M3dgMXor+3F2/tPSxVs6YDP42hkKSaFlMKUyGTcE0I1kIYcnwjc0Du
3VYrKAe325t6lbiwAV7euPeduSRI0LxOU/t4iHwAo9z0na8dGGuot821xr8xbU0devovqXv9+rq6
dda3nzbuvp8Wvr1/090bMOpXxrpYG+s39153oUl1E/dlu370dg8/f14vPQg+Gsr5vggnoNphDGAl
+yJZlO+jNou2mVLkazWIP1tGpywkOz4q8iRumq6gqYcWJeGK7IGvVTqF3Tm0/ZUNWp5cWld2V972
fbOB5mXh2D+qMSEj1Ttg/3Hlmjg2XTATnkUtz+amb6/qEnzWeOiuC1W6v3zqYuDzj3b9WZbgBRJf
shq7ZFmhDUyt/9qO6Tqu4ahp+53GMJ1pJIprhsbqstgPywPMZeIHBpsUV/4B+XcM9FqzewCPg3z0
TOgBjdh0F6Hw56TA7cCBqVP2XBNiDdUPHYhJe+bN6xujKlwVHKm/4htRdAsAYwV3QG3u3BOUcVnI
WtbFdOG3OwOcJFzhQsw0sw6WQE1l8tYTMPq5iHYMWi1hptIb/eNzGMqbGkpgObH+vc5NJBjvs/rT
rJKwEt036lKZ2GYOduwyG71qZSCyXy+f/MfLe7pD/wgRntLwiwxDApEXhDPsmRIU+xZWGJ23NdBT
28T/HfbV42WRHwZhUXL7nRUIN0o7npiKPUZFFw9tH3m0AjyEnbrRwdfuK/lNUYKHPj6u0kx+URQ6
LINyFenxgmf94DpIJgIgSh4YDiTwvAQ1bFvGOI8hyKSdfCzdprPenMwyvpdaq3gKdParpMyGL5fX
PKMyGJbMDUUD4qT75yrTd3rbHMw88qqDWq5NZlJ2MC9F66DDqC+L+tCiqrA+wjCkMXlOr/b0LScB
cHigbnWslcgbgs2owLuZyetsfPaT466On9uE2nhwc4QaJUymrfbS5Gnot2Z6YGBR3kvtXeX/sqy9
sfR6VD9cndOH2SSloDPmAf6eQTv5sLEaurjUSRaPGRU8urwORFFOVoMVEiiA1MZDHpmeaVYx/a2S
2Ta7HKiPe4hfpLUcVa2/SyM7CK8qbobBJfbTVkZcqg9d0POKr4603m8UqZeubTnKdE+Jk0by8q7r
A/AgS+21tSIn2Bz08tAu+M+PKj2hYVG7plhO7zEGdb7nleHLMUgaIMZXuwPPNSX0RnMvZ95xJDmV
gZ8Cnw34/ktIWTN6hVwdzjiZGqD+gSizDDOfwSMcNyakxQYtNdIqsJT1gk5NvuYsGGF93A1UVomF
FcLh8/WZde/wHgcq5JhwWIzhSdGDY3+hkByP6wp6xSZal/6VFmyP+TP5wN5+rGQvPH4vims9X9Pe
2refIL+7/FkzCkVcThJ9Miqa14RdN+NjaURdQYN8vvVhmlBwW5clfKhTYkxnIqZPONHZti8ZMasR
UbwddNhOvSh3j1fDa/ej/7pEEjrjmKbWAPRHhdKRe+lcljOWfZnkyLIBBx3am67+1KhQAQHIstQA
Mac3jHDQtjK9OaDGORcV0CodRA4X/hgUu8YfV0Fs7O18CVr2Q1DIH0/MBLw86smd/CGcUY+9JFcH
r4DS9aYs7XFVdH7hyeNR3ilRYC7czLPygH7hQpsax8XLP67Go1Kb4Ac5YXJFQTmI1E1AbKgvPEJn
tg86DwAP3zmFPlBiRkl8VIOoZl1DeceN9db4jPlJ9tNl7ZtbzkS4zusJND9dxCjBD44hofPBSw7f
FOPn8bgxtZ9FuBACzEuBoEknBIRwQbDtKJKVsI3gFgvkfTP+HFG+oL+PliBE5vYMV0V5SOON+6EH
75A0BLe+E3kHImnAwY30Ki11Jryd6JAvQL1/aLSc9BoAp4klnaf7hzvwAIV5bkVMXKphJz/3qeWA
Fh4elId+kMHqGQDJVF1ZUuUfdQYDUtYM7ZckCsabtDvI1n3VJ0WK7+alvNVtSy5dS659YD6r/mkM
g+TNsmpjZ9kZxcHhaFtf9UOufL98+HP7RW8ZHYuMzMGHJiQ6ypZ7CsCtyGv1YeVDDKM7+c7xnQUf
Onf6p2KEKDNTgXE3LMQkIXN5PQBeMpPe8Wr0ny+vZ1YQrR7AF9Ev+KHk6eilWow68X5LdjcEFEHX
XxQ7Lj+TtNHeRjMkMLgscWYHTZM4gy45onTox86dXCGnymAXUeJZZryXnH6lj7TzN9H2spgPITQp
Pio3k+dmeSjeuRitUn29AT7N8/UKFKbWIa5VrwandVwDVsqibFYkjf9GpgUUCXyEVMaFU2t8QMgD
C5lOBMH6EbXdF8pDlfNoTO/jJVbKmYtpIgPEq06VE2rF5yuEPt2ASSemlGub1zJBYnq0SHv/jhqy
4NZxc3ltc8dGZoXofML3B8X6XFrp212qGhMBxmhfyQZ8pbZB/+SCi5hRR4B1aeCyJuBzEHLOpbRG
F0uOlCVgEJrbKYlwSAsXXEIw8rqF22Jm+6bxRBMwd+r6HxSkdpgX65P+AMFmfFyDhy3d4kR+9BlN
Nwe4XtYdvMcL+ZGZ5dGyqZIWA6oVxFZhEyUf0D9Vtw9e2mk3h7Kj/UtyBzvd+V26kLNYEiWELfYI
n28Zk/iN8+fCDt2aRKKZv4b6gqea0YuzJQl2FskysIIZcnKDNHZdr60m2rWj/u+9Bo+UCXOZXAXv
QyFmkSO50ivFn3bOXjHHe+fntMNFS2M2U+AoRNS6w1vBNMCq41oUxGjHKj9A7hp7+eGlMyse+I//
2oyY2AdoCsOlXVGEmyp8YEnNvI09M+yw1HSTa4x2+/86Hz+9fPB9pEGYirREa5WN2g4lMyDfkuQ3
kEBTvZWv2uynMfXYRUtjOzM6cGa1ky6ehOORLh2In7FarXKekqqg5l8Y47CqzKH6dnn/Zg4IUbgH
Wj15+Igdu3R2RvgPRBmltLcH69OgLM0GLokQVjMY4TEofERUIPt9HoPqQFoxCD5fXsiMfZ4tRNC0
cKCFf3SQYneSO+J7dCoYnzVp6a004+aQQ7fxNCNNN7xw3XaVJY/ZUEAbW+qPAD66R8ffjWq4pkud
CTrmmC+va+7ePZEn4pgMthYmgZ9zBxY13NlVmMOOG1huoJZffd/eBFGwDfN48xdSAaGYEs88bMQ3
Zweqax1EJaAMeXJFXahIfqlK7xb6faopHsX3y+LmHqAEL3/kTTp0ovFql1m1VCIvOKreUA2uVBsu
VIMQcz12xqeUPLEB8N5hvSB38tqCfzqTK9yPulIEMm0ZCaWucauFG718GLSnTt82rHbIt3nNxEOU
bdp6by6lG2Y16WTNgl2YvpS2QYpsqkpojgnQUC/dD0lwqxidOxrpv4Qj47VwtlbBQvTe4eLPp7Wq
N4GSuiWlf7NbmrCbtcOTVU36fHKSY3EI2mrSnMFx1r3RfOvq1kVj6f+jAr1wfLPCII4Bq4D8BaDt
58KSJgmOtU4qtzGkgsIlg4Ol9ZZNub7Ifzrs8paO45usilxN3svGNjx8903TOwavx3zB/3xALoUI
8oz8UnAMsp23h8TvgMmnleFzNiryVD0xrnsD7JHCcRqw+xhEiH2VWyRLw3Xb+kAwtYduXWuRvXDY
otugiGMSgJMzInNDSCaEEUe5o0wk2fgJeW8cBq/jzI0bTXmujp8XIag/diMw8DblBCmuyIwNiLfw
9Bo6jlIeeq+bH5v9r/u39d1jsFpicv7AjDDN1QE0Cjf5dN2T1z4/7kAqtDYc08h7NlyKkq57QxnQ
9da7hZqEI+rV+wDftIPM6jCn44juyFeTXA2KyFvdUv18vf3nZ7O53dy6iOUXP+v//I9/2Lp7l1+U
Jv/z39z12l1n7s2Nt9o9POx+P+xW1w/PD88/n3cLJjCp1akH41NJcJEVnH7xSBfUDowLQ/fzljy/
V3ubzSby3n92oXtZ0IeE+7sgEN4I8RmVQq/ON1/u8jROBzZ/db1abVYbFr12Fy67uROGkh3HTk2L
+rM4Al9pTprSZRFRDr6+fr5e3X7bbF+o876sF474Qy77fTknkgQ/JWeB4jshkq5vbzk2iuiX9+ud
TFE8GLKCU9MISWtbRCWIcgdA1whepuvb1er1dvPL3aIO3m7BB74nri7JERaiHNM8jHPk3H779uPp
6SlwR/eJCjk9j0zVT389IXp9s/Z2j78L7/H3Y+dOf/0emLEOp789XF75+6jrxy8CPMaxeXKS0zvX
lAqshoxGEjRlMpf9pz3bO7UOeLud5y0s//0PuyRMuEU7KwPprZyErdB+d/N5i2UiabVbLYj60Ksw
qQzTrdSb/umKENyP3NfB0Dj1JOp2soDNfjL7yRGwPNa3mn79zV6eyJwCmJPrNHDivq3LBpn0/bj8
xtw4vz+z2tiLvF/bl+39zf3NzXrhED92CgqLFS6QtjyqoRwjGA+Yu5vN0/ard7fkVGbt/XRL9fPl
WYGiFlU0LW91C0El3vN+i6Z+WVKTD7ezeHaCTppRUk3Ybgh6XW32W/duScJHqIVpw0xdhzpJIVcj
dsNqhzyT4uGfk7q23Nfjpl2vNnSpFOu3d1fp7SYbWGiNnTf/E7GC+ceanzLNgdhJP2L3tfVen+t1
x3Uw0LRer4+rlYVVuNyUU3sMA1D84wuYDwzCQ3zhmi7QrVjnauFicqbM7QfDPPkw4b6ws7AbVf2f
o52u0dXt+28YzmQ8043KNToZ6/Qbv/Nzw9/fjQlz4mc1mfFlezLFgP9dD/58ldhzK5V+2dJY948N
//NB0++b1T+39/QV07fwixth+ln6go/wYugJiFGAp5HQJI4R9iXP4WfVK5UvQDARxfsPLvKz+8Lq
77yryU2uHjZLQc2HmIYUO5QIoM9Oc6MfigVaVYfa0UbusR0qtzWBxHSANIyNtZYsPcbfM7Nnhy8I
E7xyc8ikQ2hrXH65+ylwAxdKNe/o/uKfRuBGpv+HyG3Nel2Wvb259z7vP2/36zXL//374Sfbst/g
566fH653D6uH5+frh/9H2pXtOo4ryS8SoH151Wb72D77/kLUqn0XSUlfP6Ez93bZtMZC9QD90ijg
pEklk8nMyIgtdX9HPnd/roG6xIfYnB/Pm4JECn1WdDrOg5CR8aKEogPws6BgBefViAGfYFI0zH81
A6HWBkybyS5qy3wlyC58EqgcGADrox+F8VYhKIGKtRknHYiUAZBMF+RGEGOqpndjNNKbrGyVlRRu
0ZyJHF3HW0nRRcxwSyurZRMQPQz0Gw26206gOnPhObh+yC5withQtD+AHMK+WmDuFNYV8UQGJykM
KWDPVUwMIw7QcYndKToQLYyl94i8dGU4lG+qtRlMb1Sfcimwzc3K75hvD8ELz36H6IXZ4MiU4HeY
KXFtlYS5E1rFPeip9BpcoiAiOVgInErQlGCCAZGatFJ+n4PvtR8geFY3AbUwAuHo6QrQqNyOXMAP
3NJAe72Us6CISNBC5uX6shfc+WzVwo1AtJoaKYfRfoiDtL5poYGSx6HEttLw8S9MgRxDhUtpUGET
PnRHHKoCOpBBuLyCzvemVoO8BYcn88kaFcf8py62En1ClKMQN03Ree2ssvSoxdt5cO6mHr2Zt2lN
YHrZBJpNeMUC4iKSfaSyzspmhuvFYwNKOH9UfufR+/Udu0xE5rOBPtp/jQgJXdzGZEIdN/PkDt1W
V8d4WSBpEX0vGIjZTIwpbKNskp/KARNfeV3zQ4+aBgOyREp2WZ4Yaw+hxUNy8oOERA/jwlOdQInO
iyFEInttjPEv2zfI3gJHfvzgJLvGCROKCRDrmBheq6z9gNnA5Ze1MPoK8hoA1YS0Wu0zfbIwuzfP
THu94hVSoOk7Uz4aGO8zEreSfAd0w9wbmh+6sVv5Hhdpytf3+GNd+B7SqI/G2MCFK3kT97eTRVw1
+W6PPudvMgiV27BrV1a87Gd/TAo77gAfxsoWC9bIZ549jvWx0H9fX9ZiDIC003/3VMirq0aelHo2
MSWfcvsDM9mFfcemDbPWuqZri5n//eSBohcVhqIr7J+WjrcV/ZQcOVRXEWCLgfRkPUIkdzLIbbRs
tgIWmhgkTvqG254FpVarDSxnJWzPKdg1jxTCduWUmQEWBcSa6Z5zQBJuTfMwlJuk9rP+JlK86x/r
cmJR8EEhYjeo/aZUgr0SQiLv5Hfnatvpe/492lW79BEkFpvsGQ75/W8B0fM9DZgK+qbARWPUVEhF
Ta3JW1I5gH3VDwn/FqWosK/JWC/5x4kNcZKFqplSYGQY2tUZceU+c1WQPU9lcH0Ll1KbUysXMcQY
uNnASpFrzyrXAkwEy4xn4HhbObxLnoj8HZMRICMBSkA4vLzN9NaJJcSLeh+1YaHcJeM7TahLjT0n
m+vLWty8E2PCMVZywxyYAmOc8MCMHlKAZFr2/bqRxb07MSKcYIIIiKwQRixceyo7FmaYY1BMJmuh
dnE1GsZxDLChAMUpuJvdl9E0drjCa7BRVD8Gxt3RKHxDCdpGDez4KddkX6nwRCg92vqjdhcP31q6
8jMWl/vnV3zVOU8CFqbjWSLV+BVlCkDJt8G40fInIvl/v6koyOI9AZguivGCmzgO7nAzQ9uun271
zHfsW2nw7TXk4dKOIr0G7hAddozCCztq1izuOLikMHo3oBH50Um5y9OVVsJliQ1hApNUQObNmmwX
L8cR2DwZjBtoHMlS6tG8yXVXyysIKqgNr1zEf8jOoLfRBlFm06NtTzWI7vhYHQfT6kARbud284tL
qJW6LK0iR/WmNKa+HeXqL7nLjdRtSTSoQWWUchN241jVgW4XfX9gTBvkTV4YAzKTVq91X9fKaG0Q
d8klwPcN5igNpb0LWq4cZEESTfrcaxTVL0lQKO6g2y4dV+AqS6kWBmuQ42CGEJm+cK/UtaI1koWN
bNoIPMqp9TuvjTVdiEUj4LR3Zq5wwAMFzyNUjyWM+OHRU3X7JIrdqIxXYuDifjm2PM/yAeUmzmyY
LKbNNAFyloCawB+Gz1bB1OcAwMrQjCsHaWk5GC8HtGMeZwev4Hl+QdB3aEYoI4D2rnDt6oHlK8Ce
RQOo2Ckg8wCSSMz6IQFqSHmOxYBLHpfTLu1/XA8FywYMFTgVGbFARLE5UTpEjg4U28Stn04ue3Yb
r837X7YzcEZBYo0Gr41XN2CA59tUtWrRtClmYIeObJQkcFS8aAtfMn3NeI1S7jfSobRnEbuVosLy
6v4Ynv/9JJyyOoKcRA7UnNWU34CH8PRIXTk2S+52ujbhglK63C5ARw5wgPoBPLSvDYFkG+ForNy2
c7QU0z6wiQAoZ1oAp4ueANZzy8ZQOIAqlkK8uPkxzByH/K1l6b0zQMNCL/ODjPGD6/6xuDyANzGy
ioGWi/npAu3HnjCYHRkmlJRG87PU+p5XkKqQfl43tewmuCdQoJ5ZU8SmlIxicWnOGABWa55JDlZ1
N5oYV92p2q+q2RrGg6Q+W2x73ex8Ri82dkZOoR0t63i/n/uInlRAFc1YR7ON71XwD5c/m2HT2dlG
5+F1U4s3IsRYvsjrdYAez001sa6ChRyhXGqcW56ongJkYB9lwXUzS98Mhf5/zAgZe97ptOpBrOyN
RGOuxqGSB4liDN7cpTRf2b01W8Ilr2eYSodoO75Z+WHn+zI75vUtLd+vr+gCgjM/BnAzYWwa6CYo
2ApmoiIZOw23sYfHyC8K1H8jU9fKY5SKdbeI2/uszP0Kw+/t2lzzYggxTQvhHVVJjIWff7NKZ7HV
qHCPpsfzrlNa8E+vspStGRHe+cC7l/AMGMEE4Csn8rMFEfXrW7jo5rirwAA855cip7U0Ws4wSbhJ
Ron+aqJkV/MR1FfO1uafTbsGIJ5d7OJQnVgTFqTJeOSDXSv3qDIhkZZpgJKrG/FvQCq+EebcKsbb
9fVdwjzmSwbzBvhKmDkAAuP8QxmWJhWJBJNVXD9w0GcodfJiQbEdmjouJ7lvlIrfl3XtEu1dc0Zf
pbpP7Tqw2jXO/+W9/vNThANIwI2U5w2uHcfgXiPh6N32TUBBgJGv0RovbLQlY24E3AjQBL+gKu9a
dWoKAs+JBtuvu01q+bEBSg+wPtmf0hrh7Zo14bMm1O7ZVADHaOK9bE4vTfQ+RCr6NHgyOTfmmoTZ
QnABegpQC0BIQDcjwhm7ujUmlVNc34a1Qd2PSj+N/tGempVLbuFutZDF4QExEwVdcHjqA6TM24IB
/2S8l+2zyTG1fFPqoO/s3BbSWrReaYwu7SPEtFSI62FluFfPfdUuqOxMBDddPt0PjReXw14NdjQN
WN/9JfIdkdOa/UMDSSkGv8WJT1ky20iuced01N4PyCvcgWbwETDnkMy6N/W/Hfn4X4OYLtc01G8w
rnC+timqBpJJCNUpVzdUst0eLQ2Oc3b9vC/5BiZY/mvmq8N7ktq1nVob/WyG4FmUdkfQSZFaDQc1
vG5nKSuBCj0gZAawptDqEi6AxjFoX0+zBFjdqp4DlmuMWpZqsx9z/UEauuTBTkbtB2lM0OmUALvG
qUljkFuaZeOt/JaFejDasg7agfiWM67qfG+l2FaL3lbwW9JDDb50g4NPncy5O2ZxQ0lGQEM/xWm+
Xbe76K4nZufr62SvYxD2DSxWkb8P0kNT4SDG5msV2xvJme4bK3V5Wa0cyS+/FG6Qs6UKebVBBqJ1
pZZ7tfprqIOBbVR9FzkHy9lZ+p3Tv9AibEBObaQ7TlaekEvx4HSbhU8ODlTFgnohruPhM5E/MR6f
TyCBojcGML9O5yZrRda1DRbi6tSRJqlMGKxGyaX5WzO9FJC5UKvU48WnEm+vf8+F+8nCc8wEYBHz
RJi/Of+elPdTFc2cyL0MnuRu21vgQ7U9mUUuXxvyWf6QqCmAvxzs4mD+PTeWRQNhUoK1aWYtozae
AADCxyToCx3c2wr5oUdpHWQgIbjBFN6TBFlDn1u96aEA7OASj9fY7pZWD5CBPoMSISkqVvocXjep
UerwLGIHloHp6HSTdqEtZZummDbXt1qdP53oxyfWxIpelWpRX4NFHayfd1SBuETTQuekf0Dw8uJK
93mR+mWrHps4rBVf9aydmTzX6QFBWioeZYhk3g++5Cvpyg9bSDktXA3og6N8Bn5XMZRoHSiHTOzC
gL5o1tR3uBp219e+FKJnnhEAfaGjgomE8y8PfeQYWntztMoSK/NH8IK27miB9rydmiRMBqd/+nuL
AN8C1AhtMJRkBF9jDTpmdklgMWnTOxp1qJPJU3ZsmJL4JOo797q9eQXix8VrBNAVYCSgMixsIh4f
hgQkMx7lmPkndDfBY+Nf120sXkCnRoToqw9TJ/MYRpjkOO5Qg6gjkoLc0Pw+5UCvD5sJlZQydR4G
y0mgzfRz5Qcs3Tqn33H+zifhH7wZmYp8Hsn8PPnVfGP0xZwCrgAs8TaoxyLGQ+Ljus1F70Rgggfi
kOqiWggm5aIsbeE6OYceUNEdOFljbl/0TkBfUVhFWQqA3vNVKUTJJgBrQAzfHeR8b0EsQ904/OH6
QhaDDYpfIJ9TIFBhCWfArrS2Mas52ETlfaZJN03cPI02aEcovY2j1r9ubnHfLGSVGKsEdaOIdZf7
iPeFg2gzc4zuO7NyDuZkv143suT1ONb/GBH8oU7xRI8ZjBjGAGrbxpXSzG/Ub9etLL35MT0J+k7g
HSwVjnD+gXIks2WamfB7vXhoueKlTr1LeLyVQF8wZfqW1s6eG78s51/lWSi3YmpzxpJrIlcM9Bpi
hyQOHh4Upyz5UMAZHrdqyGIC2dJiUxifvBo2QGmvROVLzCn0t75szvSoyDvns3hy1pSBgmnLmObU
w9lWJbjwB8uPkldtVLeSZN509XMbxXu0VnxHh9AhpqG9EfR7KRKU3nrR03irU7BkKD+uf40vNq+z
UPf1w1DqVuYaLjoE5z+sjVJWAc6MgaBK6nyJRtlNbFSy6uUgD3hViTx92E7u7MBuyyEwOWZ+S3v0
p2tAKLyon4jbTFn8Vra1fF8SNSU+NFqNmdw7oyDY4EN/Uw5gsHar0dR8S43rnzRlEfdVqRh+5mWq
/4pJm4SdPkAKhSem+h2E9sau5GO2HyObDh6J2umROq3yXPdy9kG6ZgbGxV3YFElXHKSSOsdMZtVK
jf4iecPOKKgeYkYRAesSUAbIJis6+Kk1SslGMic1QLd3V9dtu9O0qvBHGxNiIypJK6/Ii8M+qzHP
mkoz1xaaKoKvDHZspdMUgZS1fiYlygzaGvjw4qQLFoT7lEMlZkyLuEDBskbWezDpDVmjd7yIkLMN
Hf1qFNkwmy0OeRYj8OwOT7EK5SAPPmUfzAq1bDfylbD15aKCC8MSmmiQQ5HBJCcEFKqlVjQSZAcU
+me9P0PVrRDhy1Wfkt3k1Q+QRlp5SVxWpb5W98fm7Dwn59ku1Z6ZeDN6Q6j/zvY8sP1pUx3y22YH
VYjQ2K19sou3i2Bw/vcTg7nRt6bFYFDeRI/FS3LIdkMAupfH6/FgwelP91JMa406iU3ezklJaIVQ
G+5CA8thK2nAmhXB/9IyRm1+zq+GH+DHeSAHyHNK/l8LA51v2VcKf7JldqQSaPHCSnogECCM3zqf
BUlorXSKLi80wY6YLSp6j3Yb7OgPSsi2/b4NEBfe881a0rF4bP84+hcL2MmCJtUqkB/AkClvJ+JH
7Y6oL9e//2VWioQXXcOZvQ1RD0f43M/QYWByPyUos+YfNcSEkcpULBjNR2KFtrPJ1N+WHFbWSjXr
Imn7sjo/Jufz64jTO0ZMianleeERh0Eas3cTsm1wCVRr53b2LCFWYHlQi52l6lDHEjxPyWneqZgp
8zqTBpXWAHb4VsnvuPVdiyiBzSBx3Ul0A4SDH02rankLXxBJz0zSZ6FZBIzG+e7WOkkdvUKKlVKP
B3VYbquDBq6jPdnO9daNUbvlRnmK3q5/1YXtPTMr1CHytFf0uJ4fq93NxDxJ+wmcRE7qlWfTJaZs
vjKhw+Wgs4a7S+w6o+jLenTDUCBnbQmSsjhmR6QHIEmgKEfIOgUY2czq4btd6vS2HHituTLLUCYY
su6GW0P7mINmOYJM2VS8tCAovG9yiX6vHWlaud0v6xf4rahjYqQectMgZxI+RVLUxow+yT31gb46
bhFoqhv78m66qcKKufJzt73+ERau9TODwkcwKki0YbQfm9M9aNDPs9a0G5a+8umKhDjU61FvS0jW
PEULoLpcYTqZJLKX/i1bCN79eIWYUKu3UHe+GCaRGtbQREF+YpvoftDsttRQS2ftCgRoYb/wPEaa
PovWgU5NuNbLgoGlCWMSHrW5n0hIPAfv+hdZSlEw2Tvza8yzn+IjjkNgkLMWC1FHQIwDtQwYVd0O
uPxW0VZsLXwc1Epm1JSCbhbq9ucnn8l6nTPwpqM45LLysx3u+ipIszWvXlzSiZl5U0+uCMZ5Ay0s
5ELjxnmCAorqVY/WPr8j9yDY/V1Gbpa4apjitm1WQutlRQzXoI1+KqA5eNuDHezctK5lPckyrFB5
Mp70Gz2QgvS7/vDduEX9Eap0O7t06RaAGi/Zad64TTdQc7v+QRdc5uwnCEcsM5xEtcd5k8sP0z6m
08rfX7odzwwIXzGVE2YkDgwYP7TE7YmbuMzV/QSMZ5it/26uYIKXno1n9oTPGSd5zNIYHhrv6LHC
2By0iqeNTt3ppnSVB2kzvmGc33vVnvuVFG0xwz39nPNVduJJkpRrua5iqe07NFV3ie2zNxBfV64y
O5LXP2bh3wfIs8XOR+jEYgxEKANTHOLKUIJBLoiGv276Cy4qhJRUTs2+mNdUqtnOZOBqqFfWsHzM
/xyCOfM9WUNTx3kzjVhDU0aho0H9bXgzMQGphNc9fdEO9NrniT5lVrM+t2MwFNChkoEJN+VhMtCC
t7/12q2TxithayFhgcb9HzuCA5pO1o2OgpdiBJYQduz4m0TXPG0ODEJOdmZD8LTMJGqHPhSEMaLH
lKALVwQlmk8R3/bTUW0fknInO9/Gf3FdnpkV3A3lc0dK7DlY6B7F2AdtZK+u9trap1rbQtHp4goD
3BTLI/aTUd+1QM1qmX/dHdZsCG43VhMp1B422uhxsrcVNCf11bnpxeiKYU4QPuDpflGEpJjjBJs5
NqyBwjI1fAfCVFBMz0vPkl/G0dWT1zZ/6qC0TcAwTfNnaS3zWHxqYWoAeCHQT0BuWnD7qmuKjlVw
e9qEmvXAirBUIJ3bQBnMgWYOB5vNIa9WztpygQHDpZgU+uLoE75gb8RmO85lw9YffLKrv08YiW9c
B5PM0Z3h1Uf5cZAwIn/9my5lqHN/+h+zwkdNJS3FLkDmzdxYeFcOYeS67X7w6Hvz1OzXnrFLEeXU
mvDwA5HjNLaKhQplsa31I2ZS7Q64/+D6oubfLJ71Eysi9WbrFDbUrWHFaN/LGrSRR5vVkAVGnAxJ
8X7d2GJKcmpNSEkUqRmmRoU1SJBvBj/CJ0vvrFukQKlbQKDDVd8j1IvixyftpgUVrM9bj62REy1e
4qe/QshKqoHWPQj60b26+0zc7Dhtob705AS/1F0XEgza1Ogc7vdrc5JLMQGnFXRhAE1Dxlrw2qlW
ssqWkQrmrd+2LcrIniU9Xt/h/8NH/xgRfJRPAH23I9bWh8w3tvQWNcVvxYH7BMLgfEvXMrzFDOx0
VYKb0hZ0PZ0Cg+pGyUOyGZ6jh+p9gG6M6cruWhFzcQ+B0YeEDBoGQGSdX7MYJ9CdZs73khLJ86FP
t3ztmbNs4p9qrwiBrHib8mRASNOL1AVge8git2Mr1/hC6D4rewguyLJMluwEZY8qGdzSvlXWsv+F
6IHy69x8VwEdBu3d+UblFut6bqOA0yEIZ9LvAW23+PjXRJV4ep6ZEdbRx1qftA7MaNEhSg8s3hpk
JdovbtXJSoQrZlIlu4myovAGdfJ5J7t19Hz90Cx88bNFzL/gJEeU2qhFPQKLQN8F+LrfMetdo17h
WFw6mSY010BcBVQoWAPnX3FiZQLSGRNHsJJGOmjQUAuIc8gyu2V5i9IM7A2GP3VBXb0M9IWsTWjO
x1CI82fWZ385sZ5JGksxXIj8lKWbzrGeIAixH63SjTQzgI6YnwLQVNrd5vrWzjHtmlkh5iV5GuH1
jUVP2mNHDrlxHJQPrf3UppUDdfkNUTj4kkXSgb67YGQsOt6YnQxlAAhKxW5Gm9vClKDzHK8URi/3
ETgOYMJ0DZIr0AwXvNHoadOXo4kZwxJz2/RYQ9qsAbOatpN7DNbel3yl+bS0MEy8z0MB4B4Fp+75
hxvqwsQAuJV5OeDsyksWP0rdx/WPtGJChPgZ1CwdUsFEbdBNq79r1PS7tRGehfcrOI5BrwE1LjTT
LgihiOL0eCJhJGlS3OK3XXvFb8et953m9q1rfUpH8ynzq+31pV0Gj3OjgtuPUm1xPsBoY2F2EnLc
fC2SL+Q0MAGlTbgEQE4ol59/oKbvozhpCEwE5TMLc68I0025cw75rgNc14PcaPlqbWrvgbvOId04
h7Xx9ctYf/4LhCBc6JJZygl+gcWgr7wz1IBpDHfW6/W9XDADppq5wGijiYhQdr5QHC+wE9AEC6Qv
hrPXhtCSnyEkc93KFyzsPGSAKg0eAlUD6JthJuvcjNypTlPkBTJSt3jMXhXmRkGqeCjruMlNsiFQ
INMiLz2yIAqLJ2c1O1w4DWf2hQPX5JPaOeh9ePRmChU/D/UP5XYMVTd/sY8/rc23nysLnkPGlQWL
LT4Ap9oitWGQfBqKy2Uve2V7xXUC40iHUPkN2Ke7YvIyLKPhAc5nJFIImmDtON/jVB6l1gB8GA8o
6Sm9b27ZEwDt5sGsUT6bNs6n4gFpQjzNWG1oLnkRJJFAkwlmfFR65+0/uYgMaTSVjETwopzk7tSQ
x1ymt3ySup0iE2nl/C8t9NTa/GtOrGWWkU6ShsHBMmkyV6+/DWX+rEYf9qRux/739W1d8BxQAmPy
AxeEgYlIcVfTOiagr0VDoYq8Qf42jNQ166frRhYimj0fQQUEjBCnEWvkgzL0leVQ5KUzGspFc9B6
QApor3jlkhlTQ7YCRiLgyy8+U2IXqSVxPLFR6E+QsNh/n8rbKFwAdgRyRIwqiiiBxEmkQs0AdJnK
zletVwwXu3+t9gbed7wUwOMyS1fgf4TgrFs5FLhsNNok+4F1YU59wPmuf5CFjABCTyB4BGflQoN2
jJ1CaVgPWAoJs+k9brmbYuoHbVolxOwYmgvF2vH90lkQQgZuHHRJMKyFVYl9vXiSCieOMB+iAZ0+
ubJORq8gMrkfNAt+bsWopGEza92zbEZ9h8fcbRQb2BWUviQAyVB07SB9JqHin0wd33Eu6a8F6fAa
SWRWb9NayyafaUio5MLs4w3lObSeGJKrQ9dyekC7sb1tlDGi+9pK9HtzMnHzTOMUqv0Y7021kD/V
scIoRGJ3O4qDmHiKgglOV590pcFgSya1UD1zzN+FXA3hpNvj90QaDYickuIplrrsrcYg+V4H+WFo
wMZDbUfmvi5LNfaLwWE3em6a7ww4v42ajfE8b8H70VciqbwFnznzJzmfNUtaGdJMag7ksRop1Y6a
8De35aCA4mXbT3tg0zi5dyRZu0sHx2YedzTw9A5lXO0sIx5fa9rGoZUwJ3IrpccQBM/MTZxoU4Jm
dVWDoJ+OAIiC/lu6y8Ee9p41E7Ra+y4BbswyGtAUSalv1SNvb5gOPjGUo+NyX9ZZdYPPqEWB5mTj
L7VRq8KdeFY8J1StUT6DJF9Ydl3yu+ubXA0lqy1RBLIsEN3TBmRBqs77j2qKWOyy2E6/K1GrBRgq
1wcXiDbtoMcdquo9OKZXHHC+gkX3g3FInVqzfqsIJUqQq8ZSU+HNX0yePqBsI/WbKZU3SV97mGL9
lUprdYYLRbX5JGO4Bq06JPgIGMK9wYqmiaMecU96QoGqPLxXnjW5xVEH2ekt2yee+WTcZkHj0/vi
exzYSMPUyP1bGvuvX4EhdJDTgugYA7Tn94lBIksvCxx2LQtNiCzTYTX/WLggbTCx/GNCuLI0TobK
7mHCIaFBXfU4et9RR7Zc9d4pfe2h2SWH1nV2a0ijpYh/aldI7+oyt6qew24EkTopxyxfubseKdcs
CJldPyrQ9/mKlDhfXXI7qA/XDSy8scEMrSGvAAD4C5h+/nl6vD8qCBwhd6xU6dNilvVRxhGKiI1d
ouvjTF0eFsQBH4JemGxy+5gkqg/YdfGzjbQU/pt0+zrhbG3ybWnpp9epkBqAvH/gkY7rlNMXCSmt
Ga8055e85tTA/ANOEh277bNKbQb0Arj6mqnlpnGgPj7WN6X6LyydXqnCa8MpSkSUFDDMbvjMDNNP
ae23JQeIZY2qcCmfOrUkbJpc0armEi7vbtwq7U2Hp/aaUPtCfoiBCR35KMYmjIux+4SNKkM0Qzaa
lWFhVGGxMZ/ALh7oRNlcd841U8K+DZVcZKOE2jepky0U6MscsMTe7+Vj/NdzR3PWc7IqYeMGxYpY
RtCowIig35uJP+p+Xr3qcuOXkuldX9fSZQDJFW2WukQNRgRSNFHFaOdgC3ntJV3i1rGn6Vun1Vxj
2PF0zSmWHP3UnODonZLpYynB3Fig28/8Uf5NmMvy1+urWmgS2JAlRGMLava6CWWh8wPFHKONec3w
DAxoYG2dp1/oIf/AldOi1wQpgY285XtnW79zx1/Dli45PpJ8lG2h8n0J6DHpQI3cgO1Y6l1gu23g
RJSpCq4vccWK+O4cQaFjJiNu1DQuXTvGiOqjScPrNpa+1slKxOJIMWECKRuxEqM2zA0HfxsahMoR
vKoK2sokffr/mRPOWDLqTd7lMKdpP3JoQCBDrsngxunbdTtfxVoxAzpdl3DC0qawFWl+hSXfnGcZ
tUZ3OqBohsvzYAVoaIF35dYOk+8rZmek+YVZpB1Ig4COAq/quVO2CCEtoZilYbhBCwNz749UfVJG
lHETH6J2/biObFg63zNA0pgrBZikFpbqxErMo3myRqvKGuqW2r6i9InyugigGMXQZJacFdTUUqiE
FjQ0JxF7IQcoLBOZMNeseS5U4joFMea9kVFwtyalvKvt5h0KCGu99EWLM7YfrXTdQQ5xvrEQ4NW7
JsNVU425BTyAkkzbjCfKp5oRKfYavSH5psBIykpXYCEvwPwJJiTB/otnhYjuxScuMxOkCV4ZG7uK
Hi2Ia173mYVTDrFegIchc4A+nTg6JwFwbesU+GE5y4rAmOTYN1uICJHE+nXd0sUegj0JCFrUP2Yq
Afx3vocYkBsV7tDSg0Sgqw5bhf5s9Qcj+WGukdteRJXZEiqtBt6/mB4SvxZNaW8pFYPkMChUU7n3
tWRromK2puN44fqCHWFFaedQVESxIs3KQzy7ftiYrAURWpjlzodB9Js6WwMMrpmcP+dJHmeVHBWr
CSbxyAAhmh/Hj90YeawCZ8KPmK0xaCzvJHCCIAKC/Kp40kZMbuaqBRW7NEK3hN3WkAJiyYOR/XWi
NW+lAc+YSz1o+QiFGMjHj6pcwFCXvxnFUcrDFrWF0gkanrjX/XBxC09MCZdAWQ+ONWgwNUogalJd
taBBnt9E4BzKsoPx1xg2YWVC6NASLZaddt5C0NZlMdlHnG+vr+gyGRFsCI5YJE6R6HTevfGzNB9H
BeQrg2uPN316005hxkHj5OaQN063kjF6ZvLCnUezv0ejCuj555VfM2/g2S0k/BrBR1OVVpWs49e0
DBSNe91gLiqSLgNOvDb3DmldVQ4xFhmXAY1XEopLvMFsHDVJzD5iyh3N1PMDIplNFtndWAK9pX5k
SCNAP3grgQjCVrLN6FTgjQQqqP0snRy5KCnWPsX89y8WD0JH1HdVqByJ1yFeCyNPpJmcUjExdgZo
MugWS/oim+hQFNpWAs6LFeSbbrbvurxyMV420bB6W0HRfr6q1Auty0qjzMxtrJ7xN16aPlFBkWkX
nhE1r8RRd1ZlBfWQwTWGIDKyd87LgJj9oS2qcuWYLYWO058iHDODGNqQ99gI8NXWURzIzi8tPspN
9G92/NSQcMB68L7hSQ5DjVV7efaq2RtVrt2uejZR25Tw1GWdm9b3WtyvLPES3va13fPVCb5uGSWF
c2dzQFXLGgfbPddEtDowzJ+a/ACu+HQwgiy9i8fbQg2uH6/lff1jcw5vJzfApONk0QY2QVUxNYEK
0pPcN9OCb9o8GT6YU/PH6xaXLm4s9D+rvKC8Y1NLcx1JJOjOqVeRBje3dSyTp8IpPZR0/evWLsnP
vzYVA4gQoEDWI2pI5SBcqags42/HthtPniw/GDrELa1n2/yeci+vRjfR3ytyR/+a6OjctDj12w2S
kdmQxfb6ZghBN1JQ6hcaauDZWoy8yNRnS4AJ2LNeKJIEwXOsdpCmVoWlonqNSdiOnhodUWkGF/EN
cG3W5E1rBHuLofHUpuA51jTlpVLBppkBAmGFuax7EjnYaSgZe7PZTCQwJT9ZU+++rLoJaxU6pgmz
JZorsIsREa91dm1/a5gIhF7PDwUFcrz3SR7ieYJhDmKuzQAsnhe8xdCjAnErCFDOz4vSpWPmFHoJ
v2lfKE9BYg3hm/g1l9bunvkviaHfPrE0/5KTk9kPLJcHDksVWM7qOPY1loS19Nc01tjOOWUHYfAs
CnIBQFPYAB4XBQuSUGK30jRy7Qgxp9T1z0yhKyMNS9uHGgc0vUH/L+uio9pNWyiSLJWepJYeuIBc
p4/Bvt88EH1Num9p/05NCf6poQsTaWjPoKxRtH6mgWo1t1PTr801Es/L9/m8hyerElzSArEAYwVM
VeW+Uz9V594EXWJziOsf6Gtp06esvCpkq7K3KntUBgD1N9ej3FJMPfkBYnGlHABHwvQX0oTqZ1Hc
yPZB0VPPVu+LZK2bP2+b6JanpoSMiDVE75woqrxusn5n8WtWYrjfZH6NJoxdxyHT85XFLVnEBv9z
LQq7G09JXbD5wjD0n6m0z2pXIpUbD54mH9N87YAvuc0fa4in58eOKM2YqjXuf6usbpKq29YdQcL5
6/oHW7LizOS/OoZRDeBOzq1IqSllHSNwztLYOR19oXXsN4wE180sHrcTM0LWpNlxnig6zCCL3PeV
Hk4wkQzGti3W5KoXvhLG7zEbCPCiaWIsRVhRkv/HBS2Hd0FOdMfnctFiJMG6T3tJ9o12iF0ARduV
fGJ+jQgOaUBECRzXKuybIqlMWVMzLqAyiy5MIj1qtLBAjGqzFSecnUy0oqNIBPSKhfKJJjjh1Gik
KjQ8jIvmFZpJcnIYJ7cjn7YzuphcdpU1YPBlCxKcE6hzA+IP3tyZZOt8Q5uKgeSvkSsvsWv3f0j7
st7GcabrXyRAC6nllpIsO3GcPZ3kRuikO9r3Xb/+OwrwPW3TgonM25iZmwG6TKpYLFadOkfDEF3a
9aybDXvqUIob6NZSZzdSCUuotNM6hRlG4NI28toZ5ObBcIhy4LD1wZ1140kuFGaaqZdaySa2EqfM
LTsBkfZld1vxAR3fQINXIwlBPnL6k+cE9YRUUqDLYyBNTlllurrvVt1boFXQExBYW8uX0Q0GCQ84
a1TMcHLfpDZRUFAXc0aGuZqPAfPcaEfp9N6Yt8rgDp0nUfvyClcCLeKQARJQNPcw58i9DmhhmiSd
SWGDkcGJAjT5DLcIDrW5r0gkWN/K4YUDWLgmwWa0oG9Od3Mah7QaSywPXXmn9JGvxiyN/2Tt/eU1
rXw1imF4dB0wto2Z52XNR4mG0edSlPRY09h6VEWtLtwFw5Oa4IXZbg1E+v+bueXnHJkrlHqWjWUL
x+C5sEKmWIe4vw3953zoWfZfHlVYHYbSl9YG1BK5XczKKhobWS9skM6kJqtRyo4TxWnUl8hkDd3N
xU3hC15ya1/OwGfDGcBRAG3t6RIDtaNjmA6F3ddOC7LDPP2bT0+DXAu2csUbQWbwzw4X3oPMggKJ
gqBEzW0PpladUYmgd2OnpRAFtHg2HwBxT4FXSwUICJ230zVNwQgxhAi2DOVuJHfSaKsoR0Dbr2t7
Rq2NoThFuakB3Io1z+z/XnaatbMO54RpsAHjH14wL9ONWM+m8dtJW/kzqd4NulH7bWnZMgWQpfPS
UXAulmh1tuIjk5yjhq0/5o2Or6hDUGKercdMEw3QrH7AIxNcBAt1bRpoDxNSFe4rWm+koNr0dXRD
k/RXH04CdPfam+14F3nstaqnTWm22EWjGv7U4a2RytBpC25RUbyC0PWjFJgbC2Xflrw2piizWnuK
n1jnjoVVWO1UWlht2OySyq1iMD6VD1L3xw9ezHBflI/QBay1p5IIXh1rb8YTy9xBiSRVzScTlusq
dqQa/bM23FM9vq314rkp0800PExa6ElBDyb8x0kDEDgVhHPh5nN3R6LpUzGU2Pyk+pP69101OK1l
Z/FtX9lpv8tnvNZ/NSLg42osWrrKCEUAUfGJyzQF8pgTWA0VJ28fjebOHzZxLkjC1u4QMDD9fyuE
y5qT2O8KicIKJciQOuQqm1nZqvRdXdBvT5eDwUouhrIRlFMWEheMX3CnJjKmnChg/LIt81nKE08v
XyZLeqxl8HAW+j6mQE9TkQCJwChfzMFkkiINLYz2BShxniFWF6PkEEK/Q94bQcT0XOAvS0Dlwg9G
XNEIBVseeMj4JwKGrKxArZH/Yca7bFWm1rsJ2LvLW7niHSdGuINBMz3zW/C62/N416KOA6ZLSJ9g
+wQ3lWgxnO9HkqkURrnYMT+AWUVnAR1WEW/nSjRF+onJFVQxMKDMu3peYRIxQavORmeVpC9W4Zqz
C2FTlGtFH2d1344yXW49looBiEKGqdK/nfu/1fBoBI+0/en4D3DXINLBxwfEZkGwn965ZhMWqm8i
VSqykBXJzlKew+LVHEdG288Z6EvEjJ/7A1J3AHpwxQNyyB2tqdJTKLfAIhC3TGp9aAkEewVsU2r6
Y2jNsrh/pviaBXoOCa2SxRQI7cEAtJXUX+BIZHNhivoYa18LROlA6QFIiZ4gl+E2oAIrx4AW9tTW
6Z/cD4oPs1Sk10FtysfGUH3qTkUagHYyTPfpPBt7fQIlt6coVrhLOqMomDlGpL0Dulrp3GgOq96R
tawXZBwrURSNbOhFL6NeaDdxu1/ScWy6ySiQU0FUS93ozR0FGVGKmVCtCNlQv13+2msHBqgHQAFU
ZKlo2J/6V6B3ZV82sBe2FUsKIIPfRiSQunxnRqEgnK2uDW1fNO1RiT9rbkikLjptWdtc1QoIZsPJ
VY3ypg5KzFnO5SFJi2iLxQsgD2vPaGhSooW3SH2ev9jCVKsiFDVLjJzr/osJ2YgHIyDK4xyNqmJr
fdq+DbqWbFWS0a+KdtZvawx7t+lBLMhG9Hx2AFHTVzxYgomBP8R8MOOEJp5UkGFw9KoPQ7fu9eQX
DSG3lula48RSrXwFs4Z6h6IEijAVX6n2g+EZM23Q24J6FA+I9kvwqAwJwM9l8aaSG9WCCoZ+X6r3
qjo64XjVEBctycuusvL5TmwuR+zo1UaMue6J2ZS2lKLpmc5ONv1e6qo0TVkL+G6Ldv5li2vdxxOT
3KkdpyEYDbKYrF0ZrFzEA4/30oNVjG2pgCSu3FnBDepMbbXJy/vSern8A9aXDDIzqCQhZvBpBi5b
cDalHVgW5ZuycJr2wWzRlwNHMnoPcIbL1tZyVCz3f+b4BCPByFDpK/iqsQxMo7otrMPU77rKljCd
tggA+PpLCeY/NHn0P2Mt0nBbe2Gd2OcuG2iqgp0hwHKDeRdDPjr6BU7qQLan6DnUtiN9LYNYsOaV
rODEJBd/oNmNpsSyw6p6H/Z/ZegWdl+Xt3UlbTsxwV3UZd+n8yhjV0OIDBfAZ8jKhqK9amXbbHbq
5cu6ly2uBFWwX4EqRANDGujwuH2UBsUaZm0GmbF1NZmQBDWZVX9EvmcIv9maKbz/IXBCQLWKHsTp
obTqDKM4AZCwo/Re5A6FGI+ZgMkuY+MsgtSs3KGY/MFsE/IqxTqraZAWbDog6oEOboYuZr5HburG
8WdfbS9v35ofYqoEbwnEtgVZzB17pZd1v0+V0iYdBX45N0iXMpKS0BmatpjZ1MhqyCCznu91yWwH
J4sxLuRUwZgJsOdr7qmAvBYCBZC6PBtB7YPQN/Mphu9UGPIJwO+KAXrfNAS58cpXhCaGAt0GjLsq
cPnTrygT2WyVOSnRSGUpGJVl9RGNUyv50EQMomuHAQQZmozJMZToef6cPseUEQH1oW2C+TJ/KaeY
yc0ViPUyafSyItzh4hN8zcXbuVfMQnkHVk8Lwo0o3ZwuzpTquqyUAtev/CUnHlJapnQRw4x+Pyab
xHoripdAe4lzES3r6q7+M2xwL9Kx7BK51WCYSL1ddSA7kJzYuqP+bzXtWTVsIv/Kqjw6byPLbshd
bbxGwdtcHBohkw+5vAd8RBjbKes7HT9FkmqbwnkHBUAiqNDKv2OjsbV6q2b7YHbyiQUSsMu2n4//
IdLipUwwroLL7GzywNB8LSBahb/atNyY3oYh+FKKN8HHXktMgOtbaFwN5CA8e4BqtGrm67DSoxsx
bFL1t5955uLI9Saeruq4t3WjEyztvK6yCF4o/+QalmN8lJoUkE6W0gwsLYGUbUjuGfNb4B/I5LVN
4Hb1vSo/mdoXNMIvr/bsq3Jml4B5ZLapW83MNIBpaVxsJNQ89fGnKfNiAbgrSCWAVRVg6FMLdaAE
WtNgvmiBF2qKq/TPseQRadslsZ1GommzswgPc2g1YHoXhxX4I+7iojNo580QcG9F2eMOs+OW2E38
XkiRICis7dyxIe7ab0qaB42BWVxS5o/dnD9pwnfsWehe1gJSewO9yEVsgIupEfFTzeyB6Q7bVxMC
qxWoMgRh+yw95Ewsqzz6/lRu0yr7lhManqGaYUSgZCTU7gLAfe4qEexl9eMcLYhzciux5Cry8XGm
5EoBElIySjaYeKGIoAQiQ5xbjxIAl32CnYv9K8V87tObunkwwt3lw7P2faCbitm5JVIQHgk8xrM5
68vMUJCaYESV3sqywphSfn/ZzJqnLVATcMiq+JevofmhTGdiIDSYSUyuZV/pWNAq8fNlK+cvFbgC
gOgWWt8EhPc8KEhuYyMHXhbzGZ303lWap0oak0C+O9GEDWO4HxrEQNOppnpjdYEb4EiZZWCnnflf
giEGxDW0SJC0nFHkaaU+YMoIL4Z6bgnLo35kCaZGa1JAgqGwB8kCCRTI68qINfFsF7Mu+AVLUDq5
8L/34t8P4I6FblVpZiyjMDrkQ/JukxjXOXhKIL8eZLILLC/EqAQncc1lj9fMnQ3qD3jfB0AvWfW4
idqPJvKKQXPm9kPwnZfAdGlt3NmguTVFhoK1TRSSFjl4SssBRBZGfRWAA57hCekY7Yc2J96ChI1V
5DmaCAi7et0dr5bLj0nSq+awbHCDkbRU9ciQMWL+nelnpX9M4U0LWGVCvKYTNI/W4h1qRChMgeUX
KAhul01tChMooSOkKvE2MCxmFWDujx9b04mBpOydy5t9lr99+9E/c9xeVwXUWSSoH9tBOP/Kp8rt
iX5VdmgnLCKHivV12dyqD1HkLQvdNOZ5+QujjWIL5Q2IRXamM1XoZR5m2YsnUTK4uiyMS4KQZEF1
88l+GM1FRyLYqbLH5VD0lTcqgWNWN6ZIo23VlAUqJ6ByZMAHuPu8rLNQr+MKoUBWbDnYapKTFZvJ
/x1pggLrmmss4+mUqui0I2c5vQqjyRzbDpLcttK6LXV05b5PbmV9QK9437SC0752dRwbW37M0b2r
RAnw3waM5X2Te32syAwzR+1O7bRW4IMiU1wCliRzRTIFprThYEyfqXQH2TGBjTXHA4ELMjzgZTAZ
zH0lpQHgvIjhEGWHGmyHbjNYPEpVAjJSYGl1NUeWluh2tHExtIdmq4ClABNTkgbMkn/o+7fL52gt
/B8vhztHcdUTGZN7yIpJxCrQsFURUygq6U/ZVLFmvK0q97LF1Q20CACCoKDBY51zPlw2QZdPYBIY
wwMpNqW8i0C6Ewu8TmSF8zq84KxurGAFlCAWA+3HO4qgV5Gi3qahCD5y3iiHEihOLB5rC6obs+Kn
XyoEblCJTczvZ0gW6hyUTFbJ9CplHfkyUmkHsnUV1w+9CroeIiAK8B+14BpfOdLL2Im8wEvQbOWP
9FiiDVguP8EgX6rhAshS0l1f1Ew2PkFkL3DNlVC1jIMBXAfVQrRouIOGulIBOKmMBdMeBUdpgwLU
E9HHrSUV11mAabvLPkOwgdxFvmwswX0GOeuzMcVZqcdO0/A1Z1l3B910Ict52cLKYTNVlUDTZKkD
gjz09BMCspVONboLQB+/l8EB0BUWpwLOfZENzidJGslGBpwdlGJrsCm+J4a0V8xxc3klK55/shLu
2wxRQrWghCfUMarfjZ2CEkR7VFpDsGOX7WBc43THQCyD+hgo4G2Z9KyQb8MI0smoRoso376vcv7j
oyYA2CD+Yxk8qaIKCedKq/GsnmvQvrKunsqEhUSxHF8Z0feyzCIs3KyrLNcH1dMuHMZhFw+GtR/N
ZUQ/HcLEmc1q8OYwjDew0f3N5USOWI1C4Z3ZWn7mJnUM+cFonAODZVPiD26Ls2ZsO4jfylBbazQ3
SUsVgK15/OUPs/wWB02wt6Jyeh+D1PDvk07V3gg6Yk4RSpDYHGQj8MxU0f/4UTLfGamaqY5k9rlX
lmU+MH0Mhhh9/LrzvdpvjX5v1YkEouwmUUJPCYLwVw2s0S+prjTNzosifCsnU4mYFPhZbpst0FTQ
Ws43Q1zHluCAr4UTYGcX4gYAFzBwwH3cEpdfpmCs289BQkG9GklrSbZjtS+Ji57aZZddOxjH1tRT
a0HcRQBxwxpgTgzIanSyMbGHksZlM2see2yGu+uaBNxS1gQzivZHye4T/6HvPiuhZvKyN7y/ov8E
njdkphayrNPV1D4NLS3UkfBXn6XmqJmnkdskjEHHdS3FnlHcWtWdrt9fXtzaOwPEsf/MLqs/SheG
NgxSvAIw/a/96XvKiuwhbRKm9y7FCKZMbhvJbSNb6nYCwytfz1qq4QiaIBQG/PnUsFnNrWSRFizv
RvRJive5ByUXvQ/65w4yQXowuSaeAUFCd2N7mBPAfXXAOMPiatIM7/JvWbmXTn4KtwdtbaaQusVP
IYOiowdPHYmCtlxrwYAPPAYotATnZCV9wsJxLynAfcsYMDpdu6/7eUSyIcN4kf5YpECwmGVi08w/
dFLxBXXRbTM1jyUREfB9S2xxTnZsmFcdpJmSDKAKQlm+mHe+nCLFMYGkbyXS3mDYdByQ+CTxdTwD
LnCVhJJ/LYPtLrKBHwi//EmTJbtNdAXSmll/J6tTvI1BWlEwIiWpyqbOb9/ChI4vfQAJbhaTsLoK
h55eTbKc3skxruE8EEk4rrkwclH0VkAkCu5CHrMaB3PThv0INTOp71H67m5ks6GICuQNCP/Erevk
CXWYO5p6IA7RGHQ6vy470PksNeaq8FgGV42MzwnyhdMPagTUaEary2x9eqalvAmV7MUactbH6aOF
Zkhgypi86m2lqZkSjncRgP4tjR5b9ZF08Y2vPI2YQ5U0EYvryt5ApQtciwbOGbgK+b2BnrJGarmC
tEcOqrlKa1U7MuZbVJSYX4RuOcssnj5GaCykzadf0cfLG7N2yMF3A31NkILKeOaf7gsJDTBlRjKk
baTslwbopdUYL7qS/jypALXHUgtD8QUvBP7eGeJRpxXcehpmpkPqdVH6CL0ME9yX17PyoZc6I+gl
wUWB0QC+ydMo6Psq5gTaHvVtxHubvAIoWCtONl/18jPpNn7HQL2kVSNLoQEC/r802oXBVtZsMGkJ
fs357i71exQzIOmKS1fnMkM5BQ8pDhaKcBSk7yFwNZjvE+lnrcQMfDkEVzT4TBRy9SXLProhpNRC
WhtC1dbZ3Nw+LX8ePMbsK/txYtuQbbeCfPf8voWCGsXkBbgAca55mcAu7A1trHAjBZDFhfT3CHip
+jK2AqjL+ePg1AwX9JE0alWzqPSBgYUN5DBZIsal82tlsYDXzkJgJaPHfbpxNJ0iJaOwgAl7d5Kf
89lJcgznzK7/Yxa87/iDxyT6fsBd8T0kXZ99uALiT2LF7V2bRxDdbrOfQ5Jg5jiacHsGPg/a620N
udfK2vQVGqyTNIHYJjzM/lfdRJsJQEI24xUxiip3a5uJrhWuS1yaCPLclVkUvqKBZBMRFg/lqL9B
Y3VJjvzxek5+DI9clvnPFo9ZjAZgzEKoDtva3IKSwQTl2bUWXZuiN8rqmqiGehqQckTlq5FJqKOi
DbAZeFlapsgFAyNMNx3S9j2XPEHgOk8vsaYjW9wpHnvSgDAVtvBkRU7+V1aQk291v7CJ8TGjrB2R
TaFt+vHpsuGVNeIBZoFZA6oRWCKX5qmWGTUGKXJ7yL4CcMWqOW5mwuT4yrBi9z/YQnFhoZUCaO77
MjyOVEOd5WAOzG0LeHSFeKrqySXFHELH2p+3URVMdKAjjZwDgHg+fS3bqVKDqYKtxtNBPpZYKHsp
mFAR7N9K1+nUEHfmSm2q9XSEoS67TsKbufRG7Y9quqBlzNFl7/NrdFpk9aUodmbjdonggXCeqsI8
QQcPtx7G0/gKUU6tNEAyCmoUOjhS1thtpNvD0gU1HnOg9lTtTyKatF65AU5scveahmimZgQ2Z5Ju
rHijZP7W0K5oK+qjiRbHBZWyamlcjjXa7kCBgg8fi5oYKJkUCopD0tuRvInMt8tOev5GPtlQfoYC
dzkkxVUsLjdQabtqG2cm73ND8Mi3x7je/dwa0lIZNGB4YoHX6vQOmka5r1E8x8O/iFxtquyk3kuo
7yXgqqi6gQFAI0hK1g78sUXu41HaYSLVAHGDpJReMwI+mtiDqW+iMAMDrCg7WbWm4gWLJosCOhUu
8wM8JQ6TGuvDuJMz5QajUOiIpsJRg5dcEj3Sz74dQHFQvcR42pJkIuk63U1/UIe+6xQJTVYbXNcK
OA5DXQWU88aM7/Fiu/ztzjKUxRpEXSAEgfTu7HoII5o3qQ9rkvW7yQJ7IIIU6PsiO3kOcha4S8EP
SVsVMboQujd/Rtt0t5m3fzVPuipfIvujZ4kN/JCDzd38WPIElnUDIQVIQyRH3wIYR6G6LxojqlJD
YrmMlxCqD+2hKV5iQNUSzD1kmMcffqxWw5nkPl6agbC8V+EewfSeoreJOaIiZnm6KZXfvYlha19w
9s7Sc84gt7tqN7d9jmotG8eDqW406J8rkXfZR85CJWeDu179OZgzI4SNECHZhxrl0DEA1CsiWMua
L+JxhUoNCp3wRi6OAOzfhGoEO3X5lGqgjhZJGa1v1j8DXNjQk3aas2IxMD6iIqEo9+EoSA9Ea7BO
T29LJy1OWpgwQ7DkgvxxJiIfE5jgJy8LBZRK2bJNDZB3JHiRLcF3WN8m8ASABQFyb4TLBvxR1XuM
zmINcbOA7+r6QdUfLvvUdxjjw4KOkWZUR0xQV/K5zaCHuqT3WIX+rHqvmJV8SUHm7ylessu9ZivE
Aq868ZE9blFVTjtZLWGv3yiPymv/qtoPie1DweFuP+zVveHInuEIFqnia19aJOfRpJ2TELAy7GSQ
OEFF7bp2Zuu676ClbTDduA0XLQGAWJPGkUUEmqt+AnQ1IHgUdUCeCFgJEj0xaqzY8G+q7NZsfvqG
XsLC0d/Pnaag7/sYFBm4OibdJlrvTiaT55uUCnZRtA7uSFW6FtBpCXFFnbJM2fqyCAegrDvH/7aK
R/jWpJPiIYAJ1DmMwHmP7ud9v/0ELW74lV+nTN9km/JZJHUnNMslFpFvRfM4wKyl2tPDffYl2xHL
kBFeD2+/JifbPVtORgW50/cr9swp8ekUaIIizeBfMJ3cSTJ6SRKbLVZd0U/Vmzzzpvpqnae7OGXT
bYizEDg1i5/la5FW7jkmf/GaI+vLkTm6lMHuDiSEjyMxUTaHbvECTeOajb4reeqvUHBzfZNAna8V
pC4o9QC3wiONiixSinlJAeJ99VW9qDbK4df6TvHGB2g9XtUM6JnrRGYin11d5oIjhoI6/kAB4nSZ
ZjyP8zBimWNSMJ06JdoM8aHWbG3aldSJ/UMl6nquLhbssghyIBZBPZaz2SR+35USFptloP6W3bxj
lZdf0wdMAO6nDebx74ft6MXujxEN+KbHhrnYqjdVW/UyDCfWoZXZpDwRoBUrur0cTtcCwbEZLpri
W6JPoMKMrL5hag39o7+XDazmqscWuJAmGb6v+kB5YizNrph6VW7IXctYsG8CR2cme262uXev7eid
6FysRCAN7UyZgBEGhQx+VEUdy5DO9SSxqnlW0KupQH2/G0VzaCs3O6zgMlgAEphE4wKOFmcWTesZ
cY64OZonYZ2gaS2S+l75TihaYBhcRlUS2BMuYMt+bWhdDiHj2Hq2jHs5FIzzfQ8rn5xqVCDB/IuJ
fSgkLXpCp4erVyqKeeYstK9Hx7SDrXWrMdOLHX9TsXYTXSdue53dEztwR7u155e7waMHHS+NnGV3
zS1izbXvksNh9sCztlNZ4Dyn9mVXOttp7icue3QU5kIzaiXAeEPMjByS4TrRXc3/6XGACXxDPLhB
IIRRdW6b+wAzxaDvDe0y3svpA9EEf/9ynPhdxsw4prdR9jcAPjldgtTLQZQNRWi32pdSPw7t1RBu
QAQVRgJDZ76/LOTIELdXgeXjXASQX1AxkzX4V5HxTlJXSHGjLqeXX9B3LqRpyGrPzlg6oyypFR0W
5OgvIwPh7B4jbof30gGwwg68dh9d9Xa2C1l8oPfpg7XLHGQAnvRUuKKm2dkZAVBdRgcMVXvM5KML
cbq5WpaD0SwfQltRv9rI6TDmctkBVzb1xMCyGUcOmLWxok8RDFDjdvY3YbYrgUMV4RZWfARdN/ge
RVsAQu6cDyZ+pvi0XaxUN6nfsFzdLsQWZoqOinN5QSsn6tgUL/itjFahKSNMjfMdKbyuuepNQUa7
thpUQ8AkAF4iTPkvP+Foz9IiJEPXavgo5JOUUK+49htojqGlmghcfu3zH1vibsxc1WegimCpgBJe
nKOLLRzCPXt7wMOOTXAeZuWmLBclwX5tDJVFDVNd3yndJvAm8DEgbs5/Ln+g8ycdZ5FzucAaGyUd
YbGWNou4AiN2ZefXwb5CqkU+qWmLINDnhWvOJOd/rTTjiiAw2V3l0k2Jlqn917JHW36FcACdmJI5
kjN5lxe64omoVMPfgWUEuIRvHrbD0CekoWAbRYUueSa6G9cCGPR3M42LVbCBeSOwDRCKqHXqipqk
z30+6qHdO9UhYAYzr4zb7AEqdzY4d750B5pudsuSfX740tyBHQB2g3RHxn4PLPi4vN7zFwPmRo9/
DOetZp01FOKNoT3ZMdRNrdAhGNN35j2xw4/W9Tc5Gyu7cHxbZXrBfMF9vxLKTsxznoypLN9sfexF
qv01CQtKyqr4oQBr++V1nnehuXVyDhwvSlTNDEOTq7GMNYd6o7rpE3hzHtqtsp29594mG8i4usRp
D5ZnXXVbNGcE86ary9XAxoBXEjJ5g7t3TXOwQHBjhZjxdGINAgeObt7OIoablQiEbjFQzqADAhca
P8DbRZoa6XMX2bQFpuUpyp4vb+b5awSbeWxg+QFHwbQOUM+LWhhoPxsEOYulu+g6cM1d+DEf5Fvq
BXYWuq61U3YCy2vn89jy2dmJKrXqYblxi5T1r+Sr8+ZbiHQC3XwjvVf7JsK9LsrgRRvKHZJe7fIQ
lC6RXSabJrtry6/Lyzp3i2WkG63p72L2WboXhZB3bOoAWNNYbbeW3x5MMje7tgB8thpDEXzs/C2E
hsDSE0DPGBEIeKPT75emc5l0PQoioWYPLjD+mH1rneH3zEynzdyaTZuYvSRPKBkE9h8ZXR7BcVxi
92kIxA/A6A7iNyZXCeE+IzFHCeqb+AF9hGCzRDtyG9wNTFgkOP9yp4a4lVYkTlM1giH6mO4NbDAD
Pr68jnaZ/Uv9VDemxURUat+YqEuL42JakuUzbXTYBHj1Sb6SbfLWYT//mreRDYAuyz5Ech9r2/kt
KAsJJhw9nuqlN1QI4y4TZ7SijMRuHjqjdQcIpBw70E9kvgiou+pBuCYt0I4BsXZGpytPvR5Lc4j5
z73mxLvMHVzLxc2B7ghkyOKv4Mm46U17YoYzfnZgKhI40MolusD1/v0A7sNGlo6pagM/IGPaRtpC
91TZm1/t/vWPuZmuRie4Hq8xk+ACuV2w/Dp5IsAT2vLVoZ3tymfAZQh+0eoZPvpB3FfHG2icrThC
cWFy9QbcifUmQqqMUf3LsWL5e3jvAhwPvUoTWazKd1KadO78roNMdjTeKmEDuO9mKO86tdmUw+/L
ptbcCsyyoGPCUxR8zdxtlVQUCEwCU2bRWfdJLo/3Q9pcz1NSb4u+iWx1Gj60Zhqvk2j8vGx79eDK
umWA9xqKJvxwyxBoo1Sb2E6K2OQbuduIZqWXG5/fSBAALo95DLAAfnkaBIMYLGa5HgNeRSGmJyH3
MVrQhke/WmOyeyB3DHCW/4dFHcVdLuzFWheFZYvIEFV3Mfia2x8jkYGwO2ZF4bKcJm2J3GsyRA/D
8b6ZP4votYWmw5SA1X4WZehnHr8YszQM0GMYUsZg2ukGoi8b1HEHCha8vpEZGhLBTF/+WljGq5QC
jnp571asLRq74MpZ8ic8406tyZEBdrIiruzRzH6ZZdtv1cis3RBX2X3vTyLgw1miAeJEPBSXQhdA
kmfHLAz6yKyspLJlDKGzrkqgWaOoCRtbvEh+vjJQki8T4QvwiOedi9Kgt0K5rjAgUHphnbt53+/G
yNi2XSPIP89OFVa1DBvh4oXHw/NPN7EbBlCrNzBlxu02M0YvNBrn8mrWNg6TTAgXaM0vPfpTE34o
yWjr5BWIIUAG2AfNHyOUOkedjb+XDZ3X4bEYZNHYMxxiXERL+DrKQitkv2VZDxVUS6DvJnfXkMJw
rd7flbLhyW19SNTqSknKjeKLgPBnkRFzYZixwPVDwEuANxxn2tKmYC5AcyR32kFKTVcp3qzxwVBf
1LnLGO3A5FT9fKYbC8b0D0GaKMNf+GseFM5dDER0Zav+5Lb+7BZtulOyfqNX9Q26riA6a1gmaU6W
US+fwljwac+unsU+2g+ADANyqPFVybrLW63S5MouBx345HEyMPLaH8D5HLokljJM/XWKe/krr7nT
kU2e76yTepwEVIXBzOVA+e5dBv1RnkJF+7KZtehiYEVLnQsgQ8IFzszoU3QI1MqOIsuTh/GzUugW
VfstKkqby6bOMfXYRiCq0BhH0MRLkMsUotpKyQz0sF1AOniZEyU9cQIIZylR6yRQoze7ysn6lwS0
an0feP9H89xSzRHiQkEF8003Gm6WgdecRAOSCAIpEqjd27hBbpG3THiJBx8Gjfe+WX8IfsQKBxDQ
4ECV4eygncA3KiN0KqAAQVFDCuM7nUKqfgArg+VXv5VJvYp9zeugi9eFGDpAzBLgltY+NjQaKRAK
CrTiZe705mY9mbVlVDaYkG6GZnwog/lBCuTXarbeLi90zX2PTH3HsKMYtUzHQvrEhKm27JxiyrPb
uEcVQq+JSOhgLbajX4DJL9TAKR5XpzFJnVpTg3QibiyoDWhV+TYQ+nl5Nd+Vg5OcCa5rAQi4TKCj
Q8MH9wwzJ8j+1BKcyruKANeAZPBPl2zTVGN58xq2+rUePE/lzh8fK+VPbJV2ld5I5Sabt0bukQna
XW4ZeLTcDNru8o87/6qY1QVgD4M8yIsxznG6/makASn6qLSVylGVmXWAvE3qZ2w9/Ac7370Z0A6C
44K74Ear13oQhJd2kfqMgqE4BmYq1a5ILlKxXl0RlrQkwYDQ8k3fUCprf4jS0p4wydDODwZ5nfzb
MROk+eeOA4FUlFLB7Qp+V2DJTzfOGikZTB/Mcu2Q6nYltbrt+8j6f75tOAloYWPCBYzVnHs2nUSb
OgTFYl+O6TV4+aSbolZ1R4UsFqa9GgEp8vnBWwhyMZW+dLdAXMt9JQVIknH2QTJWGz6Sts6jnWHr
hSjhXts7AAGQjqLpeg7jRjavJemCYx6Nbeb/UdPXy7u2BOPTA4dlgJ4Ka8HkO1Lq029jJGE/6Vlf
YuTd0UrmYyaDhNeKStFW2JHu72Vr66v5Z235/0fRSlH8SEsTWIsG6s5ysNdTEW5qOYVnC/pf5nQm
nKSlZqWjq1SCY2jbdJuQepNsS2PmRTpEIgCXAvz+8qJWPEHVUHFdptgUVEe4uGCOYWz1owYeXDR8
rHkjzbID5pvLRs6LPjg4FqijFl6YhRSb8zd/HIoJDBPg6KeZoxejbZgSJpBivJHjX1OsP/XFC56y
TuLfg1Dhc5LLa0hi1pbmVKponO2cGYL7Merpd2wGUFL6Sw5uWffSjIjbugHEuBPcRqw1f+Vdcd1D
WsGaJTcdbsZxEkSUlS3HgxDgNNxD0EPm28vqiLpBXKBvkAXmE95tgQ22sMZOmlSUTC1Rg3MnAk0f
CAkt0AqkFKcrLUolijAzVEMjm2DMVGrhQLN8VxnBJ9W726QCsdTlL/0NLeZNIgen4PLCsCAqtqcm
0ZjPzcFoazvfq+9LxTRyP99iB0zDbmKHm9oF6YbbbZ8HRtn/I+27lhzXlWW/iBH05hV08mq12r8w
erpn6L3n159k33v2SBCPEGvteZ2IThVYAAplMk//fIBQxySmgIkRtKsjfKGDR1nnAkXs28qsR1JX
xD9kDxNgLcX2950pvUgJwavukD6tYsKxItfZbyjTwRGEYb65wo58ELXaPsJ+TsqhcyLuix36Mjb6
OjZf87d8HTssUbIlJwYpESgYsB/wxKOrGIPkgQKpwTpz59qcVtDAcEFBup5sNHasIsZ1wUSjjr4g
0fxJNWBaaasbf4OG6GNihRBsOL7L24z1klp4u2JjXBhHOZFmJKUgdDBuPIEzBYNwBE0LiaW5ETsf
Pd8RN1/tAmsOMy5OdVWIsFVbYPWb1v6FZJ3bvkGwnoARyRmOrDBs6SS8Mo266AW5xSzobFrzhrHF
T23bkW6DAS6ZFMQ/N271fEpZe/L2OXG9nNSbJoPYWC/kwNRP6SqwQP9ljWawM4iD4kZpNbbsDO47
9ICdzH25fx7clsYxWoEExJwAw1sGTc/Xy9snBlePFbCFL+M7/nS8vYh6RusgOzBt8jWzvLBw5F3h
UZ6qhC0fF/PnlPd4ch+hTYvKbfNWostl8ol4hF6Mmex1M2NccQs39xUu5bJNPxqQ4ARuaxYOOCV/
PSouz7Pdddk+CBugZ3duYaX8JxHEIhCMDifcRnTb3+lesgILjY+mYVZ29xmuP4NNux2Zw6kLwQ/s
+4tL+ZCRYYhLjnpoEb7Fn8gy+MTbVb8qWzAHO0vI84klPboIiLy6AO5JlMF+HOtiXyqNpGTi7Dg9
N+0wLr5tMhbrlbR4Yl9gUM7STRjIzkJcF6Mpo5pd20dhPZrHxzcPHXWokhDtIK734fNvlYzv6P8i
vuMG29CSD8bTs/7PIzEFo5yyDkIQJM3ohF0fKqEeiSJ2Sv5UjI9J5o6s3bHwZELaD9Gegf7cWZvk
ejNOih6XXqxUZiIPFpgXBRGsHN7e71hX4SLQz0AqXsF4ZlC7gcsjIY8zuUKh2xw34Woi4rtMlJMK
CZae1Fa541H7mh5anrGIi1cHQky8dCUI/wL72sRALtuyHtFCNzidvioefIQdtnrkXEwb3j/aFm28
QJr//8JBwbuAAfQBSDOtoonWLwI9yH8BATke5BR1dK3SeyBsk87vE3yvsnsOwCfiSasyXOusyGXR
kplXA+VRBBN0LFFlSFh3IzzP53Zq9iiWKBiaI0vJ+7YqiqsAGSXsZgEEr9ha1wsW65g69TQVV9/X
YIHXkMSuZvtEXeu7ICGT3WwCcuhJvvL22polrTp/d/qax7tDRDUL2RnwWVyDG2NQDKUGj9T09mFU
9VXbGE7Yy4wvtmzkXxyJYuBKJwHSXQNwxg2G6DvJBD8VZwouzsjH3jXsSSEBh7al3A7mkqsBBRer
Y2lC/BSXbq0FDTVyCSJiUuna2jYLAyHO4Tjqvv7UH308unagy7XGL82pVsGnNBHpo7L9J34FNr6v
EIJ1jIVY9Cm8OGatQXQs0708sS+nkKfBL0indT+cNK/EMICtQ1bhX2yRCxzqCB/TUh/zADheKjkB
OI3gYc9tlGL8cGSUh5au+Jml439Noo6WmcMt0ltAjVy1VwXP6RXDysvcFIXupVK/kqrAtCMjeFsM
oC5RqV3DNZk0dRVQp5kLJcbEzO9RICVmjVFW1OQ1eGZQVmhAPaOLa7G27y/vwi2MMTgDTBtzCyrG
/q8dqULMn0WZB0fSIhMyZ5Dr/ecfUEOFGZ3ASA2gZEW5KtpoQfo+k/pnQkBGqApq76D1CSfrviFL
64hMFHhH5othpnO9tqQQfbRMtGFtpuBlcoqjvPYcZc9/N3ZnQ50CCkAsxIWw+wqR+nKaOLZGDbIQ
dGMl6OIRH/oHoyZo9qhXFYswYek7XVpHhYWdGLdFPmOFJXojNbNHXu/+Ai4coFfWUAGg2NVTk/pA
KIy1ApYLroYUImvJZneizq0rEOqUTotBbSsDfRu8q54Cq7WhNJnYvXUeXe37vj1LkQJmQUAwAVWr
2S8ox5vSOuGrPMKg+Re+CiZfUoKLaCCVq+6ndwbYQqSJqE5HHwWmskWZLk4OIRQdfCWpTdE1jrw9
bT3HMAtMmn1CWc9ldvwvusMFHOV6pVRIvZJmIJrsJKuGZISgsz7VQu71yiLK42JPziao5NRgArP6
k+wGOYmcSiOCq1utQRpbOs1PkoLku/CP8sRYT5aBlDeCprFUpwzorZnPqaXDr87hTe8BWkHn/Lsy
g9/3AReeXVfWUo7JDS0/lAUWtDcewsTmMiJK0ED2SCYxen6XkMAEgvYKdB9Cl3O2/CKslIYBpz2f
1+aYbitQQXtIgX7nodWwpmhum5sxbXWJRJ2IIieWEycCSd1HHOk3qqvYx4cjX5BiNRDfTcgGUk8t
8eyWVVBeqPJeY1MOOlWVJjYGsPNTRwRimN4xdjv7T4uWztX9T7fkqJdmUo5axr4IttGiNuWPbBcc
mxW35041A4T11Sh/bNo0CKsc9hi4xXphHkSUSsidQZaPxUu2FNzhu81zZmCSRxszZVADhZhQiMvZ
oMkBZYyPXBUU7O1hXa3eAyd/M/biU/A4biMkCeJf8cgI7ZZyWFc/gDIWBK11ZfT4AbqHnvvqrcwP
81hr/qWMVgb6qv5Llr+m+oAirqRUBDLhTI2G25GmH+f9uwjUhqzSqYV81bwI+2g9nlRX2OrugAlX
/jtddwStT05HBnToC5h1DR0NA2+BOxwN8qKt/3ED9PVvoQd0yrRq+XHEb5kgjN6pJzlniGj9ZHXo
e1GdJadUpEJAkEJ98rgKyynkq9rskJZACOOmpD0EiGH8AFlReYU5qtX0wLusvbOU+AXP/l9g6lNn
HEaL6wHAmAud1jzeujy6hCFwO5/xYcFsSZ73/T1Dqc/Kgfc8rlLgNYJIelQuKo+IApiZDfv+qTD/
oTtA9OC7zo1g7NLxzfjR1ASz9rZyuJlr1ahTK7IjBV/38W4HdmYn+buSdMkVrV5RBO7v2vzwN3VJ
fuMGwa6dTAS9Fk9aiKMyAjaWhXNIcnGR5DmoSH0VFrbRKiusSkbdx0kVzDyQIv2jseCW4sNL+6hw
SlcgRas0s6eAD4y3huqX3zww1nApor7EoO5GZSjTVhGAgblPs/3tPSVb7iMi6kH6F2XRq69F3Y11
I9VyI2DxmtYE42oqHJKO4YG3JAiUR1B3YKLKjf//VsyBapwpbjIrddHS08Aj4nXtoBt+Jb7Kj/cX
8Sebc+v5oFfDZAGoEOhWUaVM4kbVYJpxVjfaVno1kD2uyUOHXAyo45zCfMXJaSZI7fIr3hLe/0W6
CWv79wdQX7EvozjMQnxFAQpu5Q70/IHkDiy6uqUIEdVmtDBLaLeUflb/wv0hc6hxE3KBoP3iIVWf
EoM5aDi79M1KyhpSqZgXAdUC5fKBMSR8q8MQ1UVdzIy+AwjzHcIHzkrsxO3XvnX/0y1HTReA1Mq1
kR55gQFABQEGGXvy+i6S+jyu8lXPOD2W3eQCi94BJVJ5lQes3OY9WwWvQkx4cyDyukHFnqgEctoP
3sNX8ejbDYpX8U6CQArjVyx8ROi8gB0AdQBILv5k2y4+YhxXXlKKIFZTUbwmKLtanTKwpI/mO4z6
jJjX0tFFhF4VXHXUZ5S1eGoiQ0aJqKwsTnWr+A0tuVOHAZX2GLBUz5dM0mctR2Dyc6X4+lguE1md
qgCNaGrCT2e1KZ9HfFJWwXbhIY3uQZQSULwEKwbNRADi8XLCgwb3p295g5XUqeWrpOZfxOatSWx9
2EHtd2LRiC7cAZeo9KWaTtBVqlsJhcb8u0iUV7ESbb3O3u5vgwUUtEr9XUEqJmnB+5XnCRoU+xB8
z7K4aVQZbzF1dR9mwS3AkouM9cw6jRImFYqUkSdEWRdgCZHJdMpOgwRmDA2RLMuPZWXoj55clk9h
wmT7WLi40TiHIA9dG2jdoLnqmy7wWh260KDDWfu63RoPFcLbaF/GHxACiuPTfTsXni5XcNQ1JPsw
X5MBV43Y5bwdc4UdlRXyi5YAN70PtuD9GO4E6YEKz0THEXWq+LJRtOlcvpzKdQfuwgTS1/cRFiLI
KwTKHC1JlCJoBphTQOU6iyG/+Cin+7werPtAS+t2aQq1kYMed0IcAUjlT3WPMSq/sKdyK+QpKPf+
RZr7yirK5wu1GoecR/m1nbjymAbxYLdc6Z+KyTjxWSMybFvYYthgc6c3qHzmG/T6kBrTVi5GBXCd
ccrSdRV+MwsES8uHzDKOQBmnLrpuryG6Mh7SUZxQyM4fQoX07aqPIYh+7jJGwLMUZ4G2/C8StXaD
Bz3OqQDS6Hpu+mdymu2vCUUZzVYe5bP/ULiyj6zffe9YOj0uQakVBJsOtDVjgOrRKsXxxD9onSW3
1hg8Bh3jebi0qf5iIcF4vZR6CyKFIAdWM5zDfqOz6uRLD36c63OIgyZYHhrL1wB+pk2eEONcn465
bvJ2uu/dYebYx2sJF3+PB4xh4QHD4glbcsNLXPEad/SDAQlh4Ib+LJr0GnmJxXOMCssyyH+uSvph
1ueJUaQ9rko8N924QBCe5BtJZ8kzLTkEWGLn9nA0h9/oUXkGpNZ8GbZo/J88WfXp45THpKtA6I17
+dd971v0+Us06hQUIcXTxCHQMNShfoxtrGxjqF416JT1JjCjSJI9wDsfGsFXTDCh5jsNEstrzArV
NpSAQ3NIunodRKlq9VWj201cfN//iUuVUjTLQ58ckx6g/KBlBcJcysZUHeFUsWh3zWuLx3cbiFYU
GU5ffokaSNrAFwgVLVPgu30jjTLpS2S82vdJf0iCas0J8gZVo6PCg9/DYKl3La7h5Q+kvG+ocpD2
G/iB6n5wIlAp+asELzS5Mb2VfE7X2SbAxnYx0XR/ZZa28yUuFY/2gSaWXoSaQB6/NvI+ZSV1ljzx
8u/P+BdBdS5HcizLOC5E7CoJPYNNZ2nBJooevI4YKaNqurS9LtHm/79Ay4oOariYFcLk78dYzXnz
F4XF7rV0519iUN6utvrUlwVWjEucKH6SkL+JLXF8vP9dlipGGDYAsxfGy8CjRL+cIeCVDmkCUybx
BaSJZlWuK6EhOTKKiqvWGxntBCUr6bFk2yUo9bVqQyp1T4EX9t1zEj8pCV7Le5X1Klk84nG0Q6cO
yuPz1N71Z5LRyxKO0HQzKwsbb7KOtRtqNr6WXew9W0fOryfyI6tsueQcmNbWUBDD2NzNkGyotV0q
6ljRvojtsEQFru5epkxl1FSWPP4ShtrJeqp7fFzCP4LGnXILe5p0EybdwUfO8zGRJcaFvOwpF3ZR
W5ir1LrnfxxybMwB7PUyBsXwmNilUmT1Oa+B0SU4QpuIGGXHiDxYa0o5jBhApl7isaYefwrb97h1
q4EhY7sUu12uJ+UsnKjlEx/DWcIheex0aBPpoK7Vqqcq6Gx0EjE+31Lu1LjEo/Y3GgQa3UuAJ50t
eZM42psEoblz7UzmuEZ90alH6/5enxeJygkYmgR2MswhYpaUbmBDYUwJaw+IasL9HqP+V5bIDIil
74Q2+XnCD8/0G5ZaKUzkpjfQDiWnD318SLQnnmedWEsf6hJj3hgXh6+EILvuMmBoojlsMe/7yJmh
ra77iEyndt1toEzkDu/CN4u5aNE4HX0jYNxHsxVdsOj0xNfjFPGHMtWO18UhyeuCpJ7HSHTcMhch
sYyRHLy1FEw4YED12sJR0ZpRHXrwEZxVN7eFL+7oYUeb/iEIkSGzBAuN6i6/1lsyjUR+QxvwRv/i
v4IX3QkZX3Rh+GH+MZDfRGMBmLzpTFITar4KEbUG7QuKk+O1ASIV6G5qjnDAQGlEfNAn1Tvpt7D2
E5K5kas+s46624W//gmzY198cUx1jRWo7cHgEW0M0RbRXcd62tzeSIDAICFm4cDaCdKBa4i0loWS
z2cri++2+mPIHQmRyer+3N+Ct757DUP5box6e8CXgEkg/tH94vu1l+9zcSAjz+JLWaivzVh44SBZ
hqw8PeQXT/EwBR6w/CFyk/Z7ktVtI34iP2+qfUEEyDCjuR0M8/HvRg0tbez2hgJtiQpd5pHucMnD
4MdP9+1fuESufxR16snQJvc6vmxMvF0gPVLbHLq8x/UYWpL6NpUrnT9ILEGU2T2uzz1g6jOtA9iP
bif2+MoYc0lEminV+VOcquck0hjh7e1lfA1BmSUFMTeMZdWYYibZVWT2gsvHFlf465HbBKDuvb+M
ixviwiLKW+vWaLigBhyU0kiP6b0gqcFNXzJgFr31Aoby1l4tIHznYeHUWFj5tZNHKJ1I8/AeBljW
/8IkMGHglBEx7ER3Lvl9F0Qd5FVMAYVEpQQXfmNjWP0+yKL7GRC8mikhwWNEa9OoWZU0QwqLKuFP
gC4iZOoQWIeeCZkqkkZmoBJRXN0HXXI/A92OmEhFxh+qI9dHizYNaqkr+FhFioHbSjokfcUIJpZO
r0sI8RqCK0GUUoYwiwsjk8McE1QqkBqXiuf7piw5xCUOFQKGZYxVLYCTaTHC2iMe1hNa7qGK23AM
f2BBUWd+KeZCXMuAisXMCnRSVCJauc2q2SXh132rRNYXmrfbxf1SZbE6pnyD5Vu1oEIUib5v1rJt
mOIRM5smeGPBNizYk7vRj8Hjc2Q++5Zi3f8RSyfI5dJSJwjaLfqWb2bPbDM7zex+yp0e/QiKsOV8
i+O+78MtnSCXcNQJUoJjY8x1wGHI6YkTJ6T0ME1ZFshX3AdadM25vQNdidgENHmVgOyGxLVtY8ql
M0lQENvr/ufE8pbF1btAoU4qwwiTFAOnjRmmbq93Kw7kTqG3HerULvQHv3XuG7XQZoaxlgs8KhOa
lWWhgZ+9wRAq0f9oPknfJIs/Sa9KSvyOFL7JvaAFYiUeSqfBfJh/vv8DFj+fJCHthkEKdExRHttJ
CjcEI+zlImju+KEZyqbKkoRY3BYXIJRL+qMacD+L6qFVjxdfw5Z1wSy04szjQfNc68wZLdCN0lMM
VpDBwzpm3LHMHzL/vfJdbfgK5e+qO6rRRi32PufG/NO/WL8L3Nn0ix3vgS0iDuYdX0++JUBuVdEQ
EaWP91FmL6ADj0vrqK/EVV3aTR5Qyuwg57/lcScisYbCnl9kEAlJ7Fz9xzwn1+tJfbIhL0oD2Sn4
Rb0xoneoHvr1u8K6qxf29NzxCyoMtGcjYqaugQ5ZgKkRgVJ4nBlpkpOgVBTrx04IGbfAQgoHEBdQ
1IfyIRLcaxmeQlDKM85CR6ZVuJ9cbi8/VBVJ1yD82BrvAqMpZ+E4QRUMiVAkxFBkoWeUipprJYim
N2ZT7HVvICqEXqAMKws5Eup2mzNSDwu7+QqOMrKR+gQKCIArxF3KPQrRSuAYrngrQwu+j0uTKF8c
1KLXSx4YlfII+T+uAt/Qvk2sLoNQX2gL3Z9Gdip9y+unqtsq2UMdHqGT0OJgCxiru/SkxG/RsbQy
ZhY0uhgs1DzU7fsY9lr+QTq2+LL5p2w+hrtu16yCx9ZJOeKtZjpklWyC55olcbEQXFz9AGqbZB6H
Sn6MHzB4jjc4RWAFxntnHIpAM+8fAUxbqYu2KvkwCRVASb5VRitewZSp/B04v+PdV+REr7lghWsf
RKjZriXhU+GC8vn+T2AZS92Nup4PWgmRV8hBWr1syWAMq1I79D+k6OW/Q6JuxUTLxyaDLpcJ1p/O
25bJZkwe6/HshayLY94R1Ml6+QHp7lQZjEhyVAGpEneV/NHEjIB6oSsJQ4MymsnA9qDPPBPXF0Qt
F5AOkZPGHIej4h0x4zIkTik5U7YdBwvGSX4AsUmWnM8P6xhlGIbKsSkkkK6hGZp6LAR+XRdgXW9M
o5GsCufbAPrzyI0ag4i9nejgHopN31BXabH1uz0XbKERPSpbVTr0ypvan9CFRsQR0n++G3tWlHc2
yKZ7fhtPTp9b2oSXj0SgRhLp3rb1RhLqg91B+7zJOLOGDHtQYO7qU2zdJFVNLR1JEW/H6qg1vDME
poEHkw/+edYJuOCjIhR9BLAFIRS4ES5EQgatnZOCOAAnIDpkc2Mfx6bB26VSWfeddOFsv4KiDtu8
l6cmEWeocBeqVh2A0Q5atuDQBzV3wTjZF8EwrYj6Cv7dEL/7U98mqQSwBJTZQzo5PKeSRnjj+l3e
HqKice4bt3Azz0D/waMOtrYeQT0mAC/mXngMsUjik1+rztTa93FYdlGnmgCumaJWZ7sUD9qLqaOL
X7niSlPgFpq+1idWB8wCoDTTIs29X7NCBRVycGKge6Kqt6ZQ2bxfrMPpY2z2XFYeQ8H+5yPlSEKI
mKhDAha5cvr6TzMNtHC+0Zqi4plj8TyivByoTp8xvGPh3r/CoVyxEKRArsGgaGbGcYj3ifAUdowj
eeGgvIKgrn1pkowQxbbWbDwZyru9qbJ0HheNAMMoEow4rtAFcH1SipOk+lmAxZKD9rWBYnlXBI9Z
xIgZFu24QJn94yJg7wSdU0MeKODWIxI6X/N8dd+lWXZQJ37EBYaIzqPWLNPfRQnlW+S6kCb9r0Do
SWpZySUfGwQdAJDUapR1r8s4eRnVacZa0Zw9eoq+PjmHJXyrHINOtDC/Z923Yym5jBHD/3z1HxaK
i+9RVXHZKOCYwUj9tA/VHTT9zD4HZ90oWUWY7dIGxYCgx2OcB4+dZpcQ3B0CwQq6jCg973r9uYlZ
dYL5E1GX59WPog6JDC1DjcFhddP2Wc/P5Xjw/S3oqzt/L8R21zKaDBcO2yu4+TtcrEHk8V0WibNP
hr3bhQbhwtdEdL2YUXllfU9qD7edodeFMe/hOHpoq3KbZk/3PycLgbo28tI39IEHQi+/eZkrNgLD
75cSr1drRZ0SaphMGILBWiUK/6RHEcSzpx4sy8b4MHScbcS6M4Q5aepHw4//W3Dq8Aj8CSMDvYcN
wT+lXkUCbPL2mE4PtboZIgNsLNuMExmoi86IrBeuftQcMNJ27R11pau+zAWQoMKJ5WV2KEdo9TG1
AdSRn+oj3/y+/w2XvPFHyR55ZvQ/ydQK64NcF4MBvNbo/qRV/jQgF9YKmcVLzAUVFzbaJRa1oH0D
zoMyDjGCu0MTduWjX6741Pbe+Vl8rL5yRjPbQtMSJpmhIKz8f9Ooo1n35ASC5IDrvvhD+KKd48P4
uzSg6gDedsm2lPWLcmIOJswdhvRpcoFK8xAXmggd+wSoeJ3a/R+0zit7eQ1Wj4AULHYwxsejpfx0
ocj5bAAWCp1WBsrzKTPj6FFnkRYuXXKXNs0f9uLICpQIgzIRcFLJWKuJvA16SBCNrAQRC4Y6iFsh
qKS0mWEU3tT7TYTsGitrv0B+cOUVCnX8jvqoje0MwoH4Tnert+gp2wlWts3f5HOkkpBxDC/eeZeL
R+1osNnwXTx/pDp78T+h+PvRgHeMs0O3M9E2yv0utuITmh+NU/Jyf2+z1pM6n3FuJlVYAVmSvnr9
RZRqUvLP9zGY5lEHSDfGAsfPvqHuJbQDfgik2YYbJbPaHiblb9NmeIgtpSCiq7Oe24wDRaEOFNza
ajCUwEZdHB1TwlFGIZ6oGLT37XcebQUaI0ZaaL9RwaouKjMF7g851fVO8MY0NIpGwKxtEeJtf0yT
TRzZiWRh/N8Ko/NY7jNv1bZuOVpceYhil7Hc80v++niZfwCauNEtjsI0/aKBoqxvJJmMkbW+InGH
LsxCMUee4NuCIyvCAHCg2pNnp4XNQNbm1bwHTe2cXPf1EA0DoOdUt2j5a6oUDEKruF+H8Z4zjmm+
q8q3XHIr7cWA2JMYEi63Jf63IHyqeKMohB/ikzHztvi8LTV22O/10ltNXWxqxROyJCL3luaVZRQR
qUF12FQfQ8CbTXP0QWssFytJDFCgXHcyBgKRvqh39RSjUPOhg56Ua2RzGB1BXEWgMU3XSrnJucwu
+3XGuV60VrOJNGjw1F11dKvuHA97TzoqfgZJXt9Ks28fwlQpaBwRVaToi5sekuiYiZYqOmg4LEAD
kB2jdB2NDt8gXs1eUnR/e6tIW+nGS16cpAYZAchEj6cEWjZCbOnVSivPeuOksUSKbqeom8g/qfmO
A4GV9mqg4D/t4mqbS1CCidda/pjGblZ/ev0T6iaZcda6Va4SbXRj6Zhh//AdCKLCrxp6a82xnxyI
+dghKNnTN75+z7XQREmEICiK1X2gm7LwnEVnLv+UxtoyMJyOgKVRfSwXCN5KeVNzlhF+ibliyv47
Px7S6MgVINZFIUXs0KevO3A/M8qfvRJ8xc7U/Gmg1GDseO+INFZXP+vxr76CEFO56yBg0EBiGISb
xmDGnePLds3Xa64td40/uop4TKSe8Lnu6vEbuoWcNLRTg1V3WqiugesMXZuYXuNRFqKJRVLF9yol
aOdmHFNYa+vKaUCbEpJkV2MMl/AP0l57rmx42BnTeSMjcFuCxwwphH0MAS3caPi6PhrKRMnbSgR8
tEss0exNSM0eK/AektezuvOtbPOFwtFrbbNGAxbmE5Giv0CmNqaaj6pW4VL7aQ/ybHFTkunVL0mK
0NV81GxtD8nH3bgK1ppVWJHLDYS3oHfLOCAWzoernzFfR5dRQlfnjQ/tTFOcqUgA7Vmqi8O4Bw/D
c0Zww1naLiZvxvd94Nso6Np86prrilgfeQ31ssG3gvSjEO26KEgrseybfz91/l3ZR910fJz2paag
fpWS9CCb0jZwYthZWp0L/cNtvWpNVkppoZB1bRt1w6UBmOUbHWuavpQkWGdOKYPQAflH67PZHxJX
MXtG2MyykoqaE6kCTfnsxpqxkRTXGw4St7r/wZZu0YuVxGgh5Smgl1bjChiR6v/ildXEZ+siqknd
f6LiZBnJ8Nn0IgGpeUygKWGOAmQfwu4Ux6wX5g/T3v/9UVG0u/4phpGIhTGX5BEMnowAGmHZOrLi
g2f9it3Bmh5xq0GKLSO1o5MOupuN2VsbJSLn+2ty48TQR4LQHbiSZyJjlW4677lgTHjRQxg1QnAS
w4YlDtda2zNb92++L4B+aHfRuI8jnBYVNZIpKVToeCDxBjo+NSMFZ0uic9+a2y9MoVB7UuykKRlq
oFQh0THYg/iM5JGbrbxzvpbMbCA5ilcsel+WbdQOzTCVoPll1Jtcfmqip0JxesG8b9n8J678hTKM
2pDIWHI138IwLuL5dRKX6avISWpkD/mY77U2Sv5wbTQw8phL3gF+dFDNQOwbfRuUl8YR2mS6KelR
DnR5kN3xmLqotqL0dt+42yfzj3V/caiH3iSL0MVAj7dpIK6zhMFRXX8jvnOG6e/0c/ZYbJV9vFbM
mtUJefssm5HB9YReS2lm8aY+na9NRm+EMUiK19h1a40nr5hMsCW3Xkc2ojQWpy4TkPqQrV+2YdUC
UN1D8xuZYdcwlZP20YMAOtjoB2Y64iYxQFlIHaycMma9FgCwVMBck5sd2FxIhUjNyUymjO1t4f4a
7SezdnEZt1mSdyMPtMESjrrbfUEFtQbDpjm/zyZXPdYIjKCC/glvGlese2txI+ItACEKyNLzdKl+
FPI8E6e0R2MVWlq7VT9nsRSVFXItbgsJ/M8YnINeCF1EUBtdKwwsK4KtFvquPPRcuV25KX55D5oN
8bLpkD74TsMSPF/2HdB2oHQxh3r0pYEZq9ZXdeCisPQln9BY73hW8kt8wjyhWR7bX4xtOW+7m0Pn
Ao/algonJk0Q5CCKFdHJ0jQE/adm6NYWb/UgzMHrj7Gyt/0Hs/tcIFLBrNZ6iZpysFD/8KHvhDy1
kzlcB147qE9BUOA4gmyJW0egWfoDCYuPYsPtWFT7c9h6YzXGRMGHaWCl6R7AKilqPZfmwyjZycIf
nSVismzkBQB1BKCzrE/9Bmd5M6jo8s4JVGDNiNcfsxbtqW1hoN8FpfwqIdEoIwUdEG9AkbsPVn4R
QYRPIaLqQSmkPPZFv451iQh9ddaVDqk+LmQ9MG7D/PmbXPxc6gDpYlBW8+J8u6lr9WMW4c1VJzgX
q8cCPJr6V+pMvRVtpM1gCqo1mKN1/scdMNc/waACN4mThypRsGKgsi35D6496SEknl4htMbwwMWP
P/MMzlkOPOao+yDqlDKMapxfE2pd2VQchoF3Gdtq8fjA2JGgQyNjpgi5jv2GTMPzdD6RwdOkgKju
0B4cZSuBTua9If6TsoEGAXokncq5D8zCpd5rkVfFUtgA1wjFtVxMO1SpTT8f7YBFtbW8in8tnM/p
i1ugi0Zlanwg6cZrGL7IoX3fknmH0FsUXS5oeUHzAIJWKi7R6iLwe7+ES/qKWyPp4T1A3bDPXGgM
H1JWu8eSNZdo1DGYqsUU1AnQRuO19Z1ZsPi+OSwAyiFULVQGYQZQ9bMsfEM69P7fXwoef9jL8fpB
o45G7WBBHCVJ7are7LRftQLFZbcOHUyzGD4jSl2Mvy+QdGqj5gO4f7UYSKHEd9DOC5BxjqN96n/7
Xuz4ooTm0qSxss547cMMdEVZ88J3mGZQ9PzgJTXD4287dnFwgMEFijSz1ifauq8dcfTlUuoy/J74
D6hIDKtBU1ENPtQDmpSQEGl4xit2aYuBERLzhKD8RgcNdXzIoSTrQVn3pu+BaELbFVKK6Ro7r637
X/Qm0JnV1oT5JaVB1Qk6O9d2dWkE+puygPIw5HUmKy5PuI3vQ9wmlmYMaLCqCoRfefQ7XWNoTckV
HV9Drf5jOEa4pdzOcUrSrdDzbJgYvbJBCzyCQT21WG34y9iqDnY0yPeKoPu+xtbVahBCvUnMeBW1
ZDhn4OoNIAVfIwlpcsh9GL8n1Zz2vjNMpN4yo/TF9f2LT9MoobBQSPIAfORWThgurzDPqFuTmbu9
vZ7MPrAE88xY75tdOq/3BSb1TcOhi1p02ED0Hjy+65DEG+gU5+RXbJZfaGaD+IUNNs3XYs+6XW93
yfz6gdCnjneQBjlrymsLMW+Rn/WRVQpfNc/kw3XZrQaoIOo+ybmHro0tcFpnKo82cPe+1TcbhoKm
YqGiGYQmlAAtasN6EOxeUO2he5yYvNbzTr+6MiggyqOaUBS8bAIQhKG+K2d6SzfyWtpj+k2B+E6I
uItx6N6ya1wj0j4UNbUcJTwQwW8pf+SrwYqO495/7FYJSfcIlhC0ZyfeCZ8R2WqbgrGytxUyCp/y
pyyCxmCoAj9Yc0fj7L8k6/IFOaad/jT6NvQuIVRrlk/iYeIYR8ft7rnyJ426MIWk6YdGCGIEUQlR
49cgK5yGY9g3f7A7H1SjjvbKC/uo7mHeBJ7SrP0f0q5sx1Jc2X4REmCw4RXY7DHnoSrrBWVVdYHN
PA9ffxet012kE23UdR9ap3VSvQNP4XDEirWQxdOLx9pGhqdRX0OQQqRzJqvfEgT5nKuQpnW+zBex
zYBxxejvx7Luu4sqDkgxufyv0XZQeJzFjYaTfrZ82yPP10/K6qTOYELQodkqBPQ+2i36OlYnA5Ma
JFBREvsqfw3MjTldPY2Iq3BxoVvClt2uXoad0s02Spvi9Wzaf8WTdtcoY3GAfsDG5bw6oN/G5PPR
2SQGKQ2MReQvE4TsAJ6EWwiCz0ieebUWRqRDwCJgJikaXl1DuQSG19GLYN0ug1JFpZ9qdMkVP1D+
u75SG7Mob/9ITPaoBbCJODvzqkTcmB2Yc2I7V3Zo7e3+cyzwcYjSxkjVIBtYDqC1Sh6i4L4EpmYr
At5aKmnPR7aIJhZyLJX13TIcgrooCzf85frBglA6uO40HaSh80csDpYJfLrRmxiHad8oGujpbnLD
aXD7k0OQHE3+zJTQDZF0CP3SvDMSD6gJvdmq7c8b4pNbWXzFvLiLr4DKVjGyHl8xVEeVODrkCPRq
x+L3aLgD9a3To7oUQcV9K9xa3TQLu+yj3QgALK2oYXcUTzp19fgwFdyjfMOLrB4ImAGZmD5LNMop
snpqhZkFsKMYEDM1MA6NVocgyD2Itg9ONKZuqWqeUpNTVG2kk+dtIs8tmOxANgcNcwI5k49jLIng
CJxzbKNwRHmn3MXJVgZwnqZPJub+eYgsQ31K1tcqOYh6NB3Di0vrZDDwwKqonAzkG6R1j+HWHf+5
8QLuBRKb/zMHkb2PIxrQyJyPOsD/CRQz2F/FoHkhauP1YwEBuiqrvCj306w/ImD87z5maViaSqCL
61EPYTgT0PIi9Bjyymd68NiFm5Ke83X9aU7REjDDA8GoI4eHSVsPkDOCLatOQwclFgjAT05mJt5I
8XIrht38/1c1uY215IDN503WBsnI+kQvvkGKE8u2b7KkxzcoTATPFVP6c0ozxRNTjnemWmher4TT
Phys8VRwvbpLh2rfWFa/hcRZnwwTmkoaoaBMkryUFiUp9EzwISoVbtB4XQswxg+l8WMTAASkxiCs
hUkC3GTY8pBrLgI1NFAAWuj0A1vux82mj7ad9rTEHPBvVgx8xk8b+rime31nrfl65PtAHGNBPg75
go9WhDIQJS+qOc4wTy3ND1GLJPr4/bqVz5kCnByqgshrZjFhquwLWFJwzRIIo/QOLnYIrNeMQS7S
bAoU8NtEfwkI8UWTBm5g9d+HIv9a1+yhNALb1VLyEjQG2fBOq64RTX5ooATrECBOkgvuEgUXUwVK
1BiN2AEJHjlD1nsqXaVvoIvMH4w23ZlDugu3VLRXY/WZ0MwAGZEG+/LSosbfESWB6eK+osOeV8b3
ZIydtHmctMbTwugvK8az0H7p0PPeFW+NwC3UV/qxNmMEarpD7bfrKzSfKPnUY12AOIPkAUJBycOM
rC7LZoSz5oM4xd1DSsZ9YhInQGk+zzo/iLeYadf299Ki9GwoOjsZR1AyuoWYSocgXKvV5I2bjWsq
+Yb/XNvlS1vSLteUZhr0HrZiRNN2zx1WvBb9Rkizdhktjcz34SKWqEzQnmg2jIzwj0KUDg/3in0K
8JDforJfew0tTUkbKE+aNsqjAly7jQ7E585OHMa/BXHo6XjnQfkbTNobPnndpAHcANjdwU4y/30x
OtEXPO4oRqcGJSwJt4r142ijMETt24DWjpnexcq0gWv9u+nk076EGCNkuefYXU5LJUFLUZeCfzL2
/Ivhjg6esZf8hjiJe1Z2oxsc7cvgoVHFS28Kb3KCZ0jPGsfhxJ+Dr+VPY2ON12Iahg5OU6c6gPOm
tJFAEm2OkQanjHwRCFKtWx5uxmyrmxW8h7YOEgfET5JjyrN0MqFcBZf8YDxqfn4Kd52NSovum/vQ
j72idyCye/34r+3deVFB4A9yUJDBfFzdvEDuIK8bBBiUjcV9OnZ96sXwmqbHk6J3RdiYj3Wdsy3S
z7XBQkPchFXwzYMD+aPhqkhx1wO67KbjXUz8JoOaz1aUuOZpLKRiLVCzA9Iq98uqzdBn3Oxjt23f
lek2jF64/UIt//oUro4EwgdYMg05YdmDTmwYE1ynOCAWf2rb7lVUkWP10+66mdX0nYV7dFas1cHh
KHnqxg6CUB3Q0pTYN2a0o/G5z4Ae3VftvWrucm1H8FCiF617vm54dXwLu5K/jgatjfpomn0o8rOx
OJLyMU+3tCrW7qHl6KSNKEI+hWmPWYyYUbgVYX/NRg82NzJXLzLm86LVvDLLNsgp1u2aeCmBfhB3
suTezD4rSd1gdBNPgSewzh2j3jiB3A7SY5mm+JT+uj6fa64EHuQfi4b0mAialHckU+FK8hAMN7d2
u1VfXw1xliakrYIXnlHSECYslP6KFidrF4X3Yf+loGhmPuiQV4PC5PVhrd0TAGNokCGeecbliQzM
wqwnYWKbdPnOMt/6LAchZ++RrrnlIMZsjPSi9uPx/2VVnkwD93vcdbBqDXdTcSfaez16rZT72jgA
oVEaG7tl7SwsBikXZGxit7FCYK4XT3lyjogBJuUNf7K2I5c2pPOWgw6ZhjpsGDHKahBzNiJHVxKo
Bnhjs5v+JD+3NCcdvDG14rFUYY5F70kGjq5hV7Ubq/QZ0mLoYC7BPY5tP9PqSEZIHDZljUDCbcck
4cDRd+Eb5HTpDz7Ftm/nWvY05FZ8C27sClSjVajcpZlKUQ6Jw/4SlUlybtAttyWwtrKcuM5R/wcz
tqmiMPLxErIymxcN3tezSEIAtShoNVndlp7n2mkEe4Ch4kmN8AGd4h+tVCAyzkmHRGHfl+ZFsUr9
PkzNczKAih8Fvv3Y6b2HGO4GpaHRiUQ+udcPydowQQWINiFURyngb9IHMFTS0wSP2cB6soz73Dpo
m6CllV1LlzYkl0O6Ysps5MzdBmxvcTztjCZ3+kn1WFDtGq5c9IY5UYcOKA2KusR247Rz1ExzoOxw
GLPEG4gOHP03hpzg9dGvRAEfvkw6TxaDFHs9J06rcGeT177FGTqFWxWuFa+OzW1RAz3nkNCRE260
S2qkEfCq1KtfcfUcVS/XR7H2+wS0mTNFIGIA2fPQHG94yvD70AIF3Wrm4sK/bmF1n4LPAB1j+Hzz
U0gWTmXQmCEeFzk9281hqHdW7ibszUCbDHi3hx4pl41C+lp+APmm3zbnbbV4XVSRSbXOhngIebI1
B90cjuYYb0BL3oJEVrzWF9szNnK/a6cB9AOQ+AP5BWZz/vvCZELRBWjk83NNuSR0r+DRtqmvu3IZ
0qWNeU8ubFSaGoDIax5W6WkqckTelN4E/EWFFrvutFsh6Gc8Jvwr6h9AC2oIDD9xQ0Gsimn1gOdJ
63ae+jJwp3NQBnEtyIzxi3WnooKvnBtwEG+BWlZncxbbBTHw/EKU4vi6HsNZOAL5A+1kRKdi+GZt
9jjOblh6CwK4/tuGtEmgVGi0WYiHkbpnDj+EO/0tuLS+vY8c+giqtI0M0fqQKDw28lYzquTj4qWl
waNowpAsDbfCjz69GZsNE0DjrI0J72koD+HlgDP90UgDPZsx5opwE4WXLyrup+8Q9uteDSstDm0R
6N+SOrOPARfKLctEcxKplu4ElGQOQa5Gx1BUzZsxBOp7KfLgoGrh5AvFRF8OHnRkn3dh4A+h3p5U
OnWQP2TZ9BaPaGOj4ZBgewyGWjhKaYFyaxTtTcMT7JGaFi6vW/2mHplyV5UAJDqqNU77UivDd11o
yQ1N2+IhKOrhYgje3CdK1SIrFRU2kAypPfi8BUFXqOrfrSluxQ69hIHu6Lhmn9uWc9wKHb81WQVO
X25yMbkFAQoErAystpwpH+vXhsbGHhPXP+JKCY+aWWo7dJhFk9O2lnGICvDJoTRVVhdOyPxlaL/r
LNv09LLNMrAIRQL9bXnvl9SsfDXrbXScA459QKmgP9Ig5aGrThF5CZPJOvUUoptoHcwI36GjeyzQ
8aYaF71A913Y24NwilqtIVuNSfT7FK2YZjUpb4MG/Oqha6Hf0aJpx/YF7fg+nWz6NW0iYA5UVXkW
uOK+TYEV3NVFb+wULSItpKYMkji8YaPhkSQ0uh1w1NoXMkEWfQgHek7SVntHa63+l5Fz9b5niUBT
mcbxpgz0NPGULE++pDFF235o58nPLDCHkyBK+iq0rjvmmQY6pX5Mb/Cft+jVszK3SRi5CZRRQwGW
REdr0MWNzs3Sq/IJ0qIlykJf7FKnD30W2sKx24pAmtiwkt4P0jBM9m0R6cccbMUP6BUoffSZ2Oiu
IWQ8KX3Wf2NdpO6YUqGoZCl5uO81QwWUhpvJPejJ69skKAW6Zu05zLGH8CmM0+wxzyaae6KIimOb
l+VbaNAIRXat6t+NTiiVk2jjZJ70KGm+ipgpvkBrySloVfKctQUJjkYf80Mb69OD1pMMjZCj6SqB
wh5MVgZHdNGaKN0bqOHvyrYMNIdmKJ64hojHbp/U9fCQFN0IAcbEDi69qaQHGijtIeCFAiLxocy/
ZwDqPBPMS+SUUaU8hZpZZ17GuuQ5F8bwpIeN9s0ubOGGiQ2qbFGI7DkjXfluJsg8OnoGCLkTxVH5
Je8T+yGwQXvkZAUh+1Yx0rPVDwBotN3gJ3ndP+vlqFdOqFT5r6Hrh50GxMOzTjm0txMLRWUn1fOh
2KFFOHoicSAuKTcjyALj/fqsj7ri50FLIkfN1QTst8HQv5IqBJd3kla2k/WUnnvwh92GpMEBzlVz
wCkC51aUFt2572P1DYTU0ImMSwOfblpB6o1dzm7TCokvR8MuO5YBV+A6aBWPew6dp5NRKfH9KKYW
8gpGVB5LNF75mdkgr25OEHSrG3O4KIi9fgKH278U4GY5plZiA9CGYgH6TqNdFo5l5BVVXr2HVhDd
whu2nlKl43eW6mBnNYiCJ2Q2RGhXKgBPm8YxPPOO43VnjzTYA1SdPg1w174qan3uejDCY24XpW8R
K74xilw8KsEYHWhETByHuMBBolGzC0k2oKF26vx8ovEbOkYVxxijdpeOMTv0KutAsRianVdVIyTw
FE2vS5+BgtE3RgZaSaPsd1xkxi7vYrPfF5RWtmulhgkFD6LVttPnvGw8HZjSCHmLCvAVs4Ayh9MZ
JNu1jDfEZSGLd1SLE7CPEKRSs3pQJrgwsxrdqTamAmxjdfwrohnUSoe8bF7L3A52I6mKN2YEzaGL
ktgfjaR+I6HSHEpQWbuV0ja7ilUFKHYw6VGmTF8MrVV/9UZsOYzF+QNgYuwSNmiSZZY1HTVsxJc2
VYBIux5Srobec2JMxf2Nd5YcHJhqHYw1btLU3pUlWq4TZyw9C6xu1+2s3dgmlNzxzALYGk7s42Xa
6wJvyxiRKwlOuvIXlD6sZCMNvmVijs8XEZ1qjuj8GmCitZ7sjjtt5anjRtVxy8b894WNPK46cLYg
MrXyX2W8i/O7oXi8PlPrK/J7pj4FplaLywjDKOAqSvOLlX8LgF2tttK7a8+V5YpIK881PQqpCTtZ
ezLJi+j+eyKGLn9fCgmhyNfbgYGpKtNdGSVubb5q1uv1udpaDikOFLFOuqTAGJr6JNovlf0UBw/X
TWxM099PssWK20HGqFbBhG58jZISu+q/srnhYQC5VZMhv4F/k2sKo9rGowpaHDfVTnyAsAF31GDr
EbcWny+NSIvRkaRnagMj9CF9L2/D2+mguNRr/b5DZ13xrh6uz9rqq3FpUFqZOAFkdSb7QWeWhrvt
fjrcd2dAr+7J/sX21MvWI2ctWAd759w5C50aEMR+PJiqpeil3cCPjSnwHv29pTy05k1o3QGdfH1o
nzuG55fc4l0gZSuIkQxVH+NdYDqAsPrV1+Z41+9Cy6V7cU89BlUFp//anKhj74tfmYsr4sXQnEOP
xMru+resoTE+fIs07IgrY0ysQLgdeZy4rwIOorE33f4y99xh6ArEiEff6PzrdtcOBSDKNpDvqA59
esyCaz7KtRkxqNT7ckidpKo2Znn1eb6wIDnzsC300J7hgnY7fiu0n+ABc2w1cChBxYv/AKHovdFs
6bav5legvwW5DyAiTE0uedWiJrUm/l5aHdybjonEwwFyORBDuePfr8/hpjHpTJY1E+2gwFhsIbfG
j2bntzj8lunz6DDwL4HxU5S/NozOm1N+qC9HKJ3LvBJI/qcwCkkgcqh+pieklV3jh+qhg3mfvWyY
m8fw2RweGyb4mlHnky4ZQy3LMFBmcMlDdSFecvzO3fCmcVjqcFe/D/z6iCKEdRvebVWr1jYQcFn/
WpZm166mKAzmLVolfnFMfoUX9Uf1KjYZgf4W/Lw2RGlGMzvmQRXBEFh9Qfn16k977oDO3zEc+jO9
MR+j73ju3aKFmd5WL9bGOVnNUgDBA5Yz0A4DzCdlKWo86nSjwILe5I/NnXVvFCC1KhFmuejZdsW3
/H4841Fte+mXP1nbhWXJD5p2lNvRvJWar5bp3CEs1vbUI8zJf1iRM/qVw736zL+LfZeBj2XD+upG
XliXPB9XiJIhcBZuiU54JzzcacxJXnsPjah77m/1oaxdLwBYQKcWMeyMs/h4vfA6StDqiUXOg1vO
nZ76TbHv65tgq7S0FtEsDUl+rxur0e5mgK9SPbfVVxIeW3Vjy6w576WJ+RMWEY0osV357FondhxS
ABc08gchDcrsqCcRYkNOXjoSuY2snT7jFO3+3I9oUtrZ5kaKeI6C5VO3KGbIAHmtTmtV61AyUCbr
0lvJqeGxp+XcJWJLAHpt7ZehhbQkJZ6hURbNoYW6N9D6W1mOQR+meJ/b3samnss8n0ZlguALsAso
dMg66yJJTdqlMBU8iDum7XD/dCeok+g78jN4vG5sbafNPMX/syUHtrpWBGUGMnS30zzLuJ0Mv+v/
JHZmBFl8FBBmfqKPO60aqJ5oAcB00EMwbdB0billrO6C3wZkrsUka3JqRXNJp3vJep9G5zzYU7IR
zK7OFCDMaCU0NPwjHRim8qys27lUwPZ96Ctl7KAJ+/pqrI0EhCzobgXKAUTukoPJi8lCJy2gI1GU
OSmwRHR0Emj4id11O2sYFbo0JO1mVRGVkTazobopLkgIx6cMCckda+r6nlXoOqs6CLZ0FM2GqlZ7
dDL9hHLitgbfirfWThaKcXj1AIEKsTnp7koaMuWTjkcCi31VRyNW9Biq5wadd4O2gVZbc3pLU9Jl
lRV6iWABpuamHU4e+mgLyrRugQJMj0CHanKoQ5IkZWIuszT1vshvSbdxmFZ3CArU//y+HNBkkIyp
Bvx+mf0UrfDCDJlOm+0ILzbc0FrD3N+sFiA4VAFSkTu6sBEB2QBXs2t11EPjDqJRxTfD1CmQbwYt
M7DWzNFDvgvj/IKmpNsRefupbpHVBkME+ufJpDq8tw+tdtsGNpLWG3MxOw7ZT860G/98oLSJmy5v
p3aei1b5YtH7iJ7SaBeBiqs5laAJ3AJYrk79wpzkAFAvQLDDUd2KgfeoeQOGydHV80OI5O7147nm
apYDm79kcTdntjCVZMTABDoWyEuj3KrqhgdY3acWNKAQjqO8Ku/TXslmeSjgCYV+iWINNfdNcNP6
fP02IW3VkeYGChiYL3Bcl26Uuu1t5oc70Hl79K49Kl72iz+3T5t0oFtDk+6bbmIROAxhFx1s/La5
1xUHhRfnp3rRPQWNwgVIvq6v16oH+z2ZMh8GzxI7BzoTiD+uukn9XDM/S74m9UVJt7rLVivIdGFL
8pZBHzRxBPpMMCRNF3ImHvLrt7Zb7Pixhoor6NJA8Wci/H+cNmqhG/NqS84zsGnVlzq2TMSLQy74
hRrJH9yxy8FJ919N9HEQASbSpu0+Jz0qD5mTsGRj82+tl+Q4yi6uDA30G9BnUYBtcVjWOWXsGd1T
LxLv+t5YP8v/ngKZaG0sVH3sKGZNbwyP5i8pjR1qbczb3yjrz67wtxXJY6Dz1qhV1Hvc+NW+GA+D
Z/sB2qn7t+Yc+Mmpexydre2w7n1/m5wneeGkAlXjzK6xViGEidBfU9U3Y39TUiTeqJdpe5v412dy
3SBQ9QiMwIsuuyytpXwwkxYvlq891IPjS3w/nUCA9OW6mfXYyIaQrwliXftTS14hxrg3DNhh0HhJ
T8Fwl6B7TNe+0P7QAqZhOIbmAinnAF+04UhWN8sM30fhlVifei6zYYpRnITpqD5lbeSqqPJGYr8x
wNXtv7AibZZOsNiMZiv1DhirJ9OZfH4qvmTFLqRudR6P5ZN4UWZ1+633+tb4pD3TGdmo0PnWsa29
YPsqrdEy+iduajE66dopMz6ZkwkbQxoCLQ/n324c6VVHuLAgXTBhXxRcUWABy+gECjjctpq+PpM8
IbuMBiTAUaCEDsz/PJGLw5UGtj5lzQAkjdvv+WPimT54zA701c+R0elu6FfuR7jULL++vICI67Dx
EFnr/v3wAdIeGUxuAd2KDxi8m8Czf/BzdYTqGD2KW+IoHggjT/nu+r5cPd+LMUubIzfBP5Kn6ALI
LPEsEAM5adrXF8iHQ0uKjChLJuMjYArv6EY4Xje9OVxp0xCdDw0tYRusyR2aqT37Dhxne/6QfTFv
WOQqe8N2tB332cZeWvU2kA5HjmRWXoJE+seVLuO+Fta80twMH1ILjDz2c1+XKFkXl65m4MhUH6rh
+9S8ood1Zyhb2kjzQso3B9PR4aGBYQuQU+nK7ZW01ysNI0+FFgtfZaN6MDrF/GknBbgprFx7uT7X
az4AG5sC/waNMrQefxzwwHutiToMGDSrWgye9uxuArncdSNrLm5pRNq+sD3wwoCRiPzgDLiNQ4KY
qK2e6/b1uqXV+VsMR9q1w1COYdfiJV0MEMnrgegAWAo08C5p3q5b2po4aY8iHKIJ8BZ4WtrvYQi+
kCe2KXE9R4+fdgOojNDzCOE6ZO8+Lo4BIEWtzMe+ZN50MUAxnF6Uv8xT/9yeo/318cy/9dmWhfog
UAeI+iRbul6WoIZFR0cWvDMQYDFg2gqgnCBKbr8TxS/D79cNrk/gvwblHgQradHJCLJ4PNrIjg6A
e1LwsgNYdd3M+pEmv+1IITpUHnRtLGc7p6pzn2vh6T/B8NkB0xk2jia8/8wkh9sCaOZ/ZtLQP65a
kZtapWfzHox9mu0Mw8uSJ2JsuKq1a29pRfIUZqbnaVvCCqm+pkjnFxvJ3K3fn/++uPMYp9MQpiqS
M4MrmtDpxVZ4tbrj5rAOyFuQO8mJwk7UCQQbNQQ+7KlqRlcMr5VqABIFNNeRjyiX8o29sOqH0NiG
Bm7Q9YIf7OOYwiZnQD/Aoq1dOGidM+FnIVisWw0ZBP/6vludv4UtaRfoVqKYZoX5i8C0o6DETzZc
3Wo5f251/2c00g7IrDEzqgEWSrReiVNRPeXhYwVixnLfAuaGLII4aaHfA5inoYEp2wpK5hF88hio
Ieqg1detT5F50KdUg+wk0v2RBtnFlHXji8EVwOYqYeUg0gsylMCH8jFhNL0D11KcuzOS8kYDm0nl
AHG2dfJWXQqa09GXrUJqQI7TmB72ZR0QfFH3JMA4358ae3d9WbdMzBfQ4liQ1B5LnhgIBQW7jdsM
clDiNqvSjZ26ejYWI5HuMVwuncUnmKm7pDmbDKLMgaKdxDDLXJriZNkJNIxFeDbKfCvftRp+AVL3
7zRKV1tfFdoIHuHYfYSEi3mn74I3iDVkB/VMHiARtdMf4TwPWy/Y1cO5sCpdQH3TcrMr5iGTmUvb
r+KnPNrnkGbdaqVfPZq/Lf2dal2soRB1Z4UVLEWQ+qkMqNptUa1v7BLZ0TCSM1blsJAYeFMVvg60
tJFuYOu2hiF5GHvQCmB/sUyd9sogDTI8Xd/qqwtiEUi5g4QCnS3zIBfTlAmRDWaJch5Hel413RQc
bcmNEtyj9ei6pdVGNzzP8M6GP0NbszSUONFEAt1YXJnW6ATk3HW/kgDc9LdKlbgNJLvIgaVvY3BT
mPdohNqwvjZQFDrmvgUkUKgc+mRGHE08Rx2if7B9Y58/Toc8doxjs7uAURmIIudSuS2EtjeAi+t2
ARGwIB6E4Hv++2KCA6pkQgkAY8NV+F5FaJodvqEl4G4wnwkISK+Pcs2jgIkHjBVoujaQpP9oLM+R
37Dm9gzdUN1hOqfi+0Asx8zdKDt3sVdviditGoRW3iz5TvHbkkGlQIhSID0KKE1+Huu32kIadLiN
LFD7BuHzlI5eCF6E66Ocf1S+kxA0WDP9OFqV5Co3Q76GZRr642MDTTzxUe/OY7cVuKwaAfEnYFZo
zjRksjnoK7YoKiHXVkH0qA7Auhyp+zqku+tjWQWSAUNiYzjoDzZlGEnV6zGNoSbvpjy5gXDzNCJx
X9W3hNIdmrH8qIzuDaY9jgLKU8n7detr3gXUTRbewNDNRTnw436h9pTR0p7fHqDdVoZLl/+8bmB1
Fq05w4DzjjZSyUCsG+WgEoQPLJj2M+a1UFQ/BGTvupm1F6G1MCNd2CpJLNAwIErSGcg3dLSRpX4r
now/4JyiSzvSYdZyre/AQY94GTEsB/4uBqhTAzvLFtZx9VwtBiTdztwKaFtMmLdcV8F58w5wkZE8
NcZdy7ws54fa+gPkCEI8XAPWrIQiwzqKvrXVqoR7DOPTOH1V6UGr/gCXDBZigN1BW2JC0/vjZlOI
QKZaQQ7UFgKymqAgxN28VQJb29FLI9IlQ+NJGFEGIym17lXaPtjZ4/W9tmWBfBwGIVmajym8TwnS
Zg1q88nGUqw+ZoHagByvgTQkQLUfLcTqyMO+wqmsrS9qDhKE86g/Ke2LiB6gyhvdKDfIgk9bb+i1
M7SwKr/UIsTaiTnnb/p4Qjf0a1Mxp7A8iLhdn79568ree2lH2gZhpfZDBkE6Vytptuf6+NANX6rJ
vqfTjxREJRAf+n7d4poTWlqU90QWkzzOcZhiqFvSOnVJ+xiXu+tGtqZP2hapXuthFWBYnb2f4siZ
qFMyh0QbL/YtM/PuXIQTOat7MjCYKfDiTIbRSen3pj8UWzTeqyDZ5aRJntsYtYTpgCO4JnL64fg+
BViwm6B4rCCIG8YFtNZ1RHJ/AOZAuQmiOqgGgQdMhpPbIkSr0nwdJp16ajJ227XP1xdq7XjNFS3b
xj+zu5OceGDm/YCuSZhg5W05pwWKyeFR66SCoH28RDrsxEjm9ebXIfyqF39AYgcsCeQk0GIN7h2Z
P492rZZyHZeIimp5n+8F+hvUbybfOGcru/6DGelORIUjNGIGM02D1r1muGuM8leTbSmLrxznD2ak
2Wzaqez4TBKT1OLGAFEeQ7frw8DsmyqHRAfSA9eXb+VmZHj3Az8BSqHPKAoBzdNS1LjqBS1fDT3f
Re2vKACrWP+ELYVOsO821L2v21wd48KmdBsrhtKbZaPPLsurpqcqfnAcAhlS0WyApVbXDO8ExLXg
fQcfyMfTXdRVGvLZUD/m+9aK/G5KT+UUbrxJtsxI4yFDFbJehZmh2Zf0XtR+Eh2uT9n8pZKXZ6oF
aQ8ATnGYZSRTE5RFFqPl0e16dKHwnV0ha4XW6tRptoqrq6MB+QOIGhGcocTxcdJsFcoO7WxqiHqv
pQcyQLV8K1+ybsS08GtQRQFB70cjdUrQ3GpayDqBXwLcjCOoJsxw4+Zf22eaCvQuQnFMm8y5EoaD
roStAkS70PZBhMqGMEA8b4ye3UFENBmQOOX5xkqtjUwDN4KFlxR8kvyEEz3Fw7gIQbrfWKprV2np
MbvrfU6mjeGt3F3gpP1tSfJI08Qo2kkxvMg2QL1kXCCCcQyzyMNNc7y+/dYGpQNphZZH1FU+PYRB
ZBkkdowkcDHQXa+CK1zQ3VjZG7fx2i7XKd6h2OsUrzjp0i9Zayc5RwrIjjOHj3sDs2idKXNG4V8f
0NrcLS1J936kpBOoqzCgTPHB2+hQ9r2zdx15um5mJbhlSzPzvC7CC03R1RDDhRlzumO9vc/zYsOB
r4+E4dmOowSZIekkJWnCUBJFRivNfo3gvrK/sHbXm3+yAcDU+48VycXxWCNlNGeJ2+I+b6HNvBuG
/fW5WutHYyAqRWYHvE1YfGmyiqFLY3Wm9UrRypf8LC78cTw9K25yHg6mX535kZ1Qz70DOf8t0Mvn
h5lqZKsbZG2nLz9COlQ8Te22nz+iGW8H81VpuavWG0u2ZUNasmroK9y4sGEZvhF+7TWwZG8B+tZ8
HwryNgOVO1hg5dTVkOgxuKRxJ4H54nuRRpeOpOeYCD9JEtcsLcfSIKVzfQXXYom5UWLOzoGBSI7E
TDRl9U2IcfGuABfNrcC1Uaa5U1ehS4sd2Dv6rdzVmsdYmpSWqyv0JCxUeIwyZbdAxLl6n/7oCg2y
zJbfsXTDuW+NUFo5owIyOqCY1TEvcrcxhvegUOpj0tVf8059U+0w3wXcvk2BR96Y3LXSFToEVLBL
zhwu+J+PvkR0kSiLEbMLCJlPOD+CW9vVumzXseaAywbZSOGBWOmx64gP/OjOCt9VJbxPog1f8Nnj
gPrFhJwDlHwQWcn5wj4BjwOHfJqbtDYoBo68+Casr5T513fT+g7+vZskl6Ogn3hICox3YtqwVwvk
C0Hx2XkpU96HPHhTc+0mMrcqKp8HhyoNuopm6BqoXGSynHBK9bFQ5iuoP+O1RobYmbhbBb+uD24t
Twk7lGl0bmECHvDjahpg/RjAtAVnp9MbNabumFAPAlD7UhHnNH5rLEi/g7TDDMdDaLY/rptfPTZz
/hCJa1DkEfLROu26rgLFE95M+Y8mTnFSuK+HHSKJdzTCbezc1SldGJPuWmKqPADVNnJhYJMv6Gs8
xUe7Dn1T+ZPHDH7u32FJk2qCtkLQCsMaI7APqdaZZQzhODu0Q34nGtWrosaxps1elK0Rzn9fXPMZ
PgnE8LAbieIAKmFXmBDiAw0FCKhvhnF0gU+/D9E9qAv1ELTNU1rQO8b7xlGaZF/GraNBNuEPlvi3
u5BZ4kA9k1R9Ox8fFAySyLf/j7TvWpYUh7b8IiIwAsGrgHTHe/NC1KnThXdC2K+/i7ozXZlKJonq
iY7ohz4duZG0tbXtWqFnEQ+wa2z8uixp8aIeSZJW31MOVMUIqyfDJzFYnu0yFL/QJBLMs6Ldiuou
Pp5H0iQTXI6ABzPmdYEZjanje4D0tBau6eyaFMn4RH1qKmY2a5KJARAfMCkMTvDKES2+JkdLmf9+
pDaGMNtImy361Ip3wxHXUWt5XfCKuUafWLEfRz8KDMdcPq2VlVlSeAcONivAtOScc9c9UGeDgyHe
VopY8XGWPF+Q1iEKAvY9yH8kMTRrKtMB0acbUpBXJ9YOmErb/7KSPyL00+3DYE88hArsStOFh4RG
6OaPXoNpWhGzeLmPViLZytIQpS1GrISM4Z431Y3WPWqFjR6fVRrg+afkKB/eGkBCMWmIpjJp04gj
GsWIHDifgFcfBjaZjxlQz41XSt6HadMGdyYY3AmgLlq/WZvYXSooo1f3j3RpPyO45Q3hWKiORFpJ
HqzoENluX12BriZrvwAahFsAhsBOR4tg718+zEUjciRc2uWG9nXL54RAGQNnOnEnEHbHrRfmL4XD
yBqKz1I69mSt0psUhlEV5Qhp3Wi6NTu/Qs+/2W2nmMN9ezSUx0z3hjUa4EVFmnuh5wthnOF2Kk7W
q04JmVUQ7Qvegcis8Qtb2bZY4uXdXHzfZ1hmYFARpGYlRepGMx8DHakBM+rQkqj5Sku2GQKZibzD
t/xrhxDI+fBmHJWqQPSUa65jGRJTISXiCoM2jKfZt6idztVDK2aTbr5cXttiwhnuJyYIgcUAQl1J
VcLSsRvVhDg0PhKQtVbXoqlLzxThsAesrbVtLeOniOuGDXZbesYA0sEqmJ5Au7pGb3a+z3CFZ5h+
OFGoNcvGtC+50aKjMHOJ3fv6kAGfIPWihrDM+AgH4l5e+bnpPpUmXdCp07sk4ZAmJuCT67qf0ft6
+Otk5iwEqPtoCZizwvNHHD1KepQOIXVijK7m/c9+sIZ7m3YvZSLKlWTPwmqgLKjUWwYGVUy5fmkS
JRrgBmeuo3w2AB1rY99agwg4f2GNuY0CQMgqWhtsOc2otUOfYdYM19z6yoL9lIFKZ88pYErSq7J8
G17/+oDmvh9wriDjgoyj9KCrQkUaLhxBMjr6ir0z7afp77ukjGMRch9WpfemSiuI4PVNFn7UIIov
Nn+7Cp3CK0FnEcEVO+Pr0XNhDHDYMzfJnANpwXVR05tsNUOxYINRu563au4fmultTzVNJGEHVo4O
ZYD40S5+VN1DCaqjsXPReRkVfqMoc8nv8trObTBkIrmNeQUD8PFyA4Vi61FcBpCZ5K7WPMU2B8HS
vuzXkLjX5Mx/P7pFVG+TEICg8B+pK9qnsdjQ6Y6Tt/+/1czm6UhKlfSgO7SxGhMYP5GNgXvtiajo
bXm+LGfhqmLXYHNnxF+whUgWt44jUGCKeTXZU989FOpdvcaruGBJT0RID3JkVpPjzCIG+hXSvca9
sERD0q9prY537pjifqogtcBcHBpw5QYyAaBIZZyHN4bqIeTOo2q3K1WnRQk2QmtkyvE6ya1xhpZE
QRygpNZyVyRvxFjpYVzSLVDRWWDURJICxZPTU2+jamyG3+Uz+tIYGyMoWRrcFRjnvnzqa3KkGEgf
CrS79kheW7kXZhkLKYBsUc4lK+tZ2i8Uj1G+ReYXYOCSs9IKRCOVhdwyd+708p+s11fezd+Z41O/
GlkBJCaBZgBkIfTlnO6YpdBKHTpEc9U1ZqL2n3rIqFf7wWezHf2cqez1Rj8YG9PHxOnE3nJMO3SH
0EOugCEbgj7tH4EfolMEfFXby3u8AHuET8Mhzqxlc4VFem455iOLsUA41poVa4ZntQ1YBFQpjLEw
Xt44zi9iJQ/CaDdp8qB2zQ7V0+dWNzxV4wBYLmG+6rXgd+EuIrcHehk8NYAJka87b7OgAcImQkQr
uwqm9orH2taozc2IazlOa5h+S+JAQ4tbiQIDNFragrIEX0BPoWe8maqPkQbADs0nm+pumWVNxpJR
IwBLa2tzVyg5plYJ6SibBtofQvDL+k47ZTYD0EhZgN3TnkGWk655CZAbvjfLjpje5TNbsIZ4gkGV
jjZNpNflsiKwaydhKH3mxtNuJG9qcs3XmqIWRcB8WCrAMNAwKV3xqNM1PlG88t3whGLemF7Dn768
iqXnFyM3f2RI13s0AbQNTHX4X/x9+iQ4XXTrmv/o8WfbPWQhZ2abr8hcXpYB0+tg0seQlb2uREtK
JKZck+/D8FcMomzjx+VlnceRUFpQgf5fEdLDG2iqnePQAdMZ+L2yS381ppcUt5Pj681/cGCPRUmH
5IxhFpEWohyQUofaro8/UeW7vJyFu3GyHOmQ0nbsG02FjDoeWZwxQl9HO2eOdmWsWckFc38iSnLH
NFrzQKsgqi9/asoha35Vg9uH28sLOlc7G4Z4dvo0VIhgXSQxsRo1Sgs6SETe2YAlCbBxgR7BjuN/
0ggtuzSqPDx8hQ/3KfRq2vNfl7/gTAnxAfgBDKoC/xzPwfz3I6epHAe9ygQ+QKu7kOF/Rslm7L8C
pVmj0DvTxd+SUMlEZxQicRmFcc7xJ+gS4q5Dgrci6zrXATq5L5C4HEw0y6NDlHGTjiv26UxnJLGS
ziQoTQWGBrE1Wg6B+h5Tj6QZi4qAhX8NoCnJkk6z4ByTNQo2M24AW1fgQKvdfzmufzfxLODhKLAl
kOPG9i3AtFnfX/G1jsYz1T9dhRyK2q3qTIHAjoUAdOEKutd0Vqrhnai7FZsx78eJJzJLQssGnBBN
n198Sfn0Mc1agtWk6BCn7YDiHZ4r53UyRreJ0/ucV2xs6pVOkTWpklFUrTgyA9JAI5JDD/aFyrrG
jAobNXeYQY6qTSTyzeVjW1TCo4XOfz+6ZWrUUxVlUaDgd7pXlRowY9untKg91VQwnbLmRy2e4JE4
SefjFnjWtgNxmTmC6HNvdQ91M7rG2sO8KEfH0WHmBtN7RFoW+sgKbRzh2FtOeRUF1DW73FcqAKIU
ayM2izt4JEpaElBWnM7sBOxUAzyBH9awi9MBNZbC5dZa7ndZFqJi9N3AUZZD8Va3+yovcAFMo7XZ
WP6gUXZAhinykGPbcbI6vDT79Gf3YA7D/1fgb07OI/UwqdIWnQq7gRGjvVqRgxU3V02o7ov2XUT1
HSZJGGpK13Wu4ppk+8vKufgEzIVCYDoiNSQb5nrIyiBDvhmMKJWX1KCgnb4CM1ixw4u6ciRFOsAS
JAqtSCBFjWJPabu9GiWbFqS7mVmuXPDFVxV4HmgAwjAAPctr2EBa52EOWYrw9S4DrybaKTNPD8F3
QJgdgvDDYGQN72JxH4F5h0I2HvKzt1xvrTrP+h52ZQQFjNVXTDMSz1LESk5y0X79kSP30o+R0ge5
0nG3TB03Mz5BR9sXYC0GBAsmkk3+03SIf1lF5sM5U9AjkVJQOth6YSoGRGY4MCfy8F53udvUn4lW
MNVaOb81aXJm164weW1jI0nP9OApVB4t5yYiT0iDhWvh9tpmSsFwbxUWKVTIsrranxQPuSkxwRl5
LTrMLWleinj38l6uSZwTAEeXPQXNCVr+IFFDH58Az0XihH6PHHaIm41i5EsWD3cY0Pm+LHb+2UtH
KL21WqHFnV1CbIhelbzOvAjIxpdFnGOZze85XEkgFxN0csiNFHqBZm4aj/BOlOuoe+X1u2iuDBBF
6TswiPBil5PNNGUsSB5sFRxSGCM0r2i7N0A8GsZ/G15JHyPtMwd/SzdmWHBnPebt6FfpFTJ6K0IW
d/VoxdKuZga64/oaK07Tg8EHvx6Fd3lTF+0mJuTn0hVwSuUpOoqjykQ3wZZhC7XuuyHBDHFm12v1
1kXzdSRo/pBjvSRGUCU1BPWVYGUHch3jVbNWbNe5EDAwYQQDE51g1FBl35Jnmp6hARiGBEkMBdRN
ZUs2QBb+62M5FSNZEIXGoZEaOHtgJXaoKqrgbonFGhTc+dGcSpFshwJgA9EJLMaedC9PXjn4verg
qzc//1YFZjlI0mNQFF6CPLZiD5WZZBZ8HyKsLaiQd9yhoOLqxba39LVMyLl5grB5jBnKpkGzJVOv
2+lUoRKFcWWoQTQ+GYlrUy+a+VATH7EHbu2K2Ti/Q6cSpcPKI8NKw0zFe2ZNt7ThTDjhw+UdXFS7
ufvif1NqjqTbHR0wwTliUYqRfRVFT95SQoNtkIJD6rKkc98RBW0M3mDAAoOvmEY8vUVZpUyDNhI0
PaUlOLR2nTBuSaOz+gNp1suizlEWMPUNPoO5vRRDlWczj21T6qmdW3AbR1d736hPA9MfSre6Qu9c
ymqvfw/d9ktbm+X7nbI/fUpO5UoHpiE0s0fL5C5lz/Yhu57uG3+66zYPGmjSKWtZsW3xn2nIHPZs
+oPbvTVbxbc90wcl6S551VyLqZ7jltelJ/z+zfi+vDP6/AWXvlC6mXZZclCVzV94F22j5+qN+pFr
e46PL7iq/B7J7OlgM/0RsGfR1mCrgG/nLszpFs06f2RMJxXQ0u2ADwA7I+dvmvWsJXuS348GXooV
5V5wd0+FSY9QrOphqUwQpmeeRm4M0w9BF6ai5ZdvguqJB/5UrZikRTU/Uj3pQo19lxRxDNWba21G
i84GCmL0knXBjq69gEt7aViaipob7i/IXk/3EiMDQVcqFFeqZINiMMzXsbEDfF7YeS2/Wut5P29G
xbU6liepdxGDCD0B+oZbpC8CzQvqbV59IvpznfJGGdGJtLFbt1lDiV+yu8gFYs4DkQPAwiXDMVSD
EqVZAI0Z7sCsqMQOy0JfAzVfii5K9cVe61NZsolk7k9B5hHVX7k878RAzhrBGuCKdNPzT1q+DsHK
PTxvosJWHsmQ01W1qVe64ApeLs6fpmLy2vZHl8afBNyvfNTutYpcVWbmqXaPWbHQT6c3jG+smOTz
FhnpKyQFSrI4wmdgpX1fuZX5VQfFQz6UGw3zg7H+OvUhQplrRYm3vGtRSsn+Nm0tyZcUKi01M3cK
7IKFqZoakGgTeZu0azO5p8MKWOaSFh1vuGT4yqKratpgqSqynbwChQb1jPbbaDZwttNmR7v/YnyO
JUqWrjSNhDYTJKbjc1Jvh9wNy5yhxuiJ7qWhoQ8SY67+fab1VLEkkzcA64RMs9SBvpSAciRrPtfa
RkoGzs41s2kqCGiKKWIhQHgUoKA3RYzRkdI3jOC1UAo2Febj5adrydgdb6dkBpQmqCqbOjADBoiK
hieSglZHULeK/kmSffz3WZl5H5EjoejCA9eMpC+TwLhrpkI1w/xXLzokY1gBUpm/xoj8fQP+iJGU
RK+DTqPzDRBTsgua8YYI4qt6vRJdLDnkx6uRtMKMRag2BsSozWPRz4+SsSkql6Lh9vIp/T9Myp8F
Seph1MGYhAok8ahyh0z4ZvxmTZ5Ot2CyArfCHMKb7hR5hrnWzbj4Ps1jvDbQZDWgCkvmzB4arZxI
2Lh9Zvb/5CkZtjMyxb6oKEit2jzoHpWKNG9gzq29jrflgZhV7/MkX2NjWvICiKZjplQjwNxQZ2U+
8nKMzGpjyqPGzTviRclzBXAHRAmE+DReKRX8rgXILt2xrPnCHskKBrOL0warprz1ADMJmRA2JS81
xkW485Ebo4dlXgkz3da69UHBN6qix7Mb+mu1+6XY+Qbqv8/Un44WuRiP3hqDsk3i4LHmCdgpwLju
rA2Kru2PdLuUqErR9I1vVtR/hmLf802lXJVI4qprscCaJOmCOaDOS6IckmwndEvqF9Vzqb6HdeSX
wMW5rPyLpvHo1KVbFiKBRUBMjDx8thEc2CEuhoiBzFyx3IxdpX3T4tfLEhc93OPDl64bvBeFThau
m0m3iblXWh/T+EpiuQEHa8WDMyK/1LIVofPpXNI4yRQ7YN1tBcWeGtUDbaFN5lXWvGWT5jcARSy4
YO2cMnwYbcadAwj5VuQvOmiA1DVRHMZ8mTw7XRtjQBsRN66pXePBc3urZWAqmpJbXPOKf9phg5n3
R21wrf65dw6WimHXNSZZfVmz/nyFtPUkHduq1/EV9O7O+sDwzpZ7yR6NzSojroD3xnpP3Zfuz4pF
7BfKheom9ZRN5jve9HF5RxbfxqMNkQ5Eq6eOw+I07qAAdF/vP5HEAN9dMXqtWu9N0nhDa671SC7G
kuRIqmTksjB0okaDVO5RVmyiiP3z6dzGLPiOEEai+R8bAO4QhrFOTHHtld2wFnCvKYJk+mI9T8sM
TCVuyhkGj90+8spqjbXHmL3Qc3X/96AdaaKyRAI8yUxIARJZ7rc7HYR31v4LPPVfJjO+Rzf0q7dA
YbYX74tD5wuGhogP4/Gn5sabco9OCS/11i/hyqHL+ai2EYbdzZ9VtSn66aMI04hw1ZtdkEaaW4Z8
eFE6W3vUgGjQu7SPxKFpY0zzJnnc/kO0hICfNBidL0DCJFddozk3qshtwcLCIePDNATio+zS+lrr
mgAzatRsHtGn3W7GKMFUid6njlc6CG9FPCjgjKwqp8VX1EHog1G7PoSJKXZALjWuStCfM7VWtIdB
ba0npCBiZGwpJbsgquy3vOmDQ8rDMWTosG093CukvY1+ui2ok20TZXC2TdGUfq0omA222+I6x7Se
hwwz+sxyLl6ycuwPgeVE7qDXJdLojl3cZDZx7krM4v4AxZ19k7dT1YKy29YTTy07am0CkxQHIxrS
jRlQ1SvQeMrA/EOQ522Mj1ik7X0J/c49MMRXKEZPhTeJPHpWks5imG6170XWjUAbIrxtmDVN2k5U
tonxPTFaP1Vs4FVUh4VAmrBVQ7d3KtVgtRMNO7QeBnsw31DA1yYg8Wkdh7/aUzc+A3+vvreHIbpr
VGCCoWlX29fIgPpZ36m/4lpH93PJ1Y9O6M6+KyL8YmDzfFONtAZD96iJPUdF6hCmRH1Qgz40PJSo
7JdO7cRNVI9W5dW1WnwHE/jrg8hqg3nyythpdl6hwzHMODm06KSzmB4Jp9ggn0VaxoPAzFFxStuB
oSakj8xOdIDjDU34QAIdvOpllQW3jWPp94jWI4NZtZ1/Uh4GDaAmQ4C2NJQr6L6rqbNTSUHu1SAV
hyg3lBvHEplwKxWg79wKxl9WYxG3nJJCbC9byd859EsXWQo3yYR0Yarixug38SMcws/Eu08PgfcT
KBJb/a7cx95bf0X34yZiYJJdkT6biUvSJZ8nj5rS6WZzaW+/WmTWdtETQE2mh4LpH5Nv+8kDJj/p
Nb0LbulsPNdG/Re9EweDxKBfRiVWrkGNGa41CVOsXpSEibG+schk+0Hb/8gT+2fK22ta4NDMctxf
XvqyYz7jQuPKARlEfrDj2qB5NQAqPtOaTWAA3rG0nR9pVJMNNzo8D5YCz1NBblbN6pgpGrJJZVms
ZBvmB/nsAI6+QnqwqeClraL45aIwdRsow5Yo+ynfgkXdu7zeRc/gSJD0HHfoX1VQYWvctm6R823T
jlVJcG2qykcb26xbBZFbdAPRHwxae0CQohVUinyULHXMgQCrUvRXBp6d0fY4fdJgm0WI+Mbrhptk
DUJ/aZXAJ5hBc+DzIk7Gdh/FHUSMepvN+Jgq/yooHnvzzeIms9s3c62dZnl9SMdZumEDMlOOxsMI
bN4Nx45a6nM4YNz+ysTEtNJ6NjrWKNnEtRdra2zTS94FoMw1zPkbaJWQKxadE4dVJ4oGxqhAl2ty
FYnYrxCjX9aWRTGYgQUrxe9xIMkuhO2Y110Ab7qcdjx1mKXc6OLXZRlzlCOrvnkkQ4qCEACD7lGH
jJBW9UbjotvXaRj4l6UsXbBjKfNKjzQiGEejrTVI6XpMgKY16zFz0useH8KVSGtZIQxkZlA3R/1P
Hj+LraJKFAWizJ77Uw9fG2+IXU9u3ZR7oIZZrECyLeK2RypjzZQvnRgG+dBvPSPJafJ0EELkEM3Y
Asiw6IbALGisWswIu93l3Vyy17jR/y5RMleT5qRt3SOaTJVrXDYPeK7vGF94SZTsUwtwyTPCKrFW
plveWWLNVTMMLEL/Tw/RTBEyYM4VbiXfBQZLtW0H5GbdnXTXmgZWayCzXoNkX9pQNNGAcRS4JSjY
SQaTtKOCIRIs1TEeTehLPoL4fOURWpSBrjUL04T4R6Z/GfJ6csoK68qs8KrWt3pX7arqn8tntvjS
gdzzXynSRUuEzTPRQ0qMwVNtjPCMpY81mLUaYrtgYuvcnHPwr/Vez81nhxfKf3h7jj9g3objO1hh
+rTM4WWIdHy3BuTgpvinYlQ7FSynXKxFwYtX/mi9kpKaudb1XYD1FtFWdK/x8Cbi165duQoL/TPI
XmK4HiPRDmpQVFLKII9yrWzhu0xt+j2p9jfgV3yTpsxowuuO/OxqsG8DkIm1Rnwges7sPI0ZaGx7
5lhRwqrhu7K1mxhc1kSs+RVLgdjRx9lSfFhQS8RhgC3vJ1bHV5O9bcFdZTZuooIBZQ28ZFmPMT6K
2QVqYyTy9IB1DP8H4bwVIKlgVaF5XCn3pChWMsaL1mceIf0/YiRFHojWg6YKYpLuTVR37ZR4I9nY
mQ1MI4A0IHW8hqK+tjBJc0ehBXXUQaKaT66ww4zZ6DwuxVCveOJrgiSdDSOrIloz7yB9Sc3bATQl
FTBIL1uCxf1Dh+Xc048GYBnZmdC0imfWbhDwIvhJ3/rkNhwTrwl+YFQRDxRrEIpdFrl4FwHxb2uY
lUbSWXLIsqptrUAvYXvMjV3b4GsHl9fN2Gqby3IW9w8tsSZw/kCeJGOGpXD8JiD74u1F6/RE9hES
f4BP9C9LWXQvj6RIp5TbM4rWhA2szeq6wADSJhTKBxX2xHS9fShDQAtelngOnYVizPG7LokchJP2
VtkhQlN+ipbV9DpCBc0OalfRUHMyGHxqi3tq4uvRZ1gPQPinKx2eS2d4/AnSSzgYUZYlET6B1rmn
RuYmJY8jGe55+3B5sWfbi0YmzJrgNQRIF3hx50M+fiemLgCEIob3RmCDsSBVPfTnHOy4vB4U8V3E
7V97bL8FQmnmFmAM9kjaiYEdOoT2DBuicFjhRvV6o70G1apHp9HjtQMorRxk4/0W9CFrs4Pzj5/4
v7NwTCoSG4M86ECWhINtEtNEE4Auhs7xeK/uFNXZUBWkOaa5UVrjZYp7AGCAOUd/7qpwpfY828oz
6ehRnL8AmPzyNEeBGYEJRIeYvw6/+gjdNc1ai+KZ2mB96FfAmB5FfAQLcHqaWRcOtdEFgAoMfBLt
a+1qKPy2eL+sM+e+oSRGSqCAq1ZBSRTbqL5Wuh++GF/qx+gBmYyEbNxeFnZmZSRZ0js3FJEmzBCy
OrpHAMHi+s6x1278/CPyySDwQvSD/je05Uq3oOFTPPEGKKyFOWwwclMxJLU1lwpt3MIapKww+9TL
yhSd8YkYbsHogEwonsZDk7cPnZjGtS+at1D6IqQHQPqKdkbTOuOGmJIeEXCLccuxTn1gr6FUq7Gg
7a5ojaKOznfUqW4xOLQdzeAmouFDVP9tB9O88SbwIDEkgH/Lc6tGHPQEXB+AjtB/ATSU5fZtoCr3
rdMDlnRYebPOHebf0uDUzaA+CDmkYza6BgjWM6BPpSHaAJ3gtRMYaEqry/qji61kA0iBOxFO9FY3
1JvEVqiXTOnKBf19ztKuz6EWAnAN9gl0DKf3JzDtaOiCCGgmldUjkOxyQ0VWKifPipPoHlLBHD17
Q1pEV6BrwCWLkxTJO/SOT3tKE/48GGk7MaFQ8sPukHRNFWPCC0Ly9KDWYxGhgQe/xBphNc+lE2te
FVRImzaFGP1wsvIX3RIYcxWl9qwKovyqi6beOomiv5pBUO8yMeZeEpHpOopJDrjRIEDvBdLs9y3y
/H8d36Lei7r1vBPAXEFK6XQ31Jiq3ajFuHr65GGmAp1dn8G0xhh3fsFPpUgeZuAUuVllkBIbV1Hy
1KItIR3dy0bk3C5CBt45UADZgACS57AqnpfB5EBGjfaNCSyywPgB9HwEPLPLgs6f01NBc4xw9Jym
TiECdPjjgdFBHqb8DOsbx/Anzuq1Bp8zx3JOOQAHx6C6hkSuPHWvBG2GogtMFvDmzOKuiz1Bn7ry
FlclLT2ar8QBZ8EN7ufsxQLjBWAY6BOWFjagR07vigwN42Bt1el9Yf4UwG1NNc5a29gMa9w1ixYB
SD/GPOY/dwtLElFcIX1LET5jNMGxHzAlUbRvBX2Ouh+t8xADjQ7vTbPWJ3CujVgnNAUh1dw6IqML
9Jk+mjQDbBnqZLtBC+ChpHcWJyvbubw623GQOgLi81mmNgEtAO9nEKwy6MFj89WMQOu/mhyGtKZN
fJ0eOnBFV2s++7nWYHkO0pgY2wNWqhyO2ETQwMLEhGuJl6l9GiqU566FwlLlReU7bQ095bwNCGqD
LlgVGVsCAkMZbrot2yoHMwcQr8RL3nmD4aqpF8S+SBlN3o0MwzY7zbq1q+3le7jkah3Lle5hokeF
0ttYp92IbUyHXT+uUVSdX3UsDXMA2EyM8pxBFnLRCz0rcIKgg6+afd3vxjqfuYjQpb8SRC4p5bEo
yd9KyxApAABfuHYoMGNv7WwzY2qebS5v2tqKJHsfJuBw5RHEBBpSisP9kL47eekG43e02jaxZE/A
T4BcnwODglrUqT2ZoSybohd4acE75zw6icMc84EHTy3mHKw1FEt9SR8sWBJEqYD4smRjotUKUkPG
7OCBG0ZozKme9Akn5yv1QxO8gp1dITdt+GMs3dzeGcCBqG4jzJBoydburlTyzZWa5dVTNu0Ky4uL
/PHvt/74+yR9terGSM0Qjgfa4ROVdeOG0wej+RLxiotzXvzEjYQ5Bdc56icwcVKIYHC70SITO8Hx
QhXxNhsB+czqCFMl6UNtjV6kIdsrCj8rYdmzzwp1+8DN6p+mcUiH18IemDW4qvWwnsyf9Uv2vo4/
TVLzVsdEwjBvQp1fjWqOzfdROEDZynCek3xjoX6V7krFy8LcK/4DUhoyzxAPDgYkveXgrK4Bw4Qy
e4aeRBVdE+C5RwOAunKRl8zvsZDZTzl2D5rKKUDSitdF+xCCmWJL840RPffmLg/u9LUk/rnbg7M+
WpP0hNb1aIYxIARcy8SQksWIcTuA+dNZCzuXDAcQfpCateBdoRZzuiyk7aFyJaytkXZgbd3z6TFC
2EK0H9naSNmC3cBz+ZubCIwZZwUfkAujbYVAVJw8WSEHJS5auMu7UGOpgXnfFXdu4bxOpEnn1Sd6
mCkz6GCa7Ke6BE93BLQHwiyd5eTTAPMvaJsvW4IFW38iUjqzBGTOhdlBpM4NXxWt15c36ppiLBzY
iRDJ3Ex9kgR8hoYM+5zV2QF+MLaV2WgWXGs51hdPDPcJNSmAj6GL+lQ58iIhGRnnPcye4mHfx7ei
MNBG45mhT4rnOCFuhKnN4ju2roNpRw3u9QSFNHWeIgFuvQg3PMDcTuuDrRGtxGgu6jbwKFLCyuiu
d/7+EURl6M/nSlsD+9gWeozf52jDcNCzpvEtrb96xfbp9+WjPi9ngDPnWNasfkfmgNvg/ZtmLyWo
v0rTa5S3GABtjmBptFdHn8ebyrh2NF8v74V1yMfCrfVHx3zP8mhbrT1B57MoJ1+D0tjp1zRqFvSq
iq9xsM3ALw5vTEzLpyprur1VhCzo31s+bE3zvsi9fvgPGIjYjH8BPuWCo4KcQIPq3LwZ94PzrE9o
oCoPQ7TyAC7erz9i5IkbZQoUp4khpmjeY957YbUr6mLlEi/ZjePsjWQ3KjARgAAZ2RvD3nfjP1b3
rBvAdjzU4Vdpb2J1u6JIs4GVXk6QqiEYBNCfDdde8tw6Z4qGXjMRK/HYRSduFr/Q0s+Cw0AmjIO9
GUipCLg4K8v8fSZncsEEi4QjqsQoE5+qDM2VkQelhXl51ry2P3Lf+DK86LtE6xyL9zxl4TdKn2/i
xr4aV2QvnCNof0BWg24Q0Ar/9nOO7k7KRR1QYLPOsGq27eVi2w3+5W1dOEU0TmsY+1Ap6OxV6XpW
Oa2GOlbwfNYxKlGYENqipQ24dMyMPdiiZA3jduG9Phb4O+96tCZLL7hWDQHUhiQsSzAHFe+n9jox
VvLgS3t3tLDfwemRnE4FByzJHcQTSoiuRCSTBkzu/IcDOhaiS7pRtWZRwHK7ETjInMA1nLeer5RJ
Ft4xsPYCd3jGhIUmSG9LailTbqTQPwAGXjdl6xo1RhX62C9n2sQuWdm3hafsRJz0NsQKQghFhc5l
+neKBrVY11im+LV9sLGXa2SMa9Ik9eNmi7JsAWm65fHkBxhdGOG7IfVM/SFtf13W9YVnGpmrGRIJ
8Cx4qOXUJzUzp0aXWOpeAfVy222y53I7Hvi+8e294yovsUvuwmtwot0qn0DB9attcu3B4LDGD73L
33KunqefIm2zqgZW0VIFNLVNjWDjIEiHNp6Vd/78rkEIwAKQEERr19mQkDnlqAQNWK8OzEjSejUm
gnP6SJX95cWcGxHImaF2wCiHOrrs/iRTWKpVDDma9iulPtJYU/2mFwnrrIec9m5krjxw533qc9r2
SKK0fYirEy0IING4+4xd473xnzAYt239558Om97jx59548cu2rNiNA4x4sXXFcsO5VO4mXzDR2pv
u1ZgOb+np58kqXKm9qU25vNmBz5QTjrn0IgPx/SKtVHohdLUsSQ0EklWx1GrvpjVeEKHEZK8QRBv
qAjCG0ANJZvYyU14Trz8JpEVPkaaHW2t1kmfL5/5OfDAyRGA0uL0K9RRC/vewlf0LkfUgNl6xxdf
mcruR68C8ECMa3Ol7OjKxVncZgLyGHsexwDg2KnYgDvcyFVkn0V904AKJNMfbPoxmF7NVyzholYf
SZpv19ELkpuJyos5z532wF/E/BbQVlRQUJRkF/VvHXkgYmW+bfG+HkmUTL1NApDiGpBo0G3Z+5NO
UY64C6r/UImCBv2pesh4zGSIimGc6xEqdWMLs0UYIgLyI3IBvP0VkEc1fh6cW/DVXNaZ5bP7U2yR
FDcI1SS0inl9mgckdcaVe8vxC8dX+5Xc86J5/bNAuQiuhRwszCUkKcRH+2w/3Wvj++XFLF/DIxnS
468pSoWJsAhkKzNNd+nnSGaLqfGdIAZzxkuXMGXcd2u0yQsrswDJggT+/3B2ZUty6sr2i4gACYF4
BWrqrp5H+4XobbuZBzHD19+F457tKrWiCO8T+zw5orMkpMxU5sq1UOBCfUs6I0kE9CVPY+T2ydE2
7jP2nv99xoHq4YkJybnGgC0mw4QaVVrct+S+7l9EiXmLO9KtuHFFyfLckuQzRwHUDVqEeIi+px+m
Vxdu5vavmB/Zhkd664rBM93o4wo5z11zRRP381P/nq3UP35DWM8T/KVYigYg4iRY2+TG+AQKFz52
aAIbBlgsXHPHr/QPkbnpa7nLrovIm6/Gz7HZkpXkUXEbzuxK/kV0KFLaPezy4D7TnxLhce6ZcOjJ
tP/7o3pmSjo0IIfmdmVhn3n22Wrv1q9owBjL5DbdjSFejeQmDNaGthS+7MykdIgyzTQLnmB1KCcN
xvus72rnWKz1epa/cunbSQeon9JmnjgW5hg/p/6Dan7gPIroMYv3AVnxKcoVcVCUguR6qaFKD1C9
G5poGFBpNFEo6NGVAwwyzI50DQGqvOEndszzuJMOPaFpCzvhfEeYH1TP/VqusvwJedtw4OFBljo5
kxO2ouVRSQLoWQBDB1rXT7pWaVYb4DoEmnUAoORnJeWoDtgzdDVDg4IThjzNqwSPShOgGl86UwB2
ySArDP6xAYtevNTPsnq0oA91+daovvfCZf4/A5J/j1qDjHORg5o7f9DRTCfpnZ09RmvpnOpzn5qR
jlWdiB6RCuuImsNcvNrCTYKV+6/yNKcmpBMVhU2I0T+shJevWvwN9M5cQwFuSt1sjaJV+VVAz8M5
4FnEkCG7PDUHo9HRX2MxkPyV1+RrkNY1C9JiUiQrZbl0lVuEBNSBKraShSk/yMkSln8/yfvqtkIN
zwEMQIteYvOZTqOXDCtfRGkDckKLrBmKfnJrMAzmQqQjWvDleKdpPi+PNP+8fHwV6euitf2vieV4
nywjq8MmNSuYqKbblrud45vAc1U3Qtt3lfAxb7pyX1S+mHAgDtG7gIiIHEeBbjDQlkfVMZq2wmp8
UuLJNfmadYR/FqsUmspDfWJOWl/LnAgS8zDH6+Ng7GP71ab+VO9B8Xh5I9Xf6s+6pOA59Fz08QxD
3fjdSnYCnPbmypFTrgVNrEWcbOkUS2GMCyeH0gwK8rR6HqqXODqYIaB4T0myknGtGLKlDFx0Q5fn
Ao5fn/Z9/oysNau8Hrgs628nvQDdIX9WJE/MhYQDWAjAm2dFb1oG3s863jhrwHOlh3YgnAARdkjX
yCdOh5xFAmFlHHEw+UIvCyNQegetyJUMUelxTsxIJ81ok8SIQpgh+oOmvYu1ORbVS2JRnMUn5kCu
ILE/v6plYiVFsAAFxJxj8ju65knq05jsMc9+rQ+3Y1EAS0IKAV6eZmVSVNESQZWAAd1uLzkwlKfO
jScFjW3eznBFt8Z1vkPJ19c1F41bcKO4YI1L3HHF5O/+g5x+nJpcPMmJa4Kn6EA5BJNkVxzix+fi
ABYL483xhF99onqwi26NB+M79TRMfLjaz8v3WXVqQO1GHQYhNPwn7XZLc4fOBS7byO9KzFSyZD9o
wHwdLptRuQ3gMJb8AZVZTAOfLzJqezo3HDegNHYk+NVPdxNmnS/bUECsliGyf40w6T5jeqyDzDeM
dJUHCI2P4f/A/mbaO4d5IBuci8cEhALZyuVWXYhTq1LpJ5womraL1aa4jjFnVZlvl9el/EQ2LgLu
NqZK5PpETTA3PFe4EC1YPjrPxATODkwoRHjCTq3WY5AnyP3LNlXxkgI5aQA5D/FCOXMZ6Qz2Qczn
e0FrFpML+cIEXF+VJjw7bvmODQSs/U0V32htgNrelBu7yz9AeWD+LNqUviUayE3Kl0WL8iO3D4J/
67rtZRNqT3NiQ/pyAgNsopphw7AOIDRxMZkH8Ml91t7PKBE3gV9qoOTaXLaqCjoYhId2HmLC0iI/
vwlZpnHaZTBqIpXK6Ebg0gVO5mrZKylWEivlyVk6hKjwo8qvL5t84lr0nHa943RomdWxD2IFsGC2
wo0ygjxxlRZG+cVOjC0/5sTYXBZZMArow+jV/WT67fCS8pUvptw7BwSNC+8zWheSF9EwDp4V2YAP
JgrIYmuuzT/wsAYGDxJnEVvxJ8o78MeaTP8iLNECA4MFTTGY1vm3uX4PnfkhL/RrveDIFTAlYK6B
DL9GIITvhS8XAlLArjEmrbFMMFyPrKT0imk7mneYcO5BrwKiH68HS0J3A1/W8U9e1y40V32Drb0o
vnzGxT60K/jS3jWII9kPtALaVW0PWBy5GuIfpniIwpWY8xUkembjS81+slnArBo2Gsd8wFCXm3em
N+o/EgYhq4TsaVx8b8PpW9JpLumMQ5WuyU9/Sc+lXyBdfbBLtVbG8QsWkKUDaEPT3FZRe221o8+Q
nU/xqgj8EknP4jxMGhaIGrC1ioEHkS2TAoZZeloF4P9OwwD7ezcvRCn6NLSPEeurB6FrLN8SVoFX
JmB2GB6N0Ez3dlX2dNtlpn6VOHxYe3R/iWD4ZUvGhWLOAmyVBz+ssS/HkpoFmOrYTpv5tor/Omtc
TFgYwsKwhgL92Vt5OtkI+RiVDQ+CcI/0zUrI+uLsFhOgBLBQLVryXymT0btJODNa0F6V53siQlcb
j3VMIM7w93QHCIsG5GIBS8Pj98t+lUmWQrwYVKkJdOegQlU6V6x8CNdChWpFKOeA5QB5E9AIUqjA
zK3ZAIuB75Lr14b+Qxdi34w6FO+YthKVlFcS2TYSKOCbF5zFufcmmBQ3Iztd0LC3wfAystnVo72R
pV5e3mnli9Vdd+wq718ia+W5p7qKp5al/LcvSB1HdVbiFXZjixujOBBD8xi9taMXY16JiF9zRJyS
hb4BzwuK4UdZkTkxozCf9BKc4AAQmCV5nPpnp682YVhuq6R1Wzrc6Hp65Bq/aozg2+Xgr1or+EQc
AuFEYJN/f4WTGAn2PNaJsSg99I1fJxa5pKRbJ+FeVOvvOKzXbWiuXAv1ijluH7GAVIFi7vmX1caJ
RkGIFY8pex6JfqVNhj8aLVp5Vni0jMGdUudKr6jHgp+5+R+Ga+H2sNdAa6BNacsBhQaRYfctbkvZ
HHnlts2BDxjuxRA7Cknc2XBn5wTbjEIvAOIXmGVZ++RLqig7XkDAFxQ4XsVEfn3XThw0nQ7HMCQH
IwdhGcMYqvYZwTdY2j6bDmZwMw7e339pSLJQDCABco1s73zXoRQPqsklwGDgLzmmbZ1D062tblDb
eJq7+NZOAvA+O+0KPkblMhxMDkA4GfjLL2oSBq2LLAbPk2cKVAE6aIhZ0108Dq5uhCsdgC/JGLKD
hYQF0AMGqVmZDCWozFq3S4zS9uyH03Q7jC/6bdm4TlsfbDTBL+/n12R9MYeGFLT5YBT97vMNheZo
16XLdAJSn6cRFHac5F6ppxuDC0y83/eO7vVdsA2NNXkaxZ6eWZY+pVZaiRg0WG6C+yFIvLaoka2H
W4yIrN1V8vWowhSClwn2gEWN9nyR2gSmMieHf2hnemXGiYvIf4y00KdVvUlzExMJ0bbkj7MVXc+D
tWv0NbIw5WIXaPcyqLGMa5//gmIG1VxUYLGz9r1lN42GmaT2ESoXf38/gBy3UOEDGAd6adJKO54H
De4k0lyju6p5v4GrBuzO+KEV7V7LxwMeE7uVI6Q8sYAu4k2LsUBdriyZlW0XXIPNND6wch+zKyPc
1dne1CGIso9mP7ffmHYsnC1JXjQ8e9thz+y7bq3EpYgCYAYGsz0c8jLuK6XYHXXGSJvwOxLop6U7
kz7b7IbXgZdG107GtpeXrfyif6zJVZF+nEScCPj/ouy9Vn8TTeSPI+Z91lyeansJR4L3mzgLJa3z
oxNgkm7ouhkUKDpo/bTYS5zusTCq64imj6NTP1xelyplwVMQhBeo12H6XfbrjT7qMVTqS2ABJ+ir
Vm7VbEFi5JrVTZF7ENIM4segeI157AHCcdm4qbiop7aXi3wSyNN+MPQaAm6YBA69OUiORrTGWqh4
iKF7gMFyCz0EE5DXcxN9U1URDzhYmIFE50nnMX1CFhgfLq9EQX4BYgIE54W7CBqIcneSdSbrQTMF
91Y75S4OIxNs/DlmPnno+D0bsx2GwcAiZ8E4wGzNBKhqFE5IDEP2oiHYHPoyn1Y8oeIsLUwm+D9g
6fD2khsCmtrMJxuPpTJtOsvDIyg48igFE6dDMuT2dk3Ta6YFyRqXynL3pGQBHQekaCDy0i1d7glY
cWp1JcoLkN/akPp2sIRPZgvAxMrL+EfegMN/7QMonP6ZSelDx13hDP0IkzYffVG9OLXu6WO+MbX0
HsMRGHqABi4ym9HNiL7LHMcbArLS1vk6JYbwypb/jEX3FtDy89OWT0jSkg6Xqaax22cohkFIW7Cf
PW2vTT33ghQBz/xwYgu1o3pndlBrM4p9nN/X3NqnrHUDcLsmVnwdcGsXEc0dq9UCr+rWMUiemBRP
PJRIpFPRN10STg5uXdFzZHNXXfqeBC46XUETviRmdTDjd6MB9B30zwTTkklSg5V5beRbdTFxHZdh
WlRqmBy6cAEwIj8j8Ymp1nqxaYz7muWFR5t65WmktoR3JgfeGW9A6WQYgMNm3VIySEyy50a0b/ps
Y2X2SmBURQgbo88L8B3cUrIHGHWqgVE3rzweoTLYQEf0Z1yWW3ON7U3psQEgQvETY+WgRJEOWTHF
LGkTUXmlCAKyiWI93zK9bpG4acCI8cl+MzrD2OeYxDw2dmMcuVUb12ZRQXoQ5HsrEUSxbjx1DcwT
oJ+J/y1O6MSJ4y3W18kMoq4snt7jDD05rb5pNf3Am7WBOWX6iiE2xHvU9BaKj3NbpVYBaxWgMdHU
bh8fg/Jnp32SdmOb74zsUM5Ec/iyY//aWFrKdycml+WfLC9OOrAdpzAJLSy/fkNB5PEfcDPibet2
1xgFde+vol/g9/BsP19xJ4qdPTMt7ewUVXXjJH3lJcU3oQM9n0Hc5m6g7cqrQBEmzuwsmdbJEoM8
0Mumgx2NZKAQ0rzUGT1tbA5QEHepFq1sqSpxO91RKXEbKOYm4gE7mrXvcz26c/U0xI+65pcBkENr
g2nG79RMCkaoUSDJwTA9ZM3kKDgneWIXFKkbKmt2BwbBcax3jUAjbQPPYF3VLRF0Ezq2s53ytn7V
q5rca8yZ6FVr50B7D5Uxbq2UYjCnQ/0t3JrzND2QqQTUlc6UZvdwsmIHBLVp7+MgHT9SYyyBgZ1C
uonmEN4+5GF63QinHXxSRyaILay+jDYj0+qrTEeHJF5uJy1IoHl5pxs/nVZv9qQZ0snXc0eL/T5K
CttrxoDfMk0kzDUMXt3T0NSfBTGyd6bnXAfTFp/xeAT7te6ZsREQNyrb5NDlA8VzaHJS37CjGr+B
d7e9HVAGGSot/DDquPJRTK+fqKCAJqMFOGy6pNW/o9cJl2bqsQVJtRzkb1sWCXIVDuWYu221dJhB
QM4icLtr+aGCe4HKqZGZPlB0+t4RBADgNuvIjNnxEQ2aZCwEPLA+9VdDGjnQeAgT/rM0MIwydbbz
mYaVccipE4N8TZ98JwPL9hVES8DN0U499q3EJrthk4ANTthdB2KE1go8FhE4wCEnVnoTB10E0u06
YZ+5E7QfRtxO3INcRv0D+MjiqYzLOXCZAMtvyzXnM2PY1Ee7tMPb2hgxNBpOWUndAXQxZjuLTV9j
jBWRDAFzwMR7XwRk9KKqPeRtl1zNw1AcUDUlB70d+YcYKzCxkCLKy23d4Fxp9UiLK8Ymmt8UrOQb
AnnK0K+zrrimZR/c6KTS6v1UGHYIQWFdA9U6TizkoUn5TuopAL2YA9SuV0+zgPaezZzyoRqT6Nqq
J2p66L2J2S1GIdDP78sGunhpFG6TaGhuNTYbT2Y9xmBWFP0MDnJaEuO+Yn1RbbrB6EJ0Hmt6HAfS
bCheVP/0zgTiHMsqGDqwxMpX3qvK2IUKOdhyFx/+hZ2krlucmbxCLNYXPqZdJG7I8C2NbynaQMme
lp/17E/0aIGn7rIjV5nGExkFQ+4geIK16tzLlX3riCZF2tPG7Nj0/S0Lf6bgumRptSMwB+25bUmG
a4GJ3gbwktZcm51ROD7Q6WDGAIBP8ALJTalC0+c8QmLsdZrhEm/Hjt1g4i7qXhQX28vLVfh0Coyk
hcSKgNlarlcaWsYao9VQr+xcy7qtcsuDtsEUPAd0TRBXtSxUyhZe2KUlK5ewqmmAsxTg+A8aE7VR
YZZXhj52mQuEE3jv4Ts6fw6NFLJWnTUMK99VESTP0g8peGUaoK2ahfRDjGLPBYMGOD4xBnFDen95
SxXrBE236aCuj3FsKKecHyA6Tk7NJ/BWJX2xCcC+5BOtfNLGYZPY+YZjom0c10YbFbn6mU0p+7BB
0xj1CWxm3eAWNUWa/nR5VYrsGERlyMPxGEAzXcaJBZUTm83UoOHDwNpTAKM+1hBFWGFFU+7dHyvy
g7CIkq6fhw6E/Z2DUKq9xim0TgrL0+xsa4fmrg+13V8vDGPiQCvisoGxX/5cLZ2aGBJ8CF5gcWj0
DulFcMhi4++TNLBIgaUU4tSo2cjFxhZ9B15FkNxIjHZTsz1oxpBHPWNE7fJyVG9LTKfhsYQrhnRN
9h4T2IhpFcYVFJGG4V2MqY3K+wSlOK/tM+gtYHAKvyJK0ml2rcEMLHdC6vE96LteQPIxTI9FaNjX
UdM7+yi0ok0QVOF1FA/axjCzHhXKxkoDP22H8n7MLC5cUvcYRbm8DFVl4OS4yeWmsgXD8pyCIwAg
Piu758EnGQ8xdF6z+yh/svpfl80pvcPJuVuqBiepbdLGBINdMBcFN3zcA6Y816/m2sip8paeWKHn
VmKGwjZdTndto4g2JKjtpNHa9LHq8YNzhooKAXADDmj5FSdrcfq4YHpXQ2rSQlE1mgFBAd3M/D2i
hWtE34d80WnNTWMlXVc4iDOzkttLmyIndQKzHRs2VQ7w8rTLuhUjqh3UIasB7W4dtF7yw67NaDP1
Ot60Pdp5IY3u0nBtMmjNhORKjbJGrAxhIs9T3I0geiDtmpqcYq/gaAz0zkHRtDTqzj9RDa2ZPmuA
Ued69Vg02kcYZNs8qFae3KpLdGpGOtVdnNVWy2Fmwalmd2WbI4O4ARdU5mxo/5ZbK65UkUxgWVgS
qFEXYhzpCOQCTZacoXjXTpCIKtu7ZNEtGs0rqJ+CM29NoUxpjuNvglV0ASFI5pLZElZn4D0aoCll
zNmGCcsnFaiWaHRTrU0aq0IToDr/WpPOhejHUUsmWKu1u3loXEJ+NulNy7YRGtmQfrrskFSfzrCA
DAIQwbG/8EiZaUzmaJhhzfpl2hvH3o3DZ5Y8O0Pgi+7nCED9ZYOqzWRoRKEEjklqVPLPj6RJR7QX
w1SAE2bcsDIAO0Jmjm6XJt4U2ZPXWd0/ly2qLgEQOg7gP8B1UJkSKo/G0intCq3qMnSN0boLQ7aD
3lX0H1aGh8/CzIfUxZI5mPk02THuWgFKkk0/X0OdFhyjm6jGs2cNT6baxJN6tpwk0QAF3zlDkmnX
76Wuu2X8MlmYEwn201pb62vBCTB3NA3/B8+ThcnqggszmwHPm+/0yAsfC1TtkJXdOpv5NvbiQ/js
7CDBDQkEHzH8tjysDSl9cZTSD5C8SxYKjYQGfkAO1rdl4qJfG9pVEKCcr1EKmLam59qYABQ4bo0t
e4qeo8jvffMKRZRrkbhz5NlXXvgNaA4XhNPby+fzy8f8vT44ezyLlqaQdCPyHHT1yKqBHU0+6ay5
8+CiDuIUL2yNCXbNkrSTYL0Yo2YBc3Y6GI8hcuZ4NH7oe9CifPsva8KVW2AEy4Dc+S1vQU1HW2sE
Cg/EQ3Z7Wwuv58/gpuxxKy6b+nK9sX2/mSltipIadMXPTVnQNItpvpxP1m9SCMCKDoNs5PWyla/P
dcmM5JbjSEtKUsOMtg9uyg900MdHE+374+AzSLy5wLlctrj8wbMy4W+DYBPEu/k3Qez5ukr00SHV
NGHMzP5I6OeIXp4I7hprBVuiOhNLAv+bIxrwN+n0dU03hHWELxVqxy486OQ2G65J+dBZK0+u332N
Lws6sSSdPj1nZRe1y5kwqt1cO9dJC44sWlB0/6rON3po0JdiR1AUHJvmZ8Xe/8OGYoU6iKEBhZNZ
Zrqaz3PrLBtaQ0dEM/1QbFrAjMPPy3aUB/LEzhLgT/JirmkZiH907Ci/Tti1mWy1NVTkb6LLr3v5
Zy3S/cqNCakBUhFPf7AejEPUu+Sh+YVBxHZvPbW2r70EoTt7sY/Bu83l5X3JGJZz+Wd5VMLwp6NV
oWKObRz7N1QgXDHukxGtevo5gaSDTLc63V+2qLwJYHMHIgCSg4Z8RG0+kcEIsKE5CD8gwWsZn9Hk
h2StcKS8CmAc4CC4Q69UhjrkU9yRBK1xL4V0V/JRxc/asGmqO7Y20q1c0DI/uBTEUHmT7lzWhQ0E
LwhuQqYdrPqTO/0PJwOgoRYrt3vNknTn6iyIp6CGpYE8OBzNvzfa2B7IK1cOhTKCmidLkiIohhSB
XAsMLEnwm7kvXWrVXl8kL+j5P9Zpd4x1iBdFz6SCxlZ0j5qCq8XzZuDfTNQ2JwChZiv2bJEczD46
/Ifzc/LblgTj5EJ2GfJ1U+C3GcJvnE1l3ugRpq4eL1v5krcv98ICWgLTEughy8PaoXAGYvQgb+Pj
96z77HsPWuW6uJoqb/h52ZSSz+HUlvRZoxxxEGNfmE7aFO+YMLsDlyJ0Tvyw9ZGOQdLEA6Kt/GdN
9UOViZkLwhVUcQC829JHNqfEGHi6XJDxrjTumnZtOEN5XE8MSF8qpVo1pQIGhJX5CT1OrZ8Juu3X
sPFKF31iZ/n3kxNhk7LPrQ52WPw9zmeXYRYv/efyR1J6kxMby1pPbGimhr7NYmPqcjdJ38cq9FJI
sifdI1/j8VHuG5jOzd/YM9Bhndsawh4jchNs1VCnhilMH+gYvVgpLSpP+IkVKbBFdTOABwGeP8KV
tZJNC5RGuel0VM22Jn++vH3KMHNiTIpw0K4dqLEoZ8T6TQDSzga8oVvHeI5CNNv3Iv522dzKDsp4
ugJPAMKm38nBe1fuRgxo0udQ9y9bUcdtpMWLFAjww/LDzawmOkd0idv5tb3t3/VN6OoJRHXd6b5w
m3u2s546/wOKvCvZpPLE/zEsF7yNqky7ooThRuO72Uh9YbU3QWuvuFqlhzgxI0U2FoMUI0hgJoI+
XRxBDPdtZQe/4L4XN3tiQXJ9gtI8NTtYmMmnCVygqPeD82qaj0S8RSDy04wrXq5FN+VdPjEqOb4x
6nXLTGGUVYhmGFJGNu6nceTi8eNT+2cHja6oeOwsvECcb2MceVr3VurFcw81D5EAQmUOL5c3Qnlg
T36S5Co1aFAzjBxlHtoxmJh7qiqw6T7Wa10L1QcF1zpoGQFUWsSezj1LXrV5X2KqymuJH0/QO5zn
lZOpfFmdmPhy9Vgc8hIzgF54m25GSG+6wTZ+mXfdNv2JSjkKQ5d3btWgdEitMgQcYWFkTI7dZ3EI
rnpMaLhoM82fukuAqNleNqj6VKcLlI6sE6ZWnccce9i/jbo/2g+G/c7+uvGIi3FqRTqjQYLjQAVW
NWW/RqhShanbjt9b5/PyYlSOBFQ0C7aUQfhC9mDWUDYJSK2QjGNqGA8OZm7nv5fbW9byx4jsrTip
dAAoYGRpfufhkyN8J3ngtdsk102Z+BUk1S4vSxXbTi1KZ0InoQPREFi0xNYMvY7gjhN3Ko7Dz7RY
Y5BZ2UNbOhDc6XqgqmFMK5/Tzh/7F7oSzlTUhSixorePj4ThGBlk1LaaWU8d0DCsbp5tCBPsx4ls
bTG/O6WRuunAh93Y1JMfhz254lb2PpQCs+fJxol/MExRsXzY0nFuV3IIlScFawbqXJYONy732xzS
mZFeogTFew2DtjFkmQLMXXwkltuuSVqrtvnUlrTNdVjqWg5wpVeJwQU9mjfXP8w1Gj7V5T41Il07
pEQhnzoYKSAPO4SGX2b9ba6l7vyfGKd+6+kuiiUA9C7rPckokfbxqAlHhD7DZ2PqRsXH5Uug/DiL
YO//G1jWemJATwAOt3MYCA3QXYLrmnaxG/SvpbkxijXcqCqyQCXM5twGRgNAlHNjHTcnPR7NhR/o
ezX8EMP28mJUX//070uLEVFn2mFA8SJF+TakjR/Zz+24hiBSbdmpleXfT7aswOBlkIMa3yuTQ892
gb4xjR6gcrxwn/7DeqCjBLQTojE4I84tZUNecr6QdAOq74lmSzEWRewVv6H8KH+M/O75ni6HBT1p
dBgJQKbO7R3AHiuOVnVfbJCaUoKjDEIWaRlFDRLZMUGYomI/QyK6AFbsMfkv5GwnVr6K+DJ0DAjW
QcJtbnyO0Fe7/DW+DlggRAHbBvUKvPlBJy2to+sY/MsECxZYJQrzgNqC1WEobwftTR4cqvoNNzRt
d4BIgBzQZ3hlXv4F6o389wdYUh0OeulJDUzbUk6NvJq7gfVSNu/j2iCD8hr9Wac8WhvqsVEaDdZp
GJhXQGzInpy11EV5idA5w2QlUJSYcTw/2sFEG9InKNAU5JXVTyw+6MWhbDbJWu1SFeUBVPjXkOwT
SDmFSYRyGKqIZLgZhpdJ25vte53vzTWaDrKEF7lGe2pMcg1m6XQ1AKdI+zp33tpPjhu7U+KiT3d/
dN/eZs/dHDcby93TtT6P8hafLFN6qA9lUmSTDcsJEK4zxv6qeCWMK2lNTxcnHf8kHxInHGGC3nW5
3zxqnnareWIX3tgb4YtD5W3ccRM+DX7xYh5Df+09q3xJn/wA+fgXvLaiWcOZ4d+Np/C2fIUIY+sm
T7+078298XDV+ZgSuVmbe145QPJtKMkIcBqHVZJH0IEGXcmRd0fR+mb6PbP+FuAHF8MXuTUMFGK2
QJ7anEPHzLrFGY9puY0J8TqbHbq53jeGA4Wp0W3raoW3SunWOAVhH7STDSBGpHSGtkEcBxlS0zL2
Aqq7oEOhmB1qtbtAHBh34+AXcmU3EbcpOdqp367Oc6oe+Ke/YDncJyFI43VvxD1+QVjekhFITVB3
bKvsJgpvapyv5DHAg/eyK/0KZVp22oQKHPoaZMFBnNsEz17bxp2DRw2IzQcTneb7uLrX6uvIguS3
BXGdMnUhIrNidvmzsocAZQGiBzQ3AGSRPETGeZEXFsw6oGf5WaVzg1aKM1x3I7DrRbPQ5YJhdCcg
YAGF9oTiQUIGPFL5rOOXgbGp74b/QgW4NAMxpQcxBgCTz7eiSyAGXpMQs2H1Y0PfMmA8Y8xBXF65
KnadGllc58k3JsU8tXkQ5Z6pbXh0ZfE7pEug3bhsReUGT61IXzWbZrvXdCwF7wzXFgCrrrGOrq1D
OquBbuR6YcACSx+GHFVD2IDGeLQGUFAFSAeKugBPLxdTTjZSrpeiqpPc08L6NbGd+9rQbqk1XnOr
2zWk3V/eOFXMh7o2KvzQRYSKhOTcBcquhTMviil66Rbtu+CfFWAQl40ov84fI3KqOaKFaA4OhEV4
03m1ifmQtVRTIcy0TPMBCQ64LZq+8mOzDIcgLAKsI4pdkbv5p3YXX4/X1ba4xuMmPtqbAaFi3li3
0RU7XF6est2NCTSg+4EIAvRO2kQDhRIuGpyNMvJ6x0WAOqY3YnhKD6mf7IBRuGxPeUT+3Fu5UMdS
CFyGbZyj/AOtnvBHB6XD1PlZVPerqgHK4/HHlFywM8yJD3GMlY1h5sfJfIzHyCfjsNK7VB6QP4de
jvBpHidsDrCinnW70RgfZoS/y5umXAlm98DhtCDoZfUhywhYH+Yw0VQ/KHSV0mgzhN8u21ABqAC/
BEQavWuo69qSl8+trAaUFKKigzdvnaPphVfhr3ofvYUP1T8oPNJHEKiQn5ANXHr2gKkVh/Tt8m9Q
rPPsJ0gJYWc1IRNalXt6MwUmwKa6fg955cT2zQLUIpvL1lQFVm4wgJnwOiELOvjcves0C2hvYsUm
BocSDcGLHQOAtzobAB2vmlOXdwsN0T2t2y2mulaugiJJOzMvRRe9J0lqpTW+qrnV0JqCFG+PyS3h
Uf1O11YyYVXucGZNijINRBjSNIY1Sh9blBtmwO7BnG5Hrx1FYEcB7hi0/yG0nRmVAg+bHNPEmCBw
ttVdFQ5I8teel6rny5mJ5UydxOiQ8jLXMqxL0x4Ctm34hkahb+o3LHhPlwFBza1/0lzDaBdmft8w
UbGw7KKq49kgHI2vB+uHHn6bxDPv16i61HtuMQKvupwxmdAV+iG5iEf8tq56zaHy2n+weTtUfJfX
z+bs4/CBb3pVUkRxizjmidEJWZrrX7jIaMzKLOLY9OlK/2V+E+Ca3gufeekz2PuujYPYDDroZFcu
k8Kx4xmvo9oAeC7cofQdokRrC43g7o7baUM+gu9kM0MBCPN84a/i1trmdw5O9iF5WAufyuUyUPaC
fw3Ffjl66pMZCAMaI14wugl9tUAX0W4vL065NjxtwKaNkqYtC95lmk5HzMDiphK6s8cfmPedwsYb
i92Y7C6bUqRqCyvLv6akGyPAj8mtEqYiw880kCjvnWI32SsLUsSsMyvSx4LQ3DLVBys83Y3kruFr
bAnKj3KyjGWZJ7dySFhJqhgGEuJZ4Uvcb6O1oQFV5rJwxqEdsuB+v0gnRFGt1XEPun471jfQn3C5
scnTfzCMExtHClmNdAs6KkjprJFdq+71mWUpTmk0g3YwXYQCxEOHtngOKMs/KA7O6FNUfo0m3Vp5
S2kSEwQEHGoLSFx+gxlOEmS0R6MEVZqseS4hMQV+yhSccVPnJiAW0ya8H/zLh1HxFZexhX+NyuvU
eTKlCw9uMd+X1r1ufFrjj8smFEHwzISUftZBOFMxwkTIPX1ya9u1DiFIAia+Em1/4yalV+ypJblZ
1/QtA28OLNFqeGaduEqChQUuAbPwhI2kfks/6+zdMp7wmhDWMR8j0HsBd8NdPU1czqJD3FuYda/9
0HohgQ6S0h8xhKEAonR7VtyPA7tLoOt2eYMUDuHsZ8tJStxHBmvws3vUM0i5HYxXB3jJYnPZjPI7
QIcWmEIH1DNybTM0o6DCPCPK9tZsvsaOk38PcQwheWzSCM8QBs/eFhao1XTMn//9I4tBQQx32FhG
meD8JHeRiRwyajEQW9lTqV8X2crqvh5k/H0bwQkmGJhGl38/cUd5D1LRIMHfb9CoxdAt5qjTraO/
X95DBboQZgDcRaUEfTrYOjezAD5YyaAXk8WPy1x9utXpbgx9KwzB6HzHZl/0ru0cW088M9NtPY+4
rNrOa65RtVwLc+ZIOxbufxmJ2kaVkUwEyxXlrzK1ju2k7aaOrCGlv4ZFsBThf5jstdAYk6uMbVYY
ImsFinCTy571Xe/rr/nV/5H2XTuS48CyXyRAovyrTNmu7q72My/C9MyOPGUo//Un1LhnR8XSLWL2
LNYBC2xUUmQymSYiuDNPeu02jnnKf1E3P2YHkfLcF9fO5VkGMthTZHBPYLyK75GeZLmVShkOuDeM
KXIkPK9/K2g3PGL8f2Yqzhr08jczb3FcqOxcDBmEgqZcqVVPiePiEXQPiLHDjMUQX7KZ4algNfJ7
VnfokDfanDrg9AgxzF6l0Utgtuylnwp8O1VOrR0JEtF9PG+MK3vQ6w0iMeQzMZZzuXGqNs8MLalR
addC5GZKs/UzO1NcU7IspyL53VhnCNEz6NEgzhK1M17PyCJww0gQ3kIoeF2PQShBhj7zGoc/2ZPv
wQ/VKe8k5KhtV9uDh/yjQ4p6hwl06hzyB+0evC2CcOTax13gf11+i+MpKSBok23gF9nv0DgG8bYL
3vVcEFqtnoo/Vn7FEwsUEBZ0iT4LYVjsKQWjRw0lTuX1tgtYOxKY00WHLSh9Zp71yw/ZMvDjl2o3
DwGVj6TVT5Gtbo1gwhVdOJYUCC7o6zgO/cIYoAZfNuhFr5jKQJQhhUoLkzD+BPlw4pBIUGtfRUC+
GVGWMV8LvOcMCkJINIcAprGxNUzb1QIJg9UlWyBwoeJYocMEHNsoHxTnLgCz5LOcHO0UdCyimf3r
Ow6rZc/qq8h2geeFc89t0NUQwOqxzad7jAPI1S6IfNo7OihwhZ3m83uaP9ILsCsCd0Q2NZ3HwerK
y8mpH7d55VtgDA13hrYZVK9gD3mM6fqdBRKP27twRV73wlJ+GC6Q8nmmEeDVPTvLgyO92u7o99tf
2Un3TmB0izxz+67snHBfOgoGWsDT5FAXvGZ+js5cwc9ZO3jLpSCXhwJjy+j4mtddru5qVDTtXRgJ
PMiaA11CcNmNMrKDQJmn/9rMa4c9Qcvj5PUNKosbyXKZkNZ39ViAkUVFvgqbiU8dDTRNNYouUjcs
N6x5lKcPkuws9jBiBK/5x1L3mfa9lMBuTFO3kH8w/a+Tjjj0SLDrJjrc8SDgjmVQGWHSqrA3hxwq
9D+cjgi85ZqF6M5HAzD4ojGJxCHIU1mmxJhbZFUowuQn0F0KtsVK/g1GoIwFFjRIKqj8eawrSa6C
FAMz0BkIjGM+Pin2TkpPYeMXhhfaqVMxNLrhT0H5cM0RLID5s5maXdh0HYAxrGZLW0X9TJp7ZXxl
5UH5+x7+CyP5o5iMcEXlbGQJkm82/igncpCi2Lt94kUW8UesopkxzsNckao6xvSQ0SNeIoHxKTc7
NDoL0NYO9HL9uNPWom2PpfJsE3qvzO+sOST9t9sGrd0KkJuRZ/U6DLPzL4Ky1Ou6aqAeYgUaWlbq
+J+4A69jX0yjHw3h5ENWVsStuLaIc5oOBVZ0vYP28NJPDVKkxvbciJenz00DMnpXkl8LxRltkG69
3LZvZQlB3w8ueFDCg8+RJybX2k4pJANYjY3EL9GMl7Ixpk1mxqPgmK24xpn8BBVGPOxmIp5Lq0I5
wMMXKpBuTGNHGeP7sHjEMNO9pJSHUr2PZHVj6QiPb9t39f2QVkdhzkI8iTEccJpeohZqQNBUTnF+
0f9VtN+qLzaZeE/b8IC89/422tWX49Dm/74I7RAeJUZbAa2r9pLymtQHvY/OU92DdiFxVCsWOEeR
ddya0nzqkrgGXsaGTW6qj6XBoFOU+XGT3A8FGAdv23cVIF/ax/eJWQ3JTDMuYJ/SIM/5UrPflflr
EM2GXafUOBwu2dBYQZyUFDiNTb6zNImcOqHSEfridyTPoa08DAboqgfoJUDowm9I91tqylTgXkTW
cs6MxdaoKLO1tbQhlleiJbbFKM8gpDxf/YwQQsD+RDoUlMqX2wZKCTmxR3zGqDzl1WZIz3DVjlG/
R6IK/OoGXSBpl0i9ZNp0GoBkkzcUkkCMSNFtBS73NrWcsBed+dUVBM0p0uHgAUE64hJOk/qsicFq
5zYVkGLFy3HAm4mcDExN/4etuYCaf8ri6CV1WsqlCqjSVJ4tsNIlOjKRvbGvdZGs5ZXPnHfnAorz
KSyRKCUNFlEL7TPIZNH73n5qFhNYtH4KFjicN0k0VOP7qGQYQPXVyaPgESNR6VHsjSp7wSx2DpEu
TGSLQgXRV+O8SmpGQ1vUWMpKRXKI2IWT1S164Auvp7rIpVwPZ36tJphpFIiRzAt7+eGqvChngkgG
4Z3hn6xUXDRMPVhDuG/y+COgObKNrP2dgBQkteldZMnoF2FeUgUeSsXvGuZmb2+kGe/iwXT5e/g6
eieZtOzbr1UHMZNcu5bWOVlkgH1lIxkeOHpK1v8HT4PbF7UD5F1w7XM7SioyXR1ojS8tF5CpoKav
FaM3lbWHK0Xwzr1O4cPAJRi3rbJOKixQbTOMpBzV7ggmRy2+63OvMF9BdZrZ7xGKB7fX9DojyWFy
HzmvpgYjg8DUlAONH/IGC1l6TfKcIkxsPa04hfIuTXwG8rrmNFo7pT9EzZMZI746xqGo43PtBC+W
gBfWkyTIwagZfg7Tw+99yn4ZJN2WQ/C3r6Mvq9GJiNbtWfiac38KQm01LgCTmGjJMOg35PvOt1d2
7epAPuRfCM7t2aFqBJi+wcImzGHakeHyn6RHJX0LZEEKRgTFbVLDbmYFVxyMGjKBUX5mUrUpTRDQ
UzxsBSu3/oH+mMXt0YZFQZ6hH8iFIwIPvBdKaObTBOIt6yAzhTnSjUj5cwalg23FTMKpSxl6WZII
ZP7BsVSp4BOt3blgMvwXhrOljrMiqCbG3ImehvrFkNgHo/dF1mwMpEQi0IQLorTVi2OJyJ22CTJm
ctIAsaWgui129j8wTr0fS+cQS+4E1qju7wlL4VRm6bQvqmZQll568QZxaNMOWEs5bO4StGtJZu9n
zT1GkBtVwAh/3XU7n6sFGBfFlFlIQz2GfXGp+gMIe6MczdRl7QblpgsVR+kwVvJW2GdMu0L+t1Wc
TMRJsb7Gi9/Ane2QThmyxTDYMBw7+D5oTyBbzBsIFuAGg+xGXzuW9sDMb7fPuxCXO/CQb4lMFAhw
CtEXhMqD3J0LsIqQTQkGYSnLndIA5ZPmKYgMbkOvHpeFxdxxoXknJXQEcomqgNwdJmPYdqIXzfzp
+NsXpSI4SwROyJFykb/UQ1NAClvmkkn2wJiAV1PTftw25CuevgXCBfa9XTemPTTMVewHMKo15N22
t7V0l2v3YGl0q3ebbFlzbxU/G1uwiKvOYGEfd06kKtWkzga0mjWgZJSdCbQpEUYaQCNs2LtSMkVV
lbV4BtJjOoTEUVQF1+nlydRLmsjhBESpfBm7U2M7ZrwJyt7J1Mppm514/PuqJX0+nn8Q+du1s0jG
RgrEztw2xDeKxzGdMBhXeDSaGYwwl1qiNiaaVlndnyoUm9C6icYjftQW4z0p1QeU/Arpjg3nNDjR
cH9756zuzj8QfO0+bGlVzKNMbgVhJOgzeH0mIvwTWMG3EeVK0EvZbIWOcn6dFl44HqPon9t2rMeA
GoSKZoErqK9x21AOlSyWLKBkafQN/75VamtXm6WfBBN4ztVtb5wp6ksIfEWcyKsnYAHNOe+pzvMJ
DQyAVt7KIXLsrHP6uN23wTe1/84qkdrh6v5f4M0LvngYVmhbSPpuXlB72qrTsAWnvV8WxMnt7iGs
jK08cy9kIt5VkZmcn86HblDlGZbY0psUfHZZFYEBc9wU6nely/2elKL34urWQaH9a64dLbrcR20j
LbebCSsbk3FDyADlyPIUgz3Msqb7RHmNlXE3QJHPMce4RJyNZlpbepdT27FYsC0M0Ujp6mmZCbcV
dEaBtZ3zPBp61ttEt2p3qoZtRtqnIVIFB3I1Jv0XwpC5qb6uxIN0igChtk6v3+PxkqRbS8MotiAg
XXsTI7j5f7bg7XC5i6RWN3N7MBFiQK4gRotfi+oVRlB2VFiyW/+Mf6C42wlT9UUsz5+xa3adcbb6
90YRXQr/HwfwB4TbK9RoJnlsYI+Zh8jmQS8BTbhpdogDFKuoj+FyEuL5y0SjLEJg7vhjvqAtIYYJ
6+QGHNZoh1BBMbXrML0DMZHR2KnVfWUKQnDRknI+ABKUqZVIAKXEM9G4HoRbk3WCsHsVBJPZ4BPH
X2jRvNwiKs3ywZq/G0VzxhCXW200fFD2uLd99+qWX8BwjqUixmglBmCQZnfa8rPGrFVYoGst2QTB
IABb3fYLMC7mU+zGLOoRYNVInTG7LzvNHcMfrBCVckRAsztdeGkjVGq8kQAU08ek3yowyrQgOi6o
uIm+EeeS9BIXQJpgI8gm8h9h/hzJ4yav2PPtb7QOg0ZrjM5iLIwnN6vKIsrZBLekYBiwV0fksZ8H
sO3831A4R0HTsg5R+qjdodF3ih29QORwm1Bb8Exevckwgv6/xnCuoo3NLGwtGz4W7/4p2moB9fV4
1+A5WYXeJHq9itaOcxCQgOy1tgAcBhoj4pakc5JY1Aogsok7q0jWRLYxYOlydK15NbGjBHoX+Y84
sya/QZ8lwwRUr/pqNrUvt7/a6vk1VLTloDMP/AScfXXFssawA0DrR0THg1J7auOpkSsr/yWVCfaD
f6E4K1mGoRNaAkpR2zs1HCGh9jTkKL/JbfjZ1dleRQGzLyEzdNvE1U+4wOVclCanQ5ekEmIf7I4W
LEVovQ6HXpDIXP2GCxTON6kpSLfV2TpL85rsqQQ7ioJCOqi/y9r2ha0dqx5qAcd5qKntWlvJYVQW
+h0SwV25Vdl3zWgFiyfC4VyUkvWdVckwi1SNM8xRYxUj+Zw+t0UiihjnqOXqIfyvTQofPkEINg9i
C1h29Br3+wg8lCnEFlp36gMnS58n+/cgvxSaaGLyehx9fiIugLlwapCMzJhyAMfMQtP6bxbY4cYa
IDYFV1al0jYvn7tudOzO8noEq2UH9g5oeREVnNad+QSi9ccxl0WVndtbCoXxy1uINqaGuju+cZO8
Nt1Rt85NER2S7M0wvqe1SA9v/pLXq495degaYX6UH1hXlbEs6wxOqM5kB8ogXTE4scocquwH+mPM
0CIc/Zf7/GskByoHmOHjPMKQBoTENZwrHuiYufJZ842p/1QiluT1DMsCh/MAUjsmCQtgmgluA7rP
YxDp/czqXd6dR2WrkP1Q/qrb1yo7Y2zGu+191lNkeAvIKJwi6cH3bGitFDV9j81VN75eH6fWB8G2
oxb3ZXGwGy8xnbaqnRCEI7eBZ899/T3/xf2abFzEMDScqrFLYfSkECdDR38wiA7samrlj2n8BObY
SU2WKYCwKJrvYUVp7gxEspiGTCGaNLYbY9xk4V/3xX8d1z+WcefCpBRdzh22jS6Z+HTt21Rn29uL
t35n/IHgogzdiFsmQwTAtYtTDSHRuHgxcf3fBlk/cX9AuLsXDMOWNIKF2UWNz9GkPZt5CojqMHww
Y3hq0sMk7W5DijYFd+KyXs5pSwBJA/Qwm9khKOj32xDrN8Yfq7jDZqgBmjIsBLUVWolpfaJBsW2N
Uww2qv8C9Cee4L4RxKz6QFPhHjUTk+B5ErqEWn43UKewtPfbWKuueOFBuNtdsyrSGPOWA/FRZqCH
LH1jqEC31qYNMY4mmhBdXcMFHHe7GyVToAAFuDD/p4rvtdKtrAeqC1zT6mZYoHB3O+RADYxsAaVL
p72ut7+Ulgii9duGoOx4eYVlcmKXNAZEXNVehOhEUp1aesyqze3vs3perbkMo8iaZvMyIeDgJk2S
Y/qQDMVJ0tSTkctvRm0+3YZZd+YLHG5zY4YkbQMVfkHt31HKUlQ/iTeq4jR66Ms15OJ2YMSLwGwq
wJ338pUzX+By+4+MEmPtNF8iaKmqu+oQTKqDx6MX0MGhae1H9g9Go58lZGbKynRoy+5ME6R2t3/H
6udc/AxuX6rBRNW+mSOSrD2UWnlkaOrKh8EhkmiEebbolsXc5sxtvezx+qrdNv+lY+PUCR53aCvu
30HbKvCKArOuWPFZGlA04uK41Zswil1g2aMrawLPuOpE5rsLnGMgybG4j6hpg5GYPTZpNW419g86
dUoMScaypzevtcwEp3v1dlmgcd/Kbs20MQd8K7n/TupXozsS+60PIswsHGm5GZtWcAZFgNwXS1kg
aVDpgXk0cULDpdJJwfBFXdznqq8bvipKB636rz8W8g3LehRBpohEOPQWaBGQaZiS5uX2hl9vFVlg
cE+DgKHdhw4wSs7ksx339izn2WG4lXSekg33VZ88yA37Wav95Jra9MqCaS9ZAfKH8UNcz+xudZb4
RaYGkEgHvUw/FmAUtyHNK/ilZOXAzGqSc+OePsuTc642kBo5h4iRm6ko67Nwi3kvDEcV5Y4kmMqs
0kPUNVutTMGoCU+V9PuhsUVJoGviAazVLMmngzwd/bVfofgi6gxL6Au38zcZXVDMYgzUNT/wDzSK
mfc6cxr/m/zZuPKTdEe3zStYY7KzdDdub6/F2m2w/BHzxln8iEYFk0cpYSkqUGEOvbIpNNdQTYEz
XEMB8dT/Hmd7/iALlABjhpAvxtZI5OkgoW6Uldp9WEHP+++tWeJwcQ7EUpMyMXGQkcXdqUHhVyZm
DzRREn7dO4HhyJRRnTV43iCM2hVoa4M5pvHaGZPDcq9tMJg5+mBvkQ3RLPz6VYqhbSjkgA8VXe2X
yxf25hCkGnZKlrqZOTpFe5ejBgyZiSE69RTyiokjNaAw0gUnZdVtLIC53RHGtpQVaNhwR7PaQnF1
24tkt1bvkwUCfxSjXEcohaUcLITA06Y0IIVp7gqITd/eGquXJLgCMW0DOT0k8C7XELRi9lD02Bo0
etIrP0bDhYyoVPMxHy2AWt3tCyhu1YKBdDKlM1R11pTeMZgMcudEcIeIULiVgyY41GvmXJ0U39lo
DIjR7Skkr129qNDcDA5jU0XzPwcCMWupUhk+jwIy5TC+GyG3IYPKhz3YmZ+kmVOpgpv/mtF5dovz
RA8yrKYOHaXLD1VmXZqnJiAb6qQn/Wl8NF7YPXkMNrI3C5Nhxr/bh78R1N3eIGuHeoHLRzakTmmi
fL2Rpr1l+joaZ5NHEh5bxRsTQVnremD20ki+zgAF3rRDIIy7cms7oW+GTgj/DwHZx/yQQ4zNnpx3
2cleqw3EyRsHyqmS4Lmxdh6W5pLLZUYRWY0NDdtnGjZtchxH5JZfrNozlB+313W1cLhE4k6entuU
9CGQSHKES27H1lPlo66js0Td1camgkZ2JZrnu+ZE41aYO4SW1YWkk7DCzClOE8J8TIU6QwgJHid6
b16Dp2OjOphp8X4EfiiqbquizcSdGzKlsdwl8NggydsEL8Zj8s480499VOG2IT7oOfEsD+Lye/2p
8qTvDVgrtuyjxO4uXbZD2GSDSjTZ79Rv9UY+S8dY9E5ac+0zoQEEHAkEVfhBY0x7TSn07nGHDfdB
PIC2QXRtrTmoZZTFffea5k0mj7g8aODoYFeR8m0gHFRYTVguUbjvXGd6rE3zFZXDoUOfzsxOYJrQ
ol9qi16KTIKWil/Jr5O87e2NPsr+7d0tMnK+3xaRjYaqLhoXAa8U517CqCHaB3MqKrKuRgBLK/n3
UJNL0APBfkL6obY2jN1N/ZshQVw++2DJq1zs9GpfTU+3jVu7nJeo3LtIKgf0e+cwTqukQzqZxz77
DSradzZKv24jiZaRc/p1JxeUgvXdNcdHXXkdu+cm+P1/guCfQEmbtdQMYQxJJ5fEBLSv02bKqHcb
RvSp+HnNybIjve3nRQMrG7IPCDRaa1+Th073e+VXohwLxZONfH8bV7CCfIgdRkOnyBFgQ/2jRgq7
U846eb+Nse7V/n038XGoboGbIC/xleIezaQd6Lh66cOy+mOtk8/EemZWvLuNuO6l/iByp3u00zrT
AiDW1SmQEeLmkBgRXPyrGBCSxcAmBqGvuq8os5jSzx6EtNF9YfdIBdla0f68bcnq2imabWkgN7N0
fu1kdDtBeGNGgajyKDkj5J6y0SOSComihxCJ8/8bHrdyeTiNKciJ4DGqp1p7CNJNOt4l1rc8OA9g
5bkNtrr5FsbN/33hBU05TlLZANjYQR5d29cpAwuAoHt81RstQDhXm4Zdj/I+QIK+8kFw5cqxjVyD
9YCmFsG2E30szt0aIU1IKgMKnKaqjfYcv5k+x+FZJUepEVTDV9fuTxqALyaaDRvLLECgYoIBeuwP
iuXFlYhvYD3gXKBw24FqeOWjZRTieafood5NO9Tb9/mphHJV4qCGUjixp+6pK53yjZw72cnyieD7
XZPuzCHZ4jdwu6RpNZDEpDgC3c8HqB+Fb+hf/PXxQnQo+lVe5+pb053c8d3yW1c9TLrbbDTBb/h6
sPC50uVv4DYR8sBDzkKsQwu+Ci/vXf1pOLJtt0s+q5/RWQVxp4/CveLfPiDr4ejCdm5HZZSMBquA
C5EsS3KQazk2O/Ir+NWqDqrh8oY41Sf6Oh5KNM6bfi6qP64engX+vOMXJzTQtDS1Y+DrzycbFB3v
wV2f+Pj28gYibE/tMXgi96CZCT9vGy7C5S72xGClblB8c5CZx8iPaKdJ8oXivgKUryfIwjozxTzC
oMK6uP5MgiPEItKkc6ZK8Dadf+yNzfN19S9giM4CNbHnRQQpcBaZ/6h4Q0CWwpHV31Mk41kjI0ct
ag9edUZ/Pt0XC8YCVaNTHXUjUNvylxRoXpaCdiYDwd2LgRxpzDa3v9iVPwKV85wYBfkXOsxtftx/
Km0jlSWQtScF8yCn2prbklSC8/BVZbpYypkwmsytJKj24wnCPQ4gShlG+SwQCMra0ddOIFbeqx49
ogiOh9EEjxB5g+sU1EXtkG69HwfX8g+3Lb3OWHM/gnOKsQmSCG0Wehy3YHWFJvqnfQw8dor3xd4+
gTjrV/rPHXHSh9KzBKH1VdDBQXO+EEM+UZ3Ws9KeMToDGCbVXnCHXbtbDmI+NIt9o1a11VmzsDao
kZCp0b5/TzbGt5/6wXqYdhBFPzd38ff8XLw099MnCrWh5ip+IHj9z37t1nfm/J45ITCVVfwIkNhW
yWMibxR1l+d3BRRCBF9TtKSciwszmULzCVCmk33DTJUxOOVn/nrXvUm/rZ2GJgHffLyNuQoJVXGI
O4HWFTHk5RKndKCjNc6sKQqYkFvbLSNB2LjCOvlFD/QvBP8V41im0gSIIvOUBww85NvGkxzz4QXt
MD8xU/3beHmvHcl2az/fVl5fOhYYqDfxp3HfHhNJsMpXnhabygBrkQbWLg26JFyRJ+0Ts1RLFcoy
yoH0B6r5o/W70EUx+YrZCMVBCoi/QzztqhVIz/J2jGUbmzeJi43dht2OoqlgckyqG6Fn2pF1iuU8
ug/tqC28usir+77Psud4UuNDlpO82AZQD0icqkKSlxhB9kwkq7ojyQAVb6INFWi0dOjisr5ngZMU
YN70jTgeCfg9Y/0ZjHYJWgYZMfYJY2jYkTJFEj0Wry4UyABheh6vArAXQQOF84LBmIZBXcNKNdVl
f+xp4GqMSfu+mQGrBkTIpNe2+tj2W5Sy/3owcIa3TJAnYfRKRlvZ5fbNzb6P0xJ3WUxItWnMNPyw
RrVEwqYWjZle3yqAmvljUOsC5ZXBWTrYiZLQBEoYWYvuQFOh8T4qDQu53KEXbNE1KHy5WSbOVgmy
/ZdWJaUqFX0GPudoLNmxsIzyTJLG+rRKNR4EWNdFPEw7Ghh3Bg8VAUsOTyQ5YHi2Z2WFa8qlL/ZD
sRs8XfHaDBpILHHSO4xKbNK7cGt5up/5cETvdCvKXK8YfPEbOMenpG3Thz1+Q5fc6fpbZH5LQUp3
29OJMLhFHVM5bAsLGBN9CNqHOtok8fNtiGtnerGUfAK+HibWSBMgtGncKEq2Q8zj/T0EeIwwmY2/
wHA3W7m4Es1eoxXYvvHMAQNnbJiPPU0FVlwnJL/mX/9gcA67a8C02UjAqPws8pPH/NW6k/ck9JWD
vY0cpXQm0cdZW7mlWdw5ZrEZgekNkNlUOzYYajtB4Hvd9ssZxW2xEInkQpoR6jvzOXJJjWqF/qR5
hpNveo/h8WY9mAfqyqL32vw/vowf5mniP6vJ7TsJfFb2ENWgFjxnj3MfgWt904/kMXatvemjo2Zj
vylv3SlwRS1fq8gaAWslal8KiKgu94qhd9BKqoBsFLGj0ZfkozBTRx88FHzl4fP2xly5CEBmAKbd
WcIFgTcHBvdiZ23dQBRDeRi7mScJvXKhOxjQ2NuOAWYdRSMGawcaS4txbXTXQOKec8htEhV2WUB3
mCL0k4dDnvzA8PZtq66DBSAsMOZ9uzhutVpLoN4FhkSd+HfH3uXQSyLRgbtqrZ3r8EjegYkGGoUo
ZlyiML2xiK4N1A1e5UP5bMzbgmwqC9WdUfCMXvlMF1CcQVFPgqGWQOeDERDJSJw8ejZASBnZjmIg
CepWk6BKt7KCOFpgTdUtEMop/PRipnc2uoRBg1+WD5XaO6mGzC5aokpRT8wqELie0NuhYgScb2kI
iVGZNO1QOcFc/Rgrjg1SaRAW+Eyrnm7vihVvJaOy+79Q/GM9KLVCnhpAjTMBE6MPY1t+uw2xsrmx
I2Z9V/A721dv2ErLEdOVgOi70MsD9TFFvilKRc0za74elXGolKoztS2sutx6Lfoj+jAbc4xdbNrp
Kc6OUvIWkr0OXY4YPRnVcRrcPrkvs0cQP9228TqlN2tIqvhWOgiIVATjl+BGo5tpFGi5S84oqyGj
dGft/XSbbpF7HZ1xY58lvGOhmdI6r9I2EJztta+IfJ6M+iHe8IR/+siSZHZxqueugjnUvMWRiDe3
DVz7iBhwn1sA0LUBGrJL+/RWLwIDTwuQhbzpxWEiZ2GoeE1IMq+hBupq5DzAYM2rwGlxNxq5YuBt
qh/T3rMduumc4RyfpnOD5gZp84Psqt1tu8jaWQNJNlROLCieXA0ZTqVeNHoFw3KHOe3hg/lN4mBo
BIRurZM7D51HtvY9Gpjug10NqZl97qaQFnJCN9yIfsx1YnJegcWPIZernE55XWYMPwYND4rtIG0W
uOg5cJrHZIPnpPxhPkG8Gg+k2L3/JViI+f/NXe4X2JznbjELoYD6AcpXH+nv8eApoV852mP77af1
a9oOO/SA7Po7w3SSs7ktCkdxhfxWq5tsYf68zRdXVFtpSVnP36Lw7Wf1o3NQ1DrpW2w6d/Cl05mc
S0G+/7ofAnrgcEl4R2NrqyCU5iBx2fdhXUBpttmC7nf02Ql5rwfG/PRxEICtmDe/0i3Ia84q5LzM
5RimRT3VKIj36U7OJWeadjHETG9/xxVXAL0+tOvACyK05i9gSy+quLQUbKFRcTE1CMZhAcJ12h7h
+jycjUsQIQtkuy/XLICqFqOFCQGde7aN3rXeCe5I68jPj+lH5IfJDgkJ5tw2a+1oXIDO53ixN4gU
5dTKAdq7bBvuFMdC/Ltj38p380R25AEcN/UmOuVHZVYpEICvhBrQjgYFKvoZDYL47xLctKehDHIL
ohlesK1Oyd46hJozfJJHhIVn+hZ7+j7+lr7Hz8m2+XYbfMVBgcQW8k8muuUAzY0i5BV0DqIgQmxI
T0F0H1cn0/7dE4EfXNk2MyO8AepmA0mer/ttsbxWGtMmpRhb7Ks3Rfswsr/f+8gzqMhlW2jyvUo5
UNY2I0i2KWiPKqdPPUIfME17e6VWvhLeByp2Pgh6VNyFl1+JZIFm9N382MNwXP7SW9vCBLXhXtaf
AjAuSsJK65r3ANUg/Ac0MjF7yI9vxHk3gvZ3pG7TbHsfdF0/7M6jTgL2ddELaO3UXWBxB0BChxCJ
amBh8ji/z0/Wr2hjeO2GbMiDCw74k/wpi16aK7viApMLqZSigvarAszCjyAJUuCKjLwU7lg9RfeN
c7BC0TFf8ZEXiPNDcLEPJVnB0HMLQUITF/BP+S0N3cYZ96PDPNsPnhU3O7R7kQLJbAZ39V2Achun
Z6QAU+Rspv08SUeMLfWGqza5Q9FieXuPrkWpSyw+sVLknW40A7DwDGM+RJJQa3a1Z3pMvEfzzJ5D
7zbg6oKCPQG7FA5E4XPEoN2k8GoynGU7uhOum0R7qdB695cosyLPzDSG8RCQAPIE0bIcyBMeKWjh
a1LQUnulgsFYEavZlSkcCLc3qhJEGsEAED2AUhb0gVW6ZSJHdbXlZ9EfiKeoeIZjIot/5MlKPxjD
ANWfhGCzq14floItcOXQvxCAAb2bWVyEy9o3bVmC/Rykc0Nle7TyLPtJydA88fnXnwQRAMRE0BVv
ykTjb+miLvGOLKGShAn4rBowwfEe/vWzAFIvGkiSFBlfHQ8QzhaJFZFemyA+p5F6VtvO06myJaHA
D618+AsUcukUxqwP2iSYUdR0j7nerRK3D6rJtn+/YtrMuIaaioY0POcGugFJeWMCt3qX6XfNoJ5M
EzPBefsfYHTkiAl6PcHUy9d0x0kiRq2jLM4gc42AZhaJlkSs2/NZuHBp+DBQl8MtCDllqKNwtwUp
KoqMvgE1ZV3f9Hbsg2p/24eGx7LkaZB6L4pEme+r65eD5C6LxMIA39CYINyPNTSm+3H5IwwaLx2Q
scs2Wr2FPuftD3blt5E1RgEDYSgEqyBUyW1xcyqMUm9QUbUshqAaT5O+BMdDuTUm66kLckGMdN1N
OOMh4kViC6wLyG5d7sMoUNugzaHT0QfVts380jjk9rZAG775mqZvinKOog87FFTG16zEXJSmIaWB
4IkX5kJU1cd5jWSrWh/CyC2GxmHxkQ2Qd+4EGd4V14TqHuJsMuuN4VF0aSChaTZVBaAQBO9zNbhr
sxSzr9Xv1m7Ot7/dGhRBQIjJL9wauJwuoTTw0vd6h92iG52M0fGyPVnR2NyVrJKcJhz/g6eCwAum
TcBKY8ylr0u8nqCxMCA4EDUxfEw8OJaJcqQoEbP2raDghCgXyRgMdKqXKLadjtg9qCEWSmpidiY0
HXS1nmMl09A+UWxGSj9ur+M6ojrbNt/ufC2vMusuqytr7t3Q/8lGEPNplTOFNXMSK90wYSO5CG++
PxcBGhtYU5gR8Mo8/i1HjcvocBigqI7hlLNRi+KlFdcP3vs/5nFHfMQ7s8pSLKhF+00pvSiGvilE
2tGrIHj9gF1vJhXl20FpMdpQ7oUNQ0r2lXpu0B1sKOnf3/smWaBwKxfmbZ0mcy/PEJGNXAcfbVOd
1OlnGNeCTog1e1BshVPE/QJuc26vqxN4Q6ZkhCfunrLedkNJciKR8125Yb6mkBT8gYo5f/VriTbW
AYT1MEaoeJH8LsfvAaqsNGDnKv6RmwJ/sQoH3lVLlUGiBXngy303DpEsa+V8a07lwUzvMvVXjdZT
45+yD/ed+nz7VK1EgSakahAEILDBKnKevpb7VmYdIo7Utn9KIFlVaSx4Ea85QIRnKko+CNOuprlw
iGSNMPhapHH2cku9th+/o6aBDkRdcE+u7QdEaSZKS3PJny9oxUqFN5yJtpXE3GGu0cnk3TwAf3vJ
rtO3uB2XKNzlYWjx/5B2ZUty40jyi2jGCyTxSjLPyrovqV5oUknN+7759evQzrSYSGzCpLXpsX5o
s4oEGAgEIjzc84LWWFCXmfkPZSHWMZiM5gEijvOrpiz2Ht2VagfUSobivN3eJBV65aDaSOi9Tsfh
2co3+jgcrv8s0ZfEFlPUbsDce8Gw0GfVUmSRiQIfDR6MuHqY6tfrFoQf0oA0NwII3lj8MKMekoLO
DbMQ12l8HNRcS3aToYFzKqlI8K2LBlmlVGQShTeonEAxU4ULnR+GoDOMoCUIwpic/DKq70tqPFbo
p2MOIN9eX91ljYP7rNzBo/FMgsiC8yhQ2MvGndVvrAWDDZFrJX5ZGxjv2bWye1R02oFqwlUNQVBT
58GdmhI29kKAbKqa7hBbxmGJ+1OQTfsZoSxo+mNqNv71hcpMcns6lNYcFCFMQqrK7UzLnZzPLvCz
MNgAdVnEfxHP8L4kEI3CI/NisnKY58EMFcSzroh3va1+KdTqWFboydr6bTeDlyi3N9dXKPIaiOYa
TFwSUtt8UIvqZSIJRcplowFnLgAb58WNWaLP4hBJKU6YKuO8sfgJg/j/uYfqdpKSsoeHBmjdGOmI
qUnYDbdJ+jnZYFO5q4NnW99KJ4uFoQ4eA58xgTbiWasiwGWX1GSQuNZ2tSJ/aLp0G0g5fERZEKrr
/zXDk1S1zhxCDxRm1CbchN2bgqZFXW6jeXEHGb+c6LMRiMkCHQb9tAsC4JAoWqJDQBaZfzBAedj5
QevR9pRuiiBmlu6uO4nwvK9jC3f1hSCLA2ALX8vqjbu4eSodu3TTctxlJNzqS/Z1WjDUlN+Dx0hy
I4q+HRAQ6EggcUaRjPMZux6KIEzgM2lNUrci5j+0y4/oLNeSTEx0JwCThlD9v5wBXEiLO6Mol0lB
ftTPX8uaRq4xy0SAhV+NQD8Cwy9glDDYYld5ctJP+QjoEZNanV0MG7llkuCqB2G2lCbuAnOBCI23
Pko8CCOMuPrclFMq8zIugPNZXedox44aYXaLZLOaXMiGUmsXDUnruNaop3dmR6InPdL7G6dvIkmd
5nLNeM4hsuCXoITi8G1oYoxkrJAFeOhkbEbLnQMQr3fELYqn6056efxgyEH3yQRiHXPp3IqNYSS9
QVHpD9pTYX1MkDfKij2eqkCUSdKaS6c8N8XWvPqO0DKsDPAkFmDFBOM+3dASaZQshZAZ4RxyIKSt
NQaFyzH/3H6nyuCmRJIIiWwAy4SoiHoJZuu40xU7Q6NOIeAyILz1rWzY53a2NRRZkURgBtBr3GgO
qggGuvnn+zVrSBcqDfXmorW/gWpkZweIH2EV/nFOi3fHbzu8iIChoBw2GmgUWDlEBCpl2yrTJiCa
JBwKl0Mxk/2LqAKwpvPlKBQdnra2sGtzMHiqUzoutcrC7XqZzJEg8EI8Eokq6nao9ADWfW4qrBuc
4YyCtA/aI7mzcWwMztw6Zew7zYdVRVtHq71FhiG/THtYuw8vORRxMfrBkztZcRslQQyrTpa9VE3z
ple4pVVgVNSidYkCOZaQbq4fX0Gc0AAQs5jkroUqJOcjgxEmWb/EpRfY6nYwvmfzuFuQa81ERp7P
/tJ5GRSO+NsS7yXg4QjbaYKlznklDsUVulECslmmD4KZ425Ty9oHl/6CWAyYDErutn2JdyZxBZJn
9Kq9tOleUVKAQoCe+IVRycTOBO4CC0zqHYEfQZCHz4LzJoK2E7I5VAKOhpOAeD6sN0EbfQTD+GOB
NCFmejy9LB40VISuf0DZtnKnIuvKAFh5bGvU1q49Io27S8atpb/HtrNplS+2JbmxhR4DpmeLQpTk
MgfqbbMnU5uWnmYBTRU9Tvrsq4E72JK8VXQaAPv8jx20Es7PYAMVvSqwsDCwj6By/W7SxQsSTyFf
cvruKDIe/8tERIMpQnHw2V3GM4/YGEOOwgbBsrZudJBhGOGfN+Y0JtyK3BFdAJZWnS9oqjMUGnrE
r8rRVcw5Y84w7XLq1nZVSE61aDGoHYOB6Vc04Zvh6KhlSqbbAD6HlUvIgzSl+pVVc6eZUDS1GLgU
Ixp8otM3apo2AWLVRNrCrQJyY+ek2ypzch+pyn3emuQY6ONJU5Sj4zQHRS9f63q5rfQw9JUCsaaN
HtBDMpHLDsdSh5qygowsVI1he/2A/JoDvPipUFVmbVdkQzyEc2wGgOjSqITqqbWttHyvRkDAWqpf
DdSLpwjzV4GnTp/hQvxECz06/DGmmLUKDMjSoFaGghnfNmirAB3IGbJypXYMB9sNmyddk+mKX4Y7
ZoRqAKigmG/zLbM8y+u8mkMEAgShoFV3lo6nZbG/vpu/muLcboKDWCeATuHOuNCYazNzSXSKYzlt
yVa5+z75+TfwSYKVpW7d3fzZvD8x0Htxc0rvGzd7e1ZeomP1YftSkOllro0F4+2Ml5+NERM+re+T
utCMFAsup3RT9K/2zMagumm/gJyuaXp/DponrWocl0j1LYWbjVcns44cjhdxR9pdGzGBbTOh3+ap
86ZKu8kiGcxZcI6xxN9m+Iy3aCCr3cNMXKLTlFl3XRR/vf5BBfcHa06iGIHBNQJd2/Oo5NTVkuYK
vqfVPJnB3VB8MQBynJ6c9otp7vtAkisKqhHamT0W9ldJfDdDC3mOkxIaOn7Z3KUzpIq8SfPH5Wgq
H9Rwu/FVGSReKyiIwiorgBAGqKL8RFc6VLQGNTlU6fdKt3Me1U3p6V/xHrJ8088Pwy79/HF9X0Ue
srbIrdNATpVXgBmiOaPez0Z5nEJyHytf/twKGncA6ALrjCIdd/tbNWVUdHkJlsZ503TzoW5aH0Nk
krtYFEPhIBqOPTDHYJVmq11/NTqmE9Sp8dXuo9O0HQ7gz/C0j/JkfmJUXtL6lFrj3F7V1ABVcljr
tpjp3Fs7yHndgPf8LnPxkJbpE4gOmUGBpFaReQMGwO3hmDhRjXwehwwU8kb7E2/X6x/pEi+G+L+2
oJ/vnm1XpFdzWADNb3bovuhgNFPRWnUtzU9PEB70vqF+/Of9OiBacOPoANPitXRR90swTD1YLWKU
+qKRo6FvxkzmF8yL+dsAoAaM+Kl40CL1PV9ZQBo9aKax9IpDcu/cvlg/9AO9W47qc+p7DpBimIsD
EZ9/fUNFZwvgQgvhF+hChC7OajpHJQAAiFl54xeN5YYGKhyystEl4x4+29oMc5yV089FaEdNNSBo
3JezO/jICEvPeQG+Nt3Zt+WpebP29Q09LJLQ8YvK73JXf6+PO22kwihNlWN9+u5jguHlvjiNiFpb
4xn1v5/VqQb2b4DwOMC26Jy/K8dN33vZt9mfXXKQQuFFV8R6H7jjaCmJFaoWfk7XbsjefgZRyY3l
Vxv9uSr9djttqG/u61N8n757IOW7/q2FxgECQ2MTXoYX5PlHCC2npCh54nRaN322y1uMe4+PaeQX
wc9m9HOZUK/Ao4E2w8AUHo4QRuSzimxoGpOmXeUZsQrkI3ipR2hmPMRO7GZJjNEHyYUo8GUbIzmA
eIDHFGM5bP0rJ1PmgdSoBpVeWoAjqHM+hxCpqqH/8Swkbj4Uc4FBY88ClOPP7RSGVgVRrLLnd6Mc
l1Hv0JImMj7lS+oImAGmA30GbCAybu5oJpEdWjkIij3r1fmwT51vA1UZPNDYBUJ28np/OUI2Srl1
tlBju+4pojB7Zps7r3XSzHVfw7butf/kb80pezBu8tp14KS0AoWOAbrsV/X9uln2V7nDemaVO6xO
WsNhMlht85tpeCv/WOKB7SjqJvB+CFapPEZRBwl3CThO6SnNplLRIEoBJ3nR2hN0+vRwN8uGE0W5
0plB7raqQIjTVRUzeGPtupN2sm+WG7pRfrb+7GMCTr1p99e3UHDGUalhFSgUvhh/wrlvAlNIxk6F
b9rldOzptEP3z7XoP4b9He9MN9DsHQiUJMppwu8G6mUbHWkVbzLuu41DUY8pnqVI4bu9HY53uWL6
19cl9EgsSwO/Br6fyT/8zN6ISoL/QYQBiHTzLYsPsXrboYrRe83wqoNiaHnQ8SCMv2X9bkByJct8
Ratc/wLuY6YEsp11YeJMBItyNOxevzdr8nl9nZcxUwf2DwEasgnoGBnsR6xiWK6QIJzatsKQy7Na
oBl97EDjZN4r6tE0f163xXzh/Lid2+I+GyALSpmz+Dz332xzBw7NZDpp8S1NJB+P/aFzQ0BprL4d
F8kaI9XgHfh2oHDbKPh3O3QHO5bdb+zy5M0wLAjGJIGeRBp1vnczBRXoRFlcxiuyqxxPgySDFt/X
Zbm9vnOiBa0s/apirr4SaZY4jnKtBLv7ss9N8C/QZLOM1tN1M6IFgSAJkAH009Fw4/YtS7U66dFu
ghJCfm/T8PvUxLcqSi8Y+ZPcnaIMjVEwE3QPbcyb8JsHkH2eGSFs6Ul10/fhwzJbOxtMiChfbNO0
26vGg4bp9KzWXTrd6dozdCZPYUvAz/y9SVPJ0kWP2/Xv4be4q1Hlbnv8noUE7+WgbcxGO0Kw+pik
0UOLRkIGQL6NcgWwCJE7FX98DpFFYHAIr3gdWTkfR8dBn9OxA0q+aKmbQ3RL88DfBHZFL1fwqP96
/UML/Ak6HihpA9isYWyPyygWK2zmvILMV7FMUC/Zzdm3ZZAEaZkNLnyRoEwzGkQVpBAKdwl2xRz6
tZQiSeCyZyvhXDasq0nVWqzEhNZu91XBhHfmR8nm+n7JrHBRMqpo35k91mLNXhECNXdA/VF3Xq5b
Ee8Y3ugGaHrQj+DiiaMtiQ03rKBGDVINc08xQDtTSSgRL+VfI4SrzUdTP6pLwz69cluY97m9T2Zv
6iUghMtrBe6MAjZGyMHDA0zteWisCztIJhsbprSgPRy7Q2XUp96sMnfIdG/Ugp0+yroOou1jHQBM
xyFNxiTZuc0ssdOG5kUFHDsUyGZ6gtrVjnba6/WvxL41F/UdpHWYYXQYBpqHr0PhIYFYXg1fsPTb
ecEUb/D9uoXLe5KVuZBRgbQOnD98MxEM9b3eGHhX2E6c++MQgTU+GvON1hYf45z0iIthLol/lx/s
/G5mbrO6YVjTtDdL3M0d2AWcuyR4pQHG/J/K4jTpEii+oOkGTBqYhdCgpSirm+zHrIxRFSP+KUYr
vCh2DmX0rhrES/LZs2xw5hUIR9OnGmbPAZVldZc7q0NuArU2AB6A+OO79wvSnY6ayI+72B/oV9PY
BP1xND961fvTTwhDKLOzIUqEdf52iwPN6NsSGWrVf5msr0FzCPu3Rj8uMhKqS288M8RfWxCNs0k2
IjPQmi/gTnCnaXd9JZcJvo7iGiBTKLBZeO2yU7f6Vq05LGXXWcilppule7CKnRK9N+G+Hm8q/SZs
JQVE0Rdam+P8sARNbd/0MJdVszerh2VudkH8oUz7LpFhbYW2QPUA0D+QwwDAnC9tWKBjg3iCK199
65xkb5LlsTSajdL0LuAqkoznMjwxbkiGi3egBQlyrXNrROmSsGT34Tjmrm1vR+c1qDbXP9ZlcGc2
MH1F0deD1C53g5TJ4MzlmCKbL3+S+alOTtEMKKSkdCjyOQxE4dkHKDSQFty+aVqdF4bNrGiPVhCj
7P94fRnCYISrAy+7X/GP26perauiqpPKKwvfql714DM0743kkINyP5XVWkVegDP6rzEuGKG2G/V9
hgvRgUBwnB6I/UhI5drqoZW9z0UugOEFPE4Ah0fJlfs83eiMBYmwcXUNdoxmR8EpTaD2fH33hFag
qwMWF2SSuKvOHS1qSoIubVZ5VHmcaeXq9EmxZVoLIk9DovKvEW7XnHpUEGlhZMHhLA9t/LloRxWK
KtfXIvw4aOkjK0bJ+IJTtaiq1k5jmHFScpODoWWPqkLrmuH0YUNWUg+DXHKEhBYJupIIdyrGFrhv
FJGoIGqAuynIf7BEorW9WjkoY+V35e764oR7+K8pwE/OP9RgFl2blCXcYd636aEGzyUlSF4lZoT+
sDLDHVcrIHXfjzATZBtr+NpHT1X8dn0lwk1Dn8RGQ8u2L2DYNInMBiD6ytP1xyHZduSo0gBYTc+S
Ab6Fi0HwUTFhhOjAz+NG4HIajRyLGdt4W82GlwC7P5mz5P4WfpqVGfbfV7delo+OlTAzaQ/m8ATi
W5tZs9yu/ItQyoZL/7sctrErO+Dry3QthZ2GRAejd96KJfybz78ywZ1UFI/DAg0XSDqHTwSqdPR+
mSQJnfjz/14Fd2Zak/Y1YY7cauk2gr5QuqtDkFWapTtICwfMXc/zb2Sqv9fDP2BALTq2tQljfRGB
vG5kI3rLTiEfVu/4nZ1vhsWE/kCfgO152KcL/f/tJ581WDZmqOsQ9hFee/1lMHdBK6v4S7yc6Odu
oWfgoXIq2Mga6tsRNAapa8swuRIf5yduaqscoToOI1ro024zOFuiH21Z6UroG5j3BcYOtR7HYv99
5eGGOkeRNsHKWH0GhVvPmyF7hDiAZ4PA+XoUEtRs4RorW5yrR9oYT/YAW/pO2/bH+K68K1/R5drb
iwuiGSQPD/3e/uNXOzOK4ShsFi4onvA2Mu0Wj5wK4VV9MUCQmf+0ZRGc/e4Ll1+ZYAnZag+TMOsM
J8C6rOLNKb5P2reUeoPz7Iy6C2ywZBeFB2xljTnnyloQdZmW1VhQBXoqyNx/LW4a175VdrFPd8aP
69bE7vF797hAaw9Q4xtNvKYbaAMbce9H0wSSDXck30vydt3WJb0cnn7rT8X5YtpNLWkjGFPnfb5R
vfjN9KBUdjccm316oK+KSzfDpjsqO2PXPMU+hAuu/wLZh+QctA3DQa1LbG3UkD1ABcP0Dn2MnWZ8
1avbQf+LF8d6uVxYBvwvbUIT1vTC/A6RxdgF+Gk7N9rh+qoEtdOzff0FPFt5DAahKgAKsa9duGmC
F1L4NpBIS7Kfer+09mWMOzTaB6ot2U62gCvnggd+LtoUkQrsHF7QpG8DTQ50eiEBs4lxe5qAjSzx
6uZvHie/j4fBxeYyWNooTGG0H5ttDjK1evTAX6C3X8ccYj6jpDAsvApW5rgCJ+aw6lRl4aXoMagE
ooumq54yxZasSraVXIjRlY4sQw4zavlJEq/qjnYfoPq4j0Zvhuyt7P0gWxYXZMKsipTJgL1gvrW7
u7J80evn627JfvI17+BCy1BnVU2ZiWV8nubvxizJeoRlrNX5ukAFO0FoJQMMOFP3tszKk0YTt9Ki
R/BnbmaL3MTFfZVhFjG3ZCfuEkB5fuK4QNI4eq0mMUxDt/XNyPtTkoU3kPw+ZmZ8bKjqLZDBKTVr
QyZVcj+IYxiyfBvPI0Zzdn49FODu6I0Ol1GimF6mfqpJtIvyZastgZ83yS3oRCQ1IaGvIIHAqBIe
zaAMObdoYBRxyhJ24si4sepxU2gm2M9kcHzhVbQywx1ss3camszY0y4etrnjeM0Y3w+x7ufGz4jK
aHIEDTB8wlXnlVuVhZdfbOaouAYfSuQy2QrrUN82+xBsOQfcQMdkcrWvyUHWsRd+v5VdbplW0xkD
GCeQ9nVQrs9Tj/a7DnID6uLq5Xs6SGK0eFd/N5i5+GWSZGl1BQ3moHxTgOd13tvSX9qtIbtbReks
q8iDBcCyQUHBXe7Eakm/AHzlQV7iMCn0Bof/MWms2yGKZK4iipZrW9zxg2pCUaoFzsCkp7so9Mfy
sV/2qOpsqOJCxRYcwM5f7OPaJPtJqzvWzMOqzmIsr83+yZ0bpf9n6l5BlutFkFu7HjhFHsIe1xAB
ATIVHcJzU00/dFMGfi1vSbd2AM6LD905BXO51XXfCaWUfKJYtjbHOWRe2kbVtzBXIyOyzUMW6a7i
PDpAGS305JSbKv/ZW5ZkkUJ3WS2S98so6+zKYJ8QiKZpN5R4HQCwYskoIUXBa7067mI1Ssxwd6hj
eeX4kaqeGj2kMgpv0UXH6vPQ4EPb8EL7HU2iPrRqxMfSKe+GKnhCviC5cGQmuLu0KJXKKbsG6UEV
nNDZ2dSt7KEo3Cg2iQryZ8Yhwzk4ikp1XDgIFAbGlrXoa6tObiJjXRUe3H+NXEwmoRAWO+2E4GfP
88fSvcQ0OsQo+E7fW+U5ibVHB+Sd10+TcOsACEVT16YYZeEynQKQCido8XXS+aOhD+afs1igmbb6
+9ynmdRiHhSWIMaWtXdofB+lQAyEpbIJ5r+pfYB11wFGAVhEw+C+kRUN8QgeFHwjUFm4oa3kbtx3
xzqS9c/EzvCvIZMrjfb2lOkpgSG1wpOiev/feWFJSBWGgN+r4fMKFXmTHeOlCwQ+GAEy1wHvTv8a
R5JnmABYiS8EUmx8JgBrQOdwHk/R8dadAXBkb34E30fw6E+f5RFU+8E2PxTv4W46FrvZTw+Bmx1l
CGBhLF/Z5oJrobTd7BhY48ymacIs8qI8xmDZFHsLhZpUmu1HvJauu7zgzgebIaajQfEPWP4Fjqgg
SYT5NiCuM2jR++YA6i63KX2Fvl03JHp5AsEOAiDAbxlHBne4UjCBWblFgQQk/cac852SLdsgxSB7
s+w78ydAAXcEBbRktk4JkaEcROsEXApYY0YrgX+ff1hrUcdiTIAZMvsaCuCZXmy0MaVun5adh0NU
+GoEysjraxbEEwykYToACARMI/LgR73oiznQ0BzLAmjy0OX7OIN64boNAZAUohMGq0r/Ejfiy+zD
Qlor79GpsmbzIR8Ay4K17sbRnOKozDOe15PygLqUfaMh//D0JfkGdg0AuKwhdeMQ4lnJnxP4sZ8E
MDvYgUCOwDeiq1lX88nAugfySernNEx9CD1h12c3sKgkaAviz5kxLqj2aAOrlQVjUzgBuqSQ2dOt
hrhKNH+/vtWCGwmW0EnFywaPD/6sFDWKFbRFXtfMQwoFRqT/WRwrvjYrh3qOybbJqOaCMO5nN5Uv
122LVgkuJwguoLuG3IELTEUUOB0g6wiAdnQoQnADFSjA9bL5XJkZnTsmWjEvpY0lAq3b6Llr9qE7
ygY1BcH8bB/ZsVnlx10x9+B0RKdQWSwPs8C27ledsTHLzfU9E5359fdii13ZmRMUKltIRnvh3N7Z
yBprqF9VjaeA13yUadyKnIOAEpjRtWG6iQ9vUbc0ejZhUX3bDl5t6CABVa3prSww/6aaxY84gwJI
2QzJq9r0ueTdLdpSoBkdjN9hqBrs3OdL7SbQmfeTAjjoUjVusjTdA+na2o9J0XrLMvUSe6KtBYEC
YRRgEBHgCQ3AXTCEZorV1iCjGPo32h77YK+Ft3EnOd6i0g0mUP81xTMaLGVukthEfDMnErgaGby5
jL6QzvJSPXhP++YA2OvnXOmHWZU9VH814LnClLY+dtzTY0npEobs6UHu87vsvttSN948FFtQki7Q
XGRtivb7cAsCLSJjlxWkA2emuVNSDFZtxax5RuYHTff04bFrn/T0lKMgLhMIltni3Ccbam2ZWtgK
p/FU9JbbQH3aHNrNkEQPyUChwTpIvqvI5Pqz8gGtJSiwo7YINFnyMGhgTCHavVI2Xjpg/nCxbXcg
ysP1gCA6JUzmCmxgGmpU/GvZSWqnGhncosc/luopwasWp/4skx0Wrm1lh4ui6OK3Q2LAjhOM/m3h
lwXm3esHJd06uiTGCU3hVgAKHIy5ANKfH3xb6dPeIAjYJYivQ8hzgoC17vyu0fbEvHFko4hCcywv
xh7iJuTBcgGpcvKrRdirYbyvF0sDSx7QXnNeznc0p5qfxcFtlY1/TuuAKXgMPYCHGG/WC6SMUWMC
Mp6RHFf5PWN0hECfWu+uu4dwcSsb7L+v7oskLYxAHWFjSuzv3ZDeBHHs4UX4jAT6gCFF11BkRPwi
kzZ018C/Cx7uC46iIR9rZ2Fo5VF7URSPhl/t5dCOLznahdJikeiKWhvjIkrZ60FkoxSNfm7iRcMP
M4GG2C/96G8Z6prBeBOTP0aWQzoaVQKgTVBXxMDa+ZZWUTyoCTOpaMt20rrj0sXbfrS217+cYJYZ
dnQ22KdiI0E1f25nwUBaW7MkUB971zKewxhNV7DTYRzC18NPtLhQmVIgg5nLZvFEmwoRAAYcxXEg
/GxuoiYYOqlw1lV0QxUn3uTxq2q/9dYxtJ8KIwa0RpIKiqLYL1o8DP4xeR32i1ZuCqaCMGkV7KkW
6c89yC76XN9EGDJsChlXkvDyXdniERzOFAH6lGJfzfRHBA2HHFo4HgB6r00Yb+KiPOjdVLtqRe8d
NXy7/lFFOQYjygZEEnTuF916NNGGtldx8dMMXBfBE0VKBbCcS5XQKyoJukdmjDsby4IpzUSDscH4
pOFO7zI/S97rejNhnPH6utif4nOK9bq4y7ZZWpC6MEzmoL3p2TdwGP3F30ebHkhgDIphNujcP0K1
C52K4u+3NH/WouG7niv+35iggBFBhA0k3JyJSm0MWqJpBw56PwPjtlpFkvRAQH2DEw2dmf+Y4Akn
i0rN1SxF8m7fl7FXnaZDupsf6i/m1nq23G/VP1AL35SbduPslNE1DtcXyL7BxTcCpJiJa9tg3+Hj
SdANY4JasGernUcKd26hXCGbGhQFf4Zb/q8RLk0Aj7nhNKwNYtDX2j7kma8vDoaSDS+f7vPP6ysS
et3KGJfJgkpzrkkBY/qkuBo4/UxZEincM5BIAzINjqeL2Wc0WmJbb1DdnEPg70D3A+W27FVLWol/
i+2AcAFBAXTS/LeBuCIOK0PJOU407lS8cDYpBi98TWtl1THhF6IQXECgRdLIP3MUNUmhTofwR9Vm
01nHBLpX3U9Spa5avBjB059/Ikb3hXEHAD4uuIXoAomKwobLV/N7hyKnIiuCiXbutwGMQZ5Hhrle
nDxzYMAav9lYRG0fI9mVIbPBnZwIXe62SGBjtrY0eTTIHRLt6/skugDXy+DOTaX2KrpQMDEOpygB
8e2h6n2pAJtsIdyBIVAR0nsDVhqj3eZ1up2B7Mu7ZnN9MaKLZ/XC5F/utqLTbmRBgGmgO25EX1OA
i1Prs6D/XLckXNDvEpLNtnWVNyS0n5Faw1IFNSELShC5tctaScInLEeu18PWu7JSYzhyrkZs2xAv
j8RR3LHGtR1pvmWmr4PW+RHt8OFm9H7BCrR0g1uU8TbLkrumnmQ/Rra5XEafqVlbmOz53h+Ve/o8
P0LDGSq2rma7dKcegv3sF5vk1XmXadsLE6f1NnA35GySVp8TbPbk0LcRM7rxUm4zEJ7aZXScTNNF
8NqBH8KP8r+AIJ4VDrhTHuGN25sMLBrGt9P0vQZh4rgBAdsMihPt+bpP/R/rdFD3Av8tJKS4dTZ1
V841wztigis4ZLORb1Ez/GLn4SGpJyRrWU+8lCTPJaVHtZ6r7fUfIIjQeDzh9YQ7GjNq/IN0cILI
KIGz8sIywun8HEsH3uWRcWcOx0QW3ETLhTnTAmwBJX30Ms69O6vHhFoJygdOpNyZGvJi0qHmFXsd
1M1S0FDOkbWZ1dZV52x/faWC43tmmju+mdl0bZNhpbl2m1SbrH4rAokJwXGBCaBjDVZhxlDS+eoK
qwriiQFAkvox6X3F3CR0Gww3nSHBYwnXAtVezNagWgkZ4XNDw5xqJLaxjYO11+djVL4l48v17RKu
ZWWC5UOrOJQpVpgGMUwU8Sbpb2tQgoIvd5n2VCa4wDaeyxUx2Pd7MdyuLc1Ip7TChwHxeh4f5+pj
CjFa8f36ethBurCCESs2Cg7pVv4lneXK0Orpgksvc7XBpV7xzdj0Jx2CudcNid7S4CDDqx2cvBjO
/cWbtNq5FM3prIyYb9/Ox/BpvotBOKgcwkMOa72s4yrIS9fWLgCp0IFXI0VFj+wU7ZJTdYq28a1z
UrfhbtmRXSOVFxUaxNg+ZTqWQB9xEctOiyZabCyPQkF1QP+xGyXHSOTd+ED/sXCBXEj1mE5aDwuq
8jBAF7s95IH/Nx9pZYNLsxyoi4zBABvz4+LPdxn4QH40m3kbvEcfyvYv3ns6eO9AoITgxxiHzg8T
2P70YWGt6TBXJ4Akwc2PNDx3ry9KdJBWVvhKv131hlqNeED05pfO9HL9pkjeu2V33Yroxlhb4XbO
DPJeiWKsJaHgUIdK1XSTJVsleafGXbE8XjcmcgXG0oFKN5My4M+S04MmA9RFQJHPjY6am9W641JF
GxsDrZLdE5ly4M4akykGEx4X8CpDWyA8hjBUpnu0d+fko5chj0UfyKFsagzT9AYGbs/doJrGwWyL
AfiV6Edj+E6xjVvMGMvIWkRQAdAF/WuHd4QQ88P6CFgbuAI32jbcQGUJRbUHEmyyjXKqZLAf4c6t
zHEeUaVxThqQV3pqCyh8BdJVBhOXnFiZEe7RQjs66HHD7qPxuR73WfuUhIc/d7b1tnG3qlJmoRMD
5expBAuA9poeYU5f4mai8IlUD9AvODRwxdxmKT0e9sj6WLt99Nulu5lVGXRJdELRZEf5ygYLPeLo
uZsRJxpyHUziXgSxnSqYvHIudzoqt0lJH83ou2Pkkp0TJQugjGZzT2CjgJDDucUOD70xZCWFegLT
/VC7uvJEstAls+LGREK4ITPGeUJtANqWaezFV2xKMArO07Fdku2sQXZne90j2E7xScN6XZxHMCig
k7IJ2WG6U0G3Dd1fN0g2ee63QYfJlgcFT87rJoV+vtpKLgw1YzrMQ4f3H3C3x7SgXzpwbxhmJMO9
iJwEPoImFNTKAG3nnGRY8BQPFVwWE7DRevpW228UUHP7oMX7IJI8JMX7+K8xvhhZdvlc2jqMVWG0
H7MCs/r9Htq8h9gsXMVefurW1LuOosqmC4UR9/cqeQaTSE1GK2ETLCVx3L5+nULdXeJbyMZIPtul
3DyIbVf7qXNe2QcIugNb4qhX3yLNbFy1JbhL5pNdTZtcNfxEje4n56tqBX7pvCJl2yWt7nbWeK9X
L+FkoqUauyokcf/CoZioAViFUYe7AGUaSmZUNs7mZIX7tkVeEHf/1EsjSQuEpxJ9hl9yLkzg9zwE
aC2A9oaCm9pSX9rguTPum2K3/Ajn979Yjo6UV2O0/heMDCOtB6VeED/TxPRmlD+ojcl1GVRJuJpV
MsCtps7aPKpNWFGt9BG/xUuhghuA8yzPymOnyXIP8Y29ssd5z1IuC0IZbjcUcXS3UX8s0Uc55Z7a
m1t0PW8XbX4J1Fe7bTwrk6kbCQ/JyjgX5dJJGbI0xL2nq9mNQ55zNXhOo2VrY2f//ONBwgVvfxwV
Fewg504S5mkfGCUslfUJamVNfYpkmmXCEgMAmfBERjkNQuNzG3GFtoc9qbj9nM9+fgkj24WKGSa0
73o4zJS4evLsgG/z+spE1/raKnOo1aMPD9yZQqAREQ6yW53qWZiOuG5B8JWwIJSIAA+HdjoPkKoB
X8BHwgEzJ/01NfD4io3wez8RwJU6GY5N4P8AXJoamhEa3i38hT7O1mJ1Lfxf0X6AB8G35vSgFLPv
kNY1ks/rKxNceWfGOOe3p1DToxHG8uzYTw0uIXccJf1J4e6tFsT5OEQdF0MbUJpZAPJa9Fc9e0ox
yx4pP66vRXDTna2Fu77HVlHbCv94sT69gipga3fAG9Habxx6O/fGKwSVNlYicz/ZFrL/vnI/a9Hp
MLIJKwVNXguAkrwEnfvh+toEPn62Nu5kOU4f/g9p37XkOK5E+UWMoAWJV5CUK5X3/cJoC3rvv34P
a3dvSxBDiNs3JuapZpRMIJFIpDlHK2voxgGDkjkVG1pZX5xMD+EYdWjYGlMOPeLRuMFsDqaLKBRJ
JX5oJfg502T5+8lyheDfLEA9Dmuwt6Q9Ou1mrPXlPDGrzdxCYhPr6wa0WsBDIz4Wn31tpmUWbeDc
AVfrGc1NFclyTl+T90KgCoX+I0J88aWlAlZlBSKsjbHDGKtvuiPLb5TXO/V++ORH9C2/oP/mttwG
flKz5Ef2J5F9xNoldvYRwqVpNbWzjIAgMxSybmBUO46WC8wpG9QrQCToNBelWSITu+6q/qoueI+Q
9kqrFZCaVhZrjMcs+yzHYx+OjI8SJyLZSFtwIsYYJU21pF0JCLeGaesosqf7uvv4q8zyBSeGWSiA
dGjoIgEvDWdgI/eHeJslCyEaaF+2g4wpRbZ6guOIUMYc5wwCQXSBqdZ5foiGxO0ibzC+Xfce60f7
r2qC9xhymtWZCkkgfZk6ZPU0lmuybOhSm7l2DgT/UZl503YRAgx1Qne0R6L3Ov/WYoa2V7/lsTfp
rJehxsmMQvAlGNPEBIMJvQztrQu+SVOVsnUTYiat6sFrNOL3Wxp+V6ZhB6zH97a0Nte3Zy1uOj29
jlD2akEY18+LcZfcxFDiBihxDQcKL8C8w1uSe7l+sGSQfmvVzjOhgsuIajJmHYEjhqE7+8hXS6bt
8ptoD/9h6m51r7zAh+Std13Z1WgAUOVAz7fQ7H2Zw0bkE+gQ6wzcizJ1byBRYSs/bQwNXZe0ah3/
kXSRy661SM26DpKmGhOXdcHK5l/O1YkEYQkL2+46dbnLamCu2/1PkK5yGZrb6n15IkP0sU7VxLUB
27DST0KfZ36H1oQxBW6+gQ5yyZKtuqSFsMjGlINFxRqhpgx2hdF3nGH90dBQrXG8sTl20X2pbK9v
zurROpEkuCSVxl2XmIu3aJ5Uy7NUn5Yyj7RuAH+1ETySwfWomAdoMygImHpfMVo/132tbFmluUU9
gLkRzCBot3xLss+id4dOcrJlXyA4KAC4IrZuoWVT/CLGT8y9XF/F1TvrZBUFBzWndA6ycdEwf+PD
E9VA6PcQdDi4XtaAPa6UjTRIDIQKnsqa88DMwZHucgBZ2qobzO7AgZsYur2sFCUTJRwuMtT63GmL
LSJxpCz79RFNH31ysGQ41TJJwhEzMEc32M0iaVDQKH0TKaGrNYyMP0dZc8Wq9wPcP/qlgSCMBOB5
kFHNEyDAl/KA6rwrLejsyI/Wemhk7eCrp+tEjHi69Cht+JKpme3vmFrrhyMJJHnFVdM+ESEcrtbp
tc5eXo6D8xy2fyZzf920ZSoIR8eKKwLgdqyUnoNAKuGe2m2N4M//JkQ4P5NZOUO/rJPeExB/ZgDl
2Br8438SIt7uWV3HLfIEeJfiHop1f1YsZkcyDEvJeolpg7o3YrNZ0lia/Rqa3yK+TWUAfF+J1IsQ
7++eO8JBAWdllSaLJrbG6A4As9b9N/0BvE4P2l3lxe8AM/XSlplec3zlLQieWXWjSFzq6mE9+Qbh
IVA56EB2lpgP4Buu1b9FfeXWxTGJjhomja/v3Kp7PZG1nIGTJ4ES6WFiV5DFy+8BWEznKn1TY8Pr
BtVvKfWqKttYJPu8LlW6zIKTCIMi13A9IuzcaEcNg8Zs3oCb60/mxoNH9vO2OAY3tZ+/qZtH/qM5
vF2XvxpxnGgtOI+21Ug6L29mPnwzy1cFZBB9TTappqHARByWJ0kkWejlJ68ZluBMirAPBmcJctoS
BEoho4EPbEKmyCa3ZIdEcCo2yWttXFTTp70DYsrhXUrpIhMhuJS2nk0Vdz7sk27s8SlPf0hHG75A
Zq4sl3gLTwACLOgMNeJj4xZb7SliaJN7QBBazx6/tba55pbv+iZ4it/Ju8qGnX7XudR7NbaZl8my
ABKNxfJDlTvK1PGvzXtJuwfaPJmR5LJZF4GJkaXMibeDYB9tagyVupyIae5YGO+S4BUTvtfNft2x
/JUh2EZH9GDUHMiI0uk1yloWjeYmGQNWlsVnbsr6UlZPGRpSAOcImH/kp859S1WDGS8zEHTYGGMC
Siaj3aavI68qD2G8V2U1/PUMEQrfJtqzMfQljhllJG+yMZuQ6X1q3tChDROJjhjss1j2YN41sqLc
6ok+ESdcFXWA+dPJhnqR+mlOB6fah4WbOfvre7YGbwUesb9aCbcB8DByZyiglbJzHidfvY0ORuGl
7+W3mmn7eBsfkgfLDfzrYlfN8USqcC9YSYoukxxSW+OIfkZ1fA8ViWaLm7g44pga1FAAAHi8+BIb
6lQnGUdRI8V4srrTEr8BRrA+eg3fmvbI5uT9H3Q6ESh4/brTlcRQoFPqTPqRICR2g85CM446ycC6
VpfvRJRwmmenTOJxRj9gR5PHOQ/diNs36SiZ8161wBMpwnnWcXQb3kEKSbeOAf6Fh0y9s2SDMGto
sGjg/btRor8nYKAZ6dLcOHMPE+upWjMS3lWlPxZvoIZ0ohuM1UXBTd88TTFghzb0n97S9jKDCUyy
BRv73JUMJoCxB7IUwFCZMsajNX0jMu+4ao8nMoTVNNCqYFqoQSzv9dDwsuyH3X5vZ18LflWmX8kg
CVY370ScsKqNwlu1DqCSaX5Y009NfyH0Rpp4W33DgJsP6GMmSm4iarAzpVaRL3vXTKPbVz/CQGKD
q5Z+IkBYtcEMzai0IaBut0l2AMSflNRw7R5BegiYx8vVhcr8+eYDfUAJHQ5Ha0xF/lSG7YFa6MeZ
u9g6tBiju+MqSIt0s8l21x3G2hYBK8VBjyCwPawLhJgxHy2aj3AY5Mm2H9GFOOo3iSyDsraCBrhB
DMCxoJ9X7JUBC6VSVqGxHC/dC4C5x60Z9PDG9royK5aAPkcMZ6OQg7SXWF5owAygRI6Vuiqm3wGf
FqgMuJ7/QAxzJkW4N3pa2WNHIAVILw9lCezyKt2Afue5QamGoFZzXamVtQOpoAE4qAW1DXQQ56YB
hOXUdEY7de0u9Iu6+Wm0o0sUVVKaWRVjINFuLOguFyxMNkgOgJnjpG4flx95j7EZrX6gUnyrtS0C
8yOGGmFssLnlM04eY3ZEMssMldQNnNzynSqJn1QSfswJj/3I6I5ZUN4lMXkv0OzL+pncBjwzmNrO
FRuDiu6TxpLhvC2OVbikl+FeA99kWwSzw+eflFmlFs1VmGHyNmQDKDaS+c5qXS05ZPTl+l6unDYg
oaEBYUFKVEF6cS4qxyB62CRx5mJCBkMUHQ/cIMcdrU1JgJu6UVpZPWxtvdGN+39pMUAVJ7hgLciU
2tCazO36sWdqTJptWxaNZJxiDaaEWBiUxtEDkgA29lwxdW6CuphQ+i3Dra4e+toP6W2uuFm15amH
hMO2Vg+krFlj/gwcPzQ/w3ofdA+RDCt4DUDt7EuEJU5iHvF47DI3eWuWh1T9o/IqkML+7rYJMpD7
8Gg9hL7jdztyJwNXXLMk3UKHGHo4QZQn4jP1vQ7cjcWSls7+gRYzy1uiMRvvVRfcpyFblv+6Ra2K
XLAcgfqDk/v1YDg5T+Fo8yrXsswdxw3tDmDqxr/fJkt3S9lY11qBi3zhRv4/WcJrwIxIHxMTsiZA
8mfhLu9j1kSuOt+1s2cYjxMQjmrFv66gvnZmTqUK/o8EPC6aMQViUpYs2HujHd/qWtF8CwJnunXa
yLjXAmL9DobRKTe87ZqcpUQN9lzV+sdhSnMUZXUNXNrKqO6p1te929QNui9Ko9NyN1Wo9jNsOPGH
iOOKajFhNbJUN8pdkET8NczNKfUqpcVcSNBbkuLTmnawmAUh2bYwPyY8IK0KXTWWA3NV4qVtegeq
7Yi/0VkiZrF60ceBexo4chaQIoDPdH4+6ZBWkwZsdVCpa9t61DZOE/pTYEg2a9VEQFyFSTgdnDh4
EJ/L4Rbpm6HGnThMAE3wsyG0/ih93SVsCvQ42NCoC3wgXLZPKVyg7fY55lgYT7JQVqH8aucSVTZU
3Jropwbwh9g0Mk9xbxkdqEWMDcCng73mAXuPjf5PzeNo6u8euW8c7IkpKdMdFh/iPTjW/WwHTLX9
eDP5+bZjnf+sH6vn3P2HuW7Mjv/n48R2E0MrBkVZeE9mC2TjxnNH9/jI0NwO9m3eS/q91zb/VJhg
YwOHw1KWlQCAiK6zQanV3xpwX546JUo/rx/Xi/sGfYkIwuEDQVmFQTHB0DQQFkQZL2AAqvFuT81j
g8jlvxehWxraIFXADiERcm5j6jh0I00mxF1lR1wA87SuwhtJ1LVWWD/bIcHZldlsk2zZIfJYh752
o/uO16Ovg2GsYZPfBb7q/bmul2ybBEc3RUpSVMlisPypNfeltg0SydKtgVqcaSXc06ZVkLIZIMN+
/oj8ed97yTeMBd0fNfdh3j0ELAuZeYw2hs8317WTLqjgGqyZ1k2lQ3T3x36ZP/r7H8As3wLl+/CQ
bUc3KSU7uL6cy9wTBu3gWAWr10sD49EdLuPU+jPmD3p3IyV1XhWBtIGK4WPgGn1FRSeXb0eLOBpq
BLOqNW2TQWXolkC5VtZevDYQCeQiSoGpskzHOoJl6GmX6N2XZUQFmybzB89/Zl161Bu4qCn9VWu2
q5mxa2XJbgZvKk+iB8nuLSIuvOlJkCzsXpKqrVYbi3GCmc4He+q7SpVhY1HMOldprGwDy3xWaydl
qhrdjFakfNpx+pRpHfEBT6lIDHnt2gS+J5YEtxrBy0jwAU4+JMYSSMfG71bzBzQeVvOOyDopZGIE
JxB0cTVoJcQkxV0Qe2Vw28XYARlI1foGgxkcjUgEYZx4PXdDmkRNlWQuT+x404NMJ6bxMZ6mF9q9
h3l6W6edW6nRe0eUTZ7Oe0v/kGzwSgaCGCefsPz9xJY1LQ55ZuITbO6FL07J4pClfya/8u91hb0P
Hn/WJtbs6b4fWCy5odai2IU0dAGRsx2M9p0L73mT9aaFyLI1QaT3BmNjY7Gto1+ZrI15Vc0TSYID
NHRwwZVLDFu3lkeTjzDsWDKqLETyK+qGfRkMkqrHxY0IWHw8+UCHCuY2DKwJuil86mtjiV+RGRlZ
loyTV3fmP5RvkFqBr0O/PpBhLw7EFJmtquZYQZRwk9cRtQF19iQ2stIcCKZQdRnRd4B2IE7CYGrE
NisF0Z3KgV96GKe3ztnU89EB/DoI/DTbs2WQNGtjQWcylyN6Ypc8CkBRSSFTB2NtkXgaXE35vTfu
jGBT6d5M7sPKneCJlI9Kd1OgrxWq12Z7UuxpIcvFrN6fgOJZ8HfxjgdG+/nX0LxZsrdLfFvccMos
83cwPoL6SQnYoD+TAKCcvgYi0vreSm5QwwgAqFIdus4vh8808otYcquuOSgTwyCEgt6QAhNY+J6x
QB4lxfPBUn/PzUdJbIB3O4BWkk5drkrCbK+JcUiDXOD/2jTgYU0gqfFTr9iZW4QPG6AtHnu0hO6s
zcfAtI19HzF6p7Bm2wFWhRXuZ+gDTMp12Hij+ck+v3PAf8F27ceEIKN/m7cBeyy94Db0367b6trV
bMFSTWqiKncRJHZJ04yWOSB8w5sPljNHD44MBmhdBjDONAPvYrx4zhe/iZyiwxx35uaTtbOt6tYu
tJ2iNRLnuJK0J/AhS2IFOVQ4k3MxQ5IWPKXIrQxNTiM2D5p63wNL/FCrVeYZdas+9p3eHbKpVYk7
ZWH+fn0t1191tg0dMXQEIxOsDBetUiNNhkfqDgQ0HRt/jMSz6g3m/HNmSEKNtVUFYTAIg4BmDI4K
4c7V4razg6TH02jYUONbnjFVkU3nrN0CpzKEJU3QRV2F83JsuDfbLNF3egoY8mIDfBwim/pY6wRB
aeKvRsKdg8JxHsYcGkU1XpgQVzGAy35+FNuMccAmFFsbxLGpi4zycXYP1q9pJ6NdW7uEbMCWAgoS
EEvIcp7bUAfgeeQI8Qn1jMPQ6TGLu1hiJqsbdyJj8SCnnjpTRlzikBE4GI4E5bm215vwh501sqTX
hSRngQWBQaqo+uDcCQsaqopJ+qjP3Tmwt5HGXd3OvKSZN9ft/kIMTh0QYmDwaPIz8M+5QiCujmbS
4eAp1Z73n2qwzWRudc0QT0UIUVdVGhOS5BBR4eGlBMeZ+BGaP3oV8zsOaBD8f9DoJE0reCyjSozG
qRdxve6aGb0NR8ufovnpuphVrU7ECEe4q9B+3FY4XoD6B4OTXdcsV95J80KVfSmdV1x+TXyanOae
hcOs80ifzQHSkGlo04+Z2yzMXhE7h+V76/hFoTLnt1rtwe/Aruu5GIAo+fRUCQaCmrGt8ByXTPrS
FHekvR/nWzW+j56vi1lbzlMxgpFkzlBhJA4KBskzb0yWFm5jeuC3ns0tomaJUmvXDcAPjAXnxwK4
q3CMzX7Mdd5jdLb+yFD4DkHqGR+Cp4mzf2jAADioiuSnjrgC+LXn56u2WgL6UEhSrRsn3qb6I/kH
pP9TEV8324lP0iejroZq2aHhfR5+6Y2n1W4mG91e9a5/FblINUR6YnQDFGnVwtW7hgHp7LoJrLki
zMEA/4Ys5CUXhGVJidqCpSHUMI4WICIyjObIqqdrG/9VPFWRjEbOVDhHdISjbdCvgjo6CgjbGRAK
GV5HesnZWG7bPPHiQeKPViOLU5mCJyd5ohEkjeFiOWh382PLa8Bf3KjZZpjcht+B+gEN/tfXcuXU
LvcHZoANFbztYspdaXlcY4ARLwqMiPULnm/2O57QjFP/MGSAZl8VPcFFQBje9LhCLACaCTYOzgXe
RXWAmolruv3zYLIsYxMGGd6im3ZvbLLD7OZPNGWAqqse6J5uu5xRj7DYNxtX9s5eS8Kdfg4ROv9J
EQB9SoHu+dHZEjd/4X5yG+yYchveGIfoWX26vtZSgcKNwwdAphcx9I8Iw3wSczz+2O5siBrfAjfd
l9tfEomLmV5ZcaKfe5V5yAKjTyBxQB84U1jijod48zAj25+D7DmRnMy1J+HZkgrHJuyGAdPwkAfQ
+6NxnHuXsoQVLL83XfV7ccfZO6m9O2wxBukbuFNJlCJdYuEM5WFdkKb4+oDmttE3sDGy+ckP7yhr
BDZq5wwUPJKpnBW7BjobclVA4qdwSeKTwOJpl9s9cEE6C92BQOQgTs+mxO9tsmmtXw6Q3Qfro0TK
iPIQ79ENEvYsoX+MeL7NkMXsmp05Hqn93Kp74jzxLveVOvVsIJ3KZq8uz/vyqdQBSIuN4Ff0nWpE
p3LO8Klp40fDk5Z9In3Rq3ilj7+v296y0memB2IeAvY2RNgqEBrFJExDwSfThCR1u6LAW2I2W5ak
cylxmhd3wSKFWkvxCDfnhf8CxldJ8gidGoD2mg9N0byOVAerfU5e/3t1bJ3ooNkz0Ewjpp17ow1A
P4KioRry7xkyurPO3esiLkIb6LIgKKNwjYYdTWwJzlvFSJH3Q2mq/JyM53YGFRbKApyzPHqzyD+s
HJL+SJdgkFy3RTA0Iy+nZLZqVI6i+s3S+NEJ6zfKZVDuS4R0bgZ4py+lVrRUQZSIKJg0ozIndta6
Y7qJFS8PHpLGG6jkCMqkCJ7VsUYzHNO8Rc54Z01/WvoQ5x6ns+S2lIkR3KlT2vmkaWnrgoGl3atN
9FPp8+odmPy/NTTMSHZIJk1wplnaOhS+u0Wo+4dMPo1eSHNIZbWoy3OKDUK8hhAArSp4FJ9fEZbd
ODSc4tZNeQjap5Jwz5wimbWt6nIiZfn7SewZjRQjdmnSAkTO8bLO2eoLfYGyVGk2/+0pWvRBiEFg
2qCCEN4hRZpFwOaAJKQmkWZ2lc4Nsu8tTIPeA2pQcuNdntlzacJzZDa7EIDlsIixbm+MoG9YVTYR
K3ut3aBNZWJkAA5TRqksa7O+oH/VFGIpTJraBuVQs56ey0wDnSRl+Yx3gyHxSheRMPg00J5F8fQH
byWA+c53zrT7rs0jHK3cCRhpbbwhIzbpip/gPkOvk5c51B0MGcDu2sKic2KhrfvyioLxV5HJE62G
8bcjqGyAjvbMtT3PfoTlBD4kW6LkZez9peVfcULcAF4wvVd7iAPsjp9YdzZG9Ap1FxgP1vAaRZus
cxHz//eWeqqicPL6EtWLNIVM3n7x9+Y1Il8gtHNftR8d2bvsclziS0U09qGzViPwyOcbOY5As3Us
ECzS6NVSUbvcNso+yTmLjaOm49ZBQ4jj2bhurqt52YUmCBbP/lAFRCkhuA/yo1p/i53vRflaKY0L
0kn0w+F8GMp+agHqQcotRYBYWN22z4xtE2KIBFMkQRl7am5sCPpCrn/corR4PaG9/D+LIlh3WzU8
NxRYN4CDmR485eQjHiUyLmKuRX9NWxrFLKQcxTpJXdckqCfIADhnzSaK6akmHHrWk7Tzpy6/w/NT
Vtq7LBUJQgXH1Gf2rI4c09KTXbzG47C1w84r84FFEfio0Tfao+wWV58lKtSx9cdI5ltTe01VjAvb
vZdbk2ca87EO8u31BV83w5PVEByXSng3IuBsXQPgTI3yrne7vt+m008Qy7F88Hl5a2eHvttfl7u6
0ej5BCsXeqBQtjq3/hz452GMOXmAduU7y253ugMAu7yUqXdRFvxad7Q/wLuDZskS/BZm2DKUP3Go
+3pygz5FU1Pvt8hpWyAs0Ez9xQwLr7eTx2kOJbLXbvIFmu//ixZ8mDmgm54uPqwj/SGqqr1hyS6D
9VX8K0LwIfmgJ12ZYPNoOwLlyIQLAZmTqf2TyzhRRXAZA8lVPZ6gSoUUiJfsUEP7E+3QQnusd/ku
d9wH/dlhdGB4Xuymp38xlb9KCqZS5i0fUrQiu1GC4SQa+ylp/GHKJDHr6sV6oqNwQu2g6exmuVid
aG/NG6d4orh6kiOw3mt11yWP/5tW4rlrqYGuZCxpqnnNcEvIkYy/rouQGKCYUInjYKDlEh4rxcto
3EuDyNXfx3MStUw0Z8CXnp9hozERrAJq1E3z+7Z+ruju+vevxhwmuk6QfgU0nhjqkKwv7LSBj2jV
5DgkhBla/GyVL8QsdzVJb/qx+XFd4mJKF9fPiUTBBqqMqBXVIZFMKNK7k/JQKTur+BW0EmNbPbgn
goTdH6jKEwwVAmbWue8AJWp2GAaV9QmuaoP3PgCJUWi+6NxJhlmJTaOCAxpwvWXpuAfxQsFC9UOd
KredVcl+rcXAaABb2p5Q/AJG/rk9mF0RBEVWL0rtGvPdAa0J3bQyRoFVqwAAJEJfsABpIsykgmwS
dwiWjpPUq1s0/KQV7u7G1fgO+SamFJt/MIq/AsVZ6LAt0DY6QGBVbB39rgbZUfFbdV40IrkTV/fr
RJDwauaKU/GxWjQDmgxpvQlYbskPXXPpLOn7+eKQEA0deV90H6BKifyJYH+ZPXE+hS1CvpyFLsYf
DsQdN2Ri0S5iPUv21u2wuYsPnw+BR93u47m56bz0xtpWm5xhyV3k3yVH4rIUjav65JtMIf9bqkNd
G6QBJe/9h+Lzg7Frb4rH9B3AdjfzXfwe7Wf/MVGZ9VDdcPCSIjiXRIaX6crlE5YxG5AkgltP5JFI
6hIQHbRr3Al5wYOxHb3QA+FQ77Y+Rm8eDKZvQ0kHxWWOVpCpn5+aKQ2AfeBA5g8+u0DVe1cfpgf1
o/I+wYfjTS4Y573wYN5g1XeWxOIup5sF4UJ4NFAjpjTvofBh6Zsp/GByk63iDpvhwdriGXtM74AW
JlvnxbwuzO9knYXQiON5G5QJxKJO6FW+xYCGnYC2o/l5rF7Me4cpHrm1PdXTt5XESX2N+1yTLXip
dqoGdTKw3pjN2Mzszb4fNz+eCOs2xNMO6oN6T11ja3oTS96fuw0idBlQ7upj4NTMhHCqz9t6IAE+
AeDfGkys9Z9mNm4U9+vo5Zvso9zaB8OXjuivrrsNOCeUUDHkJUbD6IGYGt5j3W0GvDy0S6HfgvUf
xgZgXxsQCd7EE1qj4srNNgFKXJIwci1eME6ki7vepBhPdCA90E1m9r5Op3+QYALwwEDpDNTb4pBT
qaQRzHnEjHQau+g2dmNpRWNtCU00VaHBA/Q8F4jbWp4OcaRCRIP5f6/awUm3P2A5Nz/zt5L95nv+
MrFw37npmyNbwLUL9lS2YDdmoxmzFkA2TXpgp7g890KkDkDxeP3GW00RoA9PwyUORNMLCiLS13VS
gfTaNTo2/6SsWSi+v3PUq6zHlFm1CwZZt/hEgmRg01bqldaio1PxgqGAFC3KyLis8cSsn+NHchsD
3xRwMZgSZI6bfDfw0Mjuf0m0Xnsr2pjDBfWNga55cT4kbvs4qAYDy6u92Slzkt/EPvbJS6K/xZYX
JofelCz06p13KlIIOO3IGELMAzduHbHksd9hIO8eaIw35T7ZDRYj4HK+sxJcQACERlUy9jHdHb6i
dnNd9RWjtvA2xngMcrR4rwqRR1A3WThWKKqP5LUoXJrdl+YWOUXwsAFY/96RRaYrG4zM9jJPjqYv
8KIJ8nR9cnKiVbWLLsF+O1I0uJlB3OMhBLaZ66qtOB0QsC3j40i0WZbYKJVGZdSbKqDVUXTfOOX0
Heg5kmhqVZsTEcIm5lGPUBsAuYB0q1hbzF473PfT9roeK2cfnCJLSW0hi8YE53mYQKouNqISQmYD
qVCe+B3UAadW8HldzlrqdWHjwYwU3gwaUk/ngriWGY3StTVYtw8jwkPg/fYmgNEYVwDpsnfS2zJ8
vi5zbY8cAMabBjoR0JAg6MaNuIyTvqvdxsk2eVDuU7uWmMFangtq/ZWhn6s1WyHJ0wQykhJdNgCD
NGq3yEvWGpu69eaJ8dkL203IJePHa8axcM/DyNG7Qi+uJJqXEXXQK2JMd0HwOxqfi+7P9eVbNQ3g
7oOiBYcKzVHnqqljMeVT39fAtnqpKEYWDWCdxrhh367LWVflrxzBLYd5hHJoCzngm0iMO7O702To
j5fTJtgjB72NyABjogec4ee6KHaUjoG6WF9WPM5xsAy6Fm/1bHRoIzf5buLzjHntMj8WWrivqfFJ
MUbr5TPPnq5r+9WfLgSK+BQAG+gos+CmF5ZVM8F4ryVj7fbpyFPWULt5G4qQP9jpWP6czHzUAZdW
2hkDJ13i9U3u3IVJiLG/TkkqFw4t3+HHi20OygJ00CAuOY5OM9ispoQXLAIeM6eYDoyUctxGRVsd
y5C3rxZRSc3SocTQlsqt6CEfTesXdxL63k466pzjZL9FFMM/HsA/uscoSDQYcM1GfQQVQqvH90W3
pKyCcnKYXvXRBkwlxZ8hVPBochxd9Tn66B+0vMLLudI6/aB3nSNDXPtqMRfWj2I+2MQ8BrjkAI5+
vpWD0s6TU0+1mxMFSOGvWGIftBebmc67xtGYMQEzJ45+cOuPWrXPAAVioR6/48LwMgsdKeg6zetv
ic6Z2QwYPtZQTev/W2QJcI0v5TQd6eFlgkwwtxQNJGplYY/1NroZ0J1SFONhtN+vm9LK9XomZTnA
p9XW2ck7S4UU2pTDHSBb6pCFDvpdmUqiea/mTfKUgCmK2+iUAZHYw3Xxq+cWdCqAzkDz3EU0h0GE
gqsOzi0aQ46phv5nJT8GnP/DNYitxqDYQq2OcaJzLa2RZ6SM59oNO/u+VHsPY9YhxlCkOB0rcRrF
PBbyFipaGfBMPxc0V9rQ29ni7+hEfNqlqE5NBFAKaPp5rjmCxpkXuqun2sCI0+S+3uX85fqarvjc
hU1uuVFwZ4Gy5vwbqn6KwfO1+CnES333pwa+gGn5oww/VCZHuLbqIs9KA03KrqanG0qqo2oFb3Hq
HAYwYrvXdVrJP0EZ3PkOqHeW+PtcpzAYyzRezLQukC40nmOwYIPjtB/ArDRtrsta0+tUlqCXGYR4
i06QpdADrbdW2N6q/JjaMpSzVTmoLyGgR7oQTUnnOsU9PPwMZhWw8unAb9MROltKo/2hpMPgDbHy
1+t6rYQyIGVDcRF+FI5aBBnIxySaMUeHo55hDs0YnrJBlihbOc5nIhaVT7xJ35oVnSj86lAVmDHV
NlSbvLZv/sE1YlgeY4+IWjDOKqwcjxytmJbjbNY/6ix3x+A5Vn5fXy1tOaoXd8SJEMEMMh5aDfpb
a7eyv+ouasLG5CNX95r2aqRbyxnRu+EO7V1Ht2jQvy59JZOMhcSbRwVykY7psfOFnAH1k6MHDiE1
aZht7kDaCazpuwTJ0NBrehkp29otoCGuRnfc0hEjwt1kPXA6pnox+XLYB7G51cbxG3oqbgreH00z
B1iJubeM4e26lmsWuWA0YQQTXX9wl+dalgFXEtJAy3gEvo5e3GHS9r/3/Mug2X9ECIFh2seZQRZT
sdTosVezpzhcGlxlM55rho/dAuAYklemJbIrIneVgMMghy+sqQdWrY1eznuaTd71BbPX7AIvIEQD
C3seRrnPV6yykZHVzaJ2u1CrCpZSbBirAZLjqVlSW5s+tMjG6avxGWCe/V2ZpomX6lWA/0jBR7JI
jdqJ2WrY6Cwe28pm7VgXnmrVyuTWYQzASNC23SpIgPrprJfbBfagZIGqjsegt+eDiabk93HWY0yO
06B6bwOa+U6oATIUYwnRcWjq+ZGaQ/nSxHQ+9Oh18/q2nB2GvImNUdS5xf9qlGUMOEBiZBbjSG78
NMDa2PuFXhQ7Jdeox8cweHAGvcJdqdvDJjXH3LVKs98a1UjBpYV5HJRUwgdAP0cbVasC0EQF+6RQ
9L2tWIC5n41NXtrTZh5KijY1Ot1TXZ0x+KGYR6vCa4uFaVdkvpEn6qMxkhwInaNp7Ka5md+mmmgZ
G+y4fDBm1MdZOoZtwEAMn/qOFfYvYzpq267Kkk+FR5o7dRFBz5ESoPHp+o6vvXnRT4WgAo4Oo6ri
A1SnYNhJbTwMVdu0j1FQlXfdULd7kECbb2htC2JW593olcro3AHCNc7ZGE+95Bit3VVAWEQeBqEF
gKoEZwgAwVjNFXxFG6usmHrXHJ4Nx58aSTy4ds+fyhHsGwtoTGOG7ItTc5DtbgqaAIbIq4bnvnck
SyvTSXAN4MNN+zZB/KJmEesAXhSi1znzq0ZSPVqVA0o48O6S/0Paly1HqgPbfhERzIJXhprs8jy1
X4i22w1iEJNAgq8/ix33nq7CRBHd52H3w3ZEJZJSUipzrZV4CM7P8i52uaG3GJPBk6BkQWMdK9Px
iLa77CpLp+mpp8zWKEdNrRIW1gjx17XMyEPGuu1lE0v3xMSnQUYJGtmQlzo/fgSeca2JDCwQfpo/
dhB9K0FzSSAgpeTlRwkaT5Q6+8peK98uuQX0SJApg+uBuzj9/SSucF2h9MY0hUy71qlfKrGnI92Y
5juU5v7BLU5tzVJmRZfKgvSYxgrq5x5avhYbxVafeF43D4CqG/+ys06i9ZnHx0U9tDlB8sxyow8b
r18vBvSrbXLHEyV5uLx+y67452kwc/kBaik1hKam0BYtJWOvsbOw0p+iZG0Svy8YCM8T7gIl3Kme
M4tfGorGn+jZW/hajrS4eDIAXomtB8U0kCRc0Rn9PiggPDAmHUlBZMjnzkGjoneH3ESA5EBK4Lei
BcV418mXv5066IxokwQGtGZNEAnOXXCwBCQwSmsScZD3qfGBhnHHijlBba9Bxxciz6l506RKMeVU
vz0iazO2C0ZgCso/gewOvYFM087F1WheaZYvx9CGZEIqfqTkCvfu348TSUG8HS3of+HCOR+n26H+
XPUIqlXciAnZEmcPhj0SQWs9G74fV3iIAI0BxL9pYm/PXMQxaF65AwxB1twf0u5Gxub95bEsm0Cs
BFFBPMnnGqB6qTaJaTHm10O8RySDSkVffV62seR9Uz8TyNAhM/0N9BwnHXXMCL3NR+vDgagF+dHU
6NkhVsx8DzDVaUlUeB48Hbp358sSd2kmgHfFbJlXZe0eC5ME6H27svhrVmZnH1SJhKFRWAHaYDvS
5jq1zF8FK1Zu+cU5A6se8wbZGig0nQ+GUyt1yx5mYvuNsg+ZR17dBqvNdBcS65i0/7UDQs65ncrm
pZUK2MlZGyj1dpTvRnkYE2Tz7Myz3JsSDOvaz/8eB3Rud+baeu0imo0muyYP0azPZ72Ly8oJe4nq
svGAUMr/ay90VRyANijBU5Pi2a5lMqJc8gwxsmv6sUQGF+ijyHiJ5MrTe2HpzgzNbhAb7YE0Y4Ch
1siLRxQJ9T2UBMuroaneM5KsEZG/v3dUFCfQs95FRg000Nm4OgWdezUDh0RbZS9qjWRC3HUeOtF5
iEePBoQFIlP/h7nEYxhqDwAhOd+0JTOiKQ5NOwbYse2LHujrJHDZ4EX1X9dfwKdFgvc//VfcXLPB
0V40tUNwdECp5+AULPFsDYpABp5Jf+8dp8IPM0PuoFa9yDCiASoWVH/q3XsjD2mzhvldurnOFCZm
l6SMEgDwChiKRhZk2egbYtOS0B78yj5oSKBUiV8rQYu+kt14RY0V51w4vlwdff2wdGD5WfM0BnPL
SRcUAhcuOg1pShbqgxlqerkSRS0EN6dm5j2NIrPTciWHmTgBFit6F0b9aKplwHVtV1ZrXrJobboh
J5lTaHzNDksqa6kIZ8SgsF5qVV6p5gelX3HfBgmomZc9ZeHGRIIceXiIR4F3/d8CnwTamtKq0OLF
0AzK7pTCuCb1z8sWFtfoxMLsAKnVoYkLFxZI2vsMsIlR4w9mlm8um1kciGWBUGi48AhzNmucsqHo
VYGDw4nvVSIfDbryrFt2dpCdIHEP8qg7z/WXFP+7KC04u4weokm1uHwiUBgwK895ZEjt9/fEPJIv
Fe9KVvDt5QEuHcSoQiIBOsUeSI2f323MbOvIGgbmp85tauNlJD5pF0bquHIaLp3ABvSEpmE6OmgK
53YaqxCaTiH4mxrkiO4VgSxtLxoAiXPzbY9aGS3W7pgF6B/wUWBHoy6EBjHIOZzbzEfBmJjSjmCK
vpqx3Nu06N5JblxV3DqyrrX90Uye7IY8UCGFZ2WJtm9MoR6iot5bZmNsKl5DJUgzni/P+mT5PCmM
KhWOl4kYBUGnef6tqSxN0AGlsEagStj6yM7G9aYqviJQUgb3qUtW/HhpmafnNpA4eBJgFc6nAnxx
i9pNzHyoi3hR90EI0loj+AYry7w4sBM7s8jPqUmiOKUCsZT+mcu7nu1VS6LYuavco1ZtKvEPdx9A
D8gmTbsHmefzcVE4rxKJBKG5kyKZBCULQMXaRlsZ1tJpc2pmmt6T88zkPG01B9Nnu3eClB5HnxLH
fbrsFEtbBBkDLNPkr8BTnBtxaFsAmUuZr8mbKDkWjek5ZAdMD2dhMvzLxJ0Ymy1UojZlW+QpTh1T
9er6SqfbNq9Wpu27MD20GYC2wrNsUnEy5/lsaKdBPcfA2VbXrWclhidsyCMg8+MJme71MtpYwgSg
HRkSK818DcKqFjtmaPvVo4tOXwuvtn5b9VprxyUvRTgJCjrwP2DszrwGx3wk0gQPOsZJAEF+7PDf
WdVuS+2ZjeCSHKsiuLy2Sw6EtKcJOSmUmrDvz9e2IgqHfmOOta2LdFeruQl8SSKPpZHb/2IK847o
3VVR3pqdeib8KGIuBlc249EdII0o1SebiMfLI1pAkoNYCCtoLAKx8e/cGMiDFQC048XKrC3Jkuee
02Pbfw3RL0OIvZNwlMY71YcO4KNGZWjpTRUouur1VrdG31oKbk63zmzMWRu36N6ArTNAFo+AOYs2
e0l5zemz3v/LSfpn48wx/D3AdSKPYSrWflTOTmb3jf5UV/vLs7t4Xp9YmV3Ltisy2Vqw4jp7t3od
qlv0BOnFyuW/tA8mlsmEhVMhWzrzSjNGXYsWeIXFRhy43ZeKpCiskRZ9nhW6QQ3Yd4a1QHRpK7hI
P7iAPiENNt8KNC31oiE4eRDFhy7wOSly9A65vzyB/3FW5lfsqZkpsjs5srlWp53iwoyCauVzl1k9
gFYt5WnYW2R4NNGoLtqAgc4sD/CHrggqze1/4qwSQHVoMXrKOX2u+AgJtPLB0RX+IjuNTlqjgEmh
IQFgP5shgRCp25TkoxhG96G3m7xCJkBzHtMode+lDW58X0Ttjxq/AtE/4Ofe8tqRW54A37iJFbPn
UHhCi20v4RCZum8EMl0BNm0r/TStS8fXDTXbiEQaLBRA77Qb0ua2J8bRCNqGVHdVVI8FAPw5kMpd
xYlPpFVtaojMFTFHF8jWLBlI3klXuRA+EvWN23Bt9Gxbsl9KR+jboGYQ6qEE+sYeWqfjVSVNqOiw
to4730wr3T5kPTECncTqo6h7mR47c7DvtKRwZYi+zAIVFqnnt5lOuwC637HtJSb6hZk5hEHRiVKN
XpLKleSYFBAKBJ7MILeoCTf7JG7IRqY9ooPIiXEX1ABHqhh9Sp5FWqP5adf1+VZreLkpTKdim9Tl
LSS+qCmuIFosf0Zqkna+kEoVJpZe5Ssn6dImPHWh2TXRjGJs+hTbo4BUVRvddNEDQdLHyZ4u++pC
cQ71MIiLu1OLCCiMzQy1qWom2pRgHOQtK3cJCVN1M9TPDrpRVulVRPaGsrtsc3EXnpicRTQSJAXC
FGREGmi0V3oNCGxS3cfV+OOyncU5hNIHdOYgkYE9f74N3bYee5bDDgrEO4EWC2WdPqeG/VB1YmW5
lqfxj63//n6y5eXABNWmVPBo7zTnQx3uuUn9wflpVuE4hm12nzZrrSQWHhkTuA7KH5CaQSThzE5q
iJnGDdTDkaRzj3F9V4pjIz/j5OcA5Iq1GbBh6RP2uYfug6BdeqUe0OyN5x+Xp/n7SX7+Ffr5NKNb
lBPxBF/RZ2AQRI/NkAVMlX40sbteE+rTtXLkdweCxQlzPr3wkX6fjZtZ6D9IE878DNT+qlY2JnX2
Ilozs5B8hR1EapC6siG5NFcNikRvV/lY4iYU9qPp9ve0T5odT9yDbdDSK/RM+ImBRx6nzZ6WdR06
wNStuNb3+EKD7B8oRYBRoofLXMRqBDK1olMmlrbtEbFsso0Kpwv4oHDPHQdkY61E//tTYRq5jcnV
EDnjA87XNNIgW65lMFrUAMN+ZcngGQ1WUvmhFD/74QYtJodxrW6zuKwnRs1zo2oR5XFjwpGkNe5S
zX7jSbcpwbu/7K8LexWDm0oQkDRGP7J51kNF45CoNFvkAyDNVhQ3jftUINoowMQAHCss2mMRremH
fz+LJpsTsgZTirt35rIF4Bpu18Bl2+KraTM/RVuBCHSwNczX4hye2JltxgjaOwNqsThb20OZf/Ai
1MRKeDMtw3l0cz6UmW80qdtBjxJD4c39qJaeHNYaeKxN1swRHL0lVsIwiAwC67gp9hl17kl+5aAX
hnfZGRYPr5P5mubz5NwuKidFiQWDYc6tQn4pre2Ncm/g6RJp10KLvJbrKyaXRocdNQn2A8gILapz
k65Rd1I4yDDr3AyS4nagNwwocmOt3fuSK5zYmXcaEklrDGoCO4nGrmyNhRyU7jGPg8szuGZm7tky
781OhZkO7b5dtAhJiiaoitVGc5Pnzt0OJxGBAj1EphA+nE+bqEVFgbNmfkUFSECxiMyNzjs6ANPI
jeKIRinImTm1cgOEWB8aEKF5d0TRX+kt5Jw90UDo8+9HDl1BkOQNnMu4i86/qOrdyqUqNHljGwyE
pshbP65FFHaV9vX3lk7HPs3NiZcSozHxTMDYnah/LCPtV0vMgJQrz+qlvXBqZbaxNdaO1RBhJYl4
dXnlaSWa19X3QDsk6ojQ8w1l+38Yl4OEEzIhU/A0sxhXNKsSHSluSp1ok9aqdSgh4YnaZm6tLNbS
qTXx70DHx0WKYPd8Cnmbc8DWYarrDCj9lHeU2f7l0SxeLKiG4SmFcBps+9lwkihLofuAOkctOy+e
SEk7Xd3xfmPwUHPvdDvxePfX4BswcjUDUuVIdyEEnNlUFFcdKonkNhgCAGRBLmQc9oVphjbjK6v1
PUkIU0jTA0KHMj7g3udTSDK3bkaqM1QUC29UgrGPPc3+0ehHJg6seb48m0vH5Km1WZaQFIKPRQFr
CdLGDtsaKkdepfVKujKDC6yoidSM/yB5DRTvnEqjjE3esmlcg6UGjsU3hlsEFGLOvFX8lGiBGF7R
R88fanmMcrKJ0mHFc5bGig9AGhmKmJP3nM9sUQCDJtHkAX3g2k1UfHZOEhQQLlddurKGS3t80g4F
8cqdKBbWuSUFqDfbVSDv7aZGD6WSUTReJDQCskxrQqrMHtpbi8YCsjYoT+I5iBjxHz4BbDpEQqhO
T757/glQ1ncYNEUnSMtt74jNpMPM7yzn2kj3QlKPkGZl7y85Lso/aDMP+vpUlTm36Nix1Nqclr50
fo4aoti7AmLqrZZ4RAZx+/dMD5yiKt4lk0+hfDdbTb0uK3TkAH1A75z6qh5M54A2GgCoSTOloYEs
yJZzp13F2U434PyGBBkX7SaAP0WrmtkNadEeA80Isq8s8gxDoEHCY+16kr1bwy3NwDq+te3tWPPN
5Z06Td93u8im2Wh2D+G32fRqDunMGCpWPld+KqZ+xZAdYfFarXLpAEfAjhwFAOoGGFDni2hDSlu3
ICDsEz3xmmFblncyvbcL5NS2ib1T22td34zU9AViKe0HsjmXR7lQUPivkocO09OLG2yu8w8oR03N
XEUF2HbbPji+CPsr7creM8/cRddoEAhBDfWK7PWHy3a/z+5kFtARJAQBapu/HEQc9YUwTHBsaucV
SMGdVtpHJ7HWhjfN3/kqntuZxRiaVTp1k8NOgn73bf0Mjc29DfJnqw+4yACYV7Z63z22FKp1ovUq
TpGgzZ8vD/b78XT+EbNFNkmhUaGCPGwNxm0XJT412zDNzWvFjtEY3QlRswlKmL9sdm2OJ987ia/6
TIembg2zWWMg4je8SiNhsaZAtDa42T5ByoDHvQsrTe47GIZ8BvDfMN6G6GeeXUVy7W3z/VY5n8yZ
w6qlndUJYke/McMEOt2Jz9xXdU1AbtGKhRZmkwYgeLyzJWN5ouK0A/EGDQpUuUVfHdFBeOXt8gr9
R+365p4nZmZLNIwOwaMTZszj+EY6z/gAjB+x/oG/2nt+Xz3YCEa+lLVd8f1MxRxOr3ZAFCZg7izm
oTFpCVrEYPeBJ20CRHpofhM7IPptX3okD2SPbNvu8lin3/w21BObs8gn5q1Bhgo2NbnJ0t/S6rwp
AklveLKWcvl+MwKjO0G4wAsH2HkOPC4TToqmxaa3nGPDjl1ybMxbXr0Y431vrszlkqOc2poNq9OV
cehK2DJBXE3ssIoCs6w8RewvT9/amGbXL9VMWtpgAYMpm4MSjTpA+Yva+iZl3LOZ4dudE162uDIy
awbSHEXc1U08zWJ1W8ZfpH+mY+q5azfQkl8gPAOHBckrsPhnvtiwXBUKgT6MRTLPyW9scYDepgf5
PLCcLo9o6UA8NTVbK2nmsuxsmMrSfVT+VMneir/+byZmy8TKCkxLCyaEJlFXuVOqzxpPmMtGFlfm
z5TNcyBui76WkTb5HO1MVDZYA8ixBcRP5Ni3mhutNYZb9D0DNBloDgNbM8/t2LxyGnRygT2pv4xp
GqMeIINGDFdqzryhNV5t9+/BntjDyNLi6YKo6FuA4KJ+Ezcigu5G2QCxiIsEuq9JkJuP/zCXYHAh
wgTe8xvkOS61BkRgAvItE/scKUyUGVwl9qs1MZalexKnOZ4HQEiAQzq7J6kw07YdMYl1/7OtroDw
8IxyK9FioglQi9TkirMv7qsTe5MTndz+RcVioUvY08ddKTxDD2L+g2hHVr1fnsEF5aeJEoFiAhgY
Np7r8x2sU4GTHVMoju4NchHaa7ardvTYHPJnzW8VDwJXd2iT/uV2u+xD2ayYX7rMTs3PdrXRJq3q
Tub7TXnTQTQD2dWP/ErZ0qDdJaV/2dz3vYdMC9hOYLwDUISOfufTqhcK1FFp2vrQlgCCVvBjNAaD
vnLaL1qB9jAYXZhWMq8FoXGtpQ8jUm91upPWtR0/NzJQ3JfLY/kPfX5+JxuQ+URTSeRsAd+Zv9AH
oY2yAIELUn6KR0Md/7Zb7cq40Q9Q4Yy9ctsanooUlpccyJ4GaOFzRYN65RH03VPxFeiSi/cdcJMg
Js2m1HRT9FXGb+dQLRwDRfOKapOUd1Wz4qnTD30b7omhadZPtoRw4gQFRwxXGp9QJip69Gf5WJnS
NRuzzWD3qsOVDINR7/l17dt7Z2Nse0wr9fmu28TbxK/CbMs8xAhBGlp7deuE5nHtfbUQWRpIvACa
PzFTpofz+VjNYYyECukYP35pPtGzGqJst/Y29pQvErIdJFOO2mFYgXkvIG/Pjc62IrVcSfXJKP8E
sjwg3rhrrqln7tuN8t7cDLvLk70016djnF22mpOpidLDXDpcQ5/B7j/LNcTC2jzOo6Cu0vW6HWHj
pdo7R+IV94qnqV50/eqi6RM/asf7/9OgrFm+Q7pdxvXJoD7sU2tvqFtlLbL7fhWdLZM1exQPRUmi
KIcJ8mi8InwMKo8+sS1ZcYclmdJTH/wmHamCU94N0/rsm9LToIvna5t8Yz5hL4Tlfth0u2cnZF68
zb2IrkqG6t/jlvNxzl5XsR1HZju5owgjP7k2b/gm/VGEeF1dyYd+x7EHCfaiuqf7m9/yTr9F/+WQ
fkRw1LXO66tzMTvkSpWlRoT8GPZjFxpBcp1uGMTyN24IufAPtDp+UbbpzWNyFH66XXt7LWR5zmdi
dvK51mBZ2bQSw8EOo62D5OTVEGrQDvy6Bv7mE3T5e2fnrryNpvmdn7coJU23CwhQ4Pmdn0GVUg8q
15zGJ1Td5ry4auJyRQp36Qg4NTE7cSADp8pJMsoHEXlXVfGOYrfUHVsB9y5dUbicQBJ3yMRjmaUD
iJFz1FMRjZbC+pklBfIpBQHYNLEehODOhln6ykWytEchvEFQ04GyMC7n87kzh8iBPMT03kNCN49v
Rtfe9n2YjPsEqF8wkYts5eBZijlOLM7bPEW1pQ5dP72Oype4rENZ0/eeTT1c+7Vc8tLGRPvAiXrv
QChtfjkhg5zRaHpQgDF0lcX8wS4y9Lar7ScpoocOOlBI2T9fPlcX98Cp0ZmrgEBTN4WKOJHE4x1Q
doFdOJ9OOvoueR/Q3SGL6WZosDXKQbm3y/YGNMmtSp7VHHrWZn9gFtlUWfxw+bMWPAvZe5Ah9YnT
9u35W1px44wphYCoAiDOMYV6J6kCGw96Z61KsoD8Qe4edS6kfDR0e58/QdBXT3XLCrFrkqJxCERa
KyXQ+sqr6LCheNgTo9TAkB2QFhofmJWGl4e6uFdPVn3m0jUDjjoqsAAaHzdR19xIUfllUq8s9KJz
YSQ26qJ4PM6fI4BrQ5lO4kgo5LvNgSQaYl9NfVu9G+WuJYp3eVQLCwgtoOmdOtGZId90vlG52oxq
6mBUefGDG2zjaPV9Mf5mPUgx1poK9uLYTozNbu4aIoCk7mEsaqHuwrJd1qKc5tvJVcv3Guprl8e2
uGIn5mbHXgMgntU0mMoxAuq9F2EK6WBJlZUHwNqoZvd0BxkHpY9wHEg0WFGMn2jxpag/tfS1d66I
8uvymBaPuZMxTWM+eQT00m1c2mIKy1z3EK4GNf8VS7bPwUv6v1maXbqtwhqqTi9+m/0uIb6q6F7W
PjHoU122s7xKICFC0gH1z3mBHpIBJkk1F5kFw/QA+7vhAG4kbba7bGbxNsdZ/f/NzFapxm6zSIU7
sOKZGkQl1XaDiI3wspVlX/hjZbY8jEJ41+kwGLu9hgjXxiBvvdhXfAtByNr5cdnYsi+AMeYATotM
/2zvovPw6EYK/Js7CrrM4T0I3pgB8aWE6SuByuK4UCBGtRboKDzqz92utqVmRGgihaQghIHsB6N+
JVLxxhJqMJqvrYHNlk4lpKWB84QmAYqn82k0UI+2Ehz1rLG8rLlpIF1XVvdD/9aYfy3zMYlAI0cH
uDV4cHNAMjMR4kN/CRmRWLN2fRMjjtZTumWVdZdDROrp8potuSFkRVDkn7A135qS9qwszYLH0Blv
0rDQ45shlpvLJgD5x2rMIlcIA6EtKTrXQXV/LtWYlk4xWFnW+g6SWwcrTZMfJEY7WI0LgIZyPcue
WKSIUDXicq9Qo/jkpWP7vRGVj5UFehCtivEmHlgbZkxBH8GUWkjkOMq1MJr+puOaYB6Kk5imysjq
T+kU7VuWS8O3Wq16g468k/hSqxQ/ckr5oSqK9dCCk37T5G4E+GqR7LQ+ll+0swvjRkZmso/JFKfl
o2r/tiUv28DIE31fjVIJRTzm+1FNSBFwN7OiKzNL0murQj3BK2RhoT9Gz/UhGORgo4OCYqLHWGaX
ro5ObjpYs9FYmEmI1lsG81qVtHhGiESEuWr3IV6S/e++k26LfsApcNFu2rmGH4mR7QfNkFepphTX
bV6IJycbq5dWqZ+hqnoHU/1Olgyc+kEdx97jxIXSV6IXAJ1FurEBCz9/7wh3/FGr8ocO9dFd3Loa
8Oc6dPaYRMUYErG0qULTzkTvD4VqQ0YsN0I7VdO9ljM9zLWJ5W5IcoAnKSHrm3avNH19sCBbtR/A
me9Rc5AJaBfQr/7Mok6LD2Y+5j6+unIODbdpGdZmQ6A7m0jd51lZuJ4hgZ32i7zJJjHooXo0G5o+
6AxYNmNs+6eiagaPK667kX0Elc+a2J3nmK36LsHFgHhRXg52YLqxRAsaMFs2gAaklV9XffzYjS13
HvNcdoPfW0x/ZYIXu8qUlebb0IncCE0bfqkkhlBQo1VVWEAU7nlwsVyBxiK7BBbChE29sZJXE6rC
zsGMa/cJQXexG3jX6pGH/s7GcQQHzfUg7Ws7O6Z1/FrqaI56aFFZQCeLSfKX1Sq695WuE1kehIKG
3iuZS0avoxWSO4Yo+03HmPlCizhD74ecsYNSqOquxkxtOMLsX6DvmHgrZTphXhZHT1aP5hW9VPmx
M9B+LMHxdWgTVu8ihbvXhsipDqtxlgZE5fGOo3HCA4D4494QqKICxEq1sIw43ZpyhEpS5fYQ4bYs
EQdVTvp932RA4Egq0WUBggO/DdrHqdf2FDFFr0s0v4xldG0oSv6oklJ8odUbDQd3RCs3UfKdAyTa
V6JISPfJ1BmvMpZGUGOyjPu61RSfFkh+ewZGu7HqHl1lRiVu3kGap7pHiir+oacpClgVrRxxFzFW
HJoohzyPo/L83hSt+8j1Or4rDDb8EEM7kI2aGe52FHrEdiNR2utEywluPUCVwoJn9j2U0NQuEI6S
a9dczasHS+HsSlfs9HdpIWICbclF7c+E2HEIMi36h9qZ04tHLhj6WKQ1P9gjGQJIcKfoiKmRYeWy
XuBq4DUMFj+kypFlBH3h/FYTLiksp0WLa/RAVANlBBhJojc8cQPXJiGuumer/jLzBuRBHJmdlx0+
hrgMWHmEtvHH5VN7AfF2/jGzAKVV1aqNs+kiyqH/jF3IiiAl71IawdjFv8v6s46t6yRCDMa5R1cR
Uovvq9PZmF26uabkDpNT1l6kh5R1QVejMUOr+01hguam7UzIztg5UHCo4YKD/boyAVO4Mr+1sBhI
UbgTpuYb5E+pU2jl49aym48sAQy7TTYGa9+7/LVUQcdv+hJw6TIO8irx3Equ3MwL0RR4qxOyAJx4
MK5nw0fTckPmpIZ5Xt9a4MRjqxx6dmAoU6+MdOl+PjU1fcpJEF8q3Uh416AZUFUH1A3VtA6R1PQa
1R/6F5tuZXLo9JUAeCGEm/qT40kJQKOJSPvcaAaOcYQaHmIqXH7WKF7Ag9yNo4ouhoz4VZM9KMPP
ywNdCOPA8obgB8Rf8Zw1ZwFqEivKmHcwSVvqC7P2Yj0BI38f5RB83F62tRBYQY/VQUJdQyiP5nnn
w+tZ0pqVMSA7YHwCiO4RHlw2sOQfpwam+T1ZNByDABE6MNDxmqJhmVncMBG95Wk24ImU1yvmJneb
7wbQqaD8imQHCnWz5TKtFPe2NWK5+sdGvCTpa2yvpAUXp+yPiXm3xGRQhkoRMCENGdgSUllrLX9X
BmHPHIBFoylsHRa65sPpdx15/ofCNCQjUfYCXh2HBwjE58tijIo1ZJmGgJomhed0uOWhLaBo2hvT
q+s+4fdjknhVLdZgDEv7CeBuFDmhEwjC32yBMiOH/pGqt37fal5UfKhFiEBNSUAszJ+kupJkWLwe
cE9B13vKttnz7asUclBATsHx9M4C8F/y2+ZVu0H8tC9/1dwbVuwteTtoURC5IeBSYEedTyvr6q41
pqsx057qEqK9Hwq5Qlz093sKDANA5SGij2N/ZqVL8MpTEXP6KbttG3+IpFcbCCH+HnVnANb8x85s
71qVywXNVIwGLRbUkuzaMb8uEaLmTF2p0i5tKgi5oI8GJOiQwZu5hVQaYaUJ3ALhxnXujNdDtnaS
L+0qSFHhVJjeyHhFnq/N0KsmQgW4AgjbsdfbDPxzSSNouaDefnmBllpaAHyOvYXcM/TC3dnM4Y1R
K1bhIioJ5RteO8D2XvFtHZr+eFWhgZr9GG1ISJ5RdPeG0msObCXzsDjYkw+YzadwmyzPyfQBOXSm
5YGxr2xNZnspuX4yStBFzmfUhSiJzEYYUXZgt9XhsQj5B7q2bfONvS8/o6f2Tryib/gKGmOp4gy7
0MoAWQmJqXmy1yJm1zAFha228d7HHRqr0PdE8+P9Y616+q7I/FW8yeQc83vl1ORsQQ10kxFZhKGq
fr/XdnEX2Hc9WKuh5is/7J35kB70G+VO3a2VbRej7UnnAQk9F1SVeRVKt6ohMXgEPudWXuvPyBul
Ad1GO4AJtpANr9Hvq9mKq5fLHry4H0+sTn8/ubYHLe9qN51avcu7TLW8SF+hqkwO+H1C/wxrcuAT
A6PT41Ucw0BzDam9/ir9zV7oxgVV69flkSxeAacTOJ3ZJ5YYs9uMmpjAAm1Sb/gbu6ahAjTlxtq6
B77NXi/bW955fwY2O2biJKY9h/QEmu41ga1Zngn9nVw8XbayoBtjYA/8MTNzSLyPK6L1MMOD4sby
VL8O38BlUvfRo7r52e7oyrAWGGHnBmcnimlL2vdofu0bn0DxFsdR9XXhdW/tExpiGWvDW4r1kVXE
u8L8r/Xs7I1pWqWWkhruAdg+f2u3+g9gWI7OrXWw1vxj6c6Glh9mcwrw8Yg59482bWt3hMyHj3Ta
g/HYB4A38uv0zdknDyCfdVfOhv9Mt2tNqxc39qndmV+CtGdkMeqgvvaZhckLC6iEHKQnHwDKtnz9
xnxPFU9FH9m1viCLvkMgGm5CHgs49/lNaFNaJyV6Pfhdqta7lmXIUFt8GAIlSZV9UgoMf6xR/akM
q8C56pjp41ir7XMpQCGLCk3uSmNkx6qp1DK87Njmwrlw+m0zv+aj0zCIJeBcYL2vQ22uVMTmsolF
V0aGF62m8LKbYIznK16rKdopOgRxzWgi8Wc8avUPoSe7rOj9igFSUHxVlXrfW8lKtmJ5cP9reN4h
Gu7utHTAxEepthEk2TAt364MbtGd/wxu3o4lsZHzm3jzvjhU16DXIv2Ca1J9RofG+OtaOY4/89+q
Z6xVRJfO85M5dfXzOeVjmWiVbaEpM1NfeKXv4qjdjgTAN2KiH2gd+05t37WV+ePyeJeO21O7s4Mi
NxrAfVRMaYEe7PlHrRxI9XzZxOKMmuC/aegpokH973xorB6kQyLMaAEYAfKX1q0NELn6dtnKom+c
WJk5fkcVE53ep3Wjv5xq363h4BejpolLh8cJCITfyPosRT9jGiNqMtDIGMqvtUdu1Ls6sD/rjbvv
dnKtHLU4IjwxEddPRLP/MmcnF+9oM4ThJW6MXn9RxHWmruzjxaWHDiYYZROVd14CbUAggGQSBtQ1
JRDHEspM9/349yrceMwBjgvyI950SKWdr74QCU5CKLL4Q/tQirAe7pps5dW4OBAgM/AuQeZCnTtY
rDm85wKXXT389xa/iUAISkX7L358YmbmYc5Y4HenG7xOIcuZeUW0M+0XtVh5eixulxMzswlzcxWp
+ek+HYZdUV1nZN8pQbb2CJg+dh4/TmiW/zdn5uztIVzKIAABKzrxx/Rabd5zErhoOypDba1b9PKF
iWcjpLagLGvMWbdKbvWmqBPudz+dLqz7UB4c5hnb/EAD6IinntMHUxlo5Wxb3rIndqepPtlBGmv+
h7QvW5IbR7L9lTK9s4cE97GpeeAWS26Re6ZeaMpF3AmuAMivv4ea6lYEkzc41fNSZbKU0gnA4QDc
j58D7phmsrvnG/NGusN77or2bnfV+Z3bvfbb8zFocekmIUa0UKF5e85urMm9IVSwu7mpcpmMugs2
yV3afGRStVI+XryUT9wXf1maL5+O8o6FcxjLN7h9FVjGhV49K8NzXO6ykiLZsOvS26Jy2mgN3rJ8
7zoyPcuuqY3CTbnHIG1oczr2c3yv3IFzI3LKrQAfgJtJbnwlX0CHyVzBbCz67JHl2RkJHQdsizLr
QIcHTOFd0V2qPfjwrov0UtRrLVZLIGboyCJ2ycATovA/RZ0j55HTGOIiNcbZml57BTZeFMn2oz8c
zE21RbHxSq2c4obcnXehxXqICU5C1HoA/wR75qlZlZZ1po/w2c5jz4j9Tngf7V7jK3s7HlZMLc7n
b1NzJ0q5ZUfhiBFWL71vbOpr/S37pFfDjWicIdAC/ZAF8vfoNXZW8wHTteJL+DkyPXeigau0n0bJ
PMWxnWKTX5jX5fb1MXTBCb7mOMs+e2Ru5jkKA+tp82tSA9tRtgfmJlfMMV31Lnci17zMr4q3NfTy
dK05N8T5zWpi1SrRVolW25tGusjkQ8MdyQAIyD+/jovH35TJRPcpWE3mYi54H6dFCskEN7HRo60p
DrffWLw7b2TxMnJkZBZKM6PpejtFwJH00FHEHaqU5w0sTdcE9YHKlzz1y808AryTRWFF2NwjqjXd
ELtjlF9RYbsRKHFLs1mpQiyF6mNzM4+IOhX9eRXM9Wno5FoU9M2VVAXFWk/0YpLv2NDMDUgj0igh
mDgRqLuUOvVWd4QnLkC53VwAUad/7y+kLXfKW7G2v9emdFrTowhWQe8dGXWY1jb6OzAC1Bm9zLd9
7aapXPtWC/JNtBv90C/XXjNrluex02o6tS8wu7b1o4j3ufkw5IA9bPs11fkl3z+e3Zlb2j3XedfB
kA5MYl06NN4QKOOcd83Fo8BWLDTMTciOr63fbdFb3XSHrUs/kijQLxdR/txoO2i99OmFHEMLCnIQ
oCi4TMkDqDrDeCXdtzShx18whfKjpZTBLm7yKYvZFTf5cA8EgQMUC4qujp2uCUovzSlAPAgnU+HH
mmdMTTkrRkvgapgMN0T6qItAXSubrpmYeabUtIxIk4mBKrdligSYEQZgcXVXFm4KGvMYfDyUmR9m
DKq+0CTGYQpZ0/xHL/kN8SP6U9WvADv24sEt7BvBVq6BC+cq3ARMjSCKxBVi3o00Cp7j3g2rSlM7
ivLGQCBUFI6m3IsQOPE+OD/KhVB2Ym4WyhhN8hyAMTxMo+ZQl6WndWnA0CGLx93KhC6cAiemZsFs
xGvR4sb00mKF33TZPmoN//82mplrNEwy1aGDCVbcjMrzoNxb4335bzwZMRDDUCGkjTbmeadIzUEA
RacLgeD3AOHoya5c48JZSpMd25j3hihSF5ZdhXN5sHIP7dGeHRUOGkpfO3D3k6j2J+XWMRHbOhlu
z0/i0ovrxPbsNB0IEbbOYVvWXtLK59k+r7Y0eRprv40fI33bqfdDveOVp8m3qrESMBei1Yn1mUeC
U17TaoiMgv1Zc2P5o7FjJ4sh+UDlJ1qxFY9ZszZ3Sqif59n06urtg6J+aix1rRL8s8UFYJwr8zp9
+SygIOeJq5uGzn4NaY3TOKyCiZpZIUamD7gu19KljNIu76JDncYo84avtATKtFPuUO26sbRk4so7
/wlTyDr3BbOTgBaWZCsZRpsKIJMsiysAuDWKayr1GhHQ4sQeDXb2FDFUUILLJQbbJ/pFLEVBpel7
1WZORnJwA338OwMD+AQnLLRg5ukoORrjvFQwML3eaQK6wwAtbs6bWB7QbxOz2JInrA4lARMKEKHC
dCqIOo3lZcY2afZ03tTyDgSn/T+HM63j0YmtkBhMAgouX8MehbPwSgnaK+sDlZgDmND1vbbNb9dO
VbIYnicAtgEBagAMZ7veVkSmsAQ2u4feTz0ohGwBgJUiJ3FR5vXVTeEJvwgqJ94b1/jBJXz3Qj20
ayCVBXYDnH5HHzILAHUGt+Q5PkS/yd2n7AI0L4Xhks6zLtE55Q7bH5lX1Y70UD6qu3jlar94/B4Z
n8UDGVjfpNGxykO+bbgrqxdd6GrET8q7yqhXQt3S3fBkqDOfoqLJbE6nOQ8qD6wGmxew5rNt6tl3
yl3ng1hu2IQrx/Cyc1mg6iEA9E/6F6fOhdmtOZFzHF+G4bToMaLGhIQeHYglX+U6VE7QikeMyDeS
yM0VAsLvzOv1d7TTrbwLF7fU0ZfMVjqOFdGObHpHoXGMX2k2mEk1tEc3Hl9TD1r2qiNbs4VNrCqr
lAGj1vbl5RWqMuyQHrqt8YCHVOYYjuomQf8hebcpGnbPb+e1Yc5WWSbc7owYpiUTqAUDzSdd5jXg
cU/ZZ8y1NadaKN+CLfD3+s6CR5WWiaVXMDdIzyLWnb7eNea2CEFspT3YxgFcGk5Sr4xx8R5pQQsK
tHooN8w7HaWRGD1tYDQEt/KAdL1lVLeglFDoGgX29PlfzrAjS9OXHMVGXa9BNKXBUoTCUwLeCsiK
yOZKGFg2AnoV6GpZaEeZnV6J1XaZLhedyztchaHqnLZWEMutd94zvpoBEwgaJwG+Qi+Uqs42QFiF
aRTmAPCakJ0CQHO0/AY6Xk7M9JXCwEJqEKbQYDCpHyKrbcz8v1C4lJhqg0JaZ1wl0Yed93si9xs5
zvw0+2nqqStBctkk/Y7KazKgX8+WX4wnoCwC5yKauacdcrRmlpKCR7KG8WpIgyTV7zI2/u06zqmJ
2dWGpCKV6Qjgbm9kgQnot5znHo2rFT9fuJif2pl5hlpilX4BhNP8Uo0fOZCawrhtiZfVeyNO3Vx+
kaI1frWvu2syOtXaDJCLQBPpdP7K2gaere2ApOyBXyvCoEz7jUmJI1lryYI1UzOX7HVjGCINpmLL
8IUYcCpMOHb7Bij0lRzT17N2GhW65SwDAeuLhjq6r2wW6VgyKXeL9Kkrg5K1Tmg+NsWbbq3dK5YH
9tvaLG40UdZquFWg/q9cGVYDVZKdHSdOpq+Ejq/R/nRUM19HRkE28wGjGqICqHjuJNVPW273In5m
0pqq29qgZl5PY1qTnGJQUucnkO/IzLcu5DftmttPXn0adE8HNfN6UibdJI6Dh/WQ2F4dhRnww91t
Z/KXiPDrfuDAlw/aeJEbKSAH56PkonHQ/KLiON1O57hyhnSTrBQwrkOeR4LuoniX2p1dJA5t7/Pq
Z7SWGFy4l2G4vy3Og+WoK6gX9RwglR9gwN4TXwNl6F3lD0F5V+MGjAi9kS/WnkwLlYZTs7OLQoSa
im5Vk9kn4JdjT9qGYCriT9pnsSm3A6ije7f5ieNbX9mJi+cQQsvEU6CgbjSLLwBTJxSF9qn78spW
Ogj8eoPZrBx2C3VHDO/Iyiy0AAueqEoLK2mz0cEPHSGDZrpA83syqP4j6kfDpk5tB1HUZg/nfWhx
oxzZnh1/ZWGyBJ0DQAZ22sWQw4hcX0IhbNMkxva8qcUAcGRqtooFANppFcFUKfGNVIwbMgCgW1gu
NXIHPv543tza2k0/PzpbRRVWfV7CnGK/VsothSDpauPA2uzNYqee20MTD9PsNRDaqm6LbhuZe2tc
2eiLQ4GSCjig0QP5JUECxtwuBsUUQmd5kUteU73Ha73Ty+f31P1ApsvdF7KKGoniwiK4iujds2Kh
ts8rPDfG11Fqr3Sb+GysXkoFefg1WYTF0+7I8CxUJ4D6lXQ67RI1aO3apSMCSQeWB1zMDaTZUkNf
oYNadMQji7OgjUZB4N2s6XyVK9SNiBmk1qsI2a1SS26hySu4gsmvv5wRv8196c0p5Thm0wGbdpJb
9REEfsY1rao1G7NAVTZoxy7QEuZqWDVcZ0NHHuQ1yMmitx8NZBan8EjUtX5qO+v7ykuYrLshsfzR
VHBngJbF+e27gDNBVARIwLQm7mPgIk/3b93WykAGTBs6Iei4SeghDV/D9lKLHjpVg8DwM9F3fXqo
4l0bv64Yn+br65r9Nj7b2KBSomXSw7iWo1/1QiNXkfGsp1uInOT5fVxfKjrwNSunzeJ5PvVHaKhy
4Do0G/FYV5BnTGAUmjx4oSobNOt7nBC/0kGnD+mcykxduVjFDSwO9sjubLCijS1hTJelMbkchwSv
fpA9h9bgC/pktoWrDE9l3LvUetLBt/HvzPSR8dm1sG9z1RynK3wHeTNJu6Lltam/DykaCsx9b27q
0IuabWjenre76MtHZmdRR4rGyI4ZzErEb1Prtu4NRw/rQDGfzhtajN1HhmbBBj0/vAGxNN4NZrwb
8AKypDLQMnvliFgZz6/wfnTapZ2eikqfzAg7dGounmN1RKsvamX9Gghj+c38e0y/fn5kLM60qMpq
GEvJT6XyBVgWol2IBvdassHIEMh9IFqHYY+cn8vli+DUZCNPECIo/J7GBFoAq2RGuPF2gH1ELHQz
EXlaKm0stYCCGt2SHG34rNlpcuprmGhpNO9zML/n9tOgflZFv1v5ouW98/uLZjGxagrQbjcMDwCk
dcDCym5Y7pZ1vNch22WqG6mFKnLn29HKZWqBGATh8WgqZhc3KDpremlhKsb6tYnUTWcApi+MG2PQ
XFqYfoUMtZLedsWwZ5YA75S80+MCLI73oOMA13/4UBtv3HqdusLlnsBN4j0zs9QB6HzTUeWzzRs/
ikAZQRUI+7Zl6kA5yuW1eXd+ChdP46OBzK6F6I/MQAqIgeQM3Uu7KH2vieJosheJYWW1lgPs78Wa
BdgmhKZUOD2YanLRkfs2FBu5ulW6Gw1vCsl0iPlwfmzLm/+3wVlkjRo5NzQO76i00MGm37YyuDOE
8M+b+f9syN925kG01KDrhIr4hGSwTL+23IhC3F52ebPLMrfoe4+NDsoHmxXDk5ednpOQFwYHzAR5
NSdqxdMNWdnQfSIyLsBVctmGaAHT9gY8Hs+XPn3LkIsRqcvKS1F4Ddp5Q74SXBcepLA/9cmA7myB
XFYywBmsTi/DqEYKuUVSJsjkCw1kWmFtQZx+cE16QC9+A33usUVRT/Xy+EYeyuD8RHx14tPvmB0n
0BAGr1GN74i7sQqQEeBOKmLZ08rmJgS5jlMSc1ix+dW5YBN6W0gwgcsblanTuecjQavORCLc29e5
to3qh2yNrnP67C/LO4FDdfT5TXKOpybY2CoW+HGQG0IpZGDRBth5v7fAxKPExLPDyzYGOvz8VC4N
C7TWaPwH5zRIg2cuJQH/IXMNwxLDtQG+jmIIwC903sbX6zJOkCMbs30pDDsi0dR2C0icJcFt0vz/
OIrZzCVDnYdiWpwidhkSy8N1nb+cH8T0kfPFOR7EzOd6ZAZsSYIJs4S2Yu/koW9El127gpJaMzO7
wPAJjzNtM1fUV6r4oPw5LG4tdSUPv7wiNigmIOyGw31mpRgMHg05VqQn3OmiIOtWlnx5GP8yMJcq
CJPBgh42DFTDfdNsCvMpDu8JW1OJ+nrEwLOIgSZr9OWAzG22KSMzgYrANFshi1TqQFgOgXesQv3D
SPvyOdKl7GPUqu5hDFPUoNo8C1deEQsFa3wCeP1l5Ao080tP+ZgaxBpGIKUa0NDXm3AXfdcjp9Xd
YufnT7pbusb1xfih3psef7EcZLLR7woGuPPeuVBOnT5DsyDXMJ0Pc+Z4tQbzGxQIUVjMPbIXXvLd
eO0DKLU7xWVGndK3H6S/391zapOcxitLYlpc2wBX4Dgy2ANZ04JYjE1HY5qtbtNJKViy8Ptj9bKp
tob9aKfe+XlbMzFtlKO7dZHYXNIsmDCsa0nfRVbmaGvKy4t7ARKKkNxRp4TPbLMxKwE5WwobRd2g
JfgHnpeCgp7KCs6PZckOSFzQpgQ9r2lTnI5FznoBL5/q2Ayq8daYsfs8tGLu9lZP3kQWU7ridUvn
MFK1kEqCTCTInmezh3RCpnYNgG52Dp7v/mdkoGmJwutN5uiaeD4/vqWgpZH/IbbXDbQXnI4PRZya
q5NegCboprAMvHrWqrqLAyI4gkFoCMebt4WaoHRVCwMnsEKEVxo+yACdBroE6rvW3Z8fza9lnx8o
BhrxwMwLNpSvy9VWaZ633dR0bG+7F3KlegL6wy/8OgP41iHvUAEPxmvDeSyvjJvhMNy8guhja29N
B0TQoJU4/z1Ls3v8ObPNXHNofcYVPmdaRBGiAWd4Om9hgRIDdJtHI57t54QWKgk7mFAD/Tq8ohv5
0Hnm1rwu9v2r5LF9dWU4+QaUftviEgq/4fb8ByxtkGP7M3ftSFujhgP7E09enl9ayXVIJY/iofX3
DYF9E86KbQEWzpmnlqnGZTp1MJModgF8KGSnBbyj0Hbn7SxGLx0GNHsCCZizHS/Muhja0UQWOf5u
MVAahrkzGLfnjSztCRTL/2Vk5hhGbEp1NxnREFSSw8jvc/aEl4jTAxN83tSSDx6bmjkIjUIlHzWY
ssJLw879si9WVmaa+fmmO7Ywc4EQyjiVxGCBay9FshXJDe6KSvXYgsAjfaF8BQ6wdKNHQJ7a3HDN
InOZx060DU11cIbk9KFUM0ciqtPEH3H1rpnfk3LFHRan78jafHChnXPkhFCfH7ZohJaqlUz+4uRB
mxfBEcURtNaeBuAMZAU8Ygj3OnvuoktVvs4q5FvsVxMI3cGt+ft5d1h076Or1fTzo8O5ZPJQWNPV
KmWaXyPxjZDpg0Zx5dxcMzOFjSMzjVnYBa9gJtd34OaE2ChuimvvrKW1OT6cZ7torNVIigpg7Er+
zKq9bD+en6ul2Hb8+2dbZ8yUqmBTj47Sbiv2k0Mk3B42rFgrfSxFA7Q34dhCHmDipjudrEFRUhm0
3WDBEZ7CY0cnWybvLN7iQbQSrpfW5djUzJ2luATxXo11qVSkN8fMU+Pn2kq88xO3ZmX6+dHqS8zo
QFYMK5a8LxSIvmfPBvpj/h0jYFsDsxXIuudi02NPbKOzp6GQj7B2TQ2MsvFaj8+iC6B77p9GZi/U
JgKyCtwzaHrpcmdUE88gAJZkihP3D+eHs2jJnIQxphKpYc8CAamQ7U4V3DRN4CS18CYV21D20f58
3sxClXTiHkP7Dt53homL5unaiGxISIJ6hctMza118ynVTEdTxwb4xdYZkWUaCn2D0mVgtNLLeeNL
G/bY9sz7rKFTKQ9RBSbl6PZ6cxhtZeUVvhRPwV+FniwNOXZzftuM4jEu4S8TRidCyOlL5mltRDww
KQMGR3Vz1zVh5hGreS413q8USpccH69FOIyKOzXeJqeTy0wSmmOC08JMcXOIqMsr6zK0upUH8pKv
TGxuGpqxwBY+J0/ocwmkpQJXaiP0SY5eVUa9Djp7dh2cX7DF8fw2ZMmn46kHyuNqururcqtwR2nC
7h69U1xGkqPAjjhvbdk3j8zN7l5I0dNJUAnjAmlPlshOnoL6S+CQBxeqkyYQkLZjzxQ3fTWu3ZOW
rhVIRE7CEwpSheZs6dRSCRUBdKgbIg+r2XdVBcLXvr6MM+JpykcHNsDzo12K+scPvZlB0+6F1pVT
1Nc5mGS6OHIjPSm3pCaHlKF6Wq/svgWUzvRWANO/OTHa4sg9Xc00B/6w5QzdPyqgjNjp2VCCalPb
JwbI5Qpc1/oudUgi+3X+CUyIJ9N+De+4uMZgmsc3IEuGvMoszuWhMtbaLzKErN+H6LAqDMtJmz7o
yeAIsA2z4ZDGhafEH+fne8mXjw3PQjmK8TVSPMjmiKgE7fa2lGqnEyvXxaWdCS5EXYECJlpkvrAD
VGAINAxcGSRzM4YbOd1Yxps+rq3k5BvzKzdQBdDkhdCNgV7C05XMeq5p/cTzoEQHA90qdJDdJMu3
TGl3QN1vE324N6rXTIHcSAQVyVrZk3KtoWJxrAC1o6fDkoFfnULx8SkvETJR6k5IashVG35KI6do
fHAWnl+4pZ0JTux/2pnnPUUpt5BnKXFlLdM7NUn9Wqm+j6HsMRKBS/VjSNbgekuHCGD20KhCryZQ
ubORaWORM0VUgLwnaurhcCy2DcU7MBXhQVXpleCQByBUCl0QKdK/jTIFZhzNTsh+ynhWzQPRIIo2
bQaKF73+lvIDKz5H7oo2AOn0359XSwWDKxp6J6DlbJSJIqQoI3i6G9Zz1e7S9LVN3rPqtZffw7vz
phbKexiUphEomoKHFP8/9ZWUl/2AMIcZRUq5Z8GAmhYPlPhG0aHyE1ho7q/IM1l7mi6mcI/tzm4c
IstUSWbt1PAYfAj3Vtq2TWB9v5OerMZPWr95WokyS1Hd0k0030winCjonQ7UGHNUY0iPq28+upZ+
qYEUTPkhp4+xWPGTpe13bGkWz3KdUyuZLOGe59jEqeQfPHO1cOVCtYBiwtIdjWjmJpEwVWFNdsoO
SFlly5zcKffqbYeMvFcf6tDVH857y8rIfh0hR4El5Olfc5ggI9KFNw19ppAIsIs1r1xcLDy5FF23
CJiMZ/eNsTUp06iYmBAMFwp+DwF1NdWxbpTv0f3oppv6UOFx6Yyv5we4dBQhO/kvu+TUSbocEg3U
4vDK9i2C1EJ0FdnBeRNk+h3zI+LYxmzHMTlXaSbBBgsgzkSe6n3oiZ21a73wnj4o3AOxkgu1Ei/6
kbsXAM27/86z9vgLZnsvT01JlXLM7kjIIRvlADourgFAx2gdWN3sfg34P97Ff0af9PA/Q2v/+7/w
53daDU0SAXJ0+sf/vqk+yz8O+Y/3z/a/pn/4r784+3ubT3r9o/j6l07+DX75X8a9H92Pkz/4ZZd0
w23/2Qx3n22fd79+Pz5z+pv/2x/+8fnrtzwM1eef395pX3bTb4sSWn7760e7jz+/4Xp/tPDT7//r
h9MA/vx2oCBYwQp9+SefP9ruz2+S8Q9wU4Bea2rPgVgSWky+/cE/f/1IVf4x6RmBKxyvZxDYYXOU
+G3xn9808g+8nkCzrStTSwOei9/+aHHVw49U+R84F8GoiGIBaPsNy/r2z7GfLNHvJfsDCcUDTcqu
/fPbFDp++ygsgPpv6g8B/z/47JQ50zGnJVKTcor+qDYzr+N0TG5ZCwibxaJkX5QJzZ1KA+6kLrPk
Cixa8f3RXP31Pcf2Z0qi+AAN9B3yrzatCaQ5fwwjQ5WUMQhaXXyp9Ci1neR0PdFgtRRQQClqp6KD
whx0zSTXeiGZlQNObdsHz66FHgVcfy6EblRPKP6+hknVVk4tVP5AopSNG6kCwVkA3k2/xFttc/7T
Z/fo6dPRi4fHNOYNbNgQiziNIbUxUFMnFHT/Bq4M20FOFCNok0rjaNIj5stQkz4PbCEpGFM4kmRH
VaFkF4Mg7Vrj6ekNDd9igGMIeotg6dGB5TBm3yJlSF3XRAhX6LoE1E7ZK8bWoLlhuRXNNOpkZURS
XFZRGvSyWK7WlMRndDq/ZoPguEV9wJ7YseZp1Bp9iUUUq9ylmeCjb7Peah1t6MGOKJQ4fUutTg/Q
G51aXggeExqULWPhtrGLTt6IqkjiPdUpGwICIiMwsUtymvs5j2p7o0Evor0AooOvqSrMbifTvIFi
AttS1bDdMHvzGD2mmaF0KUceJg4L9AaOZQSpRRuPXzVngL/V1E7jvRxqTDoU2mBrucN6CoYUp6dG
eIeGe976nZZLhq8qOQqtUgpqsqcVV5sC9ck2nT4ULSRYXXwjSCdPXc2yEyORw7EHi7ydCaeEqNy9
3NAsqHpZhiAkqTvFbUhPyTYdJRJfQykrTjciqqrQIfJYC78dG0X1jLK2JrUYlZOVosAMTDhNJUrB
UKawNLDdYy5ntyG4ORkaSqhrTzKgN3mtVo2LAjG1HbQwGaMHwm8aFMzWEt9EChxy4lbOAk1CjXlb
9hXrnQj3jv1IIbbSxrwOtEpk/KLW87e0TpG9NETW3FG9AzQN+R8meWUtSZrXSMho+UNjRyA1NtKC
3YBzP9Q3DSFG+Cj6lj+aoZ6DS7qH2pdn9KCz8lYW6PSsx+Ah4YZHIApWaP0GuGi2QOaYk3LozdyF
RFOVuijFRuCSlmX0cnG5AKqVhnVOXM611OcDkZ9ji6H83zVR6DFqlKFbE8jdrHwWChgzxwErqgHO
BjgPJGxsRKxTx6khdACoFdpWtIbm5k6hHNwi3SDQBc9pXb6lpADO3wyTsr/Ii24HwDpN/ZSroTN0
1sEu5TBxFCb4zqxytM8zKcDbqHnq5Z4/DKr9Ype6CralhCeOXvQKGMKKyvTbphGXdoeLW1IKxzJJ
eZMowP2DB7or941VdBtVhuKdRS35gbLyoyzB4qea+WMejcb10DQJhBmGIfWlkOYu8M8FskLcH2TT
pQqq1hUEu4ImH36yGswBfVV+F3IzIKtY0OqCg8Yo9ItKk7ekiYEcMRuoNVsNvkSS5aBE4S9z4S7x
R9ZI4+iwGt8LVzUtv5UFmk6lpNav7CFvg2GE3iox+34/CHE3gsZ+E4EiYztWorpXjOi+HSvFieAR
21yk45UmcvDPWmGZBUVUV5tKGNYPqc5Bbh+p8VVYJIpHmtD4jlC6b9VG8yYtqu1A5WgLebRyL2qK
skBkgrZRdEggo3wTscLLI6I/1xD8cjNTuh/T2nbatIPOpzJEG6WTi6BI0FRWD3nvmh3ndxUlj3ZY
ZzekQuIOvAuKM0DBGuJNzUZKysshksyXphBQsmdaBBYIiA6VDhIao7zXucH1vW1k/afo6/qj6ApX
F61vqW22aXORHySrE0CIhsV9FXffE2IL4LXLT1VAXt63axFZnshaVJwG2RhvJaVJ3+RGqUZXjB3T
3YqH6U/g9c2PWlP1g631xnMjQuuzakZkGWSDMwCeY+laS6F+VLVXuHcQDcBrwxzLLRAf3NHl8kLW
W3tXKVCqc02sgz+9fr0RGoi2B+Ak1O2NKLkFCxnfRWMT7lRAv+mGp7S5Ziy1IE1sNJoz2mxjME53
amsZHiRwyg1hRvykDuEmKkf1Al3k3Ldtru2jLJYshxe5tukZCD07FuXbcagYor7O6GNVs3eWRU2P
RSubH6BHa94IVwkclGtjgLdiea93QPt0JNchd4abTeaOlMY/7BLteX0sxU7SJWBdbavuWUICz8Vh
jiQsylY4dywiyRRAQKQkLLuXkXpC969T93lVQClN61PspKxsg0wYZrOLW5Fs+lTTnL5IXiJJV+8t
JN59iQ31GwJrtuUaqb/HnOaHmnGOSlHYOMqQMg+TXidOkRhuhgD7UKcRYOGDaYDN3QLKWR5J2qDo
m5FHHbqGTtxEiOWg0YcMV6aEu6LuM8ic1ONV1EDuu9flzCVxAvoLqXfsWLO3pW7IFyozSzcRsrap
ef9WyWP/qBB4rBO1ROx5YjQBs9rULQot3+chPxScvXa9xgIhW83OHqxYd4En1v2RKPyVjllya7Mw
dG2eKbcW1+K7qGXSjjBeeoMxlJumMIGe5nHzIGodfAOFmWlbXGoO+FPylELUfpuZTGdOCa6rXZSo
0UNumuKNQaLupRvykLhlW6RAJlf0emDKuEW1CP8RcTPJPA7Nh0LBd+SYaVq+dtnAttDoAadMwoZt
2ICPxMG709CgPtjkj9kobtU8LW6EZAxv9lQQrofurdD0T7uueQaOeim+UIH+vi+aOrvuScp+iqSW
cfdVU3opaZG9CVMp3rbWaGzJqGL51Ixb3AsFB9MdzrnHooVqYZL0Lxqeu3eFUnAHtPDWPpEa4cbj
NAkC8/hepHzcmQVwppmM54pnlgrki9IBuBk9bKfTQxs2kRJHPjL36lYhEsoDI0s4WKvqrnwimaXe
ZHo8OrpZiEuVAnmggP1gT8Lqh9KhLa7sRLrX20ps2iozAwMYxutGGLJf8QZMuWXTPoVlFV7mvCE7
SLAOT2im68B83mY3bQdrHH878hkqwGCzj9E1LwbIdeZgSmwV6IdpOX9OkKK8zpqC6Rsjoo0ehHlr
jMGQJfWNJfCUSRpQTjiFHkWfclJ1DBkbxP2sSK5RaRsvOKqZvoQ7FP4Pscsx/7SJwa4Kqyz9pDCa
Q5+ywo2ZZbmtkaZOVA9PVdmVnk7Ra0hbYbxArskOtBD7GdTwYev06PwFhzcAWJKTDTrybIzdRg3J
rnQWx3cKJw24J0NgGZUiN5D7sFmyM4UuP9V4mF0CyGNc0hqnXhzGqHvCNNnkSdH74NExtwoV0ntj
ss/EpmQXJsTa48Y/CMdg+A8YsS3DCRXeeHaZpNt2wDugqSvqZ23XBKKxyEMlFGl0yl77kFrVvrTi
AtK6Wtezm6QnwZBUTipV/WNblMpGZ7LxUFEdapii6ndjRsl30y6C1jIrTEs3Kp96ZcP9B1IeQi1q
NriEileBUtF1FSr9dYKuZCePknZnVLwanbrKZLfMK3GhJuNwg9d5vWVdrQGjphAHEUC9SAoWPTJR
PbPRtvcS4AaVw82BXlYhSJ0d8IuZjpVkF0mOV9cIP9k0yHTutVJl20IwCaCznDa4dpDPCl0U9xJ0
WANtii0WK0BHVgvrQQfoKXIblhsbLogSFJZG77Gz84uxbjoINjQZSP5xA0dRWB3QnzRq/kB16anT
B/k6oZn5KtTCBHg+VBJfDUP0L4UCdK8sw0OoVpj1IIe0eaojWX2RuECUN9WUfyp4mB7+H3VntiQp
km3ZX7k/QLUCigKPjWFmPkZ4DB7TCxIj84wyfX0vIqvuDTe3dpPMp+6UFJcS8fJUUHQ4Z5+991HV
6sGaLHW8lzS6jXfs5q/WKN+VXrrxjKPj7A7+uyifuy96LOJ3KPblr2mt85+x3yRv0jTKD2ow1JXX
R4UXRH1CN5jGG62diYXdtVJDg6o4+TGoNUHH4XQ8ociCNPWbsO6S/H7YvpklY2MJRlpGUfVr0qsM
AXGQZ2wRexHtuzqtezILSXQxw9Y9ZvNq7uyRnr6BPabxG8vq6oGNlac/6ERs3VpWX5G5V4bzvRHp
+i6yx0HucepcPkxjY7xJGgJ8OmyWmK02/uJ8WqcMbvFS5u9G22k/tnW6bHQV70cCddILPVtyAsik
1wHFiOXBqZueVLts7JvFLrzXBqUXLxiqZI6h8RDy+T67/qDnJbkrx7x+q41cmKEvlh+6dqo0mMul
sw5O2rqfrXhK3UCYNT8J/7xHaUauCFLbp18qi1UHttNlw8Gn59p8k0y0Rf3g1FV1oJWQz41JLYrd
jm+h9Dm0aY45HUjHESFH7cIvurlu/TcI5JfFZoWqJrlq45HrPGqtRl1FqlgeWB15fOenSzwdshZq
QjiJZXTQgCgOnNjy6ivdD/6jmejyh2UPDY2pLYiprSJY1VM53M96jR/K1aQ/66h1G3TZip9BL3wd
IRpUEHPpbXufuLqudonp/6jE4I1BZo+EPLHbfubmTe5ovCOuRJr5MR52qRyPWshoCUU/cG9YUqpj
ZKQNt5jdJHeZvymdu0zLXT4Q34TcPPXnso1djOrdKnpUndfrg/DWFQQXI40J+ZBJyzDXUK11iP2x
+DFMtveIRY/xap7w/CWlbtXIf7M2vkZcW8WOEBNSY+a58ft8ltFXsXou7RBsozzSjXaud4XXeo/0
cpuqIypQ93OVd3QMnQ17GI6mv/gdzWeytduJNHG/+hmGQ2XxnohQfVGpMeIT7g4i2Ym6z18ZOrFj
gmSncujHbCXeQU1d/XYm2CYmgaJOEyIjEVU40bpaBE1qJXdFPRqvxtpJCug8Bj/x6pimmzyqvEeT
JmLOcc2xIb01UDsbu1znfvalsnVyx1aujBsh6NN8JDzQ6zFbnNrak2WX2OAnaLFvp2QdMvhnE92z
dReJD16fe2agZxoCcoxiORRYFYp/YvfWqXemwG4wkBWNsAObuCW9xSbQhbUMvhEaM1907zXamQ5u
6xEcV1OZdLuoHnyiclG4b2Rjpq+WaSr2ys/4WkUh8ItoENZBh2qre0PP3uekm405jLRn7ytVqbf1
Ot/EKlEPrYism8bKjK9WYpZ9MMiVCcuKrDegYCgDA+ApOY5xPr9zIrQTa6lMxIWd9D82OkMIXau2
pHnV0t1qHdtfZw7vV3UB6csHi5RsIwNlZiIHjrykk8htypKcU3fW1BxzNVAdWZKVxkKrR53rwKPb
UKnl2FQ7ozcqI2wSp+z3L6f9v707/sRlXKqDJBXUm5G0g+Ru8OofdZI2T8Z+jMw+cNvGN3ZrQvaT
xt3A0ek3R9T0sxcUq+HbXLGZ+jpmqy12w1TQUFuNlk/lqICk9bqOVkPuoQzhQ2qbqzPsJwebwgAL
eP1ZW3OhdkY+lbdiiRuX1TFCTKtZ/tAUMf6wdqNoi5upKKRx5GjxFzI1TR1fJKs/BO0wtNEWL+TO
Li2L/lJx+BmG5m52EngvIwmxkO+dGoS3VeriatVCXaqz+DvNX8tqRwOvGgKDG6Py0ZvVH+4ZcaIJ
+LnQc/qxrybGfE5u3hdqyV6bRSpZtamcL9CBnoG0PBy9xCCUAJz5z93LRUuRp2mJ+vqyzR6h4pL4
dWL1M1ZgW453U+xlx0LOIt0Pa+bUR7doRxTdsiU3e3m1bBjsk8XiociHDwWjmcITDTeeLpa4sawk
G+llZi5LE7Zjd1vCQNnHyh4Oa545Fxbn0xLXhmYKwChemcIyrS5Pfa1k5fdTmooSlwP5daAP+IdB
9RAVBuV/ffnFzo7k+zjL0hCShXBSTCvj2oB5gIjPSP0Ec2pf3LQlCo3BH//NDf9bNab3dcm/L5aX
7tPvXd3Xv4bT/9f/i/Ull/n8X/+p4TyrL71K459dyhf5q1j1uyK1/cVf5SVT/otIzHR8SkI0OaZW
9J/qksUvML7Dl86VqLwpJP13dcm0/4UakwaryF0VvZEtUMF/V5ckFSkBd4+eQLiauzBi/051CYD6
yZqHSwktFCcYNiGiAbzxNnzyjwPSLXpLZhoj/zFLyf0WMaOStK1a+NdrIRbvVePGWzg2pnlyrwd3
GEKbjhBwIeLZA6RruGR2s6W6966u0j5s8imeXvvcuDGYS9qSE8W6Fd5NM5gV1xVCJUIN/iIXdmj2
zZrgDiSM9JADAmZX7iKJMxuR1epeVj0sOhq4gyzHaTSpwFP9Mu99M/E6QojNXZH6GYFnX9Q5eH+f
2/fSSYwvq5EqB+BlEiT3jrvcy96Pv+Q0X8t2dmkt465SJbBgXcqIhHvK0yLIvdhtrkjD6UosOcup
bUdWlu7sKSNIWdQ8tHgzYSUfDGnS2gcis1rtFWlqvTPaHO67rGTxyXdzGuglsjb3Q1zEr7t18L8m
3Byf6njwfjSR5Xe7Hil8CizTA0wtmkrQp8hiyI+x2Q5OgIxjLu8XC7OXm2nMC+COGtIkLqSk/tey
qJb6HURYNYRrs07WPne3Tqhu43rrXozkoUHmaO9DXfe2+c6pE73eO7DH7nwVeTNfzyiaigqDXm+K
Nmr7130fieLaynDqDxpl5beQNueBdHmaP1Vx5OlD66PnAvWcq+hDzREpD5NvJOVVHyWdHcSqzex9
m/btt26pajNYib++J2DmBG7WIj9MpTN8FulgOHuzyIej9tqm3SVN5X3vo7ruwoygrD92a+5wE5kl
12blOahXPC/ubjMKZvAq1RY1dKQ9yy6n3lSAPquRKEmXtrubTR4LWy01jyTQur8aKDz+wBwznYKZ
Q/bWJO16awxp/8uU8nFIsbYIkt4U1q4YvKaBReml7zTV1pQJyttDUZgYXhhr1xmBWi37o1XjEBzk
UpQL+bPjvAXnyqxgzDTlnTQp8DMiP/UN+pVOvQVrrpw/zTRaFChqdfXdGoy023n2YJbBqpz1TVso
h2fDcLc8WHZNU6eigmy+s33R/UysMvoeTWX12qU8+y0Va1Yc+riG36TdFr6uGiMn52c6fcFekJxQ
aGF1x0hEmmRy8TcG0VytX6XhNK9J2DR1srab1yAfa28IRRc5fuAlbb0GoBZZfWMNnQ34L6waKzuH
6lNA44QFYDNdzfVTkcfRd1JBSQOfsraqW8fTccPSLZv+HXVLMEc38lPgj8HKH8zMsd5GS5PfAV0M
UZh0ufjRtqO1HuJUzWXQA+5+ypxYvRkAcj7Vrkvjy7ExXQqwhT3U18lUlK/boqavdFlYkWTLuRmN
NwYv/mn1i4gDp2s9wS/Rx+/61uNqc+BNx7tongtsKePE5xBLQCzRBcafdbZ9H7/IUknVxPREqJaJ
Q29OC1woCrVBT4ntgdlLM27vfS8rH4XFaPvIBeha6bmTvB7LvlOsQ6Xzt90suyi0haHyMEIrciUt
jAGOxF6EhnGn5mLvZL9xs7aWcQjHo2RDtaoTQZXKApFEVMY0SNTQzgLD1zZu8iB6ZdiMWSIOaUUo
FsR1vr2dnxp1aMh6bHnfMb3vUfPIoKaraB6Yq9dEodfZkTosrjF+NoRLjicpbAfTZDSY7bSkz+Ew
pxjFFPRnzPgZDwBQbq9eF301fetBnW+bOV4hSftORWi8UDsJeyXttyzY2dwvUYlnXCxlMu3RvKsi
TDELE2HDhqMZmb0O0y6S2oYXr7xs2rsuzODXUSKS646UCmm05cZvU6K5AYnfqg+gGJzJreQT0DGS
cjilmL68j2jcV98OJaBr0NKjV+8lt48O8tXJygPFDNA/FZXVl9RrWRQ6jWfozq3vvu0jIwLaJLNS
IQZWpmBZz+lnoqsU08C+AqGA05y+J0UeCINh2N1EpWX2+zz28H6NZRMNCLhXIagGFpomTi2F3mAw
Sihcs1kYLQWeOiWopx73Ie2TqApJTB0zaPmxoEoRzQcrRaq/63TO4htT7N/pVl46n5MhAZ4q6igN
O5WtycbNTPBWcF35Y/ZTQTdEYWafPSdSorqWU+9M04dIlWzoQCWd+WMayuqVXlc8myxzpQFkD8B6
BEzMf2WzVbxyZuU8Aviunwttdd8Tg7OQ9iC1+mH22qBOWAvxAemvvwQ2wrBfMnaS47y69W1hruuX
1LT0vR+ZbR0kUW2TUbZZV4dtW6T5LsUY5u0CcvhROdlWhXJrXI0m/vpT1NpTDQ3cWt/mqbH+yo1h
vKGpR5ruulQOR1zMqYcno+u/llaZokDfyJwBwEhL6ZA+sGNAomReO9plzegpJx1d2TRpEOlpJCFL
R/U+jw2KE3kXIe0tIjlQc87iRody7qYyGLGquk+KNvnez0buBXPb2HLnFMXivYntFdi5B6O0XyF3
bWLc3L2JQuucVaWP90w+pvbX3IdVzh+ug6lvJysu54d1LR06UlqKwuxd7JtjfqdiY0StwAEaVe9V
gR0oYEomWQO5O0dXOjc6MQU0qRDmNfhEId6AlHp0FpBdUdLNTflVmCu7uffqlg441ZCoLnDRsnx3
vXiafpBvxO1dXUT4/nECl5xMha/TcKEXgr395bLuCppxf4sLAyqEjUCtp5eUktEQtjqNonCdBxFd
93rRyUe1DiSrvYGbz/thGas6LGi/mF1RA47BSCEqWOYO1xQmxh8smsAnKznyF41y1N6LqfLlVa1R
p9bB6Bej9Di4Cr+tDp0DwPyzzTnGsN6F8nxcVGZMaziS1w1U/LxSeoBkQ7T8GvxZ5K96DojuMNil
192nOYj/fSRIvK8TylCrsy+JLeaJgmAlikMyNdq9jfPMjndyjev4DpC1iL/VHWyiMBmoKfHpHFyp
t5ba9t5KdDRdzZGW9hyUc2zLH3oedEERcFzyBxf793XXEUgbx4oSCF3ommVsd2Jh7V4VrdGqQyvW
vNixTGt7h49Ban7oKZ2lx7h1CYJZyM786I1Z5QWVQ0sQ5BVWCx7pT6b5aaYdgoUcXEe/BGCLOlZ5
phZOiXyx6G8pQHCtlcUcDojhhoPXju5wVRVdvlwz57neLWIEP1Zd1g6vMw6e4jbJLP3TIIC+9+bI
/eJWFNMPprfhpGbX99bR9kagg6lKK2uHIV9Eruio2AnX1U09Jm2sXzVeb9j7RZuiwXGTOsqdwYsV
O3iGNKf0CLLnoKPg/I0zgXY6zth7LHVTpHIX29PovR5czTY3PaiRe0nY0RKtAfdwv1stre6UJ361
tsiJ3emDSfydIzHcK40iI6CBRx7ReNydKeQs41AcCRBkF7TOzH6LfIdTr+HefJQ+2DblM9m+ryXR
9EEv7uDsOsgXWKmgMVH7xk2zt023JL8qS2U5tlFUywJ/lsvt0ESQznpC6iGs6dgcB3XX6zroWzX5
AXQl5d1QCGOKO1ckHw2zcSFuqphSxmB3WbmrHJ0TqrS5SB5s3cX6unJqClgUrHR9K6eizYIliZZ6
t05GVl1BxADUyWm2JKEW6by6b+cODK8G27Ruc7/Gmza2OyPZjxqj1R02iZMRGoKvELiJyp29rFcg
wpz/WBEK3SYR5TBg0CBrlkrvcEtdcOnIkmkJRO9P30ckA0TRfVL/xFuj8PdtVLXZtwY3sAUKAX20
uJPhsdEDR5l9ve7a2h09TRejQVHDrMdBz22wOm5jjgfSDt8pQteBoBCBm9pGtAfpBpQq2370H6Es
VNEBEngq3ibdEjlvnE7aSBaasWFKd7LK7P6R0DOzCRC6phzWv2CXvwUZ/F/xgCcU1Y28+m7ofv4c
7r82/x8gB6TWLyEHjxhH//zxX/+7+/rtv/Zl2n0dfvZ/wgi///wvGMFR/0KVhEEm/CUyFKSJ/4ER
HPNfKOlgp4ImkQ3ASP1vGMFS/6LZMkq/jZpubm4x/w0jWKAPkDaRxviboMvDVvo/AMe/SaF/EYfP
k1Q38tT/AGeQmtCC4WipBKAWXofuCYlJ+WUJeSqzQp5lPOS0srhOo+pSb6SnVNi/RpFAuJRowUTM
U6MRz55SGGvaCvG26BAqTvYXYPv6KhlEekc4ZQTtSPeMdUjsDwUskguKwqcg2u/hIZPyz9a4fVMV
PkVKijUt6wjjvXBCFbM3SqgejZnYod01XvDHMvj3/P5Jut3m62Q+GQpGGMMADv4Gbf4AZeyiSBAO
zTIsWorV5fp+UgXVt6xmV7vwF0aj0sFgpZ9fHvbMZ2R+MXTgI/I/7BP8sxs7YpcSwt6U0NqxjHzj
0ETReIGW+xRl/WseHUDWzZFDOco/mcfcstXqRY4TUqxJ75a5qL4YjAsFqpR3Is/195ff6kRY83tA
9ovwQdQAP7FXefrh/IYYVk+uHfrDOO9MZyivjcwx490aWYAPQ2FEeqfy0kVfZylKt+WXVNTVoanM
5vHCs2xTePJleRZ4TpuuD//lk5fv0wWwMIllWI4Ut+ALhwtmEFGpwjjC6dJe12VH4/J7h2e+9myK
SWmtvsTZFHOh6Hb38uOcWdJPnuYEF/bKXqS+xC7PMawyXJ3+q4hicUO1TSQXlvSZteWAVcCaA+wE
9j558UHmwxTP0OkmG07Y3OZ41/eXKK5n34dZ2TSjDv02TsDMwl1MqqhwzHx26g3Yp72b3Sy5ytfo
UlP7S0OdLCoib+x0M2kT3SfJLnbJ+Vzd3A/Q9Pcvf6SzMwczVNKzXuEgf1LCsmnvBXzp2WGDrce+
dkV7ix/Rpf6Ez98HZgq7g3PNIw1T2+//OHLyjPo/CGIdOpEtrqtyXVBJFuV1pDGcfPmFzg2FMYkD
IO5Kn6Lc06ESPlNUSbcJSwrjH8osNq5Wr7Q+xH3UXVBmPZ87cG1WHDcT4Du65adDDXBl284XDZmU
2xyTuoO2WHSXnDm3ZfV0U/NpEAlav68G7oanoyyKZMeuzSbk9jZ/qt7O7vpV+dAke3GcqMd9y/Cg
u/q7s/h00O2k+eOD6c2Fx41oQ6gi0/vgGe2IcEi4Q2AWvrpwZD+fxu1TmfhDcj0A0J98sbptZ+l0
CkLeFEHlmv32ppVDdMHn5fnFgMQFA0pWH5Ra81TThpCjKKPR6cPKNMwru2/cK8E9EthTyTSahnOh
9Hjms1F0QaCDuhPu9enicIrZTejJrsMVgya86tYaGMudm9vZr5abNlN670fx3/Pk2G4j9vBW5SBi
Q6+7lXb+/G5uncS2XyY6zH3b2amqK28gQNHfLTO7Cy94ZkKholD3Q7bnUzQ6sSZIknac43nkBQV8
sdrp0CSsqRfWzQyOkvjeJb3+mauWWxaLNJO4Bc6rc/JyPW1mYBinXZhDqAusfqBzsqVapw2KyXaD
iHpQFiiYf18bV+blDuXW8MY3p/ZN6rfeeOGg2UY72ZfEvVuohnMQzYdPTs6UjvduWUApcQo7Aj0Y
CrPamzQ9XoKkitu3fbaUbrDMyqTYg+ffpWZkZxYY5zKLWflbIOecnAsjrst41TC+9ofoYFd0b0GM
MoRFb37VmZ9cU6EaLrzzs8NVkQa4prWdewjOT9vFwPEx12HodWhRbtv3Y1oFee0Z4IHVz5cPoOcf
m6G8TVvv8G4c5CfT2wx2TEGu1OFUmV0BWdeKjnCU/etODbaAhTPJ41JH2X5deunuIDC5OPZIfePi
F/X3/HTYVgrRHZ8ZKgESK+83B+KP43BCJocszejDoewcKExu+9YpzOQ9xJvswqXybFsxlEnCQ+K0
LfNTofZaeUtkAESFjagTWpYhzsOHe36Mkmg+xIv2Pr080c9OX8bDjcLC9ohysHMq7ldgj24XcWJ0
ie9/z2H2HXzsD69fHuWEJfLXDOIIiDpoI2NYp58zg5mdrvQED5smj27N3gckqfO6CCldWebNIrtu
nyPWQeJvJ4eljbO9m8/pzdRg3lIaedwGs47l3eoN6f7lZzs3Aw68FNaaRSrrndx1ykLppSqbjcwi
uBltez6sdZFcEEht6/XJcYHXHPEP/zIEUstta/2xhFIdGXHh0JAHxK1JQK7X/C5dKX2FTatB3xC8
3fccqUC0kXHlpL5vhC+/528127NHsF2an3rbse2fnBhxa+ZmHY19GOOpAktPRSHYDx45teXc6gLb
lRQzsowOvVHyiTXqP/STLvde3qOsQT921Qgnu3Atn50Wh9oejAOC0NMTJbZqy80rzc6K6hQNRyPI
FZZJDC6220kOH1FEuwkx9c1SifVqmp1aXjjUnh2kfBkYxT55qSJyPI0/usJzjJnSe9hkZvu6YTYA
Hpf8WmNY/ms1qGoPxnrJJulEMLltCEytsD0nmdja9p26ZyktcH+oC+j6rv1Rdq+qerj3IkRttKxX
trEzpbreiMlzstxm62Gs8mvb/TH2foiEIXDQC5TxesGn+flM2EiVwVg8oCDaJZ3shIRGtYnoAJqd
ztZ3OaXmV31jtg+rJIQwIFK+dhe3+fbysnx+4LEkfaxoiJFsgTPO042xtBWlEFWLsOrd7Hb5lfd7
iSB0z9V2ya/uzPtxZULo3hyFJYfd06HKSVYaC1m0iFnavbHLTO/tqqre5UXnXEVF6t2ttrQu2EQ8
X+FcGzCxXCAP7g97e/8/Nr4pKee1HpOaesxiYlXZTbz2/VWxNA7W5JWX4jMmhU2DCb28GqxmvXD2
Pr+0GZd+MNh2krjCxXn6AHFDcW3I6Wkuuo0OTKZ8G7l1/3nqCuvCUM+PUgQORCR0S99m+BREa7Jm
i8fWJZwLJ/pRVlH6odL255cXzPNBcGYB3WH74aEEVenp+zTRpg8ZxBIuq2n+pB5pf08rqM8vj/J8
WTIKCYAQEsSNAO/pKNMC1xXh8hKauiuu6UgAo8cwU45r2s3sEmgQ3t++h7bLkTIlYm6JHeXpiN66
1Oi6Fmr+ELHtrjXurQm53MvvdW72OHO2TAvPAeLpk/cSCNTspmCPGzluh5nT7taszA//YBRCY8Tx
oFGWebLmVg15ZE57SlYmYQuGOupWw+m6sNzOfCNKvjgn4LYGHuOebK1cixFgzSNGtGbruoYCcV3S
r+YtXIIkNOkKe2Hunu8kiJtA0YCLCBMteZLyzLnOyhR2Sog6w7ixM8OgJARlCq3hPF+6Gc+93Gaw
un0lIu1T7hxdMQCce4O2jNGQhBA3jpmIf1H6e2D1XPKIPrMqSKlIIrZDaruWnq4KM/Y61S6Qd9oO
uULqDxKecauvXl4VZ+Zv20u0XkcuAERzMn+1HkEnDUeHNLL8WUapJM6xPw+cRsd/MhDFB1JTsNnT
RW7orrPNxqZliW5pKzmh6p9Auu6gh1w4jM69El0gbLVd4Qp08OnEGV45pl4kdCh8s3mwa8feG67R
vJub2b5wIj1jUyL8Z+X9z1gn8dsqEyv2XDJuunzFd2PXFB2iaWQ+O86/6I099KM6lIZp4i3pI6Ul
gmrm4dhWLjGfvfS1v3Mje2Pn47SwIlaw8J5CFZ/eDvOwvp2rbq7eT0bV/OwcdEbBkpeUDjFryC8p
00942Vv0g3UiXtL4exEFQUE5mbYuyeDP1WPoLLHYJ4nd31NfHz4tmLTsHVryIu6LDLSWcjXurD6N
rhZXNv9gOW4TKrFxAzxzT8IdbAmgbFjdGNbSbI+xRZjbCKWPoEfOhaHObOYtzCPQgTFHZHWy8pcB
4ZziNA/bos3vK9uWEdxTzIw7C3EN1qPUQl/eAmdHpKLgkLHCBD+FDZ2KT4ATHe6boCbXqa00Zhsx
wqNY06XXzpvk4eUBzxwhkjiF8g4xEuW60yNkRW4orWUKE7+uQ8+H+hFTXQ9fHuXMa2EwQQFpc7yj
/rj9/o9oasA9dxknOYVt1gionbTabvOsu1pF2r02+lVfGO/cSuXQh78MuuoymycrtcysTFn1MIfx
Mo1BvLT6sMZWdRizrH5PixbjawmJ1wg9Kohv0s73v3maGOjS3t8WyNPcjexxg+i5DUCdTrsSxDEd
Tu14mUOhBnPf5Xl1bWz8tZ0tE303S1oS2ZU33i5WYsHNqFUwZDPNm1Argtnq5qGwSgEAuSB59+oS
QkyfbO14ftN3EkjALWWqFZuxC1f0mfNxK0fhxEg0Rf/b04VP+iLy2pjCxluQslfKmK9wpjYfqmq6
ZK19bgWy4tnS8OFNbI2erg1/gs4lypI5SlC6J3XT4gbkxIeXV+DZUdjMW08joRCWPB1lMnxvtZqK
VgpmE10hqKlvGn9MLq2757kKHxy7KAJBSuiufzpxVTJBz2ehm2WsfkAb6fWuXBN/b+WR8q9xFfH1
zgLXfYRAWVU7TlvxauzhWiN9+iUmt7xyiEogbubxgyNHCHELIMfVbIrxw8szcvZRifaJU1BD4ar/
dEbm1MH3ombewTjW66VJy7si7iA+rlEEUc9CB2028tvLg55dWPibeAIocrNgejpoiw3RWPv1HJZD
/rHTHi3oREtHP38t9y+PdPaD/zHSyev1AJyZqBmpGqsurJasuE/WYroAhJx/H0kejDSDZicn54we
VByBxM10bvCQjcYa6U46rOxMy88uJTdnXwnvUpAPCsWwaZ9OXpZHusWabg5zzBLwghRN0PXikrX+
uVE22BSoY0PrTyPY1p25MJx+DuU06b25wDrOm3m5cNGdm7g/RznZj7kp+ta0GxYCudw79L0jhOR6
+QDrFsrTy0vhDCotJV0juMq3WjPlpKcTB0l9EVk8YN636CmMJQS+wEBJcjPGpfdx6nzzZra97tPc
iOLRyh3jLhp0eivLBXeRf/IsLq3U2QMUIU9Nv0a4p74h+ylcLLiok4HCs4SSNptud0Qf8QuzhLCC
xnyTDv2Ke1IaHxYvvTD7Z78xWBGGzQTbrnuSjCPuScS8wrPs/La5ckZzY6L35YVb5MQ5+Xe8uJW1
TJyMECzBWnk6724jvdqtmfK+i93btYzzNznx6yvu2t4LrUgNN2kfu/tsyatv2NPgF2S63icLRO8r
UmrzUix+btH9+Twnu1ViYjHJeZpCD4I+MlQmgHJGs68t9U/2Kq1Q8JgjdITjcDLDeN1vCkw+swmv
jpbWcgnLJo8vHHLbLjmNL2B6bZAkGSeCsqcT3OnJG50JVX5GzK6DdC1zGUxb6emNFHlZQcMtmjux
9ABVdpTVl9SR59YRZR7c2Mh3yRBPdjEl29hdY2cK6wRhUjtm3a7Jy+7thT1z7rvRlQhQQvCPPC3k
QA7P9eABfHT2knwtLCdOQ3fVxvsFmvEthhr0Kp6zscfXoUq+O7k/J5i7w425hsNtfJysXraIvrrG
OPaYO70rjUJlF7bUueuUid1YBRjiQUZ7+imgQIs5H8UEqiHsqzKmCbeYBvdh9bwSUz8HWrwsnfcv
z8x2iZ1+/y24lBs0BLv1JHaKYw3jv+RgW+oi3adJ/6CNOoPZ6nw2B+NCwHDuY2PODRWMMIqS0MmN
atVazVClJ3Bmbd3YmyedQFV24UY9O4qNHwXA/uZ2vq2FP1KF0cxxo0mZRxvKbzxU5QPuU927l+ft
3L5xlbXVzyi54yX4dJBULgVxNjUCSOBrHWRmaezjKS/A8bvhS2RIf59Fdh/4YjIvvN+5Twa5H4xt
8zomvns6NFW6MashCoVbFxYQyS65aRvDTPalyjFeKkWZP778smdnlFqoApyEbuWcnHptbemRJ5rD
afL90LFzGRpjmh1eHuXcHuWNoNPRQQw1zclZj77f8ibMscMoKs1Xdj/7N9Rjhmsx5POFrXbu62Ee
ggMkDI2NZfp0CotOKsMx8yX04Ke/ymn9+Bi5Q3U1d7GxL/nu1/gsTJ8qK7L/wVQCvuLPB19vU6Y/
HbkRbg9Ei5lCac/ph7RubJyuKnmhoHPug4FsgEyRD+HJeHKqr0Wm0rGwOe6ge4elP5V2MFm1/09O
b5rLbWW8jXjonyzFhqu4Ug3Z6eqj6PInuvSopblk13nuYKRySTgJjYdJO5mzNmZFdnKeQwdh7T3K
lCLZT9oEgxV+p8JuKY0Qsel0gehyFgLwuZQYGqcH0OyTb1Vh0iBMIsxJS5Q4TtW6D9Gw9I+cjli4
jPN43cMDPWKAML6e/KR6KNb2y8ub4mzkiYwbWiGJFkLvkzBArnDxzZldUUyRdShMfOtGJZqv2dYz
eVkr+UNgAvaZbAEDFFrwoYzOBuchRoByIQg+t6j+fJKTIy+rlGryZCWsV42+NavEOiBibi/Uy8+M
AnGcywHkAJD/NCBwmkHGqYMRSbyOeYInoo2EcC4a88LXPTMOkSsxNMg+UfRp9bcpTasp+8EMnaQv
7+asHo8ddZ4Lc3Zm6VLptaiOcb1SHzu5iypRtZ1jJ2YoPaPj0FTL97LM8aSDpEMlEM1cYEF6OL68
aHwW5smlznKVgHIWQ1LUfbpwM2SjaD0LM5zaxHqjczc5+JaJiaSFxkfjWHezZjOqpShZdmveNOLC
W585yeHKgD3CbN94Qydv3SUYTCVxjPOSqcVDSTq0d6tueedOxq+X3/TsSEBjBI7UglgwT9+UbkRr
XHgrvKDeW27Rfrb7FffCd/+HvTNZjhvJtu2/3PHDNfTNFEA0JMVOJEVJE5hawNHDHf3XvwVmPbti
kKawfOM7KauqNCYiEIC7n3P2XlvHYnpmz3jngUEuA+N2m+iC8Ti5lJhy+JXCN+IFjVk4e+5EEkWW
xH//QttadvrTUb+hskAngPrz5Kfz5YbJATsdYxdDzhS4KnvWlSzXgz4AmbxOaxI5znyzd0Q6nJb+
uOj2PP1xYnILlbl9QPL5UBYDxXqWmYfRNvsdkUrJGAE0qA8WwKmdrXkKt4A/G4cApCHmVO3KT/pd
g3cWv2uqfvz9brx7z+n7cje2rBP75HQ6WANKL9quMfV3d7VUSxlTcPf/fsnxccBvoj5O1pRar7++
Kif8p7SB43LeNIVFme4EwpEzd/kfnc3r35ZDPVIXKh1m8hRbr6+jewOAA5UOnBFXbzp6y9p9Xi0z
tI31i7WQClT6soC35zOFq+cue2wgThaxMjKoQhgT65tUq0l165vE0o4Slo7zOAippbesdPULDAwr
vxxtFx9aSgRcVxFoHC7+7LsXqWXm7V5I6aWxm6ai3TdFF3xN5lbARpRJ42BMXpyrIsnm5biuw0Lb
oFdm+qHKsgVtY8A+H071osEIldpSHKoEyVbssYjJSMgZhQpE+daODTNViGgU6RjABlWwM6ZSrKEB
yMLfBUuSflicdn2aGny5IMtXrj/jkod/OtpTuvMnwq4ui2khBkbg4agZkxTYy4yp6cvQ5Lei0TsA
BIEUgN067oKi+SLlOpgARi1R75VB4w4QRO54Ozmi5gmVqVr/ADS3yJj5NJvNJZtwV45T7h1ISwjK
S18OajkWKDpB4TUMxK6Upco0RiCUptFot+5DMuOfwSPcT2CtYHPDPKfXXkSNEk7xZKVidp4KX633
pjMtEOLKebXAQepat88GQU+KIydGSUEM3LNJOwO3kTV2102ntZ8d6AhpCKzksl3wFYSTsRFAyimz
HmqaIwUC+qXTLrWRs1gYQNk4tnbiGGGeLhiwGbYT++qkVj5eleaQeqEYlfqoHBzTseEXNMTTnrH1
oRzcArRqkngfYF5IyAQA6mFzwmN9xqacLyFwJgs2zUKgX5CxjxD3muUWcGFTmZE7Y4v+0OFZMvcV
voEqTkjqugqsBAFfAa4ii4MBKlRkJKMH1NHX2+HW9GrtU9KO42dIzUMReRNziSt/qN3vANDSb65f
T7fSqNsrv1orhtz6ZIZUUbq7L8Z8etTtKqDAsuV06cGNRgOVCyhSRtr0fYDOtpoFj3jq3+i9CrTj
JIJ0/jL4cOfDfDGtNZz6ftT4z7LK43LUrd9zbQNj1HQrP4ya1H6DAJzsEO9OPu2nruaJ1ety+chC
jEtyrdfq2anqUgvrlHZMRMsx+5rnrX9hCVH9apQUd5Mxj/ltknr2M9TRvEfTYxuwLLMs02Pf3hit
jV8hBa6C3uqiKVWluqi8RcmwdBbxTDqohAmcT0lzN5urVsTgzLoyWgMhfzreFnZdlHXdhonXjl8x
t07tsev9qth5eeo8Z1o5jQey5UHVMqiCyZrNgcModc72GYIdbdeXwarCzF54Kce6giRqF0Gr7zzp
lZCutTW4LbCB+6GW8EEEvPcUZ3w7lnAkFuOnpIy6qQNr/J5KXdMic3Lgcjh+YT8L7AIprG+gMTwC
uSjiGaWL3CHGMvyLQCt6PRaQXsx9HWiuFSm1ijuTdzmNuhThC8wwvAyE5M61Fhp5WV9AigdfLNra
YuAlh5auuGv2WVjOXTCGRDyU6n7QTEbUcyYGO+70om6xzjtjfu2a2gTvbJUBXB8tkwOff5RwSpSV
yZiyqP5sTthhiUKqmvwAKZC309Qzv0JXPibFUU4uoAYAQwNbTc2iwIw96VGOBVZ9P8++86DBqDf3
cFplxSjdnfDUZoWY4mpQoLQTRL4LCw7tjxAbgHZvOE0xHWZXLuk2bHPXy4q4PSOPq24KEBUPjvIq
SNKzBlDuOzq8etbudQzw7hr2uiW0Epts4WOxL+fEZHj3f+oOI5+PDCselahv6K4FAHn6/NExpUbD
rgvUzhVueZl3JbRaA16eSexxJDvPfFoyI+cfB0pCx69h1ABK1eoz5883ilOIcCazK6RGjACQ6Viv
d7oU9eRYz4ENUzp94HbBCDOSJSzAGsfNuAWC17KLraT4ya5UREOuAXhH8RsGNotNO6inl3PE/5qB
/wsVwx9HqjcYsccNj/UaI/byF//BiOHyRbdnUZwwPbXoy/0//6/335tWG9UCoQ46bXh+wP9k1Fj8
I9YuVFTIGehV2vzN/2TUoC5mLsGfbsMSmon/wv57UsTAVcRcxdODSoRGBgmJr5+hfLZXmoVVzcKs
V1/LfMouV1sAbUiG8WHSyjJe5DrfebU+XRmg/888wyeVBZd3SRFzSKdhMvdWGTXQ1qidzG5Du8n0
u6Zeh+9CJfNDIMHq/PGT3P1zAvzTmPvmUmii6Ht5kLbo/zIze/1Nka7Zs5o8oDd1Xj7Ofe5GTTkg
0sZ0deZbvbmpMNk2h5eBH49uyqlAypL1LOUcwLlycPzS2hYAqoOxcsB1OM1+5ZKP7uhXDAehHf1S
QASsi79/25fq749jsImCma5KgKESzT1q3JOvq8SQTmx3cFkSGpnHKZgyUrjrcnBifxU2jKVB0x+U
t5RfnJSiLxxRrXwKhqGLYbrDGkqtevjk2E4KRWvqlLmrwcie0wyflB58StrHeEpfRlwY0E8O62Lx
4djQ8Ahrb1XXrZaPlxroyDMi4ZcGwOubgdEFmg8KGoIc8cy//u27IW+DzshgY2q1SELXnyEgW+Pa
cEukqX/x5lTcVoOmSJirq2k99EC6fsmxx1JcJTK779i97oQ3KBFBw2o0uEore5e3GsFDWmCKiYCt
0Sce2z47FEFZ31SB15PcnlreeIDV6Cx7IDDMM1HW2Gfqt5NqlnIKadyW4YwTjnbrqamFzkvFkNJi
cx0KeNWF7oNHcbxwWqpppziE3515tt65IOJgSisau/Qf9NONJ8gZaDUrsE10k7ZTAjey3HhMcC4l
xVc/kQ+N7xxyqKVBY3+ZdPdS95O49vsDXNvrdCwisMTjmSeeFfHPmn67CzQtAecgj9JxjZ38xp6j
wegdoYll4FgfWpYzIDXLrxWu7xWsWmhxnSqjv9+J08cXk7eLWZnXg9ecV/7kJVsJqphTm6IqKHzQ
Z6Ze7OtSjWdMS+9dhe4LFwpov6BSfP30DohiVW4mPDvQ/yJr6i0CCJR75v69dxW2AnwJ1M+bTPX1
VZbZdpOx3q4CCf0Cq70bN4FX/ruGIAIixlJ0BFF90e9n03t9lS6oK22WcKc5wX+rbGv6anTS/nnm
Z3nzwgPaJDYICQaNebRRp5PI2XDp547OD0mlRPJKNjnF0RVr0P5yDXAMY6unzyqdS/0IGk0z47JY
PWeXGmOqxd3U0uUeCPM2bziA2+C99cJrbixQiOpIOAGpNUCnmu6it/vUB+ctexGZsxI+Fh+vdO6r
ce5KUIylb31IzZS/pWW2tJdZ4oBvtBYd0yJJcPlwxG9cF3EtM0DyXsaEYoVfnpJT3uqUfUOWH9MC
1RsqU7KDQiQ5XhcSYD4WsUzz+Tu4tCKPZT+B81krmXPaV+2U3rY0dI/gnufymWySBaxx42nqQ0kC
wfpxsLpVf0ows9J/GmS/7qbAkD/IUtPSvZTV6kd6T9TT0RMlNXHB6GtEkaFTvXG2rbq4b8xWi+Wo
lmrftY6fHhZ7lc96qxGmM4Ah6PdV0jq3dGWLLTvK94lCXttxjQtoPQbUBpXAkGtVl23a8ga1vLA9
FdsJpj/fXQedAhm7zF5bcACHdKUSMsRy0+8OZj/UXgzS3R5C3eo09nBDOcZuq3bB+4+GddQNpcs9
SLzGuqB/yv0plLNe+GT78Dcq1b9uKdzFrhUbww4EN7WJMYMOjdN2u4NgNMp+twBguu9nrDJU+ZVz
s5g0XxAoyjkF/dMTvzY2i1ZAPVvHLzPAxF9yska189K8CHaM2Y0nmBw8BKVtfzT6xdBu+ZdJSEKJ
4VZIDMdqPpjA+padKJL1uTDFol9Desv6nQGGP9gHy1zvFxubx4WpWIQvTQLmpxBgYEFG0Kg6uTcK
sxDYbbKCrGdj0D4bEqLRTmu7LdqvlNUX3xqr74nIKDE5mApxvZAftA1Se8eJWLlN0EmeXIaQU2AN
wMrIux3AwfIK0HYDLV74kGGUXnU/R4vkGYJYxXgURoHDAUD+irttq7EbUulzfgmnniMersXYJTaj
0mj0vcqLxq4sO44XFQadhT69FdVitr47DdIvfEh9oJMYoGXDPvPA9V21RkHuDVy5/HLShuI74XcV
TaA1RfzSuraq6Qp3fRFtbFkWwlqxaYvGS78tXgf+zO1KW+4qwmG++3Mxq0ht6rJQVjNwlFSv+puq
m2vvorXSWl7m5AiMd04ZOLw68NPMiOQd6vu0k/4ckZJHrJs3Bl6yH5fMFbu0bs0pchx6/DDCWq2/
AV5gzwcES6t3N4zK/OJqXdveJWpJkyejpzt02Q2NuFz1bqQObUfRRZUaIQyqAvZuJKbMbYnl0eYv
+QT4LSqYeDXEzHgAoFSg6q8LTbB7K6McpXeVeH5P865z+lAViZPvbdW7MLdAcLqwpGhrHbICUhd5
2SsULzMrnCYWqUFDWeqjZx39elhBOQZl9kBkVdJGnlfbUwRxauZgxFIaRL6fKSiVoMPoLa6Bt/m4
pH/VtWo0Q7OsgjrCglLflKpk7ik5ujM7mhCT35n+QEqfb3bMy3IrMQ72vMAIg8yWPtN9HI2Ik2X3
U1i9d202lmh2VquzPQ9zkO8MoNpaVOd+e+UanfvIR0quk1z5+PsbhsShLEplYX7quqMo6Tkia5A1
kYFO7T4IS9oXmi9JYHT10r4uWo+AtC7xEIC7NYqeWJSkVpJV0AaXZoZt/xrrN4ekPLOkdWHqbfJg
eyvfeKys9GeQDsaNZq8erTm/WabI9kulx6YdkCZQ0OZpY8tpp+5upG3hXjhua6fAyabAjVyXMCPi
sVT3TTqMS3SSgURk0/s2opH4jE/GTKtt17KIHVasBTb0WBTqe9o3iFChZRJKARM07Dlc3q6zEOmu
1RxaYtnKdofq26nibLCNSzJMKusD3Frtqu4mk6g1J2jvy6oziS6scZyEaUXiALg5syRiIiefMs79
vHdDOZvab94I9XlBMfmtaRvCDaa1I1PMqzKXFxe3gM7priXz3POTbgynOYXZTouYUrF100CPQNHT
j5xbz/ka2AWN/IzwHrUHZ9bnoaOynnCAtNLuFpwIRaRPmqZHK9f8YdeTSvad3Qg8X2sG/IywEanv
ttGPuestK/2cs2cRNJMSd0BKV4PgWzaudpsmFcqIagCinLhERLCOiYwHpxzEY9GTLhLMbfK7GoIc
yHzHmf0DlRYpAVaxiPqwZm36W/ljZl/Qfq0+LRzsAjpdCstMNm8ljysSSAcdsEmyXmhMXg9Doj5o
vNpdKAqvvXNbd+IgmYzmU5lkvR+xoPhf1r5r7x2trJ9IqLINBoAEq0QYgtouIsxEx4cBfGrZode0
/Huvzcv5aAyzXRwWWtjaYbshN1btNdNlpui+xTCyaeE6Tjf9qEa75pdw9Y7Qu0TbsoCKbgD0mTv0
vat6DFHnQXKtxmr0uWbAYmIyD9SOFsUAu9fA42uFieYB1evN7bUKxParjnVX3TD3hpoMjXauTXBF
jP9D4hM0Y4/C0kvvrJSg2AeNXFG8MIbr9d5lw/8H/3ox0sUP89pbeMvM0k2ZGc3ePPgXnWqAeMaN
acF8vVmU9XvIbKOKZ2YldbVThXDdKn457/1v4+m/0Hz+cfR903i6aeT0bfmTO/fyB//0nUhANpju
6wwdaefTkOLE/084Mlx7njRQaCbwB5STm33lP40njz/ytu4I5g/0pi9/9J/Gk+P9Nyoe1sRNEL6R
I/5VOPLrGpKllbp/G9nzSBJahKPldSHg23XDKgoH0c6M7t4F9XiH+s7bsu8AGm/L1fTxj1vzTgPo
dYGzXRHVE0JPxnSospFhvr7iankLXN7VjQmUrZ9ax3AP+IXVmTLqpYL5n17DP5chEsDb4CGUOKfM
p6AetK7OQHviHBieDWVrD86iydtGlMNGJnXMR6snvIPzRu/3UVb19kPZcxhmnKiqkSwXvReHqnPA
RlnKDZjpTfDgd4j50h+sKdwcl3BOUCTzDAlSCUn9TZo0Cbs1e821WMBp4KeRzbqrVKPPe28as8dC
gmUmoK7P2sgwRxBqILphiDvzYDMuCko4+qOVGsnNnKvhp87URcRMEIAHOKIxvuUEwDwGQ2bajOLy
Ir2aAFA/oEEYu12XCf1T7wtiqnrI/k1IKBLdf6w7hRnmrlONl8nkFQ9E8tHINxJinsK+YgO5Y20q
q8PqF5l3XJHmuFGQFcalVKQHEtk3q3JHxJS1RoagKF26liOD0U7yRqNzpnZ56ZBgWqV9atOxL1un
ChK0SnrZ2XeEarvgXLupuSIOkJihvCfRDE56LvKYlr+Y/1mFoFi+T1J8+0Tj/qbRQcEJy+KNWHHU
l8YyBES2zmqsHW4NI3QdGvCdXXNC1YV35kmzt7r/5Enj3UHnRl45b+rpK5T5ZNuxrFO9riTlxTW8
dO8DJocx2zlWm9+q1DQ5zq+29jEYe43zwFiI7NAPCVv8YNlkSnaC/kVcF0vOcHTIvltr6oGocIeJ
yTle/98FtlWx56RY7qXmAyXX29H8OCocrfxUzEDrQimyt+ZJXpClKsFJGAnDLg0Vs0W4gwYFMcnb
7KL0BCRZ31shzFqo2amDjUb7pEaUvuTzBQHGS6JkLguiZOqI4AeKM/jv4utaN/k5Q+7rXtHLO4qy
E/vqFqrivulCMGxjUAjhDyjWuO5cIMrRoEvUZko8mtQIR06J55gUJwbTfy4KCM5EcALJkHj51+uP
UXgDeGn0OimnjO8VuS5xBvk+coKULjEwkPxjSfW483EVANe1YPmOnOZ2PsTdT6lVbMhqRz7RJE0A
zGsZPyitj6lk5F52n61k9bIoqBp9P/n8Ff6K+swD/qLWev3A0YZCaARNDG4QtsfX3yAlEAslAVjr
qm78PFZ87itmtiWnjHkEaa/6JbkjQXF0dw7BB8zpVog7FLgV72plK0xMpMhVbZwnyIejDtznHDYU
GnaYtlkH4hYfloIFPw5XLvaPKRzbZGBeZUnztmJ8noVU3gQdLTnK8N3ft4fX84Ht54GzyjxtA4pt
ouaTLhsMAs7isnRijmfLrpzrz826dleWZEH5+5VOJI/bpZCNOjRquZmEyJwGWhd8CjnMK8BwjZCy
OIMLlIQrPaY8chRdkQhpgLxzhqD+hQxAXOEMA49cWHVhnGlgvn0RkK2yA/v05chyOtWKL9pSLjSC
sh2ZCuvOyo3ntdO2VdNnmpjOzNKVEWT7v3//bXh1snBtIy9APfRq8X6eOv37Oi0A4PXZzh4XCZSO
7Pdmn/dte2Mlmmyp66YCMUZFFmjjIfaIxpInJlxGCZYqR/yxTYNBEUKMbkbwzmbq3Fo9lWNYMwIA
vKnVRfKBTqcpo07Dqhibg+Z/HPFq52GmmzmZmGlpESVdVFxiMMZb6taR6BDFZnUpqUyfnYzVJ2yR
z6w7j7wSij9PDKyh1Fs0LJi5fIJdVhNtvBA0HqVZ4jbX+TKIo1ExadpNZdpeoM4TaVjlJNFWrQMn
m4V0Paigpn3lDiCxw6wdCFf++/19sxHR/8ZmABwPBxomh5OjVZ+taRKQzb0zCYT/VQ1ef2lPnnOc
8yzZ64Xd/H9dD/MuGBYm4gwkXwnbZnYD03SrcgfgKN170l8wRHXkKYwOwZTZUkLB+Ps3fPOubiJd
A9AT8UoY4E7HRstspiTcNeWO6MrquBaZcVhUtlxppP88/v1SJ9JgXtbtWi6axE1Shixx+yx/yPYq
o1RNwfEDadQ8fZh7YR0GO8d/jYivf8acCp5AaM78Ia+T9mHNXHqDzFwyjcbhYP4+82ns01eHTwMQ
kM2euTEkmDe/rZu0JmyCHS+o0V+Ugbnc0K8WoaQp/KGFLx41ebH+nH1C+4Qj1ROxcv5u7V3Scaja
PjRSdIc6QfZy5pNt85VXmwOfDBM3nw2TOqvbyfqpGU4ydYVT7JDcJ0SZF41x7xsLRz2x9E4eJmST
MFyY2BIiGHIQ8FujrMh7kkzktDZY3ShZEkPuTEfziGYcR3GnZ6L1j57TkN2HGbzsr0qiUuTh7x/9
naeJn5diH3eztVVMr3/hZO7WHEB1EBfa4h7B13dXvMP6RzRlzb9e+tEkutwc5h+WzSnx5FrOxCqu
eqYMzVIb33tSqY/gOqpvSyqMG595wtfMpaHU0qjf0030vztZdw5Z9M76sFWEPET8XBwdTw4iq2fP
Y+rCJ0M3YgsSv+3mcXArUvto46P8qlR9li65/TtPng6+NB57IDzohU/d4znN+oLuRRKXImudQ68q
HZ2YbiPmgdFUPdVW1dPfKcsh3qLMo0C1XYdBil8taupqRuYV4I6J06FrrHgql26/DGZZR60lvKd8
HVbqBbLHntBdue3+7w/IidLmZQ3AKsZOzYTR3UQcr5+QRvTLtuJ4QOwKRzBJnGlauwm+PiyDbj4Q
a2U6c2hxvgMJ0YukCSG1jAZ1WeX+UOT/VntPnyxJIO9kjmc+3gt5+uTmch5jeeJfaqHfPVmi7DZd
hGxHYsY0ZI2Xk6SHExc4dG+nZBIA13gacanXThvjfNOuiOuFYmJawtX2My1BM8wmTWzJCYFCpD8S
Y+mMXQWzT/l5GdPK16ZI9LK9KckuUNFU1PKXNhsE7LSahVK0N1enigArGONOD1RZhlg26gG5psRQ
MgxZ9ujqGWA+8nXU+GVCxZldCzi7+0Q4eXFDUO/0OKje/GFXfvkbzVymhx3Hd3pWrWkTRdpWFr4M
PSjXULUaeMMydfzbxQjIPzbH+Vdt8cGunXTjc4+e1vO8jBB9SCcSnRu20qpZbywh74BZJ1/W3BtB
iHaZG9WrMx4hKFG1rklafRGt5v4srFn9YpyR6Dtdz5RH4MtQfstU2TbhopDYRV5qYQJJZFXyMPf+
4oaWRg75gXZb28cITdIzQ+B3XlpsRlC5WDgYvZ9CngGuBVZrMXeDgdxeN9KEtdukmxpQ1RfpzPnk
zDO/rUQnDxUb65Y9gP+ORfHkme+Js6rFZvpBCiEf5AQ9v/LaZI9mL7skOpjyNl08a0/RqX44ZI/s
aeSc42m9961ZKzlWbIsGB5rXL55TLLVZ90qLkXWilzaq9QIlHqHw/fB9Gy2caRG9d7ltU2XTZyPD
h/76cj4q1KAw0SqQUEQYiAFTO6mN9UfV1/fr5JLidOYmW+/sPS4STXdTfzGvPl0XHQnlitVBi7MU
xH1k2qNXNNFQdxm2srWkGqJqGnwkOIhPj0ZekbRU6bZ8HBkUEM9O2ox7AN7IS+3nzGGYzZpuTI7K
bO8ABtuPDNYYgfbM9743RZkDCdEW+HjOSlJTCHqQd93KcnKaZYUfN0Sz6x5VlgkzSpxAfCw6oqMi
Mw9qLeoqn7lQUOpAjpxq7eqYUcNKWGNmqEcUmES+1bTbbyGFkDrS+favvuireyIn8zv6volO0nMe
ELCXz6VxaGWT3JPx3GYHT1vXnw6rZEnTeyqYlmvZ96G0Fnr7xUxOwwDgl1S0fkulnpLcbMGVruW1
MensX0TUdxusw/HRja8QV0MvWNfgcsRw/VWiC9FCC3rB14TcJ1SyZtHTk8ma6bsOlYV4TAbUH5el
nok/Vzk2qN5th4+rMooumq2m+9gUAgm02SnxlfljY1B9tlMdDpYrrr15QvlOyo3VhV4rnNtGDV0e
MUdbZZwSeI8jsKzp11cL1O/QJNoQBVHvAtTrRoakkTtY5Qe/QYEbYajVPguGtT87rLVFBHLEveEF
QLc+TtNE4dL0v/RxrohPc+f2SGq189so/KyO8H1Xd0vWu0/t0AR3TMe7B6V506clsCrEdT3q4Ygx
Mfs6ITXEQk0oeJGow759XgyzqMN81PAtKqfXkCTTyaIbKRqJ5lm6ai961Hskzq6MJ9H++4+41OZt
9t1qhHYOHQEQK6erWDSNfmirPCguXXfR9WPeVPlt4Tlb2FhWGxdwBhBZO8XWiiQ8Kx2+/f19evv+
YsgiLxlZGSdQ6/R07AsaV0aAQmAhi2/HDuhiX2iWGySGdK6Cadr9/Xpv316DPFdcwlvgB3vvyfJU
ZQ1xllrFxlu1bsSPlDx2Uqs+KcOQZ87Xb78aFlMOH3ReOLHR9Xu9NFVjySQXqUAsC+l/En5Z3PiT
ZkSpHPFGzvQH/u1XY3BAd9HHD4rc9PRMYYwWHgMHu0nTMtT0K1lf1mlacqLh0PD3S73th7wMKTgb
QmRGDWieFJCmSLWicfIATK2kt0WAmnNdz752MeVoCTzR208rtqfiUBM2esXpVd1PxdClZ77yOxUM
OrpNBMv4g9ryZMezGttZ7XwMYt+cl+CopDGhjSmy6m7I6GcxGSYsds9XgP9kL8SNn7n+m7YItwFA
g0WHEF8an+P1T+zL0qisgHBKUZbmfTCMdJFHzyNYMkn2AaSC60ybizPFz3tf2kYo5dP/wql9Wvwg
6Z2cZi55rmbTmhAPyE5EfY7seENZ6ZzFpHtbjUMQGUEv/pXJ/uVczTPNV+X6fIaX3fGP2tpsXAMt
WKPFKRCUHwIhE0VhP0R+k2P8G1rVfjnzqPnvFCLMnXD4bl43UEAn75GJ2BlpRJfETeq+pLOt+re0
GNTm6VrlciSmbfZj1ynTOg5mPzH2Rkbqwf0orayPA7uZfnIqabxoMYfm20p5paLM1bVg7+vbIl5r
gn2wWNa0wlnEGTtK0zW78xKZf6+HkZpA0gG9Li22KqC1ffpZcLJvdpOd4qBoptmT+ybo3M/YTtc5
NP2Z3W7Sc2VxHgnc64oTOUIksIHPTdBPQ8wqGBB3m/X4iqYW13+45FV6NXp0X3YgmemiBgKvl9FZ
mCPUkJaszlOuH5nzIoxZq4lGnKC186NWC8T3UZjT16l2fUZkCVliE19/CxbN2PMAXzffPG+c1R5j
trCiFaYKLhJrYIub06JIwq71VRMPlubeoMzS0aX1o9PsAjiOeWRba7H1rk3tsQwKPCfoJ3P0MF2f
MCwYMu0b20jf4EVbqixUM//6ED8TgpWW9jz45iLrfzXT6HyEQJn/5ugqmnDq0jR9ELne56QfJe1v
fxGJF6FOGSCkNtb04Pai0HborxZcQcoAMlJBKiF6sIeNiJyrElqUq0mmH9pJ1+9JTyKmkmQhdZxo
CNKXoC/oxY3EfHVYR0/9CoTRiVBvMHTVjEVoUNpLD5uHI8Yl2ZrmlmBroWoeiSliLtdZbfeMbmX6
wfJDT9VDyAJvLJvbC6vl4EIVhco+JLa4kSGCOPsnS8+wVZX1PB3QL1XlLUSVsd0xJ3TTOOnbzeUk
EmmjLzRX4wJXlXKjPklxr1dmg0vIDnAe7vQ+pZ/KiNF3oga7zQzbuhu/TlVZ1QfliaINs3nwPs9C
c8uwFFrAxp8m3CG2V4SShl7b96Ml1/nowkD6jiwsmWNfM+YfejY7P9KA1ylsbS34zQnN8S79wmqa
g/DhXuK81p3uUtDTQULe+M1vIpJmRdehyj8A0M1GxNeuRElYJ+jT6tVevoymmq9aHhtxnQnLHKIm
s/Pn3q/tHwZBQEGUdxpLkSClFzFa18jhaArEULCX0CDGSPwWI7RaZ013M8KTXefIxUJYKIlqHSnK
ekxVzZa65xqag5cvmVQsy2x04qCo60c+SdnEJpnQZUQA8mxdGHpviyt0gcrct7RnsjNl1ts1H54e
fDXSCDbQVHCyHC14+8vS19xYyJpeSIU7imPnRDJoaOlLfkFyNILyRp3bc99bBkkno6TCeuEBYX69
16Sl58z+Qh+q5BjFRC7z0P6MKNmavmF65xjdzuvc+V6vRtzzNti0M+eZt0cnMoReALL0MzlmnHwA
r9fzHr0977Rw6ktoc8Z1mqysJUF2Bu7wzi3Wqa+gknOSYeC3/fM/Npm+7WFXzTYxwlW2VR8oX3YG
eao/NWeVB6d1LMR96Tmm5Nvvx1EUhw5idH5fwzv5fgvRzLpOYlhclc16ZG9YDgOSnSdGMQ9/39Pe
7uBcib4Pha+/yZ5Pji3LbJVoC2lOmaveXBeEQsZmXUjaElZxC6Mn4PfL3OGzysszu+k739HacggB
KDNEhfz0+s6CeU+NXG4BzRj0bogeoybIbP/Tyv08856804IzKJDxzyPtBuxy2vJ36jHVB7sPYq0v
0/FLC+8yHsY+XaKSOX/MtNleLwVcVuJ2aXuzebt6n0U+Ik04vm06NtGSEZN7UWS1PFN2vHMfaG3C
gGA0CkLkNCDNaxpWEN9L4qnIp+ugAFNsL4482ETv/uvXxoDta0LucDakzunDnOVOj4zRTmJPCpo/
lZGpsO7Nccf/xm/y9yfr7SLBxWgUm1imOCm4p8+w5ZbrAmQptphmpSTmmvUxL5fKoIrW7DlKfa0B
DD5gFCZsOLslojbxznyG9+7txgFltsA58c0RkVFAZaBGS7C9dxWh2Vr2FV5shZueMeD937/vOysF
k21Q0wBLkAacnoUx7eOkInInzpqlU3vsvR2WfFbnfG8A4eRbZ/onp0+6M8fgd65L85jFaevi8V/s
1+9Rmzp2Ny+mD+Yv5yToGjkty0LvPqkKsXaXTv1B9LgX/v2t3dxw6EeYdyMcO6leZzfRXMLYBbsk
0LKDR1hExOGqbnaYTvsz/ct3Vim+IRIsDqnAqU/xQrWOAaHl/QDYJYedT6w7ghK8a7vx/3J2Xktu
I9uafiJEwJtbgiCLpVIZVcneIFqtFrx3CTz9+bLORIwIMojR9I7uG8VWEonEymV+A3bw1zz35smw
Jgd7DtjCWyY0Vw6R1E5C7YpKQ/ZNzjfYycZYA1ERB6AWo9dy7IYTvXv1o5JDQ//rM0RxzsWGBjv1
xXr4mrluBqgJCI6G4YD2YJi1EoS5O4ZBQZu4REQycwITXaG/Dgw6j4dmJi1bxgBrB5wGap9rGQxh
tc5wfjtqU31VXTc9IRKwJbctj+N5Z/h8qdVuGlPTp5PORDSJqOh9GP8KTR0QVRufhfx71uvAd5LN
DhrfF1aqNCcHXUVzMkjLuHxAZbx7KplnPSjlAmIN5Njh9qt717FZL4jBG/U/agFwq1f32UBtleqg
zANvbEaQKWnhJfWuaVOzDpzFrB/DpJ1eGy/2xMGthv4lo1f4ldFZewwZ60Q7S9GU9FDSKYpBgaWl
tcN1r9rXyNidLC1kOHv7F7/3v9e/2OVGpHZHvZqe1/nBXhKki73WA7+hz7QHxhaqetVG+We0C+L+
qaHFxvwVLm+CZKfp9cFEPvl7cIre2SttUaY7lCfLDHn22PmmArLoYfdAAvZ1fKl/tHnNSMPIuvAV
VHz8o0DD4zldNKu9B/QzfoYqZJLgFKYL+d20Cn1nDeCqNq7+y4+XjhDQTUmHhiu9ZtNqTmFQ9cRJ
0InkeyS04lm42T9haOpvt3fznRW22k06AtwAkmdHerrKpNJhhq+CG1Zg0B4+TEWnHTJjdJ97NzUe
6Vwvz5XaTJ8GaqNHs/LaHcPAENvzuJ59J8OgLk7LItphucCc5vZvuwyfNDZBFxKnJc3TlJv0RxK7
IBLh1UkSB7HWlsdkcb/H9piiPUOHLiILOGh9uJwSa4k3jtg7inC1KRjESfADdHNA3quV3WScU1Hj
l1UVPcjtLle1u0RFg23vdBD8DjoZwcmAAWAc8mzWnTec67tfOqqe3kfssETuQ8qgXxLOE/r4QNOc
b65mJMWxwNh9i3l9Ba1BJQWtWLYtVaAo+vk+AbhCbLOio9E59DLMfi7yXdsINGbSMfUUaBeduc/s
uPhgoeOCXM5g4IhUeukjJaH33+2XJr++1dbxY+gpSkkr9A/ln//x0rjo3czVQFfxWopDWyrjf9CF
lq+3V7kSJmHwAzh9N7VDO/18lYZSw+yXkH53bPX/cYD7g74Yys5xhh5f7Yga//aCl9+JRK7hnkIH
DfgNUs3nKxZzrVdNm1iBChUjol6u8zcLksRHsM/hAc8g7TkGAHS05ro9efTZ2p0bWSpT4cxpX6c4
Uh/6JcmOicYI6/Zvu0hZdb5c/N+4AmXWuuZCN+mgjk1rW4EpOjdhDoB0+m4p5zYK1M5otGMlGldy
r2z7rS9HqwAkZYNRuf0rLhI6fgUoYGw7Sa5w3lonzlGvFEU1ukElygl8G2NLkNIAcnoFatA4Z/cR
xzG4vahx5dlRfNX5RrGkgtq4Ogi9Hk1KlaRhMHRmR/vMNJfmQPZaLvCzx4wmXGmnxiHKQ+MTOvfx
f4Aou3/5FqafMHJqmmyG2/yexdKku9ZQvHCXuC59rgVC0z86MuYq+LUFXhFunNNvZwL9TtjPW/cQ
peH4Mo1m+0Iqm4ACT+cp3pcFoGXf1gv36CYiLdBWMcRPy04rFVp6pD2jE5Q7/qJO0XIazdTRfTOC
mK9ltgXPmd8ZP5Mvj9Z9jrOKfXd7u668I9jy4H74CmViun5HpjI2tYExYuKkNfzWon3qbSM6IPj3
IVf6+EAl7W0djIuIQDojZVcN/kWbZ60qO3fCmpuq7gLUCLq7im4x/iTCcaaNA3g5UpF5E4RxCkX+
x412/okOk13XtbbwdLjqfBy4YX0Ft4ajmbZm0Lhls089pLi8GFJmZA1wHWOhffn7HSYNpq/PF0AQ
XIUJYGBGg9ZtG7Sailh6kswBAWHyBaygILPN5g6kcLwlKXFxU/Ll4d0ArpX9xfxutaoGFghgpugC
UXbGCWfgZV+oSnKy4zAPYpgJx7nt/mnLTt1Qmbg8UBI7BjKDCSQ2beuLEjy2Xg6Z1gWgur3vOpMk
P0NfytjNXlos+7DTU7/VUmXLYfEi/vPA8kARkfkHGdXzV91iMOZYYQPCWmuzR4EUzREtD/U09oX2
YcKG7+ft13p5x8oFyUbYXpu+zxol0Zp4ZhVL0gWJl2EU16akfGEBlVaCJdzfTgTBwk5bqL+9ZjSd
nzv9/NhMiHftEr1Vh42zfsm4kb8H3WT6mTYYo7V1fKU4seBS6QJlxio32bdhi/wXEOMh2qPHlubI
rrQljEoIIl4wxanEWZeFiZVL0YSN79AW+qDCd0agrjGMLIB+0kFBNsF2BfFoI0pG5NTqY5tPTLLR
8Yr/W7Amse8BcadPE3njD6wCWplj60rgYVOuovwBIWbfCJWsOKsSc3lATy79rgygMHZT4owj6vZd
9znTpxkWqqnyo+Ax2k/xkIdY3xjGN8MQWb+zkBf9omInV+/yboFCm5laZfkiUptTV+H/cayjBkfR
CpPtZSpmPPUYW915i2pkwHDBZAawLYxwbzV5JX6FLb1BegwF5GBGEmWyaxZNpLsUncLkrfW65Ojk
SQNTF2ZydRcmxtycyJWjg5Z0ojgZ1AefywlOq+T3LMYdZAFQQKPRN/oxGwfnjmGu6oIeKebfKH+1
TWA2CRC524dQZp1nqRXvXIo7EMDpCYLVOT/0dcQQaUK9L0AkcURPDI0D1UyXO4sm/ca9+r+92tVi
tPfoz1OEMghby3w0dWWmVqQXQUbl2H8bFbP8nrulpjFTkHg4ZVKcnxSqIQNbkYjvpEeG/lp2Sj4f
yI3Uf1OrEyOYxhzVvmoZ29+a3uNG6qrKMn8YEEz4nNFIdU6txB/e54oq9Ac0HQoA421a4yK0OOMb
kuSIJ7T2jCZZqi4qF2Wfla9prhqxXzdIae8E4m0x4p2t+Ox1NopxElrvPrc1sPZAYI2CqARgnxY1
NwMGzuBAzBmHrkYfToVb5XtQubud0uUAn8xpsKwHC5lZ6Nbt5D2JMmt+5Um5SInbIVN3OZDGF22e
VWfv5ToCjlNvAjG0vEF5rYgECN9FcfXAfDMCwYdgWnPvNEvR+0ZOkwkNDU1YfmQV1Y9M6UdQLb1d
QRHCYN32rcl27ryqi8ZDJphAE3OsCNXZGGXOEiShiTaBmiGon1M37e2CIvEQDgWXG6QNZ/a9cirv
ksKOcK4peu1X4sRN8c2MRsPai16lJ0wbWT3Zoz0A6BFWWu+AIwKEySDW/CKdqfUA97To45j37tep
p1/F36kl5iMCPOgOmCBwkL0zrTl8maMG+8qplwxv8A39dzD2JqrVkZH81+lZ476KLOzFMZ4Z0gHj
mUKkC4fWhDbF+IvsBr2QcAcmIPmBTTToIcUDvDXO6PlqvZPftXEXZrsBY5T8jePeZU8oE00veeRo
OUJE0Br2feotzAtFbR66NMEJzUtRCXyu6kF8EohmmkeEM2prbytYpTpTW5o+eSGkcjU0xxbRA/p2
aGnaZnL0LLxodzNmFOmxC4sx9sN6Rkyu4x/r2HpMpY5enS1Q6bRiyPZFYra/GT+m7gHWZdOiqmVZ
/ySZ8MRHeJ9MO8PYWB6j0Fk+dY2qfmsBdXS+OUZpAg7JS77B8E6jvSW67i3TBDwiLRv4UV3I2MmH
4jY/AneJftqwJqKdhxwprZlujH5FDiUdUyvgWAg/DglCm7bWVy9dlLf5izHYCw2JdHR/Al3NDHg9
0/xtSIa/M3cAxEDjHzYLXBZgMuTd+nkoMpqW20HvhoDe4/Rp8sL4NIflLxd+3Qtdhi3M0ZX8Rjb5
5LyQsQ8X8PlykdWUcx4bQ1CGeobaoWNT4AmQKXQosiEAZNMcoHfmJ1xbmw3F+3XUdWgSU9CQutLO
Afm0irqxUmKgDnb7oNZZ9mXsHLQw8Js4JVKZ+HaAv8gy6DHbAGFgSTFRYcS0yuOsHi6lq5UOxCDH
u7PozTwiBLM8S8TVXT5aRrtLq8E9TKmBNLIVgk7ItPxLXqr/R9fw/5nYKX8JVGgpJopMHrTA8x2n
s+PUaO44h0hN47tKF29uOiYvcxdBOCpMa6PtuX7B+K0i3caBwvECTSt1lc/laWlMSG8IeHyi+UR3
9KFC4PO70jX1B1LM8Nmshvbn4OjKRkW0TiQZr6hIiTGL5j8wpeUP+6NdwWZDbEkX9YBgifUB67Vy
Z4LJecLj7J+s1Jf97Td8bTmNJB3DGJfW9DtS54/l0H6b9SqttUPPYGBXcYUcwVMbbwM25LtxqJV/
b6935UTZUivTg+MB9xNbn/PnS7wSHhdm4wdpaPBselP6NER2ckStJ453cz42u9Czo5OZZsW31CpV
X7iJEyxmPn+9/VPe2xB/ZhSSu2Ni20UlQBMF0vD5T0HrG60v4S0HJJnU+SlK2w5FITHYwseYNoru
qjy0+mcV0/RvKNTUBJfJwj+odPIeGaa6dA8QbGY8g8Ch5zuwsssXJIDnMGjQRl12CmI2lg/4v4l3
6kz5u+vKxu79EthFAaQHO26Ediuy2dsPdnl2bZw+6UizybQr15NQCvw+R6tEO2BCM8/+zAD8MwTi
6jkxnTAwlDwNEnqo+9wWy0bAkPHgzy0FH05KQYSHyUhWuAYU9O7gDdCNFj+bDAR8Kte+T+ux2hhj
rYs8uYqcD/D2wIhfvDhB2mm2sbr4paYv/6ZO8qMUdv7YJ57ykXuv9M243WrsvN8g60cjDnDVSB1R
Ktvz0zK55hiTIC1+RH3ZBApZzPcKDe29QCLlTWvpjef4CxiICc3Ja9V77m7x5vIRjYX22CZjsxEo
rm4CfTYL2rlUU1hFKFPYtBq9RIVxUxJ3nXcdA/YLSd7QpWYoRuPY6OGWzcO7RPxqH2RzTzJ06fBy
953vg4UUYyV1gn0FLjAiwIV3VNrMeyvNKvqVNoMI0prMtRtVcUzsuXyb+yY6IXKFBpBVzo9GUzQH
L4yyk+mUxR2jMUR7ij7/JiKQ0VgcxFulg3wz61/8ztQjTNMJXtO90qoTQPdU4bdm7zzYBswYlPUd
euJKpCGp0jowWXJPJeeOp0NrZvYeGr4TOHqqvDGjhvfUp8pGo+JizsUhxiZX8t7RjGRutDpPmkIr
v4x04Vt9P/3QUSwEXI9H15dpqdz7KgkVdc90XYv2MeI30d6kbFd2Ra0OJ6EairWbKznyW1RFfUL2
JvtS24nxLFTEwXallZT94XZUWacd8vfyaQNSY/qBo8/qvY/gL8t+zGa/dJLuGRRXcj8Ae99DD9ty
artonL2vhfkcKR2dMUAH52dsym3YxHkzI6CVOF+4+ZUXRcmxhMjH4WcTqQhOC6hyjV4nwYxRw2EZ
7Nr/++eFR0kT6z3lkOLDf17EdtQRuHoAFpWx/IrLuH1oQ8170/oOgZ7bS11cijzvO2QFUhtXETbJ
52u1qh71lkvYNJYh9d1ujn0Fk4g7oxGwrKCeAIZFu+rE16YfsTy1dpkQM/JyRji93P4t8jWuPhbZ
v5ZWhB7CouuEYPSYJFZRs/hFDu60TREEj1KzvFdVrO6VdjE2EpD3YdDFgrTqGBiBBkaT4fzZFZrD
Iest4J3D5qSD/RSPgKE7BApcTDx3bhcCsM2VTjS7oRxQDI5wtvhnsKBF7EzJ5QwyI20pIENl/jmm
CnVuOcSMjh1jUY6CSAMjrDXbH2iWmC9RLgrOS1T3CIb11rQRla9tH81Wzi39ZcLyquUbzZ1n0eGh
9u2KfB+mGYJZCHARcDqpLhCaG1KeV24B/CIR7WVWTjK1TheBYKZRWlWzb4eN8LU8zgJFOKCem6YA
gaZ8H6I03XjGi0jA6JPMVMoXkYjTAzp/Y80StTkd1BIeqOl+GBfMBmI3i+gU6Fss+ovHk0shsa5B
uKDFdGEUGC3TEiouS+kdLukuSNykLOcg5iOieV7ZAfLB/caeXn0+6io5VkPtZo1OD9H6MI0Mgptp
oI/q1kxRulYF/CDxa7e/tot8iedjAMIlLjW4eY3nW9mmHH9B13PvYGj9LcU6ybcTsE1bAebqOtLX
lRmoLuey5+vUsDWARiBpiCHGcm915Yz6IBu7z5YkfEOdvvSpZOsfNgpmT7E2RycDyptf2gU1btg7
1r9kxOYho7re2IGLDwbdHDp6jAhwMeSWXqUxrY5qXgj9YI94lvdK/SfQd1Tm3dzOtNDpYG044Fx5
uZbUm4HfYdI6N1c7QW+0shN433uwFc6hjbV4P8OpwMnZ23q51x6NQ/v+eHyi66ieJem8QI4r0ZBF
gkFL+2bXRSg/9VWXH2vUSDe28tqjUaqDENBNh/CziqR6qGa5JRyuZPizr3EBE7F06ubD4KAHefvc
rqecXA0WPhA8EzxY8ICratzVYVuYy1LtAWHNyX4CFgimTBg/+ViMhw5Q/SPdyVE5NIqVBmrW9/vb
P2Bd48gfwGMS8qQWA9Tp8wNd9WqIqQMqNrbTiI91pStPZVs0d5Jw/bjMIrmfaNfHO68QxeH20peZ
m1yb7JcaC9cq9D3O16asreDihSWP3VdVYJtDOh7xFkDohKQ7vGtUyq57mhLYa8T06pxjaBYTEhkp
Lcnf2VI2B0cDU/mxWXLzczMDhtx1C5jKiFEa8+mx9DYi9pUwevaLV68rKkoFKVkmrHAEulfHnsfT
hFrswcnNbo8Xjfs6mmTlt/fp2qL4uvOhScjQRaFgO6lIKYCr/eiFye+5bemfIlr72S266Ukk/XCI
xikPbi96WabxcjiWiAgRVKXW3PnLGeYCfUulqPZxo3nx98Rj0E5qEIVoT2IwmB3DFBrovm5H85TH
XfajW6w+kVq5Qjwv+DFVL+7YpK+3f9a148oekN5Q5vNlrl5AhYPqYsfkNONUOAcYmCJw6faf9MzQ
XzIUbND7aszi4Nb5lm7CtSiEA4IcycHh5m2cb4iWJiq9k7yG3mX0DKPUwd6z+9YXbKsUyPvNP3/9
qFLxhpcufW95/+frNbCx8tgjNHRZg2yxa6YAQKrQh0etBoWIf1W4EX1jtLYF+rzyoJh0gICn7UBR
vJ45e3aZpFahcsdFkCU1sy9O0uQNfSfFPEZghzdi4JU7FZo6eg9APcF6rtkbwGSbsAojNnayM/0w
uFYZn8D3GRs31gXqnliH3AUZF60cSAzrpgrq2FhwTxj/YEEFeWaZU/y8pCjqBG/wkAqhHBulzvww
1lBLmsqh/2gjKBjTXCrsHZ2JeDdpevpy+z1f+bxtCd2g20MCQzP6/D2ns8csZNCYUenN+DjoqEEr
ICHuyjbsPnnWZDy0afX59prXtpwUAEFMaB2khKvPaFqyXC9RD96nCB/u8yi3PzpK3GyU5hcHSbo5
kpfxVFKr8r1a+7MnmtKTU1zPZafLxC+R0oUTCyBdiEG9H0J9i1ZxbT2igsRW4pxAY+t8J50awzFk
oRHBQuxGth69I2Ql+6MKQsRvkmnYuA0uSy4eUNoLcKYARgFSOV9wYWbg6EJnQV3xhK/ksfPvsiBq
GXQQ9ZM9cljJU+dJTrm11EBk9CgzsNQCWQiOKummIGbMekwrvTUCBea/b+fEmIOVDHF5EJ6bzLvG
AC+0m2s1fhiNSR2PkM6Ro1Qipy4Pt0/FxUnkcahFsMWE6IOQ2SrkG0AdMQxDRMzFfgL5BqZsaGk3
SxmUgOSOGhPDg2FN1vHvlyX/oD9g0m7lWJ7vopq708yM0kUi02rhXAobklhfGss+HWwP+ZHZo+NV
bwnNXHwDPC3dItothjRsWYedYlZBaVksa0pW2J2bOiCFEQuKtuBL1xYCOkyjT9ojEVDPn6/GiSBp
lMLzMaRAe7u3p09VZRVfbu/itcPPhEWqbxDfDHuVyE12Zaj5PMNs1p3+kzZJubkhr/ylTtRT3xh/
S3nzmJpJiD4Hn1kSggHnT9XGwzh1QxH6RZnR9xvKrnrowZdou0qv2p+3H+7KySSIsHfvp9NbI82m
Wcc7POPys3A8+6gZ8+/FmBCArbPh5JV58ZBzeDe+7isbKuFmCDxBTaKqWsXIOXMcKg0LxSZ31B8R
XbV32YJ3owIN+ucy6sPG13eZcckdZYbCbJyRA9IB5zsqrKxeKvjP/lIpyXEK0U4PufH9ZigofTJw
htjtxUHf0pgXrYOWJjnC0Z7a8U643hby7Orjk2XJn0P0Xpsqp1TP1aDHoe8grnIsRjKrSTZYC7D1
JNbJxtNfJHY8vMytEBKjEqDrc/7wDghrvCAJpUoZWvo9Sa+Dyfo0Yjpp2z/R8lLvMORzAYVrg7Gx
9rXThWINmHBuKzpAqzdtEmX60cErIEXm1rcAuTwg6ZYD+Wy716FImYMnkzA30p73sdhZw45Hlsha
mWcBWVwLZ3Z08iGh5aFftpE1fwBOmw3fAaCAYhoqRXSVn2J3AnLD9fIXFwrm6E+j1v+rLB2qBkgx
O8IXaVIWR9eRPFddhO6nMNQn/BIoRQDWx4ydd14f9Y0P5t0r9uxtXGIkgC3pzwWbzrd0BDdMm88G
0WOONvgFE2WOoLYroBWgE7zyQ4bFDeZfVNzKKWqV1vhQOsZ4VyZqNe3arig+26EFxGo23DDfGFBd
/SZIfcn2OBjw91avZlbDpKtS4flQTm1DIte633ZYFffNhMZupy/FD+EBIIsGrz5pS9rtUkTJXnOF
EQmqWnO9Bcm+8lkwQYeWRI4BUkJfhT1tcOd06ITuJ2E5fF2ayZaXIyaq6BVbErMSRRtp60WLgFYT
MnsY2lH22Jd2X2XdVJOXkjGIzvSHhanqEoL9nou6gweu9LR807rBO4JMpKXZlhjZRkPkykNTCpCd
kjUjq7FWogFNoNDIa3V/midcF5u+7JAYQMAsAPczPCqo4Rd/2zuEAywh73x2TAmBLJzHgwqQO+Pd
2kAAsloeJrOR/lxdvves4W8VBIlwkhQqF4FWdwE5xd9goOJg4IigN/WOWs4HZ0h/IiWXBDpaTfvb
d9lFd0kuB84P3UQuTnr1509mKxN63fyL5oZqBC4C18fazasvyDjPG+/t2lIyQeW80kCABnq+1Dzq
bVTVNrrqmQMSSVTJ8HPARdc5MC4y8+PtB7s8qBRvFqgS2UYHOrRezZkTbSpig/QRlzIXBSj0aY1k
TnZZqqnYgyCXt+8zBWUQLaurn3o+KVu31mWuBVkQ6pgcBEGuXhc2Xms6CDBPho89kfphyRfjlVMz
bDzp5fdgqJJ46Uk0KMwI+ed/FDY42bZRnUeImAgksnb2jIp0ZqhKUNID+rx4RN3bW3s52OLQQObT
cEAETAEs4HxFtW3KsUwKgyG151YHTehD0A+de28Bp3sGR6Aqfm5nBbJmY/M1ZOyw16Yy/B7ljf58
+7dcO1Sw83SAJwQFVKbPf0o392MjptzwezuG9loV8V3S2+pRAls39vnKUqj/ykrdRq2WdPN8KTEb
huIMtumHqZY/man7SokcPuB19nb7mS5bAzCNCOl0W+DVMildZc8w6KCwpK3pO6ItP9H4qt9CEqAa
PqhbtzurrBJxlzVRJ3YiaR1kXzqoubgmuW72LuNp7yx7BrWoNSEKKrd/3bVtkLU6ogjMErkJzrfB
RVi7y0eFAOXSm0FJaAiRP8YPZzfa+qaoq7xSz9MSecioEoBDQLm46EdYTTb03WD4BWhvTHSqWhsW
yDPaEn9ys9mc/SyN2u/oWtGHd9V6+q9wGQouJv8/YMsTfiy3H/9yis3L4fWDTIRPTgdn9fzy6lHx
g1PhJqIDPeBN9msAwHyAdqL822cYK+xcUwrJAUZIwBGX6mFe+m4jbl8JbwAcidhk6SAO1vJOcbl4
i6dGqu/WoQg6b9b3s6G0vwRl5Gkp6/RdThsbAhQd8u+MSLeuxHcqwurNyEwINB3aGAYh9vwcJKGJ
qb1TqPiE5dO9avbpBzQQ288WwhH3dCchLBVoCqKxSwqYK5H+Y1TV6i4XyXgs2y5/BXFT/ZgqNb+3
UCj77/ZruhJ6EUDnmNLzoCxcAwtdcwL+VWWqb9cwdYy8RKAJnaN4A7V57TTA2APdB9wDut76NMyo
dTZzBH2rbnT8gcjAar/tZ7dE4r1ujsgDibeayk0nV/DUp3TBV2xJ47+VMCVrYDoE1QrILL27tffj
ZCNu6SQtNlBhEb9hXdd8NfUk+YI/jP1BgCPd+ApkwrN++Vw3QGS5dbhmV7erJqUrahd8t9VW7lPp
OlEwTHlxr3tTfeoNrDkEQ8fT7Xd69chZchBggqFEbUD+qj9vOp6mXqiYfJsb7x85lLqv0St+a82k
uBNJWubwBcLwNwqJ7beChr0Jpl8i5KnP1UcTKdd510dq4S+Z279MBfYIG5/l1X2h+UYvAuVfOubn
vxBbg9zk6tD8BeNJzAUXacMWxvedgRQDSqN98+KgBL1x2K9kAMyrAB1Rv9HZWdclSeYN6AYXmKDp
VQR/v5mTFxIegNmisDHF08cRVczbL+PaBwYcUDpbI+cBeuj8SZXOUWuzmTVfRR3qFVLfF4jK0/fb
i1y5a8iD/+8iqxiTlbFbCyZRPkKiCDlpTCe1wPOistg5ai/+f7YR9CqkOmafNB/PHylcWm7+EhrQ
ZMdGEVAJDlPARzD75oRc+djFRXD7+S77DLKZg8SARQ5Egiif/48DrSymppQ1grBdoheneoC9KrLO
OgywHtAvK3/R96jv8abI724vfG1jEbvUQSgwQoThdr6w16d4YnSu5gPXVe+Bilu7PmvHR1eCZW8v
dfUZ+RhkxUhwslYHJQW2oNiEf7/zItF+1wpMilDCRsCDUW9pIIKJn+MhMqD++Lomor9V75ChkY+C
gMFXCe5jdYZSzKGmGCFuX4dsdIhmAa0OA5XnRkUQ//ajXkvceEKAD8BLuBHW8u81g6wKMozuL7Yt
xAdkBCbxhOIZErGmM7HJaMKAKS7VrFU+jslk9h+KfNaV57xXx2zX11rrHHDvGL7EKkFtIzhdCxMe
yGjbJlpQuq/aF6GNpkVUhTBporw/1Bgv7I0l7h6ggPzCd2DZKJqvxUIyc2BnpM1kSqvPCS+kKrOE
1FHNB1y9C+PLCFfuLhzy/OhODV6zZtxvnOtrpQlNQoYfvAQKTW/1jKVjJcaoEZbKpR3Kry4ax/dm
6zUigIiTMxAuqobJ5YJh7ZCUinE/dRnqi0oMXhBZOD3ecvC4YPRz/qhEQTtS0lP+vjv//PGNAwPQ
Kk6e6qMwWilHNbK0/gDOuMm+UWks1TGKqW32fW0saIRG6FbuSO1TtmfMzW+pVugjxTlA5Z0qymgB
ea5FWwf3SjAnBnCDIAECwd1e7VqvKwXlcqfSx2s0ejZIHSKdNx9ufx5Xgg5/OwLg0pUegMfqQDDv
HEYkc6BLU1acRLVYX4pheEF9Sjn+7UoEVckoZC5vkletrmEPq7K2j9ANBqpQHJPIxcSXTvk/aTOW
r7eXujzlLMV4itcoV1zfg3GZREaHmZxfOGqEYLaiHjhMKVrgMADQAZ0O8NLFxk5eXVT6ojPtA862
pqA3i+nM2JPZPlcSTgGaTSeeHoB78LIue0gKU5y8RtU3Ivll/JBjDyRxCOVSsET+qj9Ocp5E6EY2
DgzCxNPvuH8rPxeqdUwaJEcczOn821t7JbnGQpERvITroeW4Vu3FEGsaMho8fjvPy+e4qJl+A73K
X8dm6QKgvOFHrVejIG114yO2vvNbV81bV+WFuZhE8tEQh5vAWE5iPc4fO4ahO2EgbpNd1ZqTwTDW
sQPDI3wskR/CRGQH5dS4jwZH/OirWH/KFyRUGQ5B8MFs0W5+q5Xt/rDKtO4/WsXUfNWQ28sOsSWw
uulGRfxqGhczNy833fvEtFrjHq6H8vn2bl5WjDwGLVO2EwjrxTxai2ezN2rUYhytmdSjXWiYqisw
LmnKxzAYgVwLcRgIYVmQDRgI4zpNAbiRw19GGhoH9P9obagM2y8I7rrdqaER4eGattkTMLLkpRuG
fuOkXkYaWRk7OBgBZaNRIf/8j5O6QOStFRSUfFVMWvWpGetc2ZtSIqNG91bduHSurkYXjLILkjyK
jeerwREfssj2TLQQh9q4L2zNLD8uukYDzLE74Wx8FteWowmlodyEeJe1DtaLKiTbCj+IpU/cH7ab
ljgixsm3Skdc5PaZufK2AE1IrQtkKImjq5ZXb8+Dqs2dQxXdxv8iFqh9qaNkI0+4ElZYhJ0zORiM
3FdhBSiwC8aRRRZs7o3DgGz1gaZeDNNG4CmKS7TQNnRLr0WWszVX3zTixmnkjqXjexFkJgza48Cw
C3HoDT36RGczel1mzU3h8E7imIpY/YDc0vT19u5eeZFnP2J1bqywXczxXe/axiEOqcvZn5K4fXEB
cPz9EWWiCVEGRD5HZo0NAcnXFfQUXR8iCZOTkU2/V5aGAKWIZas5cCUJA8lDX0imPLJAXO1uzdiw
9vLaReh3zI1jHefGs2l1i3H0tKLJ9l6iW7Vv99mCFWY7tV8wwMaMNUui6QTeNSw2hlbXNpreMKeY
B2VytDphahiZLTNqjnHW2b8gYxb/UMCLcZca+rRVGF9bjG+FKhwwLT2S1WIjI3zs8jIWy6F8t1Hj
vpE/tHe6Ow8bdNZrS0naMHgHKa22noqbUZKko5Y6voZ1l7Y3lAlF8iZuo3kfl7r37fZxfe9lnTd9
gMQwbKTPRcUKiOQ8zhUV/Q7X40N1I92EZj5NGKE1fYKgso6s/muyJDNdaJugvoPhUh4RdqcDUwKQ
zPsxfvFiUz/e/k3XdgCRIbJJ6ZxJD+T8Jy2WpUQxbvYQa8zhcxG1o18zU4c1bWkbS12LheiysNUc
aWTbVtmr6y3oMtIK9ZN0an+kmGXd1+VSbonCyU1cbTLNfzllpY4E67ra5NCZF3BPAGRiS6r+IU+h
/oqaLKOrqBjGDgsM9UeKtspGpL+SHaB9C3qBQk221lYVgFkZ+BGBC/TRuXfLw9LFzSEmuzQPZbcs
0W6e7WIJdLWO3vpW5AimTL2jbfyIa6kWMQMPV0mVljzp89eJ9FZRo2zk+aHr9e49MuPasm8doLw7
0GvKpxjtr8QXthMhkQFABVV/V0sYvU/a+Kjif/ffnOfVdyCwbOCArkzim4PjRDuUDozOd9XOyncO
JjMnpcFHMCAhQubA7ac+/ftPE3dDbnrqO1rD6ylJiTi8rg3guWpvTvegAFAMydXlV0e6++VvvwFL
ZgGg5SUwhqzqfNO6yRDVGPbxnklB/+Ak+rTvGMAHGb4wG6nH5VXNUi5BDS67A19wdTiRzMjqOWrj
vTUOzTGzxbxDoK88ZniNvgDY2MLCXH7e0HJlyk3TFOz3GoejUFl5AGMVvw7hsfdl3u9rVMUf3CHd
AjxdLoUHGKMm6bJIS0w6uv+ZMmIGW+ZdD3tDMfSStnHG5U+n6tGoe++vzwZL0RCAKy+rqTVYzROj
2+ieYEZagW5p62HYpUuY+51rVIe/PRssJRdiD8FtrHHz4Wig2OLN8I9COzzkND+Q7Y7UQK/brVzx
8mzYnF1ZAkNHYiayio/pAN8RHyTF1/Ucpc7Us+YgUcIZ9JLzhK/W79tPto6TxAeEMiSImqsIMfhV
jjHrvVDRWSmCpSxjJGPjhYor7+/KRqfj1Av9W54ay0aAWj+jpD0AtaF+obcAXGq1qNWg5UdqWgWK
W+BbVdVWkIGBPLim0L/EzV+DUf93PbTsoFAxNV+D8IbBFEMZIcVU0vk51raBbiA5OW7CXX9ywtFG
JrfYsq25SN/kqtCAgEkzXZRfxPmnoGhqqxo9mqtKr/ROkNOFH3YkURwjJ5sU/LWqSLuvoh5JIdUY
e8gf1MfNHcZJ/8PZee04rmNr+IkEKIdbWbJdsXOaG6GjcqREhac/n+rctGWjhN4YDGaAmtk0KXJx
ca0/2F9Fbo7df1h2QOYuioQr2WGb5wi1tKvZTrvQUbzkM29/BEmSGU+jVCxhV097sjPbWMACrNQW
qGm8HTk1m2dPLmSlZI45cEzq7H3bYiaCc433iF1Nenp9G7+EzL/ve8birkPLlDQO9/KtXEXaJM5o
DNkYqo1qnHH0KO4a/rdBRLoTIqLZh0WbKse+zzSkvWNKtoXWfkAvCPBuRovHryt7Pra2Php+67hQ
p+YOERkd5nGw81PXaW9/KnBICshrQR3N1st9MbyUDwdThokQxWdcpuM3DY3Vj2aTLo6vjPH4ra0T
NUwUw/qAx1J/zoeo31uwbaayLhjr9OIhSMtkuxmiVQUdsroM0bzN8xMI5rj8WMaGirM4JmkiaPO5
/ZBoAkYMOF1NDbUmLz8NxqJ9iWWjG0GLcdvziMfhzww48v2SmaODJWZRtJgE1fILoObogxlpy8fX
F/BGyKLySVeQpwhRf9umq6mfgRhckNTxJudhwAou7GUqH9SG6kuG+eX9suR7LaZt2spy8Q4joQI9
zMNvu1wKYLjO7dGFd9xMBLpVdZ/rJjZ2hWtvbA6CsI5ACOXItQB/uTnwHMlQ+ll9kerBmOGvuNW3
TujxsytGE6M6Z+7OZdv0yLKYbXNcVe4eIy2q/sMag05Z0fTMmdfe5c/wSnQiLRdRF7S755M5qtpD
tyRdQFkseySV/aUhdfWPWRGQK/IhAJgvyFAqhZdjYnBCS7JgzLTKirtiSOYf6RKRgSKZmIRFEu1y
h9Z/4uVJfFGYWPlQaPGqW7mdrLDtoVSXIURH2ywDWUz6ahVUQFhgTZO3GsztlZiuY3BV91aKrqyZ
aM8tys3/A9er/X59Y1+VU9YVoLMEzR+KKlt88/HR4iwjtHTG0I2T5PscEyOMsS/PPEhxNxKDHlSV
Kp+yXF29573UTzGd+/b6j7h6PLz8CKrh5AM0Gbwt69rzZCdmxRrDQTOEFjYLFpkHvay8h9mzc7gj
ncIPcYVoEXA2u+5du8xz6deza75zYkuffb2PZQRMpOu+RfbUFmGmNcpEE13rvs1KFCe+LfPuLsen
dTzLLk9zFCMTXdy9PpNrXXCCLOx4ShWr0DbZ9uWGksh5pjSIxhBr3hLHjEWcSxehe4i/Bms3axMx
tsvucrR/Q+D5moHxF26WPs7CKAaraeE3KAPdOaIp79NEbUJVGs359V+5ftPNHiSHXdX817iCsMTl
j2z6qeiTEmEYFETEqUuKhAS9xhcK07n3eG1Ob2U1qHcl5mGhLrNu56DfHB4ZkbWmDQpr+2BFbTab
wJnPoZ3IfvJlZnSTPzuDEz2WTq24B9Fpy4xDXGGNfmVOVreat0XKDgDoBcO5XQYKlyhYrqxpirKX
y7BYLqrtOi4xXEON+yQq0D2PqTYM2hu83KjSxijOv4WIirGOkiTKs6WPMPb7tPTuvaqv8jNgAwOt
hXocZj83XbmEhba4XFNzO6W+1NCG9D2l8rrDtPZm7ozIGh18uhOjvTOVVPleGfAjaCq35KRTZZaY
1UU1KBltVLJzW+a0DgtUjkJ9GqQGBd9KHuKxGJAbSTscv7O4jc/64ojoWI2z2x8cL87uuqLKkDhO
1Mjz6zxZxL3sbfHd7afmcxdJ831sJ3n+aQQGdsdrhg6bPZMYQyEwm9MMq+vRkXYFVB5htJ3q7XV6
BjcdR18eu7D5oPtfLrmce3RgpclBt+f0sTIpNxW1YJPr9R4J7armRVAhFwa3AMyF0sSWfT+uKDtJ
FRjUid7SflrL4bzncT0a/Cgz9Q7RCiMpnzWFQh/V5GIosAefFuenJrpWvTO1vte/qJWifnr9+F0/
RSCr04gDNLLqP295sVh7Da0Qeh/C6lO+WQnEdWw92x+jFF+ARO8pyt3IU5Hkck2ekirtoyvAoWwj
deirVag1NpS29nFLKis/sQEqHGowhgO0c7U27qO+b8rA4zroAlnWhXacRiHLEOumWsKkl7jI1QBs
FL9ZjO4j8VTItzKaorcSu8R/hbeTWcOpAwQO+IPO1RbS43jpaGNsnqPVHSG6nvWDpMEwjg+NSCI7
eP2TXO9L0lGMtIjd5KgkIJf7UnC1xLMO5EvTWuc+n2o7cFR04mPINDtDXUc/rjhy4DX88ebegloq
JOwQ6a2WcFGrMdTdpv6uwO05moUdN37vlPV5JMs8cm/HkO4qsQdtv85laceuKiorR2lFL13O1Yk8
HZMJbwktEuufWLE4H6G+KLrfJY0TKpjaSTwTrdrZuXVeDvdFvKXGgGKwxkP8RVNpczcmtaHJqM14
9024Mt8Psao+d2LJc1qrk9ock0402YkuAmE/hVqs+2DVs4+WRmf8pBaj+xuPhORtk5PHHa0cbwXu
d+zM/Gxo2skvuhQMvXTmGZ/HaA3izLNH7HkiPwDd2zf+vJRWdBhqE1tHOxqsn6bSu1/rbo4RIEDl
Ba+0Up3ed1OKOJlrDw2wUH7bb7sTjvSnSA7SR94XqTQhnGQnLFx9F5aHlaFaBj8HuctNFQYDMYrs
cbqEq3Zt7uNv2dx1vdDqMIfW7fj9qIBSkMquqf1a+th+FzpMYLDhX1KZ2WyIubJQmqlNNZz0Manu
p0jvuEmwelUC9J9jRPXwz/axrEVLGYEh5es/nj3mDQMKYzHY62Cb1rP5V8c3j5VJS3LBY68ouONc
a8JJO9OOi4tc6+tDXZ09YEBgHukTUwoCibq58TFTx9Kn6lhiUZVHCFjj56TDyMGP7QkOdTfaj7PJ
a2D2cF71kig+vT7+C7h2s9RgTjzUMNbXJGW9y7mmqcpDKm60EBoyjuidNtYoS3tF+wi4q4LRjvdB
FShuZJ2LFGdlOjUVKsOVk6GxSoC3UDwuEeS6k1GM57M6L3OAOrWehclkRtK3u8L8oPDz3WBOlqwP
dCeLjqWj1WrQq7U+h2496g3957p5s0xcfP4kLPtdBmkgPkC/ijEu6co9rdgr+C8dLsSO1iL3uvxX
lB5r1BpjiCwQoO4wNveqomm/JsNJuuchiamvT92gDYdWTyGlQQpd9Kc+hiF+oJs1NWHXzs6pFJ0Z
rx7Iyxm9tS46dFR9q51y1Y0zuDq/wUxDTNgF73T5fYYmraLZWFWuRULnwki7BUMv4brTEwrC9niK
5YBzpKsv0R7E7zpfYY3QCwOSS8pCQ2yzOUeEggiPvR5CuFEWVEJT95OU/fyHpSEc5chYfnVNFKZb
2vrPnVVoDZavSfzNxLUX0ULcHF7frddvQ34REo3g8KEKsVs3gcE14jpzVXYrfZ30fV3J+W4hROuB
U2Xembdafd9zSwdd2SvvazRt37eZau+Eh1t7B4zyCrVd63r01S6/CcTWce5yqYawCjsMumSNl6fj
9QUeCh32xQFl9Ohn48TU4U0rX86y6qz8nPR0un11aETtK1HSvyWuCcdH7dKEeoHD7NvXV+sqq0Mr
EFAXqmg4cq7w+s3PHOzULWsHXSnA6881NrIIM2ba+wHdg09F0RQ//nk8Ex0fUgmyIxK7Ndb9HTbx
L8OTDDd0tzWj6hCbInrIFCSRnVgms+9UVJV2Tsf1RaFROKeCyMeg1bgNn2NtpUk85WbIaY0OQnhp
7qtl3nW+MeMwmmUzSvpZtBxRgoZM+vp8b+xGbidw4tSSce++ohB0VO9lWrtmKBMKul3s6Yitq02n
IcqcpOjolnN1Vl2t4/VkNvdZOqjJg4nl286GvPGheTSv0MGXbtq2kwA7qbHc1DLDZkAHsTf76Lvg
DV2QXRSoXUwpPlM7J/EqPeWyWIsKL4RhsEqbK1Iu3miYbWyFEzLx99Tyhiqoi0556OwUONrrC31j
ftQ4wVqscHqaJduNVaNRi5ong7kDhWlRK74s0Pqc0/IXtirNDjV7OxyUENIOF7QxGwre/rrp/trH
nhNP2pC28RGSuvLeG7XoHorKLOAdRtZ9gjfU3jbeBvmXERHoxd9zzTeczYhVHRPKLViW3B/2o+Pa
/THt2/qdKjMVTLte084bdj3YXuLU33f/OiyE1lVWBilm8F+XE5WIlDuw7dywTSf9mUzWa47F1E5f
tQErKb/xeuOXqUZKBjezpjiTYwVxD2Ha6hEQjpCFiXlXv0V/II3h6wlDxRqizu8qWnfvBP8HnvGV
AThnBpT/vk2M6oONywY6Vmo+/EJioxqPUR2v/utVIr73qTp8Kad+glxlLbZDxm0P8SFWhFoc5j7F
XLUmBX9e3Lr9vZSFAy0KDd7jiFOLei+yabjXq9ZRqaulyf8S1ANg+LmNnH1V1E5z8OaRIn2tdOQw
rogz31WaRWKrYjkm/13I7zHmmN1qOxHLYE17+EdhIfmbXTIgBrKQYB/SGgOLue4hoidmX//Okw7v
l4xo3vpdNE8Z7m4ZE+86JTID3H6Ut+iH50kYzU72OFsS0PWI8u6dp/KtQ+TevBIjCSP7ySMBXk3F
Rov8ybO7TxEpaB1GKNjif2fN2uA7I6qa/jgY+ZOiptik1saYDIFSgF73U1HiySW0Ltb9WShieV6i
GL3YAWIpLwUTQp8fU6p87Pjbu6gEB+J7ulTiw1RVvCWSMkVNlyeH8Q6kbG8fZd3I37ZwyQqnzBRf
axwMfveyhvvMq9fFFaqP66962c2Vb4xz+4AlOdISOL6Mrm9nWvKHyKlVQTbZjX4YhsmbsWmEQ+rP
pbk0QcujeThk2HF8cUAGxuesUrNzpDtjdZg1vKB8Up4GH7ZO5YFPVJmxA6rrHu3uJV/BAlGR3NMa
iQ1Go2fol7mnWJ+5mQ0sUyTNGb9IJ8QDvBitMT/Thx7NykGzEcDylM5BckGCp2wwwPm1qBHc7XFe
YhOrgLR4GvA+/DgApfuTRZH1y8VqpThgR0rJzc7TaSXgyeSRKm7+v8zKOblaOcLtGfIktX29bOyf
9Wylaoi8i/PY1l72g4XzWpxHU+Lyv4VHjjESH2tTZu1j0dO8PMaLSUlktuz0OCloqqWxh+O2qFHt
m5X5UeSz3EHAraWHTdig+cK7cIXc0r/ahA1rrmsU4tXkGGFZl9EqsORjg+D3DrLhRlCkCQJlCyTA
Wh/YRH2XyvRiF318NOiZaqip59GbFZWAlJQj+5PM8uxjp9l7Hesb0d/lPQAPkzjLxbZJuOGBKhSK
0+TYy7gK1XjRzqgBGs88QcWzHiWAfl7/fFe+WHw/F1PIFXdDVcncOmg4RjtXsWlEOFLpjvgxLFP/
jed+04VeqmTeg9vGybk0KjX2IUjWX3sZ4eCuah3A8L6NouKzI2w8iEoqxc955en92aq9tj3ICHWo
QI+F0hyAo2ifNK/U+4OgefEzpb1bH6tmyilC0PB0gaI3luFHqcJTf65y40GJSlX6AOfnNxSjzM73
It2oju5sqY9J3kiXInhhgvrEbFUJWrWsVkNLdkRZRrLGdgihfc66iiCskRXGp0HReSskRT98saE2
R37dKo4S0Lho6E6osu/pOcS5HhZTbLaHbG6aD4MF9fyEGCEeDKmXoGSjzY32A+h5l/hTsYLnszlz
cAWKjFQEqtlqI2lfhcQpNPL4octtDQ6MSOzKRwK0eo60eJKBWtHJOtRVuWQhddZxPnE6vV+dRxnW
XyxKrocl9vKfs1pUT0XjqbsCa9e7e5UHpbuIASRZ+vYQOa01RRo8reNiJLp1mKsx+wiZRjmUsSWb
sLAK/dANkXIcklq7E8ugHLwhR2WrqF0r41k9qgsLmPa/AfjNmII341cAjOld2afzByMynQfP7WYe
4GqdBtO8uL7XoetQxXF16Gxzei5itPaDsov+TEq9h4C6ajutSFL2NeEIRQUy9E39cli7qtnolUd9
AFPha7MtoM4mknJOCvfBozMWUeGgHdT8Uad4SsjT5/Inhs6xE5hiLN/CBIlR3m1q99w0q+lk4rqL
7c+y0pW9I3gV0cBGUqNbq01rpNlEUCsXZWpETXMElaChAoP7ZorZ4/ehSL/IxPzKJNWPO6f+Os6Q
Wupr4dGhEE4F6DJq165CvtN0zVG1KWH5Rh3V5ylvVSSKMkHxEN1huzro1MLK0FSQGOTuKOEbVnov
rIOY9Rbp2NgpPqJlV+krHdiO3tittNHXmkjZON4ZTn9O4X5Kcf8sA3vS2oYijA2swcVk7m2K+Wv/
ZMzeQm91qrtAwPJc3g810iZv9MSYcfCGaXiYkhQL7VKZBlD1Uf45dc34dzzE1hcL0600SMGfzfe5
XjTfF3rkQ5Cg/A800u1pNqkyKbTAzeLqOVWm/ke5yJhNjct76quZ1uP9YJrFqWKJ39sF3+jowXUQ
d9TDnC88QEZ5bwEBHw8DmJBvwygp6zvZmD55Jn6FpAhl9Qf5SpXmFpckso8xws1AFmuaGTh5Q5qv
EBBRxiXJgtopBmhG7SqRSWYhvzaTNo1BYuRDd6d19pBgdYv8B+0Xr/jUL5AHTiP2cBC+NGJhsLMD
rjYd3sfgLG0w5Fw022s7MczUXqRbHE1bOqexN0yfHxs0rUU7w+nKh95J9hwaXmAhl3c3u47GAuQ8
2l60GS93XVcuhttLLzsamZ4kQR7rBq8M1RR+ZLdYjsmpdfyllMXZmjnCvjbZ1qcaM7nqhKDzhEoL
9pn/6xH+bxBt7PTyeVo/AdAtUn1eZbK2nvBYz7sD9wH5jjHPeGPoeVmOR8KoJKVWo6p+48m4f/KS
fB6DgiaQ5wOhUqjuxorzu+8K5W0JmfgXNIpmz/rmxrlzSF244sFEQ33ZrMCEQ7pTmXN+tKa6up/R
vfOzmJJ2hR7CiUpjvPNSXs/xZsWpVgEggc2Dh8EWzoB+cSdl0+ZHHY0P7akkJRZPXlEsp9e30/ZF
TsAlW6FmzmDUpLaiupYWj0vF1XCUmeY9ZU5XHwu1E2/mTp93du6NoehQI0cP0IXa8VbWEkM46oXW
VBwFDNWThWZXaArbfUtRaM8D5YXYu1k+jshaVaIJQVN8kwUipYrZu5umx77srPKo8ByXPv5myTkG
B+A9j3JyfyOdGN0NeI/9mgYu7GHoMbJ0s8HmYVegdA5105pVRA7t7Ow1dls8RxnQ1UC1euOtlxcD
udIAPC5g43TJfd+3nRt0iobHlC2tP1L30Ol2tSGaAmpMw+fWMlf/+HKh4TPTo+4PqiW6T3MtDBv3
ZAqzj5GwU2dnK11vXVCxL3JpMCfQE1z//ldholVqTOuanlVQlamCeOMN3ofIUZQHpeh4lCuuHK2d
b/1SBLj8ACt+RNfwBkYShPb15aBpWWiqGMfqmCm55/mit/STyIT1UA4KbH8UBs5ligVZHdvDb1OJ
sZPq3LQ7eEZlnb1CQyDWyeunrlr0wbekzfvPKwvsBTV1qHwdMYvz6wfhOrMiokLUA+S5quts8UzE
LZIpYHkrLEw9LloJbEmAf7R6HeKDCo+mmMxu59NcHwkIOqi2UDRa/7XNIKLGzUuumO44zg5o6CK3
rE+YgAETa6gBvj7B9X11+UWwKsfOFwaWSxDXN1/ExI3bkrWoj8vSeKHAydiri2PpZlYo59J7rmMV
JaPIUL+9Pu7VHOkOMzMkgizUumgNXO4EaJBt3kxje+xm9xM1h4y2g5mbx1ka7fvXh7ra6QxFH3iV
aafiR9y8HEqBpZfRhGuOSzLnv41SmCcKTOUPAAFUbJx42XnSXpVygXqheEITDK4ZtdxtIdkkRCNX
UTfHfq4BfEalsAInn6AoinY8lZaGXUuS9PydC+Senmh1LPE93JGVvvUzYEYig/P/unZbIFJZyGZw
yqQ74gqq/Mw0OB8AMewQZjDmWKo6mg8mnk6IwM0udnIqECnkgZqdM3+9+ivVBA0RmEO8UbaQsZlu
lLpYy3BUC21+GjpvCVg89w7t8FHlVyggAV//3ldbmu3M293TASITabYKSxoc7DJKU3FEDHY5FzrF
Tmxos1MZT8uThUNDUA3VcqB/WOxUGa43NXozdHqB/5CDw/G/3GlyMMxuaXpxTG1M2/yese9ri+SW
hCjbI0ZdhSamScOCvQ18dS31Xg7GmVXmdrHF0RWG8R3ggXYWAjn61oRn40Fuu5vk/K8cQrg1RCaK
mMiloJWwBe12EhpqaiLS4fKACvCRSkKk9vRz0eT9v0ZBhlo5mjRyKDkC3r2cX5UvvLl1TxwNNbH9
YZDf9XSQX0zhxP/Y22JSbE2IxCg4kcy94Df/ugqNtivKZtRJKhPFuZ/HqX+XDeqPJEuQvEDOYM8e
53qDAlhab0EiLv00exOQrGFSnH7uV2/EsfjpRHmyqge7tu9aNKd9fSqNDqJPVwTKbLkfXj8d1+fR
oMVkobPCgeRfa4r512STTHg9KERSVq1wTwnHnrCke4+OWkaPmI3/h+E49fCXvBUNdiUEa4J+lFpZ
QNxbzCdzETgBtTTWrNjJv42y3RMMuT4VVO34jC+CPitZ5HJ6a4Ynk8ZmegL2jT3Y071aDVHQDkPj
a/DvHqrJ2MNX3RqUh9CKblkZTdtcqiT9mIAicm8Os32cK889jbqcQo+OxFGYdfFoN3LPte462Kwq
3wgPIiG0WuWuu+yvD9lAn3IbUxRghXQECxoIoBHbKvBop+zE8Fvz81bxct4Fa31p/ftfQ8Wdo4+8
lovjOGnyscp5hUVFaT+VSen+qBCmB1I5ejth/AoxAJYPjAKvWVrAtOm3SC6wQc6iLFZxtOOxfhdn
lT2dMFuh7r04+p21GFPQ42pKK8Ociqe0yAa/KT3rh4uZ32FxM/X76yfn+tiCa6PEgk8gdOMrxUfg
XXE1jGxlD9ePt/iuKsFg8BIA6F6FpSuS0BGGEnh154avj7xdf96roIfInMlBXd75m3slRrtp7sQY
8fSoo/eex6ME+Gwx/5jq8s0ci3InIF4V3F4GdNYaMjUzHmebu0Wlkktehmr9koM99XugKwXAymkp
H/JK7VehywQ/SSzROm/w+95Sv7kUl1K/VDP9d+bU2ZMnOqsF0wsK6XnEEVs/kd8BQfKXugXn8/oC
XeU66w/mo3Bj8DpmnTaF9ghRhKE36MZNUW1/sAFOfMjRIvXbAfA1P08GsefUZzsz7nVqwU9xSiHm
9d+wRu2/M+mXn8ALgQsENWZ1K4+ezNZoopRE0XW0AeHXqw1K0urHrCtrJJ0a/c5poiyky5ARZ7Hp
en34KyDJy/juWijlZqH/ujmkTuJVI54GNCRzqMe+h+/TIaMF+Es3FNrb1KKEX2Le9y2Zte59Yi7p
kdAif9E/7bBSMYaTRUn8WBdSRmHmARp+/Qfe2sS0CFwyYzRQrmQ5X+SlMtWBMtt6bmjmUQ4qWUuA
ZSXDCe/iOdBE2e0Muj2z66Igcmxyt/Pkp8ZwGbmKFKyzoLMWoBhifYmauoZl3clAb5w+mFG5uhvS
dD5kikx20u9teH4ZGQ07ynE8c66YJy02k53TFpTFNA273Ex3Aq+M3HvDqvaEgG6sLKiqVfScfGLd
fZeTVBI9rWaTlcU+E8UBZ8wX6s6KYR40bYoCeD95gKTkntLrrUPHsCgOAH5z+M/NjoOYlvJvSNCx
7szut7Sp+wD1zSFQh1nNwkIv4j+YtHvRcTS5fckWLc9Ppmrverqx1Gu6Dd9jFdcBd3w5/wUuD06E
eBnO4L/jg+VKrGB4tw6nXJN78t3b/InvirgsGQaagUDvtxzpWjhaNAxlHHjF4ACC0uvkfRyr9ewv
xRTdm8Kyvr5+cG5Nb41rHOzVeWELqZa1rrZ1R/RvvRGNZ6Wov5YqZhPYIPdf/sNQK5CDUtxK29/k
FF3XD7GHovNBMRFjKUynPGciBXswUQL5D0Ohable7eTA2+JxJMaGC92IDvGUeVR8TN6kZRlXia9k
9h4F/NYSkvFC07W5wkllLncI5ql9CR0mOpgmEMeg8ka1O1FMBhZeumUvd2LxreG4PcE5gl/T2SuX
w+VGyxcbleigg119SuwxP9QFnRXUHox4Zx1v3dWAzvlWlP6pQG/vnVTH8X0QKcmBKZvuIbJS8cFM
8+yL0WjVnyXKW+GjymQ+p2rqqEdEMrK3k1lZYC7HZfo50LyNiIfxRJsIbjzwGNvI3wy01369/sVv
CA6uFRgaeXSmuQPMzTkF1TonmFyvR6ds8MstXDw/lajpw6x1zPfA+QfNj5ekedO0ajIHM2/NUBmo
0aaRGJ6tlPc7MsW4DyhDa4w7H+3G/b2KyKwaH9gNoCFx+dFiQS5XzRaKBLGjhMLLnUfSfc/v1NEI
qS2ZgVFP8NlaKSy/EOOevsqNwMJzjPSSc876bKt+cVqOnpnRX4ITMRy7QZHnVnA1RtP0jA/SnvDS
zeFW+2eb8hAz3gTvzprRIfMImlCy7nWrqA6QIEmTRDGetEkNd779unqb7AisHQMBTaDSuL2Iy0XV
xagC+c76Pj126EFBNraTOwjH+qE18qairWsNHxdZNF9ix6vuEiHtu04uzk6RZj18m19CFZCCJ3Jv
YNW2Fsat0OVAcV05GFJf7leCD9U3U5xfn/CN3QSGlHBN8szx3Drgkv8oXhzpSTCAVz/nSxK/VWhh
36MT0xxKcAjHnh/tz/2iHYFa/GsTmluKEgNZz3pLIfe62cyVoQyuMaMiDdpbO5bgD6DQaa6P+LMZ
WK2lUmtI9rg/N8IetmRgDteQzsCbQXttWu3iEWFptcgJcTvIA4DBThiN+1FvjRXbrwguaoUj25yW
rehRR+j2OIlJoC3dkh7QMbY/m+043XemmoS6l0+P5pQuPiVYAPhjjk9PH6d7bsI3ZgxxnX4cdi/g
s7d6Yqnw2lqf7DhIl1E79TVJJRJAxY+BZG0vzq+p6mbG5urZTCmVEhUFP/7+1yM8BfLmoFCbUHUr
6rsGXdSPna30pyrNi7MsRfu1yHtvvU8rqJg4Rd6ZXYP1UWFF34cW782pxz9p59FzI4rAsF11e9ef
BK728kd18DpMI0MQWPHSP4ZAKdmIEze0S5mdak9MO+n8rfWm9Ag8m0oENkebytnSmkj6NzoYlKlC
ynQEZkF8XpO+BKnP/zA3ip20WeF3wJ3bDIY6mKAzNjBYLVRer5P36BWZe1dXlgaexuj3RFxuXZBI
/MActdBsJDZt0i9n1It0wS86WBpVP8necE4OXo1IbkQncFZvcHfATNXTOqCZ5ozsiqq/EZ3UApHK
9j4zjD6UcROFr4eyW4vOOwZcCfqcZKGbazuDMTK7uZEGtVq7x7FU3g8mNqRiiOKdz7vOb7vFqcOS
n4GgQVZm81pDG0tdHIsAguTKGzvpyx89jCbfcOr+0as0+53lYCnrOUrx9p+nSHFr1e9Yk0NIIZfb
OFJsM4qiKg6USmvDaVpISEWKtash/0NuiDQIlF1KOWSI2/cDEtre0DdtHNSyWk4WTNQHO8GFKxfV
nkPtjZuOciQ6DLTY4L1tNejmiC5juc7KjbXoyUhi46mul+T072uHwAKyqZRfICRvtgfA96RorTkO
qlTGYO+6wWvDbIRrK1J1T+vuRrzhSPL5WUFq9dtkF02fWR9Tshb016xHr5TcZnMFGz1tUVkIIsXs
v70+vVsjki+s1BwKcMBHL7dGXk2lXhmE+Lmto5Pb065yF3eBYGzED4hg73kY3RqPhx7mzesXg6d1
OV4Xq4tsHSsORNtSTHQseTAqfTkkS+J+yoW7p/Nz43RD9ABNQW0emqSpX4634BMfidqMA3skxc0j
SjD2DEEXaOOeQ83NoYAowhKAJA/x+XKoqgWwLc0Vltg2S5BGdXdwytR6F3Ez7STzN4Zik7wQiIhZ
GFReDuUsPQZilVFQodUXP44G5azGNLYTMEr/XuihvsRgK1wGFPNmqDZNPadazCKYx1a8MfTSvofC
Mz5mi7JnkXprVuvNR1pH5KCzfDmrskUyx07SPNCTBhfcvE+ag9l2VevnUk47S7j+7k0wXo2EVi4Q
BQ9yyMvBDDm4i4O+Y5BbavsZieb2QQCuCl8/XreKSC5C1hyw1b/7ylYOYOawSr/mgcCv8EQG+TGx
IvU8Li5IPzxSfQe5jIOSzgNunllzTjrnX1HaJMsIs3DHk1IQUrbg8JZv2njZyLLaTgPkyf01RGn5
sR2m/q6esmhnw9y65lHphAW90pLpwG2uuQlJvcLQWtQaNNyksWGu2ocCudv7wY7GYIq88qmnsnhW
+soJBzNt3wDmrT4I2EyPcWWa6aEuW+O7acFBef1r3PjmVPNAssHfpaC3vQc1tFk7o6yzYEmlitK+
gmtSku85NN245te2/BreYKFeCbREM6nUACiDTz4jJ5IrKvh/nacJNKElt0/T6NgPyjCO6Lmnjb2T
1t04RBTRiAo8kKgLb5MMjI5mdH/zIiiKOftdOUr8GI+tfZ+61U417dY8AZ4ADqScQNdmE+/0wZEV
HxtZ4aqz73md5HdkBWpI9d4IRzqSj5HVZyfSAfP8+ne8cYlwE9O/WUkAq87i5dkdBNI6VsYc6eCn
f3rLEuE4GxJmFUqB5wE9i51FvTVVas+UdpgB2Nj17389TvpksdtlxLcjH1QJ9RyakchS08eJLDnm
Weu+i+TS+LoZ1+/+w1RBvNJ5Rf4QCNPlyDx5UozfWWQTTTU/r+fxk3Dn/83qNJ3cytuDzd3aPRQP
qAHzwl7dcS6HI/3AdjmbcL2VVvV16qz4oE0a6L+k1//8+8xWjiJJx5rruJuLpam62asWtQjQ07Cx
Tqu071VflG+lhhioYRfe/14f7/rwU2GjSAPyjII+N9nl1CCDo3iSK4C70yU/gB2qn4VczB1R9esF
vBxlk2+A3c2rusBkt9ML7ZOsKipsWgV/eaRl8PqErk8BIYbEl5uFD3WF69CUbhZJsaxmCInzwdbV
/8Fpss8eXiwPRSX3XCjWC/HywmS4FdLBGw6e0baAaI6W1uZqXAXuCgWoeaoKP9ft5lmdlu5gwmAH
vjjygnMmAO/ca6gc7RzDmzP2qBCACEAG4uWy/esYNhGgJhXH+wCymYuoXmU2H61JDPcR3rSnAuN1
ZefJdutzrl7Qa+8FuZdtuiorM4lg/1SBSl8tzJtUOy1u4tGKMvccfm8PhYgakZtP6qyT/2tywmw6
qjxtFeCp3tN1plnxpLOGg4/ojLcjn3XrMIByWp81IAZ5Ql0OBia6d2NvrILRXJL39IMqH2JJupcK
rFfAds8glERCR/Sigbc5DXnnqVjSiypIW2FSobKlX9jSplG96EFmTN5xnvUibPR+PrlJhHBtpEe/
Xz8m17GbW4A+HsgVypVkQJdTVZ08cWtXR62vlh7sS95UFdLGd1Bxs0NkTvMdm34O1LmUO6XYW9t1
VSUiweL1AU7wcmTYsosTNcSCPnfnZyv7P87OqzduJF3Dv4gAc7glO0mW5DDON8R6PMOci/HXn6d0
btxsognNYoE1djCuZsUvvGH+N7f0oUD+K7UDQB7j8f6XyrdgPdvY+9JukgAsgIfX46U5zhuRyniq
s/wetcXsESkdy6cpFk7Ql/Qo+1jEOwzwremVcsqvcF4E4VaDVnhuN7lIyoNn0hHqQsIpjH7xES+s
DCCHlp2zxEu+akofvb0K7ACutcC7Q7GURdnr7y0TxPb0EA6LUvdxYChl9zLHoJ/EjEZtXlpVYNvp
vJMw36j0evIxpudOT4QtRVX0elSldGt78KzqQIl2yoLSU3IzSHLb+MkVEYljJOB6PijQlYXfOuFU
gBoZWkhyw2T8qrtRf7tYNz8IUARYauITug/XP6gkCOxTVasOi9VqfpM5y6Pr0QyEvxj+e3+HbX68
B+8SVJ/UNFgbk1h11Flml1YwUezxUKdFVvsxrOnad5qWB9VKhqdqjJdvSAYRhZE5Dh9nK+rPjZl6
O3fzRm4FeEoClshNuaHXTYiinXBRMwo0/LraOeN/miP6V38DdVe9TFqYXFxoc0TebvFgYa59CEXU
nXYmZOOGA8XFz3jlk4BYu5587rFCCTMy8YiwTH1uYmt8Nt3ZszhrTv+PSEL1g0WA2D4pdhJ/hQC8
OGei1yreeRs3nmfav2iSygnBeWe1C6ZUmWGSRtlh0br6sR9195JBtH4sK+SjFSM0HisxoLFi4Ncw
4Yq5cw3Iu+z67kEBX6oy2C5PM/WW63mYExPG3ADndJmLDvXPiNK8ocT+0Cvt4f6c315zrxZG9EVA
qcE7XoXEGHnXSHypPMJ25gWjrdVfhzqbURCYigdF5NY3c7LRQbg/6sZuo+CC8zJyNqTT/PH6C0XV
apNDSyQoNaFfOpykDpnZlc9YhY0HaB1cOYut/wVm/TKPbvVOm7pi5zfcrDETa8umFy8aII01EFPJ
0X8WBqzdWUsAfmUJ5gPYz1a5P6qD4viau1if4mpOBLy/diqPFEj3VLhuZp/fQBOZxiLpAYnmaqFH
RcrQTxWyrqEVPSLMVp0ds0HCKlWcj2OfQ0+bd2kcNy/p66B0TU2w85QzVmlJp3UoxNY10ttKVeOx
HfeXsEYnvJuLb0oUDuedtZYfcbWb5XjS1x2le5AO61YfXqCDYaOrGyh54X2tcrt+bL24e6wXJLsM
q18uSGGOjzzkzoe2T8OPMDCsSy+8/qmaVONnE4nZ2ln8m4dWFvyAvtFAl/HEGrSYjSKrDLWVrGbF
PZVIncBpLUVgtvnkWx5Cu5lT4e81QAC5Px03Z1uOjN7sa92EIHq18y34Bl5P/z4QuRcdm7ZpD2in
pgH0nT2U4eZHygoqARMx9zqzL+jfIoUUDoFjt8pLQs/er9ASv6AR1J2hcIfHVpJ5VXqxO7Hq5sgM
KfNsou+14blnL6Xi1Xykaw2o8rRToz2XoLl+SWXJc6W57Ufg8wg9L4Vq7ETjWxMs1/ZVR4GPXj0i
YQkTty/SMRgWLavPVWIYf0fUXbNTN3r5zpO1cYDl+6ASMAESuPHTwcN3KrsJwx48X4rzMsQgJRMY
PX+NYzeeK6NoPjpzDzr//ibaHJaQwZEcbioM6zBcyQyvnTKkSJ1iOYfGaF/0coJFki7J0evmOFCK
pN3ZuRuLqlP8lI1luOpok1/f2Th8QPKwxRB0WZvC82r7A3RWdJHwADsQq4S/DWeMHsSSDjuzvLGk
EPmRK6DkQO64vibpX2sDRjVDoJdq+TBrInvvGmP+j1Zr+s7O3bgcKbPyHGKSJFs48qf8kTiium8I
gtAhIDJD8nIg8Dh0bd095RB2nhFMar+8fSkR36AeS9gpkafXA+p6hPt61wwA8mPzGKVz/pAbHsbN
aolycRuaQT8l5Q7tbGtCX6EIVKa4INZXMtexq2EUMwRpFU+ncNDbx7HuonfYi8b/Ye1olWIGBSmA
5sqqUqQynbY1cELapsfFNG3VZ3dsiyBx+/DH/al8navVS0NNihSZAiq9zLWMteisjJc7GgIl1fr3
vZKl02HkSbECHBQRK0wMSgCn2dR6228UL/zhRUP2KTe9cISLnfYv2thkMN9CA+pyE075B0PRFSso
RzV2HpHZczxEj0Lzu7c4xTNO7dHPBm7fhMgJDQB/pjr7ZqQXZVJiUE4c6uC8U6vbDMHXWo0Hj5u0
T82n3hDdWTRx9BHW+Cxx23tt9RvaLd0p0kCKUkCvOelr+KOtzdFiNEScLVAH1+8i1AD+oZaVW36K
/mD0uIgRZT1mUsoLFkXxMW3mHDEDoU+oLTlh8sEdQkS8Lb3EQ5rKqJi/Tfk0YZps4VThL/0y/JUP
2rgTNG+cXEAe0q+P88tNvJop2qS5HYfKFJBHYXBqeUn0u+2tRrzHT6+P/XhIEea6v+PkPbvacHJf
UzonhSNkl7/pj9tC612UUjsNzcl6rj9GnvdL6JW+s623BpFOISwMkDhKINeDFN2SaKLTiRjivPfj
EkpxW5fZ8f6nbDwpFCMBnwE1AHG0RoEtde0mqlAIRbVhubCkw4O5oCg8qtF8WYrKC7LY25OC27iH
DPoqVOkkYYhs4PrTUhMV9GIhDEM5sfx3mJd4OYWKY9AGKCizvP0LQbhBDmKfEPyuiivqsHQGigtj
UNdJ3gCsM+uPQouVb60BkjJVIVG7bWTv9Bw2Xk3KvEDNafiiKryGYqW4uo1IcqFmUqlCBFFpJx/T
We+PA/wgHXirlT2pZpY856ga76zp1vRKWT8oFIQntAGvpxcoXaKVHpeHbNYd+3ZWozOtiG6RvnPK
uPOobO1TNiifynLe8idK1ZsAFMVT4JSl/YM113WUVuy9QuDWRyElAq8K+izHbnUcFs9rWot+eVAP
1Qzfq+7eDROOtTg7O3smoFtjITlGswgAGaV6ubh/nO+J1xlqAMhjFBiKA1xowp1OU9unFMX3nfBq
cyyKwzxcxDqoPl2PVcLNBnSIuGGrKckZgW0yUxqwj7OqpTsnYWOlyMa4tGmqSmDk6tj14zLCxOUk
GOrinbvaDKFqtfXOfti4kKnrwZaFZSkxcfJX/DF5hlkKhEjpzGpNTINhrDWHph6K+6gxxFXzOGMA
sxP735bUUDQDrEuEio4mJerVJFI5aXiSkG1X5zpBHC9W1H/gNJnPyRjN/4o0BP+gpV0NCsJDMf2A
W2txVhul06W8p9iTWNtYU5n8wv+QNyuB5fUUxEUEEqokFxFUUfx0mtFpR6wWxqcT73z6xlCS4s2H
o6tJ/W61puk46SlljkGyTOyz1Qn7S4+eFFy2LN8ZauNKs6REOg1HDjtoiOuvstN27FsstAK0buuL
PmhSp8gaXxRHn95bS6Ze3CavggTZrw/3r/Ctj+TBBSeNPLR0JLkeORHMY2jwkZY1xy/YFSH9uSRj
nSO+a8xv7T5K4joTKeskXACvZIo/9m/vJInRz+hQlU6XfcnSFO0wTMGeANGmD/e/a+OocB75IGlu
DIJsdVGbDWpk6qCjc5Up48vcafrJktjOji1+MNpxDzi28dgzHtIT3GxcoWuL0szTO6/WrJ6HAS+J
iAqZrwzNF1uLjYuTe9NDiTr76f43yqO3ipW411g7qQqAmdfq+bUVRIFQcu+D2TKzwo/o3XW+iavR
S4SDNFopxlB8y/l3bT+qm+qz7mZVfbz/Gzb2D9U2IB0cFWiXa/G73gs1yHXMc2Rlxd+xqWSfZtWb
n21XJHuR+9YcS7QcpD5JN11nknaLNHJkxiR27qw/9MZkHRcjwj/KQf0OAhJJCaiSnZt9a5L/HHS1
kYSWaktkkwHVdjkE2eLMD/kSYWQZZ44femnyDrvJ3wXZb1DSwn/7E0aDkj4oHWVcvW5y2Qw1oliO
jpW8eahGdFSwdVV8/B/3egVbKwknA0wUabNk9F3fBAjgS5cSZneKh/milSReORyRg0htbWfj3rjG
kBKBZSb7kgAZZPtXt06lR2UrJhzXMAPqjktbp+8WRU/ftZg1/Kwcoxt8L22aT02vB1baX/q6sBu/
MNsEhkFunWX0Tgi92L87NPtTku7e+h9qCnsVbbm46xMGP07ygSTPcq0V4U6LbgO0HhDML5XfzhTD
vS8ztfnU1dCz8bjW/nrzcYLLwJXFQjA16zgCVHcpMvRtA9hiCaLMefdcUFM+OW20fPsPQ8E8kpAh
WjLeamMbI/W+dlD7IEtb5ZNRZuCTsrng3moGYyeT3HjfeFzA1TOLUgFsFUTQLmiK0gJE2LilelIM
GoEd5/xzX6bKCZm/+lKDdvTbSSQ799NGYMbIhGWklMAb17Aafe4oeFvoHeao0l3CrLSRs4q1nUvi
tvsCWIGigoRh0IAl2Lw+PBgYjspisqGVQi8e7Tb74DgYtY1upBzNSAk/jSj1+ZMKGymqzdJXnNLb
efE2zi99LayosP+h0LZu53uzYXZMBK+Byqk1I9fE64McFzzfW1XjOL5UDamdoJYPxXrt3dBFqtVY
qcsu9Wb3End5djCWTDtxq7wZNCCHon0Ox4f4E37g9cS6apTHC03BwKud8JgM1ItErEfnKBZ9IEig
/Tyq9ogut6zO11FBLqsITZBhrkK/JbbVIi6NPhj6SD8thZMdo8RYXtxK0y+wJJz5hKlNc8rc1Mh8
u8or0LLh8BTiJHQy9HQ8D8o4lAcHWfNjDr7iUNL1D3d2nfz21e0kI3PZceJ/OFjXc9O0bpRGufQ2
6aLhfZ+gqt1nlfcIay/9q85dD6FQW73cvzY23kOpGMib7rAadOqvBzVRMgDixDZr+2l4gBHS/sjS
ZX5WlyU9D32RWb4e9uFT2kL0V+IeY9X7P2DrqzllElaOvNcNBnBKkdd0Y6IeQ5ncc9650zv8GlCw
N3F8b5TYCBZd2dOW2rpG5D5AS4CiFHvx+qsToXd6RX0+GKzKfUYXHYF8zPLO9z9t6wiDGaVcJG8S
CpTXo0ymXo9hyGVlNk131Oqy/Lspun/CtBE7meSNvIs8wtKDgZbH6x9XqWSPnj3SZ2Mf1F2InrAx
Ku/rUny3bVG+6Apy2d1s6lLEcw5CAJCPg4oMudI2JgI0RfzjP3y3xO7JShkNmFXoUQ1jPGS6fB6s
UJwMofwacnP4TAek2mlGbGweniD0l0Ag0EZbWzjjUae3GFGKoLWS9mtX9or0OOhMP8m85b30Pfxo
hoZ4M3WAEBmEO0VAg0IOI18v7JJ6/VAtDSB66nM/tVBaI1nCfj8V0y4jfesTcYEBSUrBWYp6Xo+F
bhbMV5OVXXrVPNV1PH1BboTKhD7avaSgOgenKbvQH0UnSkwTQveUJQ6mkZNXnj2zmiffLdPUBE/Y
x48m0v461g3o041WM/2HLQ/sjWBQYt5J3eXX/JES1rnW1snoiSCJqcLmXpwc8jRMn+yhfTN7SeYp
3BeUuV6b9KszPClz1StN3QdlKC6556TPYgKAE2PM9M52Kmdnq21cGTLPlVEBGxsxtesva5NEKSKG
pHXCrHnouh+1UOif7x+djQgVuAPed0Q5oL/XeW4zj7mJFIYIhKrPOMGOhfeEoq/5o56E+4LQZ/vv
/QE37iiI5FTwKBdQsbjB2c5WO86VIYIsX5yLaYrPmqLEFxT/NP/+SJufRpkQjyi8ZKm0XE+gGed1
04yMFFoLASIUsyCJQlSFcjzK+hTd2PvjbZW6ZIQoY2GqBuaamz7HZqQ7DXNJmyUEIKXG3ybb9B4N
c4gSglMnwVXeXH7iRZG+w8NceVF4gS9D1vR7NjJbswyGhuYLHCBSslVwjlJlO1ihJgL+0LzPwwLf
VzsBlWX36bQzz5tjgZsmPictQ77tep4BtBuktcxzXURxEaAOYD121dAavqFk06f7k7x1O1EnoHAP
cAUsunE92KSgCL3QwQqQDV9+JFmffW8ApnysIFaJw2gvWJDonebtvDBbh9GTJkCydABPcnUBm07H
32yZIiimcD5ZIgtPSl+pp/sftxEbUbsDzEv4LVsEq/fbSHrHTlpGST0xHsIxVX04d5Zfz3g6QAPN
nkKRJ0/Y3PSwivEG+C/D050gg6fXuM4AlGhSQgS4uAsQxj6Xk1XDTJuNo7EI8bA4YnkUliHOuNgo
NGvNcOf83C4tgEtODcE6QLsbgZF2nJpUmGAKMm1ZfkxD7h5D4WSItU8e5eEidEbcnipnT3//dv+S
8fBfasJEZmBtr7dU6doVhurxGFRIaATMtfqhs9v3mNip3+9P8C13TPqycCpJskATUu27HmpW8slI
O2okQxm21nFEZ+KDlpj4HiERl/1QW1s/Y3uj/JyWtHxPL1N/9JI0ficL4d9rbVCe4Le5f5VqWO1s
va3Jp/+A4zwpmayRXf8ygCSlkTlhT7kkhInTYXvit4Pj4q2pdjEGOa6Fr9Cyh/q63fEcZsqrEm7H
DbKGzQgcQRyzdUjPvKxo/GpxsU7POrv7Ae4QtxCEENKzMdTDz3iplwjXoGXqdu6v23eC34AUFEUy
bssblbGlAF47OeA94mpozlhMDS9JJOqvOt3rzzRr3iy0IQud/HtQ58DeQZS/nurFiSsdj7Y+GPEc
wTqxyQ4YfRK0d7W9c6Q2tjZfBMgD5Be7bQ3T6R2vc9qcvzvnOQ6aeIgAtbg2EkrlHnllcygkzGDH
k99Rpb/+KiUVpd2YlINUL8Zh0O21oPC08p2t98qetsPmWFxTgII0kCzrKBwjJQxga9JrqiVa+26y
xtq7VFk3nlSvnL/eP7Qb2wP6rGR8AoOmabs6GXHsJergMVjdaLiUxeZLakiHzXh0ioM2j9lesH/7
1qB5R0mLQBOXHx6D65nkFUgM0bI/HFAcWHdxA2o1N8H9z9o48HLDg60nyvRAaFyPYraZYomJlGJe
dFysYhcrDb+Om+wyT473ObFb/ZjWYbXX89/8OmTZqTvIuP2m4B/p9qxXZMJWqLiYqCZVcgbIoe5B
Lbf2CFcsZTsuNTCP8nf8kRioPVQZqscUeYwWJG0HkLcYDWzbKL8d7k/l5lDyb0OuUMZ/q6GyOg+x
IWGHGDVGtURJ2iOG5H+bfenu1EE36oSIyNEpIenmpBGwX3+VgoqDLCRyWbhdE7RmV/2uysU95I2Z
PVSLYj+ZwvwUDaP2K02S5RvWGXtEua0FJEjhTKBNwf28+topSyzhoaIXxDCcgshellPnDunOnG48
DLT56CLg0CGbU6tLsh7jokLYGRgnXsE8A2P4MFhzcTQqt38WjdcFVLqpxep5fm4ML9kZfmtJgY/S
HwaHTol7Fe8ZdWvE1kDDpl+SFDe1rMEeyR6Cxp7E8e27B/QmwHkZe/AEXS9pF0+KW5SY2I9liptP
M6eHAR85Uv3mzXQ//naiD3pBUMS5z1ZLFwnaz40K8i8i3fqlDl39xYvT4iEGH7azUzcmUIqb0/tA
3hwq0ep6KfDywSi4ptdGFnIwi7g5KpODSODY7UkNb1zQ6KDZBOdohHKnrbbKqIYDIiZUFNWFFyDR
xZAEk1Spdam5RUGdmdPD/SXbqH5JSg6aIkiigW5cgxrawsqxXuBdLdMMW4siXyrrA7ZEo3asuqn5
2xZmIgCQ96UFJS91PjbYXEN97ELn/YQfQ3SM7FLr/7fzs7YmXZPsOCm8DBZHHqo/7rx0siIFQwOe
+3JqTspoZ82pF6NePHBp1P/YFpiSAHJgrH/t4tF+xp8+AbXTlPWTosF78s10yI2nycJL05jyQv1L
GFNW7wQlG0dbVlAwVqfbQVSyOluI2kyWmmDLsoCLPtiUigIcKM2j12Tvk2YoHnistMswNz2lcGRQ
70/S1hwh9S3l7z3pDrKKUyrHIi+3Kf/WcYJTlGcp75JI+6X2trbDj9waCdV0mLx0rKRUwmo1vDxC
0TRjpMwtz1VFARQAThxYC05T9z9q4zGXKSPTKtm1QCOuhzKIuWJEmQgp42Z+V7fRTDDb4guBN2h0
bvTZBvJDPf3+qPJvve4fUJSkGirBbHTI7FVk5FBe7aCfgTqJ2EajPuU/bKsqd7AtG9uFURwJD+R6
hKpx/W1jomvpYIJt0bR+ORSL0N/FXWb8z0tT56QIMz4hMGUfEg+300rtzE/3P/IVDrj+Sg1PZ876
KxtvtWGSAXsxaO9DgFlWa170EGoOOJswnP2w0+IwCBsoMkenrxXzGMaVmHyc4bt/Uri3MGJ79WdT
xs256o3kNIRh/DAizPqlU7LEPkbZaGKRMMb42CV5jC8eGtu6ekyqzq5PMzUxWH5WPuaPjqWUx9yI
vGrn+25zUgIJCXeXRQeKKuuiQ9YZIJOIjwIIn1+Tejh7oS1buTIp9RSPHlWR+eM8Q0wqAGVp8sKz
p/l7kdgfS3xUwY99vD/l8gK4mnG5o1A/e2XiE1Kt3o4J0VPN6alDzLlIv2akLp/p6U8PGC7pJ0e4
xUFJuvCLU+R7Mn03T8nryPTDCGuotK9VPGunQQqIFySIZs8jSce/wuyAvS549gIPzbqdh+Tming9
OyBLGAvMxPrcFtSvaqTHMY1yw+48TXpzGegfBMLVp514f2souGtS5cMl+F4jQchy8Y4YQoHgBZZs
YT6WZ9NctCOmnI7/9vUDF0CTj0xQQkKvT2xf6laXFAPcLbcNK3hbwvxfkWnhNxia3SGtNAQQ03R6
6WdMJf7D0NSXJd4FXMK6j25YY5Wq5sgCLnaMMK2O7VedDmd3GqOnSUsi1Kva3O+mOjrfH3lrfmHB
0+Gj/Mt3r66pTOlihFrAE6ew6KR5zIKUtz0ew7zdE1/e2qV4RUJL58SCT5U/5Y9nPjNaK7W8WQT4
ueJp7BnzYfJQyywsKz8sg63vNPs2x6O2azMa0fi6vUZJkkWmHxDg96MeixSke2NisJi7cfdEx2+P
c785HqkhcwljhCvp+vsIvdJpXBKwcE02fhJ94x2gSFYPrR2BNsFkeickuG3XcwwxOSI4hgALAG81
obpSNdTFC2lBjQTGSVVSsHaxAsMpMHrHel+kduEeDM/peXo8JXpfqaYYP6hxvzD/aTyOftkZpeu7
We/iWFDC2+Qf6n9BkrfenJrIH4sdC61XIHugfa5nhyR00hCToIHCi3/0Jjd9CRPSZzLc/Pv9PX2b
bjIWKCIydeS3yThXJznCn7xYatqdIT5z3zmz9ffMXMyL08/aL9GW0GG1oqX9xSXwyVTc5R9NbXt3
Z322jhbZNbuBOgzKNqukN5xhJaQImwdqHi6HXnfT/82lQFqydtX86/1P3tp7Ftq7cCBsuNdrYWVU
FjG5G1pq4L3Rv+cpEr0fLkMXIVOSZgeR1Ht4hJsoijnmsoI2aFB2pd55vZ7YHNea0zbclnhCffay
RfsYx+FOELU5iCyX0UUmVFuX9r1pWJbRwZ0wH5Tpi5Up9nM2DfpOZL+1UPYfo6y2i6aBJ1XdSmA3
nRSHONG9IEZ0FafE1D6+fZ24Iahg0bekc7mKEdy+GJyCBnSgYG38RD1S/VgRhH+vieIqX5m5dXde
ta2PoxIglSG4A4HLXK8TTsVTqdR0mjV8e4Iwc7pz0rvUHVs00e9/3C1tjj2B8CGhHnAREtvV18Fl
s6zJ4AWNh8mIj5bojI86pRz7RIO7/UsZa5EG2txMyTE0xZwciWcix7faUnzRlGF2fNustDyIoX9a
D1wWkOVLXR9iv8pr2/AT7Nw+pHEHBgp36ewhHXvF9AfEJn6Pph5X/oCspL6zZJsTyNdIjDPUiXVF
rmNN7MpyReA5i458x+CchJGpZ48u884Ebp1iSrVUcFQUEClCXK+VgxGeU1pEkOWUzcd2KKxf1MWy
YLQt5TAa+l5Ku/VpktRDQ5ubg5TverxYXYxECxfG06lplkpPCOcUKRFW+F+2IVoo4OYQpYPfvBpK
i3KTWiOdXScPE4STx+YpnWdIMF2Z7CSwG3E4tQSSRwjN4EnXDfTBUuzBnOM+6I1B+SdEZr7ya3Me
AltVmkdgl8VxrPGsG62+id5+2kjSwcIbNEk4dqtbse3cLKnqkiKBjmun3VjikoGQ9B1tzE73T9vG
4lF2AyAIJJwe1NqAxdHm1mhKQoskif4dRGWc9Lof6EKN6c5Icm1WiQ0MZixlaHihVrmuKtZZDBVb
5TmNSqU6pkVan0yr3lPr3/oei3uD6inv101SwdXrwcrme4SFrqgfN+34vRH6OJBc1vmvt08eDxft
WgBn4KJW6zR7nYrVPLEasnMJzg5j95hjq/mC6rb25f5Q8q+6mT3JTOQOgYqwpkhPC4yeNKeeonkJ
nhd65Z2NZehPWTZa2MZ4GhXpXR+zjZsEYWmOgQy4aYmvS2oibJe6Z1AgLeFTH3oqorSjfppDOKYD
mLOdNG3rI0nQyFzY+zKLub5J9Bh+i4PyU0D+2xxHsx8/eV5oXthOTgmHqq0eErRxd9Kmra9EOZA7
hbdN9iSvR10ms7OovHGpEA9iFi0fGjRnTjEoNx8M6nC8v5RbW5SGCb0nXm7qgKtdk6VJVKH53AVV
v5THzOnVS6WMf4Ph3usjbMwnbG36rBgLUfRbk91lc0F0jtLxzgFojsNa/5aZmMsjh67CEnDUVkn8
Sejmz/tfuHF3SklaSR1idDps1zPKZRo2rYzqphanOzdVLF+b8uq5KsxFqvobflpZMX2botnJ1ray
GcJ15F9fgSQ3VgMtXjVe2/cisFtRfeo5Mc9qv+BHkmnRJbS1/oEq6/heDJShMSsxAidVi1Pai+qg
L6342GGsDc/JVv6uZ7U9Rkpa7QmObuw3Lih+JB6W8nFZzU5tTEZvVSTLYGDGo2I1+kNkGKFfemJ+
sCNLPd9fjVtoFskSinFcvJxjyfy9Xg6jdWNKztQFNIVafdApFeFSpheJe1GGfvmkzWVnnvrUix4p
z1baYVSyIQ3Mem7/HdyBSOL+D9o4APwezjjysjJgkP/8jxReaxI30lV+Tzz1nZ/XpUWPSzMDILt7
StBbc83RplHuaBIHsJprA1w3hZaUagH6FfF5aUgt8UU1BOBOq4hfUs/I9wDwW6eOt5RMA6QL/hrr
6XYitYD02JHTwLPGcbA7Glk2Haq6Wj510o6wNyz9cH9ONwflXZU9GZ7yNQnSLfIGhTqjC7KoS7/l
4YDTUO02j25dxABQo+RkKdOeXtTWQkpBQgrTKIbcIHNdETd9LqwO3Rcz9M2xUwODks9ZF8qbpfpl
wm/QduWdBUG+fv+Uxcljq9E62EoGLdG0SZ6n2fttemP06f5Mbm0Z4mZU3kGsQx6X//yP3amHSz62
2tyhPGDHF6tDZNFzre+K3eH+JEgS7g+3NYfckJKoDlATXMf1cHjpkuSQcATz0GWBapUV1oeY6Ooa
/99/GIpWjBwNfcO1nl3h2H0+azGBusb2mNAIPZIa/656u374DyNJxhB9JjaILnfrn3PohoMzF3QB
e7I0oFNe8qPLMCLwUOn96/5QW2UagDc28HBg/5Kuej2Wl1hdmrscN/gtJbcJpcGkEt5RaTXcSLKx
P83CVQ4ImeFopBfdGU9YcydZ2NozkqCFgBvtZRB8179BuC3cCQyfA80ts6BZyuJ/eu20/kRn6tA0
aFjf/+itTYNdBYeO6cWXbHWtjWoW2mrJSsYhFEAzjbyjjeGLr43em7V5OHgSnYZ5n0H9aV06T8g5
NFdkgP4XozxSFPtdu1HzqQb0sTOJW1GD7Iri/yndCdcwU4qL7WgYxGE2UtFB4nXFj3BsqycqIAVl
qGR552UIzBBTRDt7aCM1IXklwKUFxF5aN2XtKUMHWFC6iYdC+1ZWSQ20A2rM/UWTi7IK4RlFsn7I
S5DfWMWZYgD0ZNdUbSAYKBegAMmPxCjrc+2O09EYO1QCbAuGVDGo9Cn6ZCco29wzEnr3/8OvJd3b
ekzswuMjC6O2aYRP1gcEHdrAMLvkcv9LN4+DTcOFEB7xqldRnz+Of9FrrdZEHP+kmJxDPKda7JfK
YAZRRD9AmyZlZ2o3B+TTCKul8e86i1XSpF/47C5wlSgFpjarBzNWrSAmxAvmBkL+/Q/c3KpyNFCF
8tZePfGp1UiGFuNVRZy/eHERnudBkkB5h6fsGHam8ildevFp0dxq58F4BTKs9xGRHLBNqvWAoeRC
/zG7thBZobsRhUb6LPPD2BiDhnLdkn0F/6DqDySkDtpruhJ/GNM+tnmd8+yYD3GIqgT+PXYg0kb1
oDsAifTDzOsqf5omdfS7xtGV42x26jc3HcbWV8LBMHfmbmsf2lQjJXoRme81nWfMLXfBNIOfr1Xm
UY+WCSVRxcQPxIsadY8DvrVSf462uinnKtXKVOembFHiOtnNnPlDmhbf26RIHhE5jJgoRwtUpUx3
9Bq29iSlARQpyBjxhFq9gSNQuG70qEToolkCMrTioiKbGrj5XJ28ro4/3N+TW9cLywtZhvedB3G1
LaKlSItZoX0LZlp5ZyAdqfqmPc8qJM95qIMGdbzx0Gt9/DVlDf6eZhOq6/3fsHWRwryTRWlQ9JDv
r7dmlsSxYmctGJx5Mb6EuvC+RJiUHu+PcotK4E0ixZOYXjhaUOGvh9FZyjTsKKZWVbxk5wSr0t9R
OyJar3AMDD+0w89Fib8RUsl5cUi0PP7HCd0moW2EOyXVw4iGyjhNxbNSGqE4IKs7zP6oGEvvu22x
/Kz7WhSBaxS146edEqI2ZltsVF3Rivol6XQNgnnelPlhdEXzZpgOe4NuKnUQykrSQf76+5ymztpC
EianvrDfD27I2ajV7CSEuvPmbhxGnnZJH6N9CwtKLugfd0mzNPjk1FRcssYyfXQurAthVujrKUDp
+6u2dW/J+goRGnVpMr/V5kBklIjGpSrghWlaBk5dQ+pdUE35maS68pE2a+r4UYoq64NjTanxIFqz
/1y5RvUi6spmN1vRWPiJZZNCLTwqzy6lstZP1bpPntquHT92M5N6qiOsnHdi5438SsYHIKBlKw4S
w/VELUCG5y6lHJxnZnKslXm+5ML+H0rU3pc0jKOEc13sovu2UneUEyj5yba+BIVcD1s7ud0kMRl4
a+Tmi9KN1oEmSFz4FbUTaMSIRsP8H4cscDMo88OseL7dutWRs67/e38BN/YK2aVOPYfqnPR0vv4t
YN/F4ixeEyAbYfxK4kE/ao0LFrYb5mzvhd2Yb9jjgPl40SE26vJ2/WNjugqVCM0deGHDpnxyM2EE
QzdEJ9I/dDBzvfiJG3m/s8gbX8igFMK5WAgH171W7JnQfmkXGlxjkx+qvtcfzF5VAw9V6OObJ1O6
HlMf4BGnwr/6vgb5N71z2y7ozKE4ujWd1SGf9CPiqXvllq2plMcbuDKYlBvg6+K6k1XktO0GHcEI
oDB50EFoOts18OE68eJ3jhnvcaS3plJOIakDuTR0x+v1W0bXjnRcxRCKbLTATFNxMoUDPCDpxE60
uTkUYR//4Vm44Yrmo5pYQ1J2QVzo8TnySuMsvHo8lH25B/rbSjbpusJdgSoDSWENQU8StQIMQBmi
TDhpGTTigCZRfJz0GfOZHOFJq68whU7q6eB5NM7VMet2gt1XzctVAEgFBFDeq5oZKNLruTWdWq0H
VFpf9dibU8WyfqZoEX1Z2tpBmD9zuSbrTMmji9sN8B4nta5rvxAidwN7caJ3jjbREKQCaD+MZWt5
hxYxsC/3d/hG/IOLOOHpa4vfWoOgh7ipkA3R28BFaZmmT7wcjd740rVa/hh6VrRTxd/YBTDoMCKh
sE5wsAacVuoMjsWmFgVgJ8eFO6xgYIbRU10v6t5LJid4tQCSModQiKSJ4wN/vQBEfUNoTJQc6mYK
7aMxO/1Bb00DIbChKS//x9l1NdmJc9tfpCpyeAVO6ugObtvzonJERAVA6dffxTx97na5a27Nq6c5
gCT2XnsFOyNCvQopRRx17MipR5rxVGUkJcf//IghqduLBSgiEJbxaiEI5IzmnUWfFWiHOGHE0jcs
6twhLTd1zWfZvvz9en98xqDQ7fIcuKW8ZsSIAG2D9ejQ43LLwDJDzQ7gY73SwAf+c2GCDqeMcW7B
0QHnx6vqmVsXRmsWI3yoHcszwkCQzxWy4DjJ9T3e49u72i+Fi+wGhEBvXlWTCwLdEbycqXoLZntM
oRyuAk2340jf1Ym93RNA4EESwWgSX1Kw135fOKzEZBcWvqoOJgj2g0SzC2rm4ZiIeKwjR+d3eq1/
YdHfVyoe4O4yiuppnwTt9/4/n1G4s+YcYzTcGzD+uJ51kfKjJipJK409cu+EkwE8WKDxrUS6Jtd8
SEpkCyRFu8CC3qCHiE076orm8zQc4CQVX/UT1T/6YoqOlHbr0Chrwxs8O6QQChg2f2jh8MEOf195
fzh4gVji4wW2Neb/6Lp/vxHKicuCAU9uSBLzE7D+dOHwwbvME/RoVU7W9TBYUp4kgngvZUGDT6lI
1XvclD8tFcjF/tVBY6m8VpYzztdlGjuEYESs+4BV0t31aTxWuRHvJYD9ofSDAwVAPlAcoQNCvfX7
HZeKxTHZDzQEgKe3szWAF+K1J2cxsqoY+yPLEnOTZguHvU6pjyuWbJi+64z0tnrAz4AnXwT+OaaI
r2UViUPy6bbi6xq3iUEeTL6d7Mh0Y9SC6h3pQOch6d9D+/+wT1BogpsNIBCDlNeOMQLNkR2XVNWl
KiAGyrm7oXG33JlyGDYowjWch/++wN7iBPBxBNsSylrsljf1ismDmdM97EyOBFwBGbh6NBEszyUm
YR0hKaLlTNDkOpLPf7/yXja/2qK7bQ3yTjBC2an+v79nwIJWGAEgzjG7z8B4f1v49/0Z/ngZSK3w
HzoK+MX8fhm5LYOntsTRk0i4TdDM8UuxOLdjxigRQje66EDgenhoHeDXviP9s5m6sAnKgT2shR75
UVHGjp7FxeXvj+AP2wrfMFCHYZe+v4ZX31OywMIy6gYUND2PnuHEtRzyFgSYJqTA+5q/X+xPC3r3
fYJQBD5MSEJ89SCAnAMxw8VIsM6HiSVJzdYiv1/LAa50BB/tFEjZOxf904L+34u+6uhTyf2UBQyT
+G3IMJ/oZVMS1AtJRqN7jRHQO9XQ2+WMLbsrJUGUQtf6uq8PAtObdtD/BiK7C3hnqpJUkQNXg6+2
3JoDAMzkhMTm91Jx39wp5hGQ4gAEAi6KivzVnYoudxlm/9DFkC5fzkmi2gkyW1X0dU69E+fZ2/a9
UJc3CwjdKMogtG7QTYIZ9gpap571o2uhGt6gt55O0RYvN6mi4fWchfQ/e8XtF4McZvf7AA772pLe
LcMqIs53BzWyXA9jlDaaDHlTyjl//vtaffMacSlo5OHtsyPpb+Y8XQBJE2o5EHCMZg+dwKAASkoB
SDv3VeghZjQW/nELd+8plf/tdX87lnBpnINA8dCdpvCp+32b7B6TnBPAZE4V4dct4uwnClq4/CcO
ZAFUYfEeFh13PxC77V9gh9SWVWtFeUd7lbqDGJFvCWI4VY9/fyRvtu/+u/BFAMAIWhNewO+/Ky+m
0JIVdldI5Yli4Ko+PuZGd02rUa6pRaRAQUIkKPz9sm+OT4z2dotabCkwwjGeenXZnQtd7sTzbKLD
p3kuWAi8EHXbOwfFGxR3vw4COKGuxDQ/ek20RUkhFRYDrmOD/jQmrBiqsLBdXLMoWj92IGX7yk6u
hGXbPDcKXrXnv9/pH9bcPiKOoMtB5BnUhr/f6QBXQshX8At8y3Zqv1qPRceTasqXspG9bA9KZUBS
1fQe/fztM4azL3o3QBV7Gf56aiwtyFJdDoyt7fPtNqTEPclufW8K/vaAQgWJch/cG5QWb0rijfUO
N44WfsHYtO4XnZwRbffV+1WfmQXq+/fH+Xa9gleGZQO6F9ywweL//XEi3rPc4gSzfASrc9iI0HW7
GqK1PfdxSh9paqIrRXrxzvn/9kDEVQGJ/JvjhxX76os6CY32NAXzyy9DdGz5BPrJFHd1N1jxzs74
46VwNu18JjTDr0mQXsohMiUoNsk80a+MW/rD9mN4r0kWf/t/PMtdlfEvDomq6fdnSUJm8KgxwiQZ
khLO2SzasJmitmWwVgfseTHt4jZEfSA9+Z3X+Me7RC26j1ZgUv964mdS5QRSsNe6WLLupCPwxkH/
CU6+795Lo3u7AdEeghqI7Q8yImr/3++ysyIlJAK8A91/cRKJHrpTqbw+xbEsfoJdxIvKuTS/TWaW
vTMkfttngQYJ9dq+UgNMBF4TpqLYeEaLBZQeH0WiAo1DvMxDarJGtcJ/6pLMTMfWa/WcFrP/VW6l
i2oic53+V9HG/kNgAALoezefffOuKRuMpRixDtMyITwHmtM6HOcifufF/uHQ2Q1HIAvc+w1wtn5/
2m0IzikY3GudJpO6biMijy7q3vOH/tOh879X2X/F//ThgPF7LWCsU+d2GyDmRTxtsVAQx/kq1iOM
wPXPv2+Vtyr9nSMPLsO/6DJmPK/uiwMFJNAJgYUmh3ipAPXJrKJjlN/Na+G/aBzCV4BtQhjrFia+
RJlbb8Yy7h4nOk9XOYuhrvv7T/rjM4AfAgIe0OXgSPz9GXBYPXTDzu/gw7i8ZISPV27Iwy+ymPKm
QODze8D3n/YsyqEdsALjCd4kv18w3dZJrR7wGB1IdzaYdDdUuOGwGy9d/n5vf7zUDj2Ct4Lj6c14
aM29yQqQxiQEY0efz+MFJIS16UOT/ufvM6aC0FhC2oEDAkXQ73eVTWTr17ZYAFflY96kRY8oUka3
Fd7TyW4qi6zjQHXBEbqM/vSfb/NfiSe2Jvo10Ht/v7bfxRYzXEBqDU/L2w3Y0UNrckhKobE5/v1S
cOD9w9YEeoVaAHUo2rXX8GayIDpDKtDrcyQ7qWtihwIxxxIjXATGxPxRMYLbbDMW+ZMKt+3ZI/QJ
WHahyFolLB+6Ywie7RMZMvLVOUufuKI0q+BbMIWNC6g0zVLIsKyQuencyYVpq5tuzLvgJLZU/JAq
TsRRqW39noGbaivlVcaqRXfLgwugXKu7TCQ/CmmHH+Fqe35GZFAyVnIR9gPSZzZeAU/b6/U+Hr+j
vA9f5gLVEyYFovhsllwvJ+d5/3lPweWgIidLBkkrHR67JEYJqyLEVyEkfmF9lcMd7nbpdSnOAF51
tlefYGj0gVc/tFbZeDdmOTm6jKJRRwGLADDEglHa2LFT2QnpnfBXiZFme2SlL7ozLWmJNr+Yc93A
/XJmteNuGQ+Ypsy+ITzs7BEWIuO5FKMBuCZIEVfT5GT7oHTLP4NK236d1bx9RmJnyg8Rn8QCPSj8
+ZpE+/QWgbUI2YQMWN8BJgpJQ+i22ZqUkQ2vaT+JpMIh0X+f05WR2yJn4SMoZhIZXV1On0IlwrLZ
YMIEz0o2gqe+BHPeP2pkxfSHQoPhV43p7D5BMcC6CrXx5vBPZP/irdcxmiP4t6ZwJgFoptlyO3uC
DBAfzvhNWxpSuwuxup/lnLdIWIOuv60TO9jlXqzQCsIjDB5bxxbWWkAcSRfdEUTEdFfwgJvvujyn
uFNWDldtSqb0OBVY/jW+UMlnrnv21UAh+xmcxBIZ5PD/DzAV6N1pUiqKD12YYkIw2h4+czRp0xJ2
JT2mBTNSC2+TIHHm0PJcwj6yC0Hoa5lCEitotm46rSJGqNfc0k968mEK5gHscxplwj455hsvR2h4
ZjHcwrIgBAdi0uxKhgG4bLiL8NiuKUuuSGIBdIM8lAwV4pWZqAoNo5ZzqvOANOu2REhfBSx0RVAF
/ISJEsKwBANwhAe6luYCPn2P7Jw2yL8mppTpMaNQClUjwpWKKgphoP242Xlwp64cbXGZXRr2Dfws
eXqKKcUfI8S6K5N0KYGZRM8fikjyezr2Yq3GQC03mKXHj8Z0AVzYt8n8k2WY99eRATf4hNCucQBH
b83Sq7CgNAZtCd0mguXB+D/6pfAhsnzSBcS2rsBtjrkG5Zkxm8rDmrTwx0lJS2AmGbQrP45OSXig
bJJ+37LcDedE0vU7p9H8CZ2lZ2DBm8RVKwKJ+dG1LvzF+qy/cYHtcAplTOoqsbmCxj5vk7yapSqf
lpZgpXInh2V/vMPZYhlCkQni7QNtBTyvLdqBKwtL4fyESGH0kzOP5l9LjwFH5TK9unpCIu1QkU0u
lzwf47RSKLrn4whkCtANG6ftbMacNiVo+7AZZgWNLuAm8GHfD/o7wOJ4qwxQu8cS2RtFo9VkLm1a
mI9KEx5ULhnol8xilTQzol7VRbeW/UTT7b6kicxko6fY4CPpUgvPf7zkoBFFSaZ6LLbycc20mcHa
YkN7IcwbC79MApOjaBboDOPCBGETp1vgK/AxkuCM2qNQh1UNVFacQypdGwdv7oMKZ4KsTh94xAtT
0RbNEvA5qNTMenmEYfbW3zG2wQx+6TanGzfMkz53tLf0upy5UVddAAeAiuVITqzb1Wp94QUZkR+1
LgD3nIWLxZk4K2SVs4DYf1jX2vEZ3W3yIywMQwqJYIrfgsIQAVAfPFf+YcHPMYcidsDGYExvp5tQ
xrk9rR7RSdd4+HCwzxxo6KQu5div966wcXdNPdH0IOEix39ksc6mzy0bZxyHzknSgt6WFfCBOGWp
KvNvWdcuxbc2dGvUVSvVysHqE965+adoSOG7WZnUb+RJJmlf/nQoFUVTDG5W5BQwakNSpY5iAlrZ
MFqgxQLLfxCumsF/ckHNgyEbTvDYX9hX+CcHY7XGvvA/SKi1TJF8kgl5pm0atfk1LUocV3XYlWvw
vNottC9gK1L4ioU8NHcwVezWH8MWsegTSfplvCb4oMQ1jBpb+kvFiILfjqLYuTwnlSjXP4BHG5lb
a5lLJCRHJWjX1TKFhPeNAvjIf3alj+YZhukr355ghd7x68EamWO2V3gEfKtpbT/D0i0NBJZPsLV3
vZEiQfxfa/lNC9w+Q/b6lC7xc4Ep2gg4Ptk0lDMmFv0jGbNlaA88GuIenyq50kLAqyFi5AnPLYgb
EJOi5b7AALMllV9gfQkXG5+0iavRWqZcfxpjyKMOfTAXTtQWsDTY664tDD2v2bCyu3Uqtfg5dX63
kDQxlv5dIo1LjyH2Bpg4AcxxYYQTALfpf2JwsrSq0TEyuy8M3XPbRDSb7nRk1/WsEMDHMatPtLgu
OOxn26qcYOMT15kUHJO5CHqRvA5z75KimoUp4fDTs2TrIEPl43qbAEwtb9mY523lpm2hYP7EDj5S
FfJMy+x5Wjq8FLDUiBmGarXlJk52KHt7HqYtic68SJfkMnCbQkIe8LI/igxEuSoZ9zqWk3icaz9t
W9AiiaBs2Y8i97q9E2A7RpVPJ9jTtVK7pAq2DWZSC2EYMEaxc/fLbs3ReDqiJhVjzJEeFRmBmAvY
107HzfI4qaWBEZZEzOnalQ0CBycMyIcuDKDDnhEAMiP6af9AesoahJMFbZWG23gPPjgcnP0W9i9s
BQ+85npNySkGt/G+nLM2riJOyq3ROlo/BT5cdTVCMYgwj6A1FxpF8JqeVW4xueoQTdN0Qxbfu9Eu
nzHON77eEhKqCm0QtVezKDPXQN+ygejRyag7wAcDjkdZvo7gn9EI/z4wY/ttSmG7UotSt/PZpX68
QRjp1DexFfx6JWHAbilkAe7gNWX3GuceHhyYth/TnWTHKh8NWYFvFaaA9TrLEYOJHP9vPfUb6oK8
z6O51gzIat0ruPXVokVORTUHyxL8I4ZlwlBuLZWoUCUWsippLuIjsvZ0eSpgipFWZplF0eQrx8ms
hIRJtQy3BckEwebWZzGtRp66bvLmG6rGKKkw5xv7n4yYHpQRZCmYE10gE7N3rWHxcPStN55UEBoY
+bmYxzXIjx752hGM4GiqDnLJzHiQYVuSb6FWwRehoPKP4Iov3SUwyhRVBlo29lXXd/khQJQ9qRy0
PROmP0W0Xs9L2p8DmnbzlUayW1GFME3bHsLABAFK79SJpg3o7A8Zmjl17VbrLNyDZLSips23CUu9
X5MGSXqI2A2nEhBtNlm/VlmoDZyUQT++IACK+abkcxoedKdQklXopFV7h8M4HO4ik7HhoVvncL53
HNGfhz7mitcrKewT3PzoeAZVL4eUcGSiFrQT/pR0ANhuSrzHUzL6FGsjQcF7gNOoHR545uL4wIQs
rpae+J+5AOHRyr0kncduvhvSSX0aEfu0VLkMUKJIi9kDKLtmyqoi7kBLBc49fsOuWb+lUGQEVSS9
yG6EX8V24MGU/cqKrYXSLDNyuooHnv/SOllY0+LwvOEKzm9Nmw1gc0+obac6TPnYNVaW05PBMfGY
LHKF8BEgGr7TUzfTOwQaxKpatgHuLzAIjlgDx5Po0Yqu5xUqY/7BT/i6XRYW4Usr5t7TK3yHFWwO
2YwCdlXtbkqWO/yIImXS3pZIILsdxG4spRTRQ4UjVfKaETkjHaObln+gVhsecJYXHqPueXqxwzB2
J+wE9kRFij+6ZZBq1hbcXlRmmjh1MH0H5zDdIojwkK0Ol19gp3wmUWjyCgNmg6CZodyh8oWgE4Nl
W1kvMh0hmLY0eGBdn/Yoq0KE2q3Fwq9bq4PpE5C55SulkoN2qEOhrrAn8xPZwD36krGxZZh6T31f
IVyEvmjda1mBZeeXpmxHFVQo8Lp/1kyuRyLLWVSRBhH+2WfF5G+WRJCuBgK8rlej3cQ3HZcePxha
QtBfY8DE5zXBKTD1vNyOMld6vMq63F8Ghbf1yGnBbkKNk/HgVOTDK2xNOl8AdPCpSiRCR27M5uVy
KhIMEo6DnJEFQUrAPygcVh0f1rwU0+clMsP8OTRBNldwaJv7FzORrKyJ50lfDf0s4WEyxyUFx0mu
X1syguCBpqfvknoym8hrW6K+A3YdocCF5UTkj7ofTXHFFNSO9SRYoD7DcdMVVZt39HOEsxXOHGOr
Pyb9yr4EgzefCp/IF+ny+c5Nwn/FkKsfLwWODlt1Giu5iaZUTyfK2fwxh0oO6GeHhzfDA2j9SrY8
NlWsQPY2mSxeJMtKfW7XpfxW0NUvp7SlOnksVZ+kB+mi5Dsloc2asp/T4oJjHEdq2qFSVX4Yw5s0
5/yGZSiqKnwoCtBcpQge9YRe/QxbnDC+Y0aty9kgIB2HTE75fDsufhvOJhF9+HHym1AfhhD17o3Q
nT31k+0FaAOaXOFN2u+Jl1qcEsLN/GFCYRrfJFuy/WLgZqpGjZAKV0kBQheKIb7weuM9QvLWFMyX
W9aNKj+EcFEM72lUkAHGc2nxIwhs+Yy5vV8vwDG6qDL9OAe3G5KlLqYbCtqkJCn0SS8xRSm2puNp
imfTnjsedB+Inoy9zuZoNeelCOmRAY1Zb2bTp5cM4oy0bk3kg+sJTweB5LsJH3zxw/mCOWzWX9o5
jp/jVo4oLuJ12CdCRfwpDDwS11YO0LYiK0BE+PTCOuMQLXE04OpgolbQbqOp4Ig8/bwZKnsk12CN
9iKg0UFGoXgEcTSea3wzybVUUvWNyWMkKiQSF65g+qF+RhOhqNro2iUgRI/dhtJ2Tb6k1g7TJVIC
HkY0U/EVlB99XkNeYuMPdtmKo4rygp5SP0VjpZTv14NGCqOp9ITF1OAExeGG+s9+DxPWzQ2XmgRV
0RbdT94r1x62LLNXnYG3m63GsI2BGyPU1d6MnHJVJRtSUdC6dyk+KLyf+TFwCKM7oclbYUhZEM8M
r8IZkUTI5yn4XZQiJeKMYBWAaAG84HGYQKSl9vTl8TryfXrt+ikPqgA4dfjQ80X6I/CuKD1qTNk/
xbaMXC17uHkeA4AE7VXUz6tvQL6FXQmNuv7nTOGXX62Sk/CEbR2FJ40aZTrbBDaxl6T1rrvund0j
bYqeJtW4wkkZPSBhRV3gHcmzjFl+2lwMOSVOnRAiCzgqpceWbkzW4POH/haem3o9zCWPtpeVoE48
ePycA2pW6Npb0Cl4rUU8MEBvaHSwR8s2hcFZANhkwaVl1ZE8f2pDOudVx9qJVS3fALIUrJVQIQ0z
JXUEj/z7jiDlvhqgWFT3CXP5eQjGXjWArMIPOMTHz5krWVJFNpm/MZJMV8UWgYVLpi4YLsKgToSH
4z7N6AefPPaQUv2DX7tHTQxhuZx6wBNfYBQSP0/Yffo0RlKOB7jnpJ/m0nWyimOjbtcEH6dfZg2S
j3C/BlkFVPz+bmt14dGRZIB9gJ65fyD5SRApqm3EatNHQXdDFB4Wkt+5uQgeg7hFWRQ+bP0QkDNT
yGi7STEJ2BrYP2fXM3QoQ8PnrhRHENrix2IiqgTxOOpVlWWEKjR9/75bb0ryAwCdEE++CMVynyeI
vjzILWnNIUmWYmw2FS5PKQ6Jn16jUq1hNDall3hc9MdAwQL9IEB9Lw8FPjchTv9C31goFbHysU9O
gy1H8pHPw/bNR7nhzTqyWB7DxIyQTI6Jv1+lWMaLhu5xrfD9jF+mMPVtU0wbo+fYJfTBR9xiO0Fn
dXaGBLLhmsFqCeah0OuwhUFWEK+2tdXmVxnjtbZ4bRv1+T0ozYANsXzWqBolOC2NA7/ybDQsbapI
gC9/sHMQqCYZIF9BNbbNcHUYuPuqwbgVdQ+7x6Hqct4BMZxW9gjXejrApQsF9Bn2xMBxhnQZHlYB
rdsRQK16VukAghnYiKuqoWjCbLNjqviB3sZecoL+sQKWIE5TFwF7KNeRb9/WMpLLkS9BLK7ntFXk
q0eo4K9SdSutl5ElN1SN4kcBTHg49M4kH7eNdhcf0XY8oGRIuyo1DEG0mBIHv+IBuNmBbQrO2Eou
RtaoyDCJr/D2h+1R8cj64wopk248TopLgmJ6PEBwmDyXlFuEdjOyvJTxbB9thk/P6IAT1bJV4TN3
TCdXkxXjg3WGBo8ZioLtSAIjIWKEWECdHImX+xHyhLHC0TrfE4/m8ZBINV8KDACj2nrUkLepnfzJ
wBgQfYIPx+kQsX79FIH8vFzg2jreiXEBozVv01WfQrKM58LyqLuadhoJmpx04gC7Ro7SCd8IiKWp
mX444OgOaLOaolqvMcp5Qw2EV1PmV9q4qLCfCqS5jtVQ5PEHknUM/aAtgluJnMr1AJ9D+xW16djX
wYrWrclR4481jI/sZ1HS9APcDvvp1A558lEVCcA6nWW9RzCEK4EAc7jrbbrbX3Xk08Ouqf6yTzxY
LfzcJxARbv5hTia0cPC2gCOvDyjT1eJb+SEkkIGiNso3bAQx5cfCJNTc6UyWLWgUfj34fsuWu60g
qJjaQg63KGscUpW7LtKNzTMTViVQ82feIu3sZZDDhMfkx2B5CtCAfWkdWpdaxIhnvhOu224S2Mak
2A3Qm/c48kQSVwPCNH6NHBO2k3NK3EE7lnkMApC5cR93GRYccGZR9VG/F9OtkfzUzstyQCkHE+oo
npCMG8HW+2kFuWy+TtuOnhd8UZ64n6MbHu35ZlGxcVCEp5L6B1KyCJocZD5VFngm7IkCIqLbdiPp
N4CDqbigj09vveRZezZeBnADQBLBP+DJD98oTiwA2FC73bhw7HiFgmt5GeNuJBjfEHObGU6w9ZHa
AQNiJ5O4TqaiW5qCtkEPacWE/YmtCh+DnOBeALza/MYVbZ4cQjiR3/czgpXvwzQFPuHKbZQ1XkAR
VECcElJFrPDPQqWoLKRzYD1TEmMUsxBD4XwPe9i6DYVoK6Ae2DzotICBouaEF3AeI6sF5QNmGJe0
dyIAhuqj/gx8Wj/hG03CZnAgrR4y5nV3k4ULvjsWdZu8A0Lp+hvNS7Q/sCOOxGUKWxY3aR+5e9r7
6Z9e5tDK6BQ5q3GBrMQ7eJPjscHBriP1INbR39opnj7pFBXYyzhl69dRd2n6OMbxgtTBNd3CmwKR
sVfOJp0+GMTIYEfRuEuApc7Zj3Eo27DCvIyzWyYCc7suC0Yoiyq3z1Hb5T0QSFjuISfe55WaFnkt
MsC1zTQxe8dpr7cnpdeuOKQwtZurJG4FhjbIqrlq7cDGj6Uro21/rRnM/I3hX+JcTuyi0QmTQwx7
/2dprcaKRfZP+S1WAOMQvhS0L8aMxSfIUvGju6lF8HaZUUubjduNN5mNqThLCMrt9VgM84PDAnVX
sRD0Y4EgvOR55lMua4bps/2SiV5dIe0Y5BcfxBOpJxVZ4HNalQifxJm/ol7CreBEGeHTD+kIKc8U
MDE5zwuJye0IWr653aHEr1kfZxauERnKEi2WyDduDpRpjE61OxDSx//E27qQKiTlvFTUatkdpcEg
rfFJrF4A6ZTkvA5OfQtnTDLuRDypH9ka9PfrqGNI98Byjeo1cpB4DqE1os67Uj5gBg+pVt6y8uLg
LxY9D2mHOVIYw3irgdlFXn6yGKANZyDKVt8UXbY8jRMGZt+WZNv6WoQrx0GfTa4Z0QU49H9owCvt
bZZeRyX207nVyAS/6bxIBWBHKAsvDsbd4/PCmOoqFDGSYbbjAacuaPDKemA67vAUcwcwOxvuTGqS
+aE0K/+FePEEkVkgd+E0nVqizitGhOKMOFPcEL77Cx4NC316BvMkdzVHiOTZEZrwpoQH1j49ovQa
054U/UA3l7dw1kHk/NSVPYwRSil/xQk6jiaeF8TCZn7L/C5D4Q9Q4th72Y/K1gK2iBRfUIFIjAzT
KaDfOFS3pi14dN5ZX5BvinzrPmDaClczzMvp9wAdO3w7ppxgsLtmytdFFqq7DlmeqmJh579i8ovp
IJJFU1rBpRSVCqilqFl3m8prnmkenxcx9J+yosTJMfW+/b5MnE4H9Nz4xwYcX5jjQpznK7EBPT/2
U0F/+GxSP5NOotg2Q9ihTp/ThwSekPJOdhTQ+iJickA5SdhRdnJeH1JtxDlEfeeBPo4prxhDx3QE
9p6KE+4ljwB9Te4p1iBNP0r03/KkrSEv5bi6sHJaluEJ/t5SXAZYxy/VEDD7ocDUpT+skefDEX26
M7Av8WhZgCatAdLPQpyDfllC9zl2VmKOWM4WzWkxQhJgkT1ua5/b4HFjNv+6SRb2tf93fcxQgYyN
Bcca429vwqHRoOV9DpRnISYZy/h9Diksojnh0HayKchOulj6rsGf7J9aSWT4VM5IIalMtIzLsVQy
XuAslDsgPFuMMcKAkLbsiHFZ0gPmDyCPMFDp+irlVMxXGD/BOxFBY1YdC9ElQTO0vHW3FOac9z52
oOHgcAp+zUs+3ozgfW+nMegRLTdkNjv0OFJ2KHKSI+gq2OashNqqFspEPRzMYkBYYluLmyEtBLnE
IuT9AXlBs7hF69luFfp9NPLxlA0NpnlWXJVDgclzhNYUY+oi0vyg8REAgNwSAHNwn/uq4njAwLeY
V3FgcyTRqWyRmKpZC/sFZgwLvns2Hk+EbK3H8Tol3bns2n5Byugc4zmE+4IdhW2brEXpdUnBwe3q
ODfAxxZOYV8EHAV+BPAamxM4sEUZh1UGK201cFYibA0fKJBIYo9NT2ZIfw6j3MSdHLr/4+i8tuTE
tTD8RKxFDrdQuTpHt29Y024bEEEkCcTTn6/O7XjG01UN0t5/hI9EVlLGKYtJ/8X8LEzKot6EqRMx
ku06I+VLRyx9fBVLxBZkTQE1D8RyewdcOO2427poEXdBMPTtPinyGAAlWItrkli1ubNoiLyT07Kh
351dKDx/LfHyT8Wg5Ilryn6Xbmv/DVxDc0V5U6eC5MiWqvDGqXnerHytCe9rg34/Fd50yHXddV9r
1zDE6zqwH6a5aJHCrx1+W98dHfBVy0xjGsuSXwfJQNaZABGYBX8JGp94Lr98rSu/cQ6zyuGyGG/U
FRZ7KY+T40PbbU7Bv11MSHDOK1JeKwuNP/fpRir0CMNp9EsBGTVlTVso/kGuoeG9jcBE00aiOjAz
LyEYPkV4KXvWck5MHUQZNFs93KI8thddo+/fFfiC4lNT4sM4V2sRfAzwk5dlm43MJDR9wcikluZg
+s6y0oZl4tZ14fTvLbjKR7eZLcis5aZO0HHYzLu8mkglwkYuhosFQf06MDb572yDU//ke+sQ/QV3
L1EIRBXkTQsgtO6apXTAeJAhMvUWi/yu1Tj1GG0nl9Hds/Nz3goS5SaDNf7sOSvFJmg4OathzXPz
L7Q2/kXNEvSKSKNhXvemzUvR/disRkOSHKq4DCLO09a4p6bp61dRDNXvQsEjE+EiC7QKTqI3rJ2d
+Aun4UAwbHBxFcf5Gk8Hs/WzuwMrQAPBPD7TfhNtIemfyZxcOzPSmhfRDYI4qg2QE2nZ999sCowC
Wxw1fyS8mU7XChRq77SO3q6mrr29oQBeY3dxh12A9L0/s2uoad8UmAx2FBWGF9e/CQ90yVmeobww
3HBBucKU90FnZw11p+OjNMREgI1RQpfKnqNtaNAcnLSSnNfxGHZPCHkG/9l2+T39Dvut2U6KszxO
J1uX4auIezfaE2sDhb0S4lI+wHtw1sEsA8K5k+8meH1JXUsLYC7e1rDpgFlaZwF5a7wPmCOu/nYW
xfgRLhz7n41fNaygtzuf+90zmUrm6Q3Bf17v14XQsx1fc/85LCpS91Vnu+IMygLr3/7/o2x23Pj8
gpl1novKQ2yw9pv4xElYDmndrpjukr4QJPNWlfBwYW/9eV0ZeW4y6zrO3CEnDmgij+WXD5TBk4Uu
pM1W2kC6g9P6XFURf/jfsATBAqoe22+hXKsf25SiSNGb2N9yisLymo8DJXSQd+F8cEzfvy2jaf/G
fTNuezKexHLXq1YllJ7FA2miXkl476bID744zlT8a60pLjPC1wh4xM1ov7ADoT0nIAdZJkqiAKI2
RoQlAmfm/p440ik/zvtlTz5c8UehinqbUdEvfADhhLvYH4AhR9+33N2YdMXyu48m+UqXfYI+aZuK
5kCBtYuuoKzCXSuJrCdPZBjIKrKdEf3ANiQzzXr+VlZ3UxO5aypqkrd2XjEB3g9Ak3cbQgBERWYN
/iG5JQyYSPbhnZK3kZiSMTavbdg7Tsrd48Fc18Qs3m09R+Iu2uaQBlPg4fx+GCcg/mlYrWjfk3S5
/Fa6s/1Mi1HZ99DvzrD3u36r9q6VN4/x1LkrSFXDLZZPZGk+h4sVogcezTJcxGoxMoz16N+HuafM
nuCrudxtq0jsPcdbb6dlHFBRM0DX7GXcj9tuLlG33fBZc9fFkxMetNHEP1Zy6M2+s0QYwvOZ5sPS
KAOBCBTfeb0g/nvOqyjhwFZ9eM2ZE15zz0fr5SUoVjU4DbaTfAiXQ5KM0SNjiPyC8PLGh3iqxWm2
3XU5yYG/mnSMpn5wfKlJNBv6/tHq6uhfuDVMCRCucXeAh/cfR0bfL8gCZPu4ZBDYEBfuDtnQr1Gc
BiUCiHPugzBZBcHXf2uv3EwqUIfAji79Wu+YMpG+TBsUSN9OxIYMQ6dtcmXJ9grsQsQQHjYrU4ru
hhnU7lF972nB5b6mYGdmEm0ga/Zd0BaIv6DzXwZ8R0E2L970kxuOsaugCcDd5U7j6F1/2yRZZYVi
sM6L6lFNazu+VTVSvzuLer63m550S2PfbKcQVHn6Yp2dvqFqW+9hbvK13aGayYO9xeR6t0l41MxZ
rO2umtbVT9FDJEFagu+rO/KixtcyCCga40nmCDJzwPFHX2//ILeQHlP0F6ZJ9WLa32GrgvrCfRZ8
L7mqHgxROm/JNIRkkpsAoTtyifqd3H+dZ74N4oqSyY6fwPj9+b4MuXjSfiyTMFUq1D9b5QPJk9VT
bKfGLet7Y4sKlRRcPsDGOCGHiIcmvjCke+WudGBAdiYs2rdF05Z9ICRitB9FqTl52CXHn86s4rEd
c4tHsuO0z+a8qQ/OTEsLBCJI7KfpCNsno4qiZxKVcvMgl20Z/wRyWx+V6+n4yHCfO/s5n3WCfNFK
fm99HbAQUggAqoSqyPkTecgE97X25PHWn4FVrfVKRr8lScqMo2iZrsIr1hn2gNC7TIeV99hbgfqP
a3cx9Mh4ct27syM/C7HV6I+mBEilS+y1uPS1mmA8hzZ5cHoV+pnJY6hl8sEa91Qkc/fO7t1CSa9V
8cghMBDKhrz3uzeR+PJ0ARh/A8c+/XYo30QuvSgrwIz4zKT48DDWdXzI47qs9tFmF++NXUrnFM5I
jlAPNTkZWr3kQC3WaXiB+kjSfKFVGBHp5AE+TQhaGR/i8lejqmba13HSv+UYYcIdioHgCV0sQi6H
z/fcTtRPc1QUok3VOPjTvWqt4guAlUZeu6okKaNJzzEbFvV08fxtNdkqKzIeic9b/4Lq4eGciFxt
MiUguPckpS0hMTVhMt52kch+qVUjXeRqq1MSr261D1tSe78U1gr3omNnubC0udxp3Cr66Pqbtz3X
gF//idisVtariK2CNbMID5XS0cdGrrR4WKvNLdhgm+4rMFak9mvIV8IZW21sJdUk7X1kohngp2yE
OgmF5RYlhVecwaJFd+icUFxDD9ExnHjDldoYA8q/bY37n7X6iXUsmqbg4ySDey8AmS2e0mXsd1tJ
PBKTl+v+MpPXhEck/cvJZQm4rfvj8BQvllvupyDgyYwRYX0RHgcsuhReh2q8KV+qMSqKbFAq+NOG
EYqjlt6+d6ftnNeqtrSFSi4k3WdJ6J3NhojR42C1c/AV6bn5U1WO/iAkIwyzUPL1MqdZGwiWSHSq
gmj7p5GaqKMbDhZbW6e8uwbN4K8KFd9wWKBxItQdN9oZUk7haKRYu0fbzdRWdX5vMsRZBWNx1zfX
OY+WLhsnV7xTEuWYbCFOxjpu7Y3ypw9IP7doo+BO8qj5QMHjS9QIDl+UW4UBlDF7xFMVzAU9r1Wy
/KdtwWljIQe4y20UlofFLPGSgtUWX3mtbAS0VuCQNuU1rUktAfPO8EisVF9UeP3BSNtfLUJGpFmz
09BB5EsiZ6ZbsM4JgHTilHcmF9RQFM85jzW68soCqJjGLkbS4ocdSdjKc0+lcuzuNDjB+hhCaYhs
RuwTpYSnrCIlaWYcb3kikU6LwEC60G7SJk9RnVsvyKUQZRTTLN61hqPrUs3WeiEqoe7QVy0VeufZ
Zt4tGRUhjqzePxJx7ZvdPEbJwF9YIKdD/yC3VKIfntNyzPsD4P8IYZiY0meX0IX+nRBC9Uf4efQX
PVB0pYEJINlZmOvR6VRhsosTVc77wltd9xjxHbxFSeX6e0Rw6qyIy5kfaN+q/yyDVdoPiDECfZnk
2qjH0unjZ/hO2WW9Ht0nsZBGdtHSaX936L2RXPk2lXKttagHeg3DJa2VV90hMpkH2uFb6wOGsERy
jEY9c/uQm8Jd2uZZ9lb0vchqTv4gNvTmg0Bw7sNnLuIerTzgY6/85EfqGFjJQ1m2HzGWUhDi1pIk
Lz371qk2WmzoV83WXQJSetdjOzltuxtRF/p3kCH5k4rh/w/r2PXA8F6R24d1EpD7Fp44yg28CjiI
rfXVRv/aHFgswsNoSns93BpLMIdsfaxRrCmIxRrSrduvMVKQFz2o9auYpH5UYVz0B5WrAYIgHIc8
q2j9kfs68H2QAG15I1GCbnAtFqR/qT0lkkqAhtPnY+n8evwm/J17zrSDsHYbsrb63otNN7wEbbWs
qd0zLKDZ17WTqnpVu3BgyU1pyKmcNJxhtEkFR3dx6HMngonpg+ahiG/Vn4ji7AOdKi4WCDWba9Fp
jnpyIZCGjbItfio80iFDN/DMlefC23dLx1kIAdu76I4HrnAi4htDGHcwfC9ujN0ol8voZyHedUCf
WKuSW2Ooh3dndoF1WFRhF5ebzQAV+TC3R2rsZH3KqcN+KSjmre9Gv1IdM7VYrmhc+g9DuPrVNIXn
AFhVHGv2gB0SSsosq7PzvSV29rTaRP59rBa7O86OWrpTLyvb7LqZSRikCSA4dWhL4sLGOHcaAmTc
2Iy9GmGWdOpvliIfX9HoLNPeqdC+oMIvKWFFaVleg8aCEyqjUvAkxN5633YEue0RonV7uwqlZN2N
e36UZh2/fLyLh6HXrTwnbg+rzBMBH77w25iep75AiDk2fn+f9NwWaWGZMkwRjo75Y6wdMkna3PjJ
U5lQhrOvFe0F95FmF8qo+EgI02uKtmPcCBu9K9eQbbRGvHQH3SzlkQ1WPQfKR59W+NiuCS+K3fHM
sTXNrGpS/o0jgC309vPMQb4lcZcFqJnyQ0DjEbqTxpbOWYFO0A0Rc5Jo2sHexqqpf6IInmxPgRov
bzRM6pcFzO5xGrLwpagwC3OQSM1oqevFhFbL0c27W5VLeWhrz3ZIXORy3VtlH0BMD3rhpukKquND
0ccfG8oJBvIkLEE/xIq0f0E3wD4hEeZWyHOBzHIF/1/Gdr0zOm+DbAmMfiTwoV/3eNSrMds2ZSAI
9Nw19x3kUZ9WiSvkrt7ojE03vveV97o26w7yFS3GbIXWUXOq6cNEnU55KDf/pjFYl/zBX3UPOm31
ZZ4O9qI/RdCNz4scZ9ZG+k+rrEd6H0BZ4pFJg7au1syrVbudF55mwNzW5L8C/pdPnhfNr+1ExMy+
44uAMYw0QuOxicb+4oGU3INkKdJF/VvYgsvV8TguWy0OcdlHxPubasV9g/pxzIrVtsXu5uaHNuXU
/I4wDXj7sJ+XmlhnV7COq5VWnVjSRZtWvkQ8m/gcCogMh5wVWyOKGtDgKEJnWvFq6SoazyoP7LvO
VTHQmoOLcUL3CHYQSC+82hH+K7wNi3ih0H2CYYu66brWOuKlBqX6rnNbhgcAaP4sr7lUM8CJ+XVm
7shTb06qWzRREO+rNfDqxyjo1evSefb6KbyycM8zdZTJd6fD9dxM3mhB1uel/WNgysaHbiQTa4f6
3e+z2amb+Zi7a310EeuLv048LOE/u7dXmSIMICpVuJNDnXg82E9UJQDU9dsUvG6j17YfIWvyCBxb
jbdHfbs9Mr1pgd6tMT7yU3rmhBNCXRqvLcJT6DUuIttoa/cOiNi6x6DbNnBPBDSeCxxOK59nhG3P
Ae1+FUXH2WKhrP/XFb79Q+gg4iNie8PHHPsSULu5ZSgLoKbkqBZg7UyRRDND0zYKGbkt/E/QM2fc
91EvV2hYHfwkc4+dBNkk6mkHQfTX3Pf273wck/B+bPSmPhcuul9cI1uy80Ny6zLUHEUPqdOG3zhj
gGlH3M7Vg2ZjLfbCGRqT0Qduxfxa6uXk99BFKKLKOtx1wwDu0U29/TqWcJxHfhiUkCws/WeDJHja
gea6096ls0nsWQSavxNORfHPCvPup+5QcBzFFHnzTtIj/BJUsG1i3Nj/PWCTYIZqLs2HzWNNj3BF
v3OWJNv2KJD5mgtv99B/VGuEiCtdtNS/gUmG+ehDkK8sqP5MPSHGnvm9UYUrXuY+CBRTaYi23t+S
9r+89Z07b1yAiOgzw6DWxuTE58UCmuwY2zFXJIjNlomtUS9z1GH04O5cLp2vO5Uaq0UiCWPIuzom
PieypxrOnlHN4VMZNitSdquI7ydPzvHtgZlheuxwE3VWeGNS/mqFKUTKCEnxM+yNQ8pQxW+DRKji
WiEpHM+zjga07FPIQpDHHXMolVojY3LfmmVn+ThU0lg5o2Fi8Zgt+CHcpxV2aT7qyl7feLlGfRJi
Fvax4OI7wZQhpJqH2b0n5tQx3xr6IN/zJSMU9QmtRuukVH+X1GSc7JyIfei84jL0UfzQdpuucnVR
iwln2/6bfYoJH12KsPKjhqXz7/q1jQ+N0K5zcIlK/Vkwqt8DNSHGXkGA9oG4MT18vTakcbT8/ygW
ugRrlurfbMfbez0iZU2dUVWvPqlXy85upvHRMr6Rxy5sgP86a2nJ5Q0KMDpv40U/qBm9wI6ierlm
teMH3XcXTQMYpDPk/wBZaswl7qDrwzDhGMnqioeMCacufpWNDYnGzLokWdtt4C0iAnfOColg5bIY
cCLVTqC0qyNsaIYeXJ69ULTNScBleU+jtWyPmCw6L13m0FwbdnSuZIrFubUnu5zTDYM105rf4qOs
QBPDh1Vj8sBox4EQD679gjBibXYOt3N0r/uxG86GVkusZSSyOXv2q/WRmVTUKTkDmsdgwYgI9kvi
MRquxFM79Le2vwtmIONdPRf6LRaMzBenLlmUvMXKrz33JWEFofrspxxOzgsR2hxYsRGgzTEnxSG3
XPtzGRnR0lYM6jXAkPeECx78pNN582XNOn+zgZDB4cxcy2wYxuIHbI9tqp4thYiMmeCP7YGuAt0x
yUO5NuZp2Izmoa8xxxxju7PDXc3d9AzsEgBvK5y7xzjOg3fjic56T4SXMw63UfwpZb/9ksyNqCy2
iqlLByuBHXZH1LKlbaSFo9NODw0PakNUFO5H9rIlrO4KAiDgjPiZACUoMb2AkgT2wVexrd6boI2K
s93Mxe3305ZYRsrVY4BlsoMUuQW5hUNUvQJG5tWps+vyC3uMvYLDdSP8YYBl6cAZ0XWPXWsHD3Tq
VOhHySp8a+vO+sWvpjMZMrn2Xd443Ux6RfRXU538T442473yei/YzVs8Nj+qm0VwO0HdRUIa9/b7
6FLVd0HbvHWv8O9Bwckzx2A3gqSqH7KQsfTS+zAw/orSYVCrbTcjlEwjyDIWRfI6rutrHmlvfUF6
613USFwj8XEoC05d11vDyZ0A4pleY+UfQBEqFOMLiiGoVJHASI/+92x7DfcMwVkEu5XL/EQWEgZP
gSP9baps+483FeYyFU4NqNnAnSMR3NYnXL/9M3K1QgJrkC3z7Jf+8F5J1/pQbTN6mWLueHQm28pP
/WRZ92g88/nd7fDd7Ugq1adkMoDYVqvFC1OiN/DrK7Sb4u22r/EgI2S5CU9Q6oI+kRYQrPYpalUk
j15VmOHom0Gv+0Io5KFxPwfiKSEqp/ryZDImjwADq74fR4bLXb+Gx8S6tUwo97e/CfcVWseemLkn
ExzL3Har04SxQd7ILvffXFU5GGov5mfgsbo8IWqsHmuz6fIJ8CEu02oLl7/E/nM8lRjVVyslrK9S
B79yIglO11VbNuURN3TX4Q7Ler/yo6NZAZpOQRtE/b4xnn9sZzrUD2VBu8aXS3ZkmQ2zGOGcBdox
8C2ggJ0yMQZvFA6siDuzyLI+N70a/nJ0F2+bN1t67zQCqqr3JnwygsbmfxZT+BXZvFmuMmLrzfxq
icq9cjZvv7h9UO+GNhbxYXPqCjfFCmLf1Hyv9KdwAweBaTU0b+tgdHVyxztjUq8+0ZDENSbLGK6Q
ASgf3ixjdd94NqB/6DlayQQwqvcwioz4PCsp5bUpBsc5RDO1h8dlwqb9QVr3MkOFgWHD3csqZIgP
fAblxiAPav2ERx096J8C9HxlZe9q9OX4lYHHXQtxIh4DJLmD4/KjjGtcHegr6AOU1zopwMpsfFqM
o+oXxGLz2+MScHjAWKgRIYviEAzk4t4UAtEbNET5sGLKoaeiGXx5jIMe8a0ONw/qO+79O4fJ/J/b
RcY5bDH8QjqQEfNnYr0vz5Bz9V+3ClAlFlrrbw6RfkVjzxh6wCYn/6ucKorxuXDopHjc3DE1G4bY
XcNeiJMn6HKIZT+JfmOTbckEqdrYgUlq5XcUYZcewVujTDDwXfNijilOG/3xD6MAGjK5+EFCwEUn
u7OHUuKlo7uel7JZ1wCcspb/tLLjL19heSAUCVLXLVbe+8TyuRn7aerj42hsJK1F2K3f0NpiOCGe
Cx+wnlfmcZuRnpxY5iEYiZ/fFC7K2f7BdwY4hk+huLQ2XhKEkE7TZGvprc4eAyumzGgO46sD+tYc
mi3Bakj4ABo/34ndv/3mRJ9q7NUDPC0QeRd3+n3mPW55y8P2ihkGsVuncEmJ1oOzsE1dPS4TiTsH
MxU+R0kxorQvEXdfrIAbZ0eL2PhIRHj/HVeO/4+0nvq6GfwA0GW+hNHD9PiPwjfvzWMvhS2N/ck6
VNFsv2y1BmV0vW5rd1oRAI5esUB8ww/IbotkYnvirR7/oHikCGDqYKJOtdOHJwYAMhQ6aeFGsqYO
HSKZkWJXDp4bfCWsUWoniqBziUZKSnPy5s3V56Wpu0sX2NWtl6uL/BPct2yzgtRBkiOkvU2/Asu4
zhk5Obw7wQYt4iUEcxNSEB78dIm69Y4tr0ouDivSdK+RID/L1W/p/DJtxX0eM9vuY5t0vlQIbe69
5QbBOGJJot0y+T5/iRV19e9qw8dyBBjnMY9rxxpfiCPyZebnIrmWlnUD3PJQPAa0Lv61EZHY/OdV
dLXLuPjNJpBsRJ/mTXgmsK1rrn0Dmv3iVINVnbttrLZdjqIfgWvXOUBE2FwiIfr6aawX4aTANPJ3
myTQTkSZwSIuDj2F+7lwdLmrcZs/YALFrsha6WPWDpf1Do8l3HvE4OGmvdsqJKkqIp5yqlt/3bnO
WgdcmlSaZv2k9J2bT9WPG8++/IrK1flvhRfqxM5uh7zb4z0qH2Lgrea4SJOg6qMKIclmDupHxBie
+4f3qc2vbSndB87JksNZBst8JzkQMDQ2fD7nrgFa8y51WFTiHMAJPi7lrP+LUCP92OySLzMxi/5+
3cT0K56qQu9Lf+6Wlw7B967Edotrf6CbsYtVlFyo1CxOtmwXWM9iLPeVm8tiF6GoLg5e7sftGcy1
G2jjTjh9+fnHlXFrqd9VMtnzY1NX4hrx7Bh4qwGsIdcUYBwVIDBZUU3dZA6Kejx5JMJ/OMtN+IgS
PXnvYny8abhEw+9Cl/6NgxbVnMqQdrwsgUWuUj+oi/9kByWDegLsk2YN6Iodl8r6KkXI+1UJ7Jip
xbk2nnOR618B8+pT4TSS6cF3l5/AGZe3VVDDwZCpvEOCReu3GKup3SEes052N9X/xePMQl573ZzC
ZrmEqCNd9nYlJLY+5H5Vyh0Vz/YvFE/yPysQ05UnYuBGLEX00vaVnV9dmg+uJJqs3rmIieM+oJzF
EklCkHohDrnfdhj3MKT0RInkV7YnJDdRC+GfGoiHKR3dUHnsQTL4gpRLypPDY88VWEftBzDSpO8K
5HnNIaSOVB+IR+j+MbgHHk0FiWtzS7nEzuN2iP3TyAaEjW4aJJYQdy3cTIibWk1WwmnvSJ7Ty6FO
Zg8Gt2vkcwsLCTTkiBhZ/5oH230nGKGZZ1TonbvBTSRTi1vnBxMAVOyXyHEPJcg1ezEcBOK4vB2y
Grsv3Z71bHB5Gtc6LwsDyn6ZoadSG3wERYGRJUETepFsW4QkjddZ3wThrsttQ5T0FCGnyrGBoc8U
j1TPwmV5Yh1JoVk05WktPZ4Hgrk37tqGyJeUuLnx97JMzVs+daa9NKYzj1OdqwfmYMhKz3cNssnJ
H+5ydKNYrK18Ygj3LPXo4vR38VUF+jp1Mtk+cP9vD5E99yWrv4tymmF2BHDbYozkvBIva0QG0sEK
NxKB+VbiiHQXTqGLiLntj8HcNsvBgmrkskVIJ/bkGLSPNAPz0nL1+S/syn53ynsCTcjfGrpfY5NH
183huE8ZbNuPwRPtvbbCQO6KJp8PbGExRjZAnjODLgqmWkqi9Okyiw8BY3jIgitDaOsoGrafXvqo
JvotGHZzlecPZJnMxR1QYVCKbGzthI816A+rLoJLj8mbbxUK7bg2xtf7CRGhSiVwKcB8Fbntj7vQ
MHBVAsObTq3KX+VnQ7rKn3bwUI9Zs7O6eNrJvF+0H6xpJz0ZHRjpGH4EIQJ1Si7hAF1WG3SJEPRO
sW91bl+lE96sQhj9BIJ6y0OGcFM9ZvWK7BwPnOuD0s6kDKZjv5pgF91gGIAZP8c/h099SweUSPOD
ZdCKPPZ1FH73c++h0WdAGPebvyb2JzdcH19Wavg2qHMO37Rc5Yg9bA0t9BCB2C5hDR/TpdaiZ+vQ
D0yEu9keOME7NJ2Zjbe/yBLki9iHuRuztYr1A3h5wos1MNcdxhqfapZ0zupdkVNRQQ44MCA5rMT4
k4dqLt5RjpYT4S8zspNZDgQLxbBbmPtrNeK8xUBYPqnc7V+QEWn8sOyCcUZWR/LHX1RcnyNZ6p92
NeW9inVInk/fBo+WFwTufzURSKijS5QqaQ+7oXa3oZ2loKwxHo7ahAuJAcvNRWaK8Dm06QLgUrd6
gFBXTdNzW+Oe53/WYRuLw7Wa9nE1+C/5zQrLxG377Z4d1sedPCHNwMFUSvsZcQXSOG0X8uHmOzqv
LVIPoJUWhKMdS+xNQ1INE6t3F1VHxiZ8DV5oXsOelNTfpsABpnUSt09G+mV3LvNy7P4uFqh/ioUC
cl/CU08n9LnRPXr2GWZscPE2JMBqwEB5wpvfIh18hv1nsBldReRPSBbP5xjhHkk9E5g3sHD/eVTj
+l3Bgn6tluV0H14y6LOm/RczFmswCE3ftYwCUfPPKQrz14bIydN5U9NrzU91g0aggHd1iUWRhayy
f00yyl0vpagl5v0UfGQNb9a3CWzpLAOU+wxLcLjEH9Ok2S/QEsAZe6egQahEuTsfsA/Zl2ILnUoe
OTjG8sJ5cmuLQ8kc7l3EhFydtrd9IyzS246u5ji+1DU4ZOb743odWi6xfe3WxUA4lSu917AZyvES
d7n6T0J/YIgiVeXjZmutyFOo1geORYauqOKGPoxlC/Y8TqzsRG4gttgjuSrb36XVc/AqW4zJWUyL
81wa6jNPDi9PkRam1g+WSozKEvIX2DQCujRRGIxKZyz3+EchBhb8mw45xAj+ZffXKckcTNukDua9
11FdRap3gTmMT5KDgblhcTej/PqKYDVgBqqSEHJ/jspkVxCYUmWiFuuTpDfg02rNNr3NHo8Jjyqv
PdLQvlXvbPFCfUYh+nR8sNv8bpHV8wneczPwD6V8youaTwNXqu6I5xio0qG5rE+Tbg5eqc0jiGCp
xMbVwIaPKBL3QZwlwo4fE2cecYGvSH415EElpzs/8mLkGk4xP3l5FI4Hh6CKT/opw//4ur3g5Oeb
zdY+YV492GO9hid0tuLi5GUuM28KHJAzEAKCoWYkv9lGIz0sOLtvfJ80KzuxljF/rQlDE18HaZY7
WRTDdFmqPIJGi8mKyUCSYvAR4Ad8sPwTcCKIennADIBVSFNAVWX4QBRWrtrelh1jLPkdpXF55Ywu
cn9XTyUqXTUW6ADAU5lbexKUEQyQl+bsV0xBRyQXQ7i38PMxGQD12Ttclm6bbp2Po9yTrv08TDl2
bM5JuccAW1qZUggVsmraNhczUSzG07KEHDKikYX407JgzQTvUEKbarP0X6XZEnlC4OeHqT0PxVsV
6uJd44SHwAySOaBUoBv/A6/i+4rLevqaGtuGIsJZEqWYicY7uHmogXk0BHG53lrGRwyGw59akVhN
okds8lRVHeaPHLuoOSipl+fN58uE+S3Y9EqAy88w9GgHx0HmFLzLXfyRh/wuLhQYu0vDCWcjkrSI
oGtQKFn/4+y8euNGwnT9VxZ7PcQppiJrsXsuOrfUlmTLcrohxkHMOfPX70Mf4GCaanTDYwzgCw9U
Klb6whvsOxeecHEXJg5iBBlxfb0nf4+ex5qLfu2DZmtQtqeovHUg9fe7JEN+ZeWGKMJtzEB5z20q
Iv1Rz1N5BBfQhngOGv4OReY4OYwYqob3wO942mowreJOddSsV/TQGpgaChFB4ElyT1+yqk46Kmv6
2q26/GPdW+qjDp3a2lWcnpn+nmv7tghLf88ene/7Vqu4r9si3tHfbcERDYbzuZYpgMN60IAydRYH
U7WGte/LFuRGEhqpu+/yupWbHnLpbm7cwniBiDrXKi2KolAdRbEbmt79oFU58I/Qyppko0Dtfx3R
8HI2CajhD2DS6Tt5cI8BpePtWK3awrBTpFEC0MxDVcHu0eiZKOCmELQIxEJStsEGSwjRaECcbYYV
BqVeRqsGTbafHa/ry5BPqA4ARTLKx56xHvQJJsUWGQ3NZ9ykPoyQp7R7irUmXsPw0XtAurF99KCq
tpskCyidcn30agWP7fdFXLrhUxoZlEBL+lQrna6jd9+PbSZ2LSLralbKMa1ftWO5D27ZVD2NeXR0
QM9FdaGv4DE7Yh16qn3P4nUJbY0s/67wB/5SAO1x7hzTi8RBV2JUBNCGkZ3MoZ0kR842vkH0cj7x
1sf6tgX7Sd4b6uq7Xmn6MzIB5MF13lPxSMH4VlAYf6qynox1irBMezd5vu7vKWerX4UsiuCom8JH
CJ1yvLbuzbaYtiVeRMMJ+Qkz3BBaERGneVd9nirPClaV5uZQmbVAB8ri2kTvMWiM7qjLtOEMqSQd
dmYOnWBT+NT5t9JG3wPRPQx5wQF4mvOMZgM0DOmDw91NFBkp79mDddQpBhe0ZCwk2GwEFe9a1ydD
RnkMxYNhqAeM/oTlco8AXXwflUNk0ZluqXgHAIbvTReKO6KwBlJxEb0j1PsMbfgbrRXvxZRaFh7g
lRnfaRuhzkmg1qPF2RrGdqQKp6+lW9c5HS8bGnHcxSjPBTBmeNBFh/eU3c1K1ECICf0ckN/ZCiHg
7NWC6JXfOTZR2jpKef+3GH85s5RfAGOTc6VI/1EiaV8Iu1ilHBPHaWONjh59FaWsB+BrBdIofjCl
T6bCJnI/EA+zw6kQpB8Q6sypWk4WVYWYa+GLloA+PwCUrRGVTB1Ki7iRZCCyM0N6sI4dwaL3Op/6
MaloUhyJThLjSF41xHfAd/Ar9SnDoT9qJ4ELw9dFQgF6No3AKS15zrkspuneSdoM1kg6Je4DJNom
e6AULb86Jc25jxp6MO52pILHgBoALyQupgKSlJlE017CVaVq1oZ++V0BgLxLoXGNJwBvYtqbPQzi
fedWVfdIZ9V7bHMZfxdZU4cfgIODYGQPjhQr4RyTT5Qmtiai7Wznm0nxP7qDOxdGmzr1CStiFjCH
6mkACivrvNHuAsMTn+IRS89D3A7RR5E3iB10ed5DKIh9GEOuGyb3fJjuSdV5Hm55g/L0e1QT+Gxr
LZzKfWuH4zuQ5QiQj3olvwQxQENcx1uOrV/VAWBYxx8esxlnSS3K/SAQqoL4a5jRrqTu39N8oZXw
IfMlMAwYBXF7ipU5ODuhpdl+EuRCsHVFiTgFq3Gv60VXrlFGU3LbRVbn7joEVUHu26j3Q8CI2uzY
m271FQnQgmaFyVt0yAa02Ld9TYpziJCH2I6RavJHZTfZFzuc4s8u4oFkQ7o3fhynKMpPxgCwbkts
4xpb3wDJvPGHyfc2jTuCxwyQZuJs+KC2qDHr9IxICen0D64BoDDFxDpASGi6H5ASave58mNrzfeL
O1i+/sBmzavsQ6JFvfYC0Bh7XhVh23Zy8Mn0tuCQCZ6hHpEu6X2fJQeyubh6V2tl/SQGs+i2XdN3
IXiFKLC3OhqYX2IwWuHOqVXT7mmzBHco2JF6DYUB3oN2ScpDOGlRt21VWZxMMy8sFGWcKdnX3mBw
im3wvGQgWtr+3agBHFZhowYIGV25+wlgY7AiszDILCc9NZGBjJv888CbBPBD15p0BVUoo49GdX6A
b2VFKQIYTlusALeawxNBoVGsUYekpOvGuX1nREC9j12V9+GxYC0oGACCLU5gQvt+O4Fnehe7nW8/
9k2s4nf9EA60peN62AMkDX/2muYI/LsiFk03JuNIHQ3ZJ0Nm8wGvNfs1C7pyeKAL7FS7ejbuvBs0
OIG0EXro4DTZGn+rI/yJJFZtiU9abrfURCbZ8Pw7I2UfFHQiCKQydOEt2OnMVtOwKnKbTKAcONGX
pAZn+PpjXSi/R7FMOva2QO2bK6Eh9NrpBdUjtIuQ6JtMrf8JbsN+jfMKJrabRhCQzTwf38GAC34S
hRTpTIBvNqofQALOd/mG/GegPxsM/oe8iqj0AuOgNigqYUa027LqF8pl4fdoymgleQR9e4dqQHCC
N4aRQw4OrcWlo0na57DPyfCawPTex6We/4Sng35NCUd+2MZ6jR1skE6UN3RXx43Boe6pUHUwENxy
uTR4iCA6fArSMnfvPD9vP03ZND0jp4ESAyH5L2hTOZePo+oCOYZaHcwaHBeyPdP4UcSlPcMaRrCB
kt31vjaD6BBq0n8id6IVJRso9HeJXZMszfpj+RqhMAQVrErXopXbdLpzLJq4+tmWPWRJo4Jgjyht
CYvJpQ4xHgS8hOJTkaBEu5u9wv6246Fp7zLO7h7estfcD00Wv1JbrAUwMyzQbAAbDUKksFFeVQdv
ipoemF/Or0/03bmpWW6Rp8vVqjK9dK8i5WMblVISuRuiKNFp/00GFVwbzgL4mSJ+QLXMTx6Qq+Eq
zrsYAQZpUvzdlAl545zJdt6dK2gxboUxOflWVArhWjuDUbeyEJYFqQnPvXnIOWnfrEo1P0sn905I
AAnwzX0DMqQuSn1Wkye9IcCX8bSd3EB/jxg0IKhKJcV7cBI0u2uW+VAjCkYrn0TxmwAJH28A9KLu
jIYsGuyTV+jxVotN+cpiVfo6Q4g7OFrhYFC3KRBEXHt2Etv3PHWtv0eZyAr28ClZAv7P7uBGWcLL
ZJtOffIAR89eTqPHFqwz93NAjFIdfIGWtZ5l2i9b4GdymLI2NHZD1E75zKtJ34N9pSrLN0p/ZZVF
ZdKOm+k1TRHce4eQS2Xugk40P1CzD36R1AwPISDH91afQwDMEr34FLu6+cKlpx7CNm2+KBiT7dbX
lAtZPrXgbfXGZ59A8pM9TX2/8lFEaMjVpgj7c8SwjzH4JrBxobB4zsXY1JuYPAN+u+uC/2+KFm1m
z/LsxwTAvcYVGrU/SJrpYyZ9qP8dgtb81rWm81UUHaYReoTsERm3bz8nRgtEKsfOl2cqlv09SlnS
XCdUJ3LxleZY6h3z3Hf7bUoBzFpH0JirHfUu7XnywumbIaqq2mBabX+lYM42x6mITAkJ2uppRNEA
MQOkW2iCA0x6tHxK4iuCGINQKdPDB60EmblSjZ/3W6XJhBoaXaFNXYVuS2udXgTAVaP/ZY1R8oTP
rwfemScMzSrPqoHQeXgvr22nH6ITqpzipemIC7Qu8fCU7QaKmMKl49bbTqatPWUq+eBOSkd/s7bF
Vwnj4T04niBYxwBT8SLNsJlHFctrD/RGIPRnpeZ+xlTV0TcaMeCOsiaqRG3SITuC89MQ7DJePBAE
oPLW8KSqaAs7jIqmnSLK9gHgvYA1h64IPLSipYc9zE2JjHYvpIsEplE/GXqzDwAYzNoAdULOFdIN
XtU2XUIUKZq0uQMI1b9gPmE13xpzRNoRoI5m7BN9wG/JoxRpghMvZPqplYhogW5m7PeVrGcR3ZTf
aCyr5qcfIqVDC6/XiztiqfwU9Y2O1MbQF79GqYmTQaGGoj6t8ndmbBTtzh0VGOuYA2ueKBhO0cY2
C8Wta/JiP+gj4IntlIZauiuS1v1MboBNm6gQXlzRYuItDccJMb8yqhpkY4gA+13qToTdnunm1dxl
9sON3cNt2FiRMTd8Ndt7GeWYvDYZUfqrrRPv7dAk1dv7tETqZoXcH0L5XUk/cWVFUy63GQ6SPd0G
6ierILTslz4ocjoPrkGVPypDyOR0hoqfo5zSAZ3GuO43IbTXboUuWWnjTW/IXylov/tqrMXrDDHy
V3pHTsDtQwli1aIzOLOPAO8jDjuqZz31u/ip19w2uA/rQkLpg87Pcaygv5Z5HkGQqvxmn+IAi7So
pRLyT22avofUdZDByyt9l/uysajruBZIwQZJ5XdeiaLOCkf3Ojn0jk1ZC2aaqFZeo9nPIcLBPxuJ
OjJiLqp/jFXl+WvbrLlhvZDzu7MDQAu7pLJHezWaRf6A7i6dfA2lFpRkB/FZ1mb9vUGLHGyNQRi6
d2UnfkV4GiUPvLb5A7QmXLxrT+jtVqs8AWQ6garIBPyIIih63Xdu30QfEUKhM4V4XvVSWGWDSv8Y
dT/Q6irzVYdh46/KyoW3QYCClgbaZ+5Tk8iA6IDbFlW70opeFUcQHWCji+g/Wb089QTAsJWC1vmR
ImbboTyFis4qIRV0VugxcQlkieh7uPcVzDpFA/ZuKgk3SL0GEa9Q6ZE/ZQ3Yu46qylsbicfrkZuV
8w4cOlQXMEnqM+jy4GBUIbo8VdpDSo5spLlxoNMBhyBd3gDdGVx8RysjAHehm2WcPYq0MH7koAOK
o0I6MkWtvBY/sffQzPXoZybk0Uw20V6AW3+w3CFt9srwpm6dVHQ5tyN2OmIP/m58kO7QQmAZfH3Y
pLFd/J34fvjVA9L4Ykk1IPk2VBymn7gbinSPClRbr2QqfAHspm3fh5hGeIeoiuPwCOqBmBq4XXN0
rVxHTgog+echC93PLvr6xC9dNwCASTv0pvWp+ztMTaL1qanB8SUWKSfQSPvj5FoOFU0EuiAk2vit
0I1p4uCRurj9oqkEVrAWW8ns7kmhu0XLQIKaSCsJspiS0xwGYPWcP9vNxKVYFHDu6HvWXb2TXWZ/
bf1CQjQ3JvOjnIAWYpvgi21ExxrMBiobBl1oi+yUMxTYKI9CudgATHagXxYwBSltqFKj0yrAsFkd
4rcrP+Vq3QTUwLY9Sk0ttw09+3XnAP9+ABHSoFxGOwiNawEdwgjXjKXKrWj7OPnoozniIXg90IYE
Ram6Lcq7MBA8GQ805jx3TA88yKG/oRxiJQfTBFe3LYzO/G7TXs9O6PkTXKeVNstaNTmS65GFHwT7
TDO/6JUvP3qkte7WTPUpAacEx21jOgA6NkB3iFChMeanAbuUTymgiO9tXmkZ/T/XeknrsUMqAwI2
lQm/0L8gQJ98cLtqpMAP1OudQo8CFcAMc7/xrhQSFx1FEf4141odgb3lgYuiYldQc0cHG18Nxx1e
0q4dvpQTiHfNjWJwyPXU3VfhQI3ZtESIIC4g75cEMJ5xP2BEADmM8GrWFoBrtceTqXrSO4O90YOr
+zgWZo59Yc4HAjgEhxmlxh5QFQLj8DAkcE5tB8oIcakGU8RnNOh845sta2rmPd5fDwEX+A9L941x
JyMUqt9pUEyoFY/KjbhZkXmnDpia7pOVBHAQWlgc5XbC1bZdRcFojhsfHOaRx6RNUCXNgU/XmmV/
aFO75RFLeJcKiKTtKjRKLSaUlNWd7EKlNlEWOMQnyMSYW2doum+TM5qf9GDMjE1Na9ZZi6502dE+
3nbI5YYj1eMMZo0J9ii9H21hCuorymu+Bj0c7hOhyngHidlodpVJTd/nNoBnTw8fUXA4vfkTAFCy
U/q3wUvXO9xkqvXNaEM7yKUw71Hu2JBNxV80RD/KNbqVo7PDOSz+kgW1HFCg0Ya7v0pyEhIhukxO
YvPAiBy1jq4qUTL/qwxU35dZghONa6biVOEj8t3Ug4gCcCronXQeBAX0uUvzh9/APIWLBoYNsYLe
/1DYdHRwdYmo9OGQhj6IIHcH7dIiDviN0njrPpVVkLXv6GcbhO955Xsf9XYQ08YIJ+sI4ShModuU
Qbb6S/WmOWaEdRsANtE9fQWFeDhbPd79pRcUKwpqg5vA8eRPGnbNS2ZG4Rw7gcUS0JM//zVNMBpF
Z0IBlrXhEdEKEIsaEFfKIEUqd3/BoGyUcLxkm0sjMNeCd/NOxJjwHCKAzOMNW6gLdmfG7KvGT3EE
ahWztdI/rLFqsI6xKMrZgMuwPic2QJfd0DeDeRhaPzlN4Oy+jV48Hhurie7/8z/+z//97x/Df/m/
8qf/Z2f5H1mbPuUhNa//+c8LllSGRf+bMN6yhNIXXoc90YzDLcfYGRLzoyedbYj0P3XuGWUdN+72
+ngXbKIYT1lAHMGbKHdhBuhHY4V3EBmUZtBqRZPxVWub6oFcY7i7PtIbH0kuDDDoljDJf2y+7PlX
7aPAz1HYwmu20sL7fmqNPQ9qv7Y0XCLs1Py7kj1y59ht3Nd2++P64G88D+nEMaTuWHjASnrU54OX
QefHsPJxksiq6FiIEA9LhDt2td/AF7S6AEWeOPnTb/t7UGYtBPA6Qy3WchqLvglsMHBT3RafhIlM
dlaU2iPi+OGfuisyMWVbpmui9oOR2WIZ6ZoNDW4H0M2Kot5ljso2EFebzeBhr3T9U77ZMY6lU1fR
bf62bSkWbl+WZ3QFivhITzryuVJR8m4wy1cr7dKHPx+IfNLClF6nkyoW7myJLm1gTmgHoJpbrwaq
Ao8G1+uOZjhczetjvTl2TMZypbIVjnsuxN3z/QHfFvuVVFlrB+1RlKVHYxWbOU0LMMMr7DG6zfXx
3hiJzeOpebm4YAyYc+fjRUXjI3vGeBXY/D0KkNrWaqf0/fVRLswKh09D0agQlDesxVKlpT/xrLsE
nfiSrb08Ujvoo+jkNgIpFLOXz9fHu7A1DMeB6asMh67Q8ojrGqzYVIDIS0SLI70t6eqWiBVZvTt9
uj7UhanBtTRs9rvDN7QWC9bN5YE0xHxiyhL5EhUtTQensF4b5Ar3oFeDG/fyhanhhg6yjxIBB8yY
//0fb4KGOwAvJZg6DWnew+TnROUAqtY847ecGS8NhVU1wzmSB2Z5wFA8aGYaA/IzqIIesHfhBLS0
EGCytevrX/HyUOjSzv8pdv75rAwPngqMovksW+VKM0Jx9IATVlpk3bigLq0XdwZ3IcBbbv/FehUG
kMMhYCoVgAb4uiTZvT9E+8Du0V+bymj3L2ZG59SS0lZ8ysXdi/NHn3SKrZjhjLwfetPfWJiH7Zs6
ev0XIxnKRHjEFQ5P9/k3hPKPk44DTTyuaM1Pre9tqxzT+mjwq38zKRNypeATSttcDOUT21t6OHBL
9QaqeegGHG0PEgYyEM4N+8i3rzWez4h80lsDroi77fmsAJaDvvEQGEYZJwPa3KOhs/MJzGnKYxz6
2lcV4L3G0OiETKCU70ZlkvT+i0/rCldZuuua7tK5PSeBz6oB1QfD00ockeCeU7CsDsLtoxsX8u+f
deYu7sBmFlhaSEEH2NAX4Ynw0yanKWausykLvmgVXZxVM2B0VIA5exRBEj+FVWXd0yCrT7jiiUee
3GlLu909gslxfo1x0f0CpJ255PiAtOjwx4co1CnwapBhbjxYb2LUxa+7WB9NA7QaS9dcx/Qs/Cyg
C+sNGCFge7FFvF2s07EJUR5GNuT6mvyOQK99KON8Z6CTAuGlZ+QaKUdAD+jMpe6jpHi2LnXZ3asZ
FkCh4NWrzOokwjQ4lK1347e4dHFx+bNecr643MV1DJXIikxgPvD+UJr0QhTHa8D/RyTDyxtDzYfq
zXyRU+CEAwqWcnHoKLtELUQ+a+0132wQm3saMxmtXVRlCySFrn/dS4OZs8MoaA/IEMYi5lFF3Fiz
Gi6tx8zX17luFSfNiaq93Q8J9XgLDtqN+emXxnQpGRCRGNIxlr7GCsY1UQRmnMi51Cj94kwAHtsr
jg7h+nHE+wtAiiF3iAf2T6CLmsfR7MmFphjbPaqRcqXZvtqOAMHLDZQasSupmu+vf5j5fVisAjxj
HUUVl6If78j5rsvmNchR1QIjB9fSLYHgW/TgttdHubCteJsUUS2vlCHEYm9700AbFiWEdT0KVHYt
NFMc21hBxx9310e6cL9yh+u87gaf3ZSLDZz0Zgf2jgCQNlF1nILMOxa0edYUVeZehMz2Xa0HyEMq
7YSZSPXnNytRNRcettrcEm/c2AfIoGEf2Gul5dr7RgroFmIs8hMs7OTL9ale2F82hscW6QK7S1+m
0+AloQWXjGUAFD60oJRXFQU7yq8Rmh+EBbeMei+souR5ZAnx67Zp653vFXx10Pe0qe2DXqvv8EhH
DrBo3FNluOrGMs4/arEtGUrpBrEN6fPS0BnjnhqvII8XOXHoBSV12KJaGgboguOztu0tYbzDLEu7
cU1cOA0SIJMrbcA3tq3P//6PaDTJhhKzW4T3bAczIuS4wo0XFPL0xwtHdwJ1coNijIP46PkoUkNZ
HrIpQe7kiWerLCJ6BwCQD3AsYwUWryuNG5fRxaVTkqySN1933MXEbLPRuQPZK8L3m3KrITH2Dp0T
O9qEEM3/PF3hA7J60pWGSQR8Pr+GxAlYQYZ8ITkEaCPiHAfj7m1VAPG8/ikvzYtLy1WGhS+sYy7m
FSOqnQNEttfQz2zshtAi1hLMalsAiJvrQ116oOfNT/JASQfm52JaMPeFbFumheWT468LN+9soAJO
fkCKRqCznECISnqV9eRpY/+rqgDA4+xT3U2tTnB+/de5NHPJW0YDnfvUthcvWp3gEeX0qGbivusc
WvhQu0HVL20PRfZfjKQU6lhgfHgo5nvoH4eC7A27Un4DokUDewHIYggfGWBf8ce78Y0vHXtnzs/w
WKP36y7eiXqogGnVQCoKIL9H1BnptOFltano49whI60dISq6h+vzu3CPEoUQmfIa82wY5vn8fAfV
xxEZbVDFiQ/vFihGGkj962ilh2JS3o2M9+IcaSE5FiEW6paLhcshO7jGiIqTF+bteye0ojWOPNMB
fY34BGcQAwqUC2+kifM5WN6nrm3O8Cos5V25mOOEIB0YO4TcE/CqaB8rpM2gWAXh1+vf8tLkXMdl
R7IvJXfc+bdEDc3yBrQ81nK065dhUsZdlQNkjXAl/dQHbnJqe238eX3QS0eBsjKqoookzrLnyf9z
g1aZU1o9agnQYYZNPmrjWiYa/AD6xPs/HopqJ5UYaoFz6WfxHTHZntlmtA6gAOubgBrlibJyvEtK
r7vxBF6YFVVyqE7CIVMkqDmfVQuFCWJWjVqsEmIXg6mkFZJIJLDd1+uTurA5oPqxFQmYqMGIxaIN
wvPquNDrtQmg5KHCuHqA75nh03l9nAux2RwbGRK6nGBKiwvUdcosjpC3BelSqUOiudrOTBuxJjCn
4Qk//cnsQCsUPIIYITjx9+vDXzjnjiMkkBL6ZJIK4fkHdaustX3H5JwLu392PDF9AM+NbKnbZbty
zLQbddYLZ8HB75S6OJUt013em3HrQTmO6SjG2FjtQ0M5r7UGsTOksY+ICRaVadTXj388SW5qJGBM
0xSC9OF8ksgfI9wPSnvdKQTqcpQiHiV96R2akOiakEfeWNPfX21xs/AUsj9d0+YMOosrWyX9SJe0
RlytjePvdpA6P+aL/btwoHVCnarQaNeDIYDBNEH3AMflf0ypO8rN9Ym//dq2IxVxhElshbv44rhA
40DCKaQ8KqRmvMc4MXmlEYELKtSDe+QSbGc1wq+xbjzDbzeVzaYiW+EFZmBnPsX/uHskGsOhi7ES
Hoa4joHNGzeYUcZ3MFl+sQnDG7O8OJzuzp0lpSueyvPhkC3UYS4Bb5p1AD+C4LGOVWKc0L0CUYRD
Z+H8+fzmL4rXF0R4nTmeD+jKWZk472vYPxpdyYgD+zy1ljxGttdjopk3N2Z4YR0xdWNMh3eEYHXx
PJplF6Y4LUH/VGl9CM0CBXvsHTaa58WHINC846Rpxo1TM98855uYSj73OTkNaRv51PksKcvmNI84
qvh6gGuqBowGY+IcRy+KnzIoy59RU+MhAL3oxvl5e8vPI0viARJwCfDqfGQLdaGxKm0eTDRMt3Se
nWNlusYJrZ/8RqPwwt6hbqub1OIo4HIJng+leUZUBJYFwqFAt7EaxmkLvxqY81Q85x5u3tcP5MWZ
sYJUk8DVWfbiVYlTJ9CmENAJNOdslxM3AvD3tB3yOcmNj3hp+XTKOkoqmk3CWWzSyBhgd6SzhswE
/6+rNH9rob2Dyrf5icavsUfUaLZKGLQbsdx8qZzvG5JhhnQVwSNfdLFZ437EnSitGsgfVJU0nIp2
IZWOG0fi7cKRdVA0Zl9y1bw5g52OLgnk72Zd1xGyOtABNgjRFDvUOlEdwh3mxufU552wnJYzp2T0
mwxi4sVxqESBUHJjNmCd7VkEVIv2YxpYWwrlHSRxiDR7UdTQBKRID2WZIlcaqmbbdL6JtEdfvhMI
q71c305v11ii4WdQwKPfzAuy2E5grn3Id/MaWyJDTzKttY9+3Ax7tILk56aBiHmIBhOlbBDcXIbX
R7+wBIrskqiPPzA2Fte8cuQALRfoglZP33wkkGm3YDQ9QmbiCtxdH+xtnMQtpNOc5dzYJnHB+UHF
b6dAFBGHCgGo+4ApF0I7ztQfvBTbXCppzjH3UwQl26aJtjYAhD+vAjscIsbnt5CIsi/Ok7ArvL2y
rF3naFnsYLzrH0SZmBu0h+obQdLbE8RQRGRQSHm8mfD5XNuZexDb4G2MIYNxXAbNPqTLeWNHXxiF
EIy8co4NaEUslg9TIejsCI+vDRem7ogD0B2agt32+rrNP+X82Dhz0XGeDcwW9sv5XHKEa5GTHtBo
nTW9xsDsjlKPvpj9NO3/xUiSEM8koaNOtghlO5TLIK703br35Yg+TaTQqvGOjtt1N0a6sBepmJOE
6ChV009frk/gYk0jZ/0YmLs1/IjW3lmD0b/TDar0q9Ss44/pCGOvdrryc93LPy8do0AHYsgAliDp
by7OPSK9VHVSUFQzXvFEE3za5j3alLEYrH+xfr+hCur36i3bgOjAdK3TGshK+JF+Kp2Y/lzaRk8o
Ht7qR8yfbblVHGY0w1cEotKLDel6GFXpIzzL0pzMZzTvis+FJo3Phgayd9U1rtqkeZb/8XOFLy/A
NRJKnYrZcjGR7BmGxLe69QCS8h5zpWKj98q+cdguHQNM7qj+zSgC2rfnx6AfMYcWFjLtcA3RBp1M
9FrNqVrj5/fnpSmmQj7J9UE7lTrg+VC6AVcZeDVgJwfbEgeh1i1uePbKN5Fk+fMjN1dQZugAfW97
ceSMqsYYqDO7denV435SqGMHtId3STd8vz7SpcuK9hvPzAyqoiV9PinZmKmaEhw3yqpoj01Vy3Xm
gvG/PsqlVeJBNW1YtShj2ovLqjA9Cn4RrMvSxToEZX7koCu7PExN3t14PN8MxSSIqsmEMfoCV7KI
kia0lmrZ4u8q7M7ZY5EyHsq+pcYA/2h7fVZvztU8FF9OUhol0rUWL5eGmTeMIiSP4iz1DwCffWSI
muAJX7b6KyR5JAmUPrPK/nhYSZSLxRBtA16Z5S1JA5t9UOCHyQtAVN18wTpR3ydpbPxCdtXNEYKy
yxvn7M0+IWH456CLzW8jh5P6wTAjmS2D4HNsdmPYd4frU7uweHTtFJMzwcyIJfaorZQ95QglzB00
84jD0YhFEnZuVYnswPWh3oR484TAStKf5TOCkDjf+B5oktAc4tmXMxlwZkPZ1TLR3wGvoO2LzpDf
CMHi58Gpb5y4N4/cYuDFrkHNBSy9FUzrptH7HSkg4kWhDT9Tn6LiDrH1YIOQF7R7vIdPdJLTG2fx
wq6Vc92NM0/LhFL0+cTR2JuaSuF0IgI8qFahQNVy4wdJdvLQBYjgZZRogozoWhz/xRenAY/sFB0z
gs3zgQm5Sh2TdmS/PfQHjFC5XwxciPbwX5xNKZxpn1fK3eIjV9woSF+aMp1xqoE8f8C/Fp+8LzSl
Z14+TxkM/xoN+rA/IScutB9Tl2lPXVBHGhXcvPpxfcoXTg1JFAkwH1uZgOrOpyzzySpHBHDWLRoY
0zZqkfVaR00WJjfuhEsDEXSahJsKDOmy5cZ7YZRuBXVaUoeabXXGyrsPAigrNxbx4kCU3+bGicCF
cTGjsJkcK/FiMQsj4+CaY8Iw1d2tjuyFe8DhBv//oywOZxAj1I7mh1ijBNLsHekh5R6oWYXI+eOa
CHgvgnVaI/Ay6css3gvEpMq0CwywNjI3vgbaqL83WocmFzCizfXdcGEbOkS1WNfLudu8hM/hluOq
LPHEGtk3JPcQrkQavB+PkVMPx6oZQPajMnUj57lwzxGwoHczx0dgQxahhHACR8NpS0dnLq1+UHr5
G1nE6aHnZriHfZ9t7Gk2mFMOyvLXp3tpEeVc4qKcQMF/uVVwvPObNGaXtKkc9zDScWOMIPgZyOz8
+evkELaDdqM0It9gZBXNnsqH3wNPqc73eZE5O8wmb4HfL02IaiHIPQfiortsGAZ95bZjhZUbSlLl
Tk1OeWzK3DrgD2z+aT2LXTlXQ2Y4p0NmvLik1YBlHDZfxrqys3SbB+24w/lr3MNmvFUDvTgrh7tD
EKrbZJLndxSdmsIfNWYVaG1xzIPePyCAjpBPUk43np6LQ/H8UVOkLEib4nyoOASfnzqJsa7xxDxC
W7COBe4pd5Jtkt3YfZcOGyvFhWgQodHWOh8L14SoaSRf0DSrXzEExUPYwJOLccfdNJhFYFw95fvr
O35+R84SLVaNVOd3uZxayhIgUABv97OB635Uc6dJL+NoM5Z9msGax4MRAersBrrjbUfk95CAf2yd
OwWG7Pk0bfzrsz4AKhijlIw8HRUHbjN3FwY2mnMQCvXdEOIoDyurwzmlCHWEFQal31jZS7cM0yZz
B95Fb2Zxi8aOjkVUEAJ2i1zjScOLRQDIkP2eKlr/I8sbG8ISivRdXZm34uG3Y3PquVbx8KOKTwnp
/BMUmi+HbvRw6sqjctNa1hCjjrcy1A5GUr0praDfNlTwttcX++1LyLC2zja2ZuzVMr+FoU85q4Xk
hq26tXXGyHsXo3h3uD7K2yMzDwC0mwSa90EsJxe704iH3ABw1rOPpunjo4W+y24oys9/PJJjcQHM
qTTx2TKEwBKd2tzgGHASTWOr4inY964q9/rUyxuTens26Z/PKF1Xgrx4AybzZWhrWR2Cw1coqptZ
jnC40NChylxvB/pVWzmof9+4EN4eTtrNYC9Ic8lB6X6cb5PWgb3d2oD1YGyGB6vE1rbCYe4wNFBt
6xDQ8J9+z7mKRBZPekiLafk9sy6Oa6yn0MUKphZy71BxMeQkHacUMM2Nzfj2DJwPNm+jf3QGi9YL
+n6GCzlVgwa1WyMO4bfmRkx2j0svRH0nN/H+wtD7Rpnn0sj0ztilErdanpDzkXNhN7ZPx3PtI8b0
yQ0d6KUFOqcokeIXO6BZWlZYHNup0d24+94uqOSFhDM1E0g49vMu+8ec4dn6mV/jqcYNj3MHCNjj
oCcwxlFW/hCn5XRjA709ioxH0xmmCgNSbjkfL0GuEaUfNWKdY6h3VJcH3M8Cc+Nb7a3KwtuP6giu
FkM3JIkwXIvzoRCNGSYkMfqNXVQdZgJd3byECpF2vW3iFnrwYH/DaaW697Ffv7GV3n5WxmYtAS9b
lFGWLKpk1NFOHXLUO4qo+OCZkXeYsGu9602j3gdCb29ExW8/6xwj0vUl3nGBKS7SQixyBk2GTr+p
zJIrW0XDCtUMnE1F9eX6ifzd3zx/n50ZvqqMuY82N7jOP2sSVHDRlT9u8IpFjbFPAQ+tKgtvVNB8
ZvupQxrrSSKo8wjmdkTcP6ITspoVoTElwFF31SepvNEoffuMOP/L3Zksx210e/5VHN7DF/MQ0b4L
FIrFUSIlaqA2CEmmME+JGa/Tq170U3wv1j/Qcl8VClG4/Hbd4fCCKolZSGSePHnOf1AJuzIJ8nyA
LYF+aES1MiBhptuXcRlEtSfcaX0+/jj/7PMBvHh0qFrGnJ1w6T+JfnDCsdlS9A5Qv4+CdQaq1gPh
U0UHBaNR4GcaaAbIULaHNGejudmIPN75r7DyoimzzKNTmUPzYV70v+xX3fHRiU1sFrUhJ7ckBs2l
LAz5Gky8tnFLXR2K5hksGyI9uN7joepYI/eold5TJ6nB/CwPFX0X1jUSz5bWtxuBYSUJozLM5UoD
7Dbf7RZPFna8CRllEgSPeinftaoCNxrpnGsNVuquaxQ46toYHaAE22/qSQT3waRsUTrX3jD0WLpB
NiBtSD/LZ0YqUFWKAUMhRbkdVQ1jmAgv7DybkCXE/hVBS1Xy0hQuP7lL+3j+7a4Oz74ieMCohld6
PLye1n6YEDi8PMvpZZCX0sLr4EDbsTEgiwj6PYWWRkWbnVdI1haaeu2VcycDCU9xnpvg4h00JjiO
dhCDF3RZ+a3EovCQUhS5qGL134iQHDysZWifVECWvJVAae1GnfoBNZQExQwsky/7wdQuULSJELdR
m8P5qV17NFBGtGnpWiqkTMdTG+OCmegWy6vqnOHRZAAPEmNzE5fRFmxjLRrNhZA5SQLYtVzJTSvj
FBkBbEy0Ui2uwtxGVQnnM5wGzj/THGoX8Yh6BOc2tFZItEtWq5WOXRkUnHBFpdk3uKEae79Abaho
m+l9YyBwjaqWsz8/6MpEcnDPtZcZRqG+QBF+iUDImVp9kKCbZwZlj2sY5kBeqc2uQKJG42sjLLzA
35bPSEMdbBEckZldcPzeRrDFWS6PeDQDMO4VBM5zB4e/KZeti6nqlGnf+1FToLGcjd8QYDAQk0dV
FV3falad6amJ9m4jx6h+JthYvAGC3YwHGqBKcNG3aMdP6Gp8aWULR1kU2nhH+MSY04OkBJLvGiLo
7D3S7ENzHatRcceDBykqzOqraaGsFY18h/TIgcegLkpMeViI1DJatPcQv3wvF/110KOqiGmWdZ3q
eCe8+i3CeOOOCSLWoEIyv+Vf3mLSsilDqLWeyNTpu4Ea33WBBsETIt9bSOaVBQNJ3oYUCnAAcshi
KEpKaSXlre6pbV4+IAmT3TSykV/S0Qy+nn+qlQ0xd60ow5gkJyfZbFuHIFNbhqLrPdyQU9ue0kzh
dZzSjYNaqd6quB1tJO8ruR7JJU1NZpJ+mb54c9qkCstHeczLcjN/iKyIglZOEiZ6wO9NswUoXHvG
X4dbbIg8nS/S1Oe9CYMr57KxA3TV5Al3RNepOao62qFYz+ilvD8/uWvvESVMZAG4c1IOXeSYEQqp
qApS0O3HQX5KKNF8ruSg+pAm2XR/fqj5nFlsenoq3BB0MFRAeBbPWCsonAT047xqnOR9HVW4d7fa
D1x1cO0aJHVX4Pjyo6rpRpwfeGVyGdgCp8nLVODdHG8LA0aI3fm14iWNheZOr0qPQKR+wBbp3gwN
IEpzVPKNeV1ZPw7lHqq7NNmJcYuH7e0ShWSLMTtf2BwUaJDcZSD+YrdWsWXKwSJfnH/KlTcJE1ye
0SG0BynGHj9ljfqX007olPboHj0pclO/GfUYz16adxv3y7UJnXnavE2COMWt46GkFPJXhqoD6qKN
jAhoI3q7ebCa3KLn0ajqThW2fd+XEIJe/4wQFzUNvSUyKWOe9V8CXFRR8NFIIjHaQ+V5j2HX+KlK
JRTaUycTG/ePtQllsVK4nLNlIsHxYMJSmySyZQUNv2n4SMu5ruH02fqFaUfjRo64NqPGfBwCxwcZ
soTXJPj10eUwFM9yfFFj/KZ0N60zCUA2KIfsaW2peyj/7UYLZCU1dcD1kGVQDGbcRWpIVJ3iSugY
GBil1F2NVhpcWj5i8rtqDECDNamqv8t8zXzMOqP9kdfUo86/0bWgQGVyBsvTgOSLHE8yFqCW0deV
RuVZoJFuTorTHvQiNb6miZCvDPzF9yEAP68eg3qLvLX2+BRoADXNTNETmIKmDu1QmL2GJFiYp/vR
0oIKNUu1ep84IGb1wk9ucAQwPS6q3R6ee3p1/unXlhgXW+QVZskgjtHjp0/osCO3JmsAN7Xc65B/
d6PS0S8ltDf+jfAA83cGyZMZnKTmoZLEoYUguZf1IYKNod0eMroZV1mJn8n5p1pbzAwBtomrOznl
YuOoAd4SmRVrHkKJRUtlOxEevAf9W94DP3axcelvOuyZt8Y9jbmIKbB9KCyCQUZ95ng2A6MokQUT
E2Gp7+5bWJF7fDrxqeFPh68lBRvvtQ9qo2GFfsSshDSL+BwPiIw4KqRdPXmposafq0rFkM+XFDeR
sW/K8Ed0EVseNoLvy9FxfI7a1BTp3MxyDlRGFltmUGU8n5NuROczkAtv6AblptcN/2sPZfx96o/h
bRPU6F6PZW5eNrBb7hIcjg9j58h/nZ+A0/VLEkjWQP8eQttJC7VDyxQZCInCH5L/jzIc4W852MC7
Mq/yT+eHOt2rJIEzcIkTlUvRMntQtaDTYhFPXoum9n7IVGcf4k+7L7PaeIzsyMfaFwGNNIqlm7LE
uv388Ctray75yTMGklRpCTEPoEGbVMPQvWhElKPLkKCGF4NgSHbaYPgHx0mLjU7n6TZCM5mjnNQO
uCAZ2vHqsmPd7DAoHD1lpmB0qSn2Wis5e8xYpm/YHVWHRLUezj/maThmTErzNocsieaycowpmTK0
FWqEoo6iD2mm3te+XbwjHEqXSh+iLMrd37PJhTfmd20lEQGBBYO45gq6eNggw6TTCRMZq1UUjppB
DW6kFBx/0iTBxrl+iqu3bRIXUBRY+7CSlnXVumlF2hvYWGgAQAHP9jE68gnGgbbwizd1NvRuiqWs
F6v9cGUpwfguIu16RFQV79MmTe7Uygouz0/82vqiUUmxHtwVCcBiU+MmFmNZQCiJJogFbojKJCYU
Oek0fCkjv8odA1G382OuvWySKOo00OLASS/qYnGBZVc89BP17LK/dSZF/Ygxa3pl11r2V45P4w3I
HctTEr3fiGGrT8tpBIqTmzHF7eOlrRSIX/kVwshU+ps3Q60UO/qx0idEr5prEQb+RvBYW12ED7aT
AeSWTtfxeBl43N6KcKKEJdpeDANHHkkfThCDXWycCfOLWkRnwhSzSYOdULWs5RYZnruzGSYauEPz
QGtC5zU2/YdXvzoqNfNtiooUmfBiu1Qo/I12HY/Ix2ZDtcOa0LqqctRwdKOML2UFOxmvjhqMRCFz
SBvrZiUwkalB8iU75lK1hPtSyK26mjqVNwVTiUdWVV0ZZa++aTEgu6FQ3rqDMhT780+8smRIJzjW
Z0gSp97iFRp0+I0oymed1Br7Vl3HUwML6Au5Mz7YSaQezg+3FiToYVNzmDUNDA7c4yXTU3Mspw4e
oTPK1g50gLWn0gheoTfMh1Jriy8K0s7eiCnKfpAxQNwLIZvwS/3kMWpLhOkx7A43ouRLWWW5uggT
NEXonGLBNG/pXy5AZHG0LOtm9MzCUu8TR5qurK6t3oNty78F2L7t5RG91KQX4eeSq+L3GDsfGTFI
vbjA1zLaT3gD3DZEoEs5ifuNhbFS7qdiQrNqvvrqlPwXUQzKdzlZWjd4vVHUqOWUfZ96Eco5T7Ws
SdaFJeGGem2ifvG9z3CN3NGolG/RXUZhYOP9ra0XasIy3ToasECFjmcqi6kIhwVFf6PDi9LNyDov
WtSbb+amOlfHKNeuR/zULk2ckBEzd/LvAuh/sdcGtPUrS8rvgL/qh8gqs9tE9LjstYlkbKzqlayG
AEj6hNbk3CGYP//lfUZdZcX5KA9e7BdDedAmPbpRxyK74YR0viDbjn5ugZI7U5kjkyo3o//x/ESt
bOaZHqCiYAPOiWB8/A0MRPiwhKRXHESEjusAU+xrPAu6D2Zq07HpGkS199jx2a8/AuBUMeRMTASj
sjgC4qZSO5rzmPEBrsJUVGAG/RwKTYIkrYJ0wM7dytSrVz8sTXFFh1AFTE1b3ncNX8H4KuplDzch
UX4JpDG8jGl1VgcbH4DIDaIwk6+VTG02nnZebYt9y8AkG1wVYCYtNwYoQx3Lo5xykEjKyhtjPENx
lcYX0sWSXiu24sQcDZfjsfa5CNGTJ89ZHO1wO1X40Amy9IWJkJ3i9wn2gW1543TjNw2k0UUst/cq
Tp9Xuo8qNw3f9v35uT59ZIoSsOc43cGWoHB3vLB0LZ76kMqsB5xM/URxyIAqZyDHVOfodJ8fayXw
gF6RyVtnsAXN3MVuDx0uOPLEPpnUvi5uMmJT7mlpaD3prajFXTaNo43toBh1jN9hMO5qH31trGiy
YgsNcZoBgPmwXthaJLRIXR4/eB9pqJXAtMB7vR0B0FRKeJhwwtnYuKcB7niY+fNfQkfTlxBHbK31
ALXZAX1ru72pSwwLsOqovzpxp1+cn+S1Admr1IvACdAAW6ypJjZbY8iSDos5+JB2gREQNqUwpDA2
dH1ANRsp8do8gomfXydlBATqjh8QA00FAELdeVongrtiqvNH1Rg2D/o50BxvFSoUaGFoyDGRHL7o
x/0yj1RlWjpcLc5hush+xCVMOgdnmfsucxAWwtd5vJnCFkl8K/YfqkTS7ooyyLym7e378xN8mo9T
i9KAYBAjyGeW/AP0o1t1gsHi4aYEzDQpY+lTnKnWdaAoIBNoj2PAkav+M/l6slULW0ktGJ2CDZI/
9I9OyvOVhMx/oDadF0Z4Suww4vBvrL5ObnK5MSu0hhCJfXEy/BxiVrzz9bL92FTt9yxstMc6mtJ9
UoYDmn6ddUvPpnl3fnJOT8r5680Y/pnbCdX7eDUU4aDj5JN1tJbbkgozuj7vJLMID6NUahrGzbYF
N6brUQ2KNfk9gurGRkq4th45ohEmJchweVl8A9/OdV84fIPewPjUDf0M1Gxsb1Fx17YZBEtg95A9
IbMvwkeCo12nYu7mSZLcfagKOcHgEe/T8eBMU3XR0cbdOBVXH4xKFuQX+BGnXfSo1lHxzzsPH+7i
u9ZmxRvbGV9fuydDpzfJuTtr8y23M1zqvChC4lWeNvK+kXzLi7IOT65Cej2ehioCMHFKGMi7cZ8+
Xis+p7hjhxZqFZ0dH4q+dzwzlMO9Hzjlqw/2uWDBe5pLyAy6WBQtkLo00pzWA9eJuGrbNns1VHEW
D8OtEsnawrCIu7OkoUpFaBEPy6YRdmkQf3V219vITPXLRsWVXJUxxIZCuEENWjm/FQjHKMhBj6XH
s1iHdBvyssUFyPMh8KCunYmDGKrAQ6fZ3zhZVgKfKpP+Anng6kB6dvy+wCNpMfWtzmssG5FXf3J2
QS7FYDm6+lINHNJ3SR/2lI/9jT39ggJfRH+VBjYVRVrZPOtiqYQqcCO6Mq2nS2H9IU9GK/KwwrRc
JQInd1mVjvKEsDPm0zLOZeMu7Clv1iMZ6uxtjhUUi7nFI4zz5TIoIQJ658Peylugdcmu5IgCd7Ls
jxSjXdb0tnoPoKF5mKr0qcSUB4VucyO+rgSBo4EWr7v2uVf3IeDGiTb+4KHggVuI1hj1RvXt9L7B
5RByIac60DDaBMfvusX7um8lVrE6TfLB6TrBnVSR9kKXhGvLufxGEtjlnJ/FtcMNMqNJpZ6bDnS3
xQpTKdO3Wo09aBubYbGbpBH7XW3CH93uc/WbVGYyGhJyo3nxWEY9Liua/pBrZfkOKSE0oAkcbUKS
4wc3MRfCAztm+HT+O65NDFD2uRVGQNGX4jcJJoCmXqJaEiuS+ZhihbrXolbaB4lDvSMeLA8La9M9
P+ja8ppheTQ5KaqcaGCiY4/rqeV3ns1ivozD4kvnRxQIhqDeuJKs7XFqm6Bg5ho+9YHj9+7H9QTH
RSK9cIL8ySy6zwlClIeobPJbqen8KyossBMqfYsnsNIvIV1lAwJAnF1HlnzW0u79RjHnAxUkf+1l
tSjeRKMVOO5YjMYhKpp0l3EVgw6ilP2lSMHr9HUO2pQu9hanaCWIz5ciOiZgTmdQ5PE04CeZBl2q
8JazOr3q4pqCRCh/aiwxXptDVR/Ov9/5+FmGN4QwMFqZUzowSMfDYYykdzFMIk9Vwu4dtjpQhpus
NPZGX+F/jlNodBMgyPYGv+LirWQ3/b8Rv2yqoLSX6duQmxx/AZVth6eR03iSpbxJMbn8OAZ9SV+u
HzYedW0po7TL6TGfJfBtjkdKsjKkd8xIpKLDPs2wFpZMUVwkhtW+PlEH5kjHH+waGemyjBDn05hk
eJZ6kaX20b62DezeKElilVXXl0Dammc0lbEKBSatfjr/RucFsnijNIsRCZwFEJRTKxQ1KJIsYOw2
l8yLVmpmoy9ceu9s/rTa6XncXA9mtWWks7KQAM/QdSRazDf6xXsMjSplVwvYpkFk5peJLPdurEvc
6SNfGt4NltZXh06VtPcjWHJEDGp964ayEkFAY1CKNeeuGCLZxy/YxDPPniS/9limyYUzpu+tssNF
elLbC7l0yiv07UOv5rR+/coCnTBDTAnrCPIsSs9+ZAmnb1LWcBzZX7CA1Q/pqJZ0ifJ24xRWVx8S
SipnPqK9kI2OHzKXJ9ufZKxt+sEyvgl8gq9pDakH0aXd1dS0oRcGZrizlCj/2OI8aHp2DFhiknVs
hhLb7wIYQqK/6oZB8yCBpFiYjbkF7CjW6s9VqYXYEuXm296fIg0586n7ksGc7pnPqb9u06jaESUM
26VIhLldbFaX4Rht2VesPiU0zrkOB2N0iYu07RDn2LpvPGFIxaM09NcpEmgjnE5VuDS3Rwl7yGG6
o/xZbVx2VgIw6CGuOgQloMPLhaxiIhgKq268BkeoJwLn+0orghrwKfAAI1Q/nN+uK2kVFamZWzGH
+xN9j7aK7ZDEsfHMuuTWDEuwxfkv3xIrWQl+JIjcDF4MhbjJHS8bq6r9Lg+lxpOrFg+LPMkizNrK
erwubUw0zz/TWiwA0jofYshp0iY+Hgxz1dhIu4mbnKSPH4Sti/xhanzo221fa3e0TvAs6yglYCHJ
bXrfJ9jhnf8KK4QVgA+oFtA/RMObIuPxd5BQU+g6TYHVqBjVgGw+Mq0oNJS1f2tOuRbsRKCJj6pW
6NmdFY7q7LzdBbtKbZTvXWNYt0WcbWm5rIRmklo6M2TqYA2XASqsnRR5LsyCgTr2t1mMSzRDNRdZ
kI/7SNRq6CJds6UStjIqJN4ZQ+SQVtEaOp6JUE0cLB6lyuvK2vwEP7nSXPzNxkclEoga079wbpKw
Lb6ffwNrw+oo4kLDol3NEj8eVtiiAzeK9HQX2zLiqrB1bpOCXsrOwWxkj3wzWAlOqo3tuzos2nvA
jqnWcSQdD6vJkRKa/oQteG44n4xKHbg56H4MLF8E5YXc5O2FOQTDxrCnLhIEC+LgLPhJ+5Gz/3hc
OVdEYqsSqPiEvXWnKTXW753mpN9GatrvYkdoiZvCrb5sRz03XSVJqtTz+7hSQZqH+Lna6NB6CsLa
SCBCGxB4bOL+5U6FFDyffzUrweDlsji3oHk1y0xIMZKwL50eVSmRqxj96qkTjfemhgpGhkViK7YC
wtqAhHE6fjOCg0LS8eSAIyspciNjJVslWHuy6PRGpGV0nTWID2xcJFZWAJuLwsS8BFjyixXQDnZt
hxz3nu/HxqdamB+KcsrubIx7vaHqyouoCrYygJVDA005Mr2XajQL/vgBR3qGelJaNG4KCQeWOK0t
bLvlNHARgOs/VU6/VZZeibEQgSFvz/eE+e5/PCImxPrUNJmgcBX2CfyFeGouQ3ugn5pEDuJkkyKF
d1ag99l1P1W6FLu5UNWvr15JcKtRo6blPOfUi7mO6Ab4magqT8kA+I6W0FwpsIhjIZ5xF+fHWptj
BHDoR6M1Qoq3WEROSgWA7Vx5YSy6d4GSjh8SuUNtgWbOIZ/KcKNyt7KOoC5ixYDGEWnAUvLV0qlt
gAThQpgq1QPaerhyDnIcDmhJNvHbqvTJ8FDy2yK/rGQEszoMRD8SaUS/Fqenliqxoda0qiIwMPsQ
IQZPsbkXn5/NlS2JjCPlanoJGtqhi/AcyU5kOUlZe2nSFhC79fE6rq14FzpJ9fqJpBNF04Ccah5z
8UBTMTZZp7WN5+RGVblBArIqKQL7HTPwDKfHuoBhEOzPP9/KanFwT4QmRb8PibHl88VFV2SwBj3N
jPK7bsRRdtKxY87GUb3o/U182spqQZhjFqj6+3xfjGcnCQL6FeOZbRP+yOUMpG4DWqCUtfFNFcvJ
Q16oW7TctYekz8BFb84nqJkfB4E2zYVAabrxqkG3mj1HbDxdMtvOjRz1wccmUyEen5/Xl/B5dL+k
7QANDAowvCWal4sHVRIjSruxo2KgpsgN9BYiCxc9FfAsdqNOKWKvqmXtgxJZU3KldNRzL4Kxag5B
J5Ny6pXsawhlFYb6LUOgJb1PKrbBlRPWirIPehFnDxObctZq0Pz7oM6Dv8KmbLBdQ5P9tusm+1Na
2Fm2G2ttsC5oIKfBRu548irZDhzjgHqAfFNznj//peHH/W1ojUjwhOBQHmLOKW/QhOympT5dxkb3
nSn4cH5WT4eEFU9tYhZVgxCy1CIJJ3CIqLYaXhXXdncz1X0du0bHfdWlUCCmCykh17lugdZspYcn
4YaOJg0X7q8cI3TPFiG8RpGnH8fA8OoYeYd9MLvKRz7vfmNDzr/neN3MSgPUJYjhs/TAInzXNjAC
tcLuBVGRfnRHxLt3mDsXV6ivb/rNnGwMHgreCejAmVLrLIVN0MjIrRZJdCCaufaQoCVxK4R230qh
vy+ylsPw/PtbGW/ON2czU1w1qNAeLxnVwhVdjeZJlH0VE+4pNMY3Uz31EyB61vB7R8tRHzg/6Mqi
oU9GskkGAMhueZ0QVSk7YyAMbxqm8lMwQp0u6T7Qg63QCULQ/6ZUuKifH3TlNZLj0Aem/EBxfpnK
Fbj4tnUUm14dVtKHLgA0dhnnEq4zQblp+LgSbGiLEW24vZDS0XY+ntdabVMZ83XNAxaclm7dhPpt
hRt475J2xA+yXQVAC9RA5X5eqYhKG2EsvVUKw36HYUv2Q60ytAdYppnmQVWZdNeU6244qJGqouul
BdKl3kUNOhF+OFy3MawlV21kUIuW3xSxK0vI3u14dfEXs0jGp/NzeVp5psUh42TFtZ9bMvWj48fT
Q4OMDQsyrwwi+Rawvtq7zmBkM7JXxMLtB7s19tztypvWEChTWqMhYlcaIqvBBUSzssvz3+i0vDR/
o5mLTjmLu+qyiy7XeiioTxaeA9Ks3/NSk/oi0oJJ2iN8qNLimCYuJXkNFMHFjD191rnwoMgY4E63
m2LZrHcCY3ThyqDQc9dEArtggcq6fBFBBEh2UR3H93klp5ErNHN8ot5t4O+NNnyyL7AUeRxVC+2p
NNHxosAEubmKpt6JEPU3FDg2MOW/n3/m0xWNcgaC5RBI0UShCH38Esa0gvg05qUH/c7cjYWaXoqs
AeAw9Vu9rdMwARGIBg53IXr3J6TRSsDMCPKy8FRbtE9hp5vwqEwFGxyE9FyZ2+DGbl1dYfS1uCTM
GQKKKMcPh+UbbuqAUT21ifs9B3uy01OR7O2igVTZ5RBvKlsGYzYZ+wnExmU++v4utIrobwTWfxw5
u9cvTu/fi3IUEerqix//8235nL9vxPNzc/e1/B/zP/2/f/U/j3/kX/78zd7X5uvRD/u8iZrxoX0W
47tn7Jqbf9zl57/53/3wt+eX3/I4ls9//v69aPNm/m1BVOS///zo6q8/f+dA/GUpzb//54dvvmb8
O4R2f3v82kfpyb95/lo3f/6u6X/QNsPogBSC5QVd//ff+ueXT7Q/yEtfTDW5YkDfUH//LS9EE/75
u6r+gVEYKRaJOVR7iie//1ZD3Z8/Uv7g9/AhVrCUGsCk//7Ps9//fdL+PeHBc/Hz59/yNrsv4MjX
f/6+WBqseaD99Dxp7FG3Rz5mkeYQlRJk1kcNamRXK998/k5fu1PiiB8+ZeAKMmPoCBzUlDhplHJn
BPoQBO7UxbQAdrXUAZhFSMcw3r1M4v/XKwXV3XMr5f2//mfx22OR/et//fY1/+u3e/Gv/51/j8rn
XxfOy6/4e+FYf8z1slmAhfUzR2Jy7L8XjskngNEoM3Hwc5OacZs/F47yBwzFueGDiCM31hfzzp8L
R5L/INzMvP8ZXUOXc37vr1o7c0z8r2QO7gJyqTRKIb6DMifBWtQUU10dMJ5q3QJfWFof5ZWcT/Ww
63Vg42kk7hJfxXG9b+L5JE1bJO8zDh1Xm0LtugulLoX9YGUf5CGo7g3fChQOkHH6Mlad5AWOXTzq
ZtBsyZi93PmOvjVJLohvKtOgXs2TXmOiF2MqrKfOKJFZ8TtFuQ+jAJOnBrmxh0BLkBPGY+pB13wl
3GXCD96mtln9mL3o7rRU06+1Wh0+SrKI36aDyREcVLZyMyT9FCFq3vVP6KeAQUSoQN9n8jTu0aIw
b8luFMm1o1T6Lnyjf5ajrnzX58NwYbRa940GbHQnBb61B1Stm65AfvOWUwjF8jaJ4PgLUNbcperJ
tYOp/mEkPhJhUWHcailpV1vWWKj9sjhXQsNxYkmvHzky1h2S8MDY4FrNJ+YvF6DZGDK15nmyuD7L
zpuwrSLsvQt9r1rN6CqK+PlqXrXn76LvoqiLH83xUXB8pPw/d4a8eBj/xz9x+uQMuXnOx6+/hoGX
v/93GNCVP2jYkP8S9SlgEAr+CQOaxifcFdnriEbykog+P8OA8YdMWxDix+yNQDoz4+b/CQP6H/O9
a/5z6nVI1FCJ+eeL/XcOEAY5CgKEGUAhsGnp28/6QYsDxA+laMxy5Zsx5L6ifh6UeDAjVwubpv/s
DGlpvHP8ZpbD6Nr42RlHzXJzJx+kW58iae+1Ot1a5wBBox2DXYIk+1Z+fZzZcX7yBfGI5X/okXS+
FqUKNcCvwU/avwZsIuFtSL6eoaaX5h0O5W1pHc7vmuOL9AvPlVITnAFqTkTiJZ4d32Tk5VuCSBQo
ARi8Kf1YDkn58PpRZodsLmAvrPDFpIfhmGihCq6MogqzlsX1VZpb3Qbvf754/Fek/PtZQEo4M4wQ
9M9SmhA9b4cybhW7JWWdi67s5TewZcgOTSOgWQTJVA7LZ70Oxo3HO35lPweeDb64XpLpLNFfVUUu
grYQGrMo7hxGVM+vRC0lF9hEb+nyHyfjP4cC1Mc5BrsGkN9xlJvyoTQqINOuocQojzVT44ZT9bWX
ph8yejUbmfjJg5GzsbdpRQJN5vReXPWcLKKuC+/OTcbgU0MZbG/r9TPJ//S64D2fcIRsZ+bKUh04
aYBRaUyEXiGK7yuK5KlxlO1zvdf3lYnhrSH3+Y0j/C0TsZO1DzCe6j/kScxfZtrO8Vz6nGHxkEaR
m/TCyuDAle0PpY25wb1y9c/jUGIFIEzmij3l8Tgd4FDHjBkHUZjiswExBkpOGX87P8qimcfSYJi5
WjX/R2l8Cegw4nhUG9UOXT1uWjcs1dSNnQ6uV5A8lkK/S4PCQ27qUAsfpre4ZLlcJib4C7m4G52W
ngQQMs2c7s9/r7VZ5tYIzRzKGoW0xRrqcGtGy10KXW5r+ZWCbJubdP7WAlpZqTM9b6bkkDSeqDPI
U5zZnc4cZz2yLa6MMJ7uGnVdFrtUw+1h45WebEPmmhQSZrM1HyfL0hnahgkoND/EojmQLnrd/kLR
+AbI1DV6DcFGjF4fjA7kzGZGI2Axg0YBFk6vGKzXM7SooFI/KFFB1gVtAwEVtaq2ltIcRY4i6SyW
NoPMOShhTS7xOr4xxKJX2I6d01dv4tD+XCv2tQPmHMdtk/TuIDWfI2d0h1oFVAsFWUvGndVV1S5t
pNrVA77tmMcfQ4mW8GvXE5dPKk80EOcC8BI7DIUQyVZbg3YVUM3hK4EV17Lx6vwop+vp5YoLf2au
VXLbPN6zCmj7GeeImm0tm+PNUIbBACgg9ftD4Eexs/FQi3vtvHkZj34dr5docMKP0HpfrnIDZjPu
eHV23XWmmVLMCZMfOiksjQUtCD7HRhDHO0nUgb1HRk/6JIexbnvC77eQKKebdrZkmW255gIMGIHj
x2/aPLAzweNnidPWlz24mOFyGKHSbDz41kCL86yI29DoQwbKqzi9LEgT9mTqW9FhwaT7e3o5nXXY
5dykToQI0qGviipmegNJ9t81UdrWCA764Q+Ra2iSNYgBfeyHuI0gH0RYNOhNLPDqbBP5daiCn9+E
Wjv9EsCr3G+PZ7YAmD9GDeEwQaCaznvogKThyuJAJbk8v4a5XC/38Xwg8PoQQKSAxw/Hg8m1JuWx
FtJFD5AjugSh67euLpwaRdg+D2SvjWznERG2zHT9osZsgysyyCoEgBXnL8VX7A9R5ucSwLk+R9eU
U6WYRvyUoaAU30j1K/jFIbyhN46A9hq5Rhhqg0vqFZTA7KbKf2rKsVWu4ZjHCCLmkQp8tFeH5EHq
YX/t0KwY5XfgdTmD8r6qReYGzeTnB1mU9EjcYBZi8ZTRAGvmF/L0JiyHQN+1FO9tDDk70Vw4als1
+24wIXn1YtAOme1I0q5s4+ivQAqAzuY1kvE3WuFMgWcrGWRCQHpJcqidUmvcJstn+R5txH5Ljgpf
eI0MgfIgHFtU12x54wu5EWpjiUiFeshMK2pdDfNKa3R1retT0x1SC0PFsMu4XQRuGERq79+JurSC
9IG6wShobRaBLuKnuERFyEJXOEw6x+3CrEMXaXSUQQp3oRD2aHu2FIj2yir85qteac19maXRg4Xy
2mzRmRVgrIUsO7sq0kuEjVNlQtYpqYKDHJdQ+tsyT750TZb9JYRUdq4GSbdEZsrCjaPrfec+mSz/
KcpihUSgLfzABcyXRtdqWJr2lZIKmzLrICLTiwYtjDy9d7rw2vS16KmTTFncTDn5FAaEzajhA01K
KD7LvT7X3YJUeqq11J4sz2bazIzTw5CY4FCvrv0e7gsuar6k3wdOlFvXVSaCBrApGZfX4opkerHt
p4cJx+fShRwOMZzmcfC1SrJ6dH3dz1K3SCQl3DtBGpU3YVeOH3Ujs9sLv9IhsLWDr1+iLSh8LNpQ
rEhdpegrxRNJpshuqZW0mpBPKgpKhO3wjpZBlCGzP9pvY7tyHjLHGoyLKZGnpOGkDYbaE71apoVr
9WU03MVWIRmOO02SGPAqduygZmA8HlhxVi8+BS2KNru8acoHqUg7WIWaKW7rWnfg3hANrEcoLoP8
rs9itNAyrQ2dQ6krU+q4ThN0+cdhqFuvVIJGfp/YA7o4tppLyoFLqWkF17peSLl9g2p/LUVXkAGN
6IrLDVpImYSw8w5LzzQ7DMDW7i1Jjr/1StyEd8UQOejydSkORImU2m9CpU57nkiaAjcogNDuOAWq
dFcHU166xtj7khuNdfhsjKkPWzOsBwcjC65b7jAYtUxvMlZSlwbmRIvqBfhHfDD9WfsXOXqHPlR7
EVaTNblmng8odQT2/CuhPwKtLmKmrq2U2Q9KG3Ro8n02JJcm+rpobtb2dBtLdFdduutG6HUApYRX
Tk79lmtdgfSuVU3Bjo5voriVpbAgajlIb000xX23yQMd+FSZlolX5xoWCkDasL1CBG1Ud+YQ2ZKb
4Wf0VXEm4xOy53q/H8IuvYoCGi0g78o48YC3l0+0envnKZmqqf4ECC8NZ1Rt8r1KbYVdMAlTPZiB
njs3hSgM7doWVmntKVVn4kKYmKS7WO9oUE6aVLlAYptTR3OGSvJ8U47/D3vnsR23snTpd+k5esEl
zBTlaCWRlHjMBEvU0YFJAAmbME//f8mq2y1Sq6V1530nvNKhqoC0ETv23vEtx4pcY+qa21fYrxXN
oS37rOR1ZCASRgme69CXXXckIAiDXW4c5pKQDb3uyE/WPInKofZ2bVB0H3CY8f+s4E/8q8YAgG0e
pm0C3+tCyJIImP+EzQU5bq7dFmjQazglvNwb8sM0a10mMk0XucMwux5PKpfiMZuaKthVgSfFLtja
EnPOuVTeTq/0C7tF4ditT2PgSKqQUT12/sl186Zt+Yi8d44Yotn9YdJVqZJ5XoqPFhKojD4BTbHJ
ZxoQZZG8Iv4nnj10xdS3zGIfetM4fkeELPq/6rwVY5c4unfylbXYs8Mmwvrp00LJ9pruuOrvme6Z
tO9ORVPuQ9FJeZMr4TecONWyHhpcaoqWWh7OTguV0noOxJ6cZM78U+yutrzwrv8/BPi/DC3n/40A
7r42X//5+iMEaH7/jABawv3fBlEiBwW9v1SDzpUACzjh/4B+EfUkBME4dMA/5f8FRC8X0A8QEV0T
kLMxU+I//Fe4/6ur7f/NZiDUGpYrok/AxxCx0PtyYtRutoWXcvYEgIza8WVAxZr7tHVodDd+AeOf
AvQF3UKokVRqctrmU5nlcYftdpm1w3zU5PZ0Yx5dXZbDDn910J5rn+AitE9jAMX+K91h1FCctoKy
gvpI1t1n7pVnt048XM99Icr63stSGTU7rkerch8Cd4uKJ5tTiK8R1Jjb7SnFeZg7hSJ173woZ6BU
kmYABf6U6XyRxe7yWMM6xF159Eun96p9ZVlx3z9Fq+W6crd0U6eqvdPAkVmTvokH32mMxi8qw0O5
RZB2Eqto7D79DQEpYCZ/SBpJ7I3bgEkZiGuRQLw33qopr7aNH2V/IEtr5jhpaRQX2Acb8gkNwCSn
T9Yk1gSN7cVaxLb4CLXcqlmOsm2n4lkXwazcZBZFxJCMtZM29X7i5G3UIWNyyvUae8Us7qnAb6L2
k2icorg38hDSkit6Sg3MADUqvF+SFqWU19JrN1SE91U2dV12KPO54rkyyHA8V2bNLlfwkJVeoJK4
o/+1vqmXtJXqALZohw8ebj7o7+WK+P+fXklHffEZR56usWzzgQixbL56yfGgr5I1GCt+XYiaKtCV
Ncg0fLI8GQ7DPuzS0XZuN/pCT+FJppbyxRGIQbT1PaX1sv2nBxOf5uM2zgpNZOlPaRjinR9x8F11
XWFpfRctVcMgyHFM+ZPPZcq3dRx+vHbX4l1bJX0Hp846VWj+rG4XTLZ5/mKaCl47L13xO6DgbUXN
TDmuL1T0wO0pvPzUDKaXowiqcu6fN69fcF3BPylFcGOXs+bgxTgrGHPoGJsEEVWT2ljk1iipsF05
dSoC+ZuExwAhP2x0PDKhaUHWNLAFdb7YpEM/lIDoqkkVaFnSLwNsbpbGUtrZku+dYMbQ6tAGixkq
PeeI6h4siICBvlsKUt3f9rh/i58wLli2RAH1bhTOjM57/GSL5qKkxhV+CZVUov6ge86a8tT3sgj8
h5gJSYMkm1iPNEdwiTRASSwc4llaxRr5cBPTbTI/9LzS7G5fT9yMzsew1KtnfayXSkcvyhunTN4v
2HlLZHLSCX6Dar+FnXgJECe0/2xn+t/hI/IOtjREw24U7fplAVPPRRLozWMY/QmV03oijug8fRPT
2Ekt6jeowNmI7M1UggQjpzZsLTwIfqKA1L3jT/nmZV+COpjW9POkqb12x3EIOuYw9Srz5WGBTAOD
DNUjJtvRUUrH3X2zCcK/D627LewIaqVmp2rt5LR2mQblmHWRWTmiPxo0hWX8UU0wTsUpmBpznMw6
V3xm0Hdr6Caug/NXnii96fivtMZYEO10E5fsYjhHVUMjKzFZfnz0uAHYZPTQSYPuuLqKJklX3TBU
POa6rCGfHHvtxLmz6n7iiXCaNrvSKmj7g5erhboRnZMRBfW7Xi9YxCByMaKuXYulIG+CA9PKf4vO
n6K7wHy0PZYQjZLFH8zBAkpV85dR02Tm9ZbGvHNZxOz7BecyvtxXiLTzbykAyLzeQkZNZ3owBNib
vnCINoxwM2B9lx02e8hdwukKnvLeaQs75wLEJ6REEILRWtgW10he4TM+0JVCMiUN2a5OH1pJSmJ9
VecDsgqzjslburFa2r+0M1Z8NLQlxvsPW0YjndCr0lVSXuFPTHLQJ5vFbuCA3fTIr8748fPUkQ+3
g7VWZtp68vVoTrX6/JydVczWU9MO5h5VIsxyMprV7emDt1YznXaSYgoq8rbGTqcBY9Vh9rqXoBwt
punyUZnh7gQfxflEXWCFLY81reTmQ5fJQWcnyMPL6H6eVGcmt6B/Y1n9Meo5iiQwDplWeiNzDAN5
4HGKg+nWtVeEcQ+0/s0Y0h8CrU/nPfAjBcYQcN6ecnAh2HuvJDzTfcFAaj+ccgiF7GHbovFZTT6R
9Q5yGzjM7nLmWV2/MGSBlhuLZgZ24Ydqupmnu/yKhxUO6gevrEfrAfa7uaw9eN7M4jiH/fyk+xRO
4X6Cc8WqosOJ2WVtj+7wJOoyG7pkQZgk/KfSWURBfmPHAO3iaYQgPW6P9lIO2SNwGp3r6HS/rbaz
JcJtu3C69c4XqOsNQt4rOwQ7Op3/AHfErG91Xu2OXk3cU0alObOFr60VEBRrFdZBv4pusD61mJTY
bQCtTyMo/eNy2zmLu/LGVtaWEyiJFdtzt7NaqHL5A9cjYRVJR5Gl8CD8MrPtYwMa4IZ32RT1wzdb
WDMb1xmFyx3rORt83L1F4jMEN0ICa8eHmmYQzXKqhdN4wVE6qdnUGI1vKPV+PdPvUEtCVlOShdwH
BOsFnMTvZrqtfY8zScinMNh8ZR/rVK9EgW7D4qQr6Tk0TH2/hsU4Luj0ShyDytwRt6BZM6fypvDU
9H9Tq3vtLPDD2QxVmCI8Tn0QeShd/RTobUXrimIt+i9idGdeftPK/MBwLh3i+7GFqvLI4RspzuvR
Hpb5W1zFYbueFjeac+vbatPkpL4H9Zq84OTOSnfRrknBTOpDvTQjHcG6Pi398J4aS+Bfkx8TXP/G
XO3dFY1vKjwRFIa4dtCfF9fpt7toETMOfW7nPpkibWbtCr2QqZMUE9sSWzfIsDrv2rVmLMlO/Qqv
yf386+l9F63wBOxjJEgsbGOs9t6kZet7Bw/+bn4Ch5Gh+GO2QVjWI72ra5a8DD2pVyxz+5G5psBm
ZheMwVuXw3/7HLgGC0P4Q/qPHOrdSMjO9eug69qn89noisEcyOx8rv3jmNoL0zJXLqYmd3TeA63f
j/gJskt+/Rjvwg2SRfSH8LKMMQ/Q7vvFXspp7PPAG5gQyEF1T1+/2PJwXYUI6Ub/ol6qse0CkwjD
32knfpoJvphIB54JS4FReBc3biuIkpJb+wQ5JCD747AIuU50Glv8uBw+XjP1q7r2cq3X5zR1BHZx
vx4BQue3RzuFaMwk2FXI8lwi2fdjMFeRGiSM3ic6AC8cf955g+Vlw+xdVePIcY6po+rZbpcgBmCo
mfVdrtJytml3K0hHj47MzZEtLZvYsJgKrrx8FOZC8Fvx+k7nD/YIJHMy1GpNhwwIcRF9lORda43L
58Ky1FR+HOkSr6yDDT4Vu9eRn/syuHUbbQKNOfWD7kVYkQkc+hAZYW8I61nRP8KHM6uYatZUrjdk
SJWmtmWlBJ3HMrddHqU4p2Nj3NcmEArm2dxU5+O/1Ky+l6HfTJAzUIQshzuNuKZIT9KxzaXhoFyg
FGlaqIr46OJXr740y9ZzxzgNbdhfLjegsvt1DIE2O/qkTLeyqWoeFikPqdbttpk08YhkzUqdPywh
KvmBxvGjs9ynFeT3fjeWGe94pP0WOc1d39ZbXyT4laZ2cUyjNAXFnxFR6m7vR81S6iSqpmAdIZUH
VvuFcVHctIYFTocN8kn6sN1uQuQ8gjrHLDNdjQQA6TYi6N5x4Bf8t80dDZwwK9/cV63ebB6lmDaf
B6sisZEGBlGPF9itWNacX3HPqarF7uI3L//AYVuzUBruXJJJYjYzwKlHy4niRPRfECPWuUNIpUff
AAk27opLfcVFbyLAZiZcIBZtl5gf7nlFDU1gAq1xCSruU9hSJtZwRMoReiAgMHc1tQyLr/OX3O37
41YwVvnRqxvUOjJpal9W+s8ldGGU3E4T7a2nnVth1tMdikkRj9hjLDZ5HDT20v92afgavcOyYoys
UqkS9WIpU9vDmkSPJFNW1rDGkePgWbcLz1tjA5ThfBrRz7c0n0gps0TWXb1l1DVkkg1rZ9Oky8LE
4N+afMDVNA/GHH948KtxW8Kbnja1zELZ+BgLX9VRU6lhROVecHY809li092NZWBbh/qFXRJk98vg
AXynQ51tt8gHZNF+qNN1idcndsymtm5fU8KI85NdBYUJX12/24q9lZLK1tfOeT/Z4TgynjWWW4I6
j/YU70mYRuV4vxbYWoDcZwgVxv0lu7nMtxPQx34mxH0Np+CgmE+53MoW5vqc3HG4WgzJOYT+9bH1
0+lJTZX6xVmHYDpOvr1Ju6pzZh+Ox+P5/gAxILTzeKPlQcyL5vbyg9lkIr4lc/JIFWr29q+f4afL
Aytkrg2owrjR0iTDPOMPMXFXhKrUvaUfbMQ3y0Nuq0Derw3JxLPVeOQ6R3z4K661X3/t67v9GApB
3PEceqcSp9GNG/bX2+8tgxq8Kh77x7xIqQidnDou4hLIw20X6zD7y5wP906HiYK9c5y8CxWuw6Fc
xW0s03HbvsS51U/Z1Ywrt6cOdVdR6Ts62UzgejXAsGSu8610iPo41dKR6j992hESr6IHtESimZfz
yW19SiLHLA+petIWe+ic6lRwdLUIiLwUK6bf5CAQr9/kIMw4CAr4QMTx6iHpfjfnDvrwmV6002Pc
bIHTfy0XvyfOww5iYr495fCliRPNqK5OTYEEB+xS+ZvT76lHudFnrLh8/g4Ux2Sqjj0wUS05F7+g
2mUOy729pt2I8CacDOhAycx8MHZ2ZdnfjJOzUL2JrR6ANcFmm/11CzUoqItDTpcQJa+DNF4JX2o9
dAz22FjmNnI8Sxb+d2ywg0XcOlvBk2Rtu+SYW+BuLuabpZ1XWR1sCzpalDgzt1C6w/bcWWgI1aV2
PBUPS4tnRXtFhh9r6xhy+zouNJF4cjCsFdw3k2ySZV3NLNMscnt997Fw7CN7tw7+u8b3htAAOY9w
CY44Tj4/RePlQIkvXaf4wfMLrds/yejl8gBnPWOvmZiF0zsvtWA0Fir9PM2v98D7rQcSioMAUBee
N2Ds78NH1XHWYhwVPQAwV9uzOO/1lRZILAE3rzTfSADPmfBffy8sIOMVBSfYqLTfbj3kdEExI457
sH2L7/XbweC4s6vM+TgsHlB6WKHM/y02Zag/P+55qFGGpsgbx6bI8T5ur/KiWfp52x40sv+edxy7
2iuwiH0NVzmgclfdqBrXPuuwko234lNXkbMhHSvztR5Icf0y7K8xf+2cNXEH4qA/gRgiOnr/JrR/
ZwTJ4sB1ADDb8K0h33FMvx2keLHrqfC9/GFJIwgRNATB84rKAXXK6G9igDKLYVvWaf+l1AOYza7J
1qX8Rv43EeteUhEsA+Kt3eXFWJX4T3ut1dG9uQ3NQP96Tt9BGzwueRA+JIwuVFqQ3LePO3R2GS1N
LT6JdV3Y70GRm1W0+B7NNXft68VRzF2Mp5E7ufUKTaTIuFmk66XkJb9+mJ8WtusGcLzIEs3/8HV6
+zAmTBgVWPtDE0z0K03sib5F/Y62nSHfRbGaC25o5mJ7/vX3Oj+Pgo+tKpsKGykEpO8P1zhbMpJD
n5Mm7Kzxuum1gV+ppnep3LmjMPDhptSkIxN75ko+XGKubPDMhTHGQ0o4MEerCazprbrx2BdErm67
YJ2ACRYDhLpUdqfig5Pl20gbkaVWBA6+wtqo+PfXL/Xav+nNroFizkXJ3EJ1M8DB29GM/TXfhC71
wwWRjVsVBx8np1uj/IDsPmjbKw2YuTX7RgadzK6Kxh3GdhfYlSnFZcPc8TZjjy2VlWjylkqxjoGr
HrfWh1eyA5UNPGtHi0BS18Tzl9iVxy5Y7MpKwjoXElbN6AfSO/kjHRvGLxpZu20dzsGCO0MuJcj2
c1M56AF1Xn+QDA9/5RuEfbDJcCiz5RCuqHu9U2AVvoCY0gS2bg6VxLA8vpk6PVpPG+aL/vhymY5t
1QaR2qbVTNwwNEhgTxRKFRypIKvg3Bz1GZcGYatZzRcsuVpyrsD9RJFIReROLXfKXeUp83wdLb9p
8ECeF9VQwFsZ+Y11ndV2qxyi4IVoGDqmUyBp/fU8vodNXMqx0OcAduHz/rw2A5Fnmx/K8UE3ntmh
mwJ5fanyNGafAgWbMQydKh2vh0KK3x6+P3+92RTQqYVJlcnV364iYi06YQ26fbhAmb7b2NwvEl4P
31+8lrh8IT2eospKJv03r49a8d3hj2mwhz2YKX3hD/J+b+ajX5bO1ulPWYD6KdyV9Gk0GKmXTeW0
ExjQLfGex9nIzTogByYQ93PWyMGKO0VSccnNLHc2uOHEgcxfpq1lYPzmXBO4hPOrillL6SB6OzTs
FgQpiSVev/Wysmq/MjWOPpvGWlytoW5qncT2iB3sfnTW0EIiHqWcGgUdxJq8/l0P7p8OquDVNgDA
xJTpsbh5OxsQk6Q7ULz9dDmiSEd8pvxSrKbth9O9yBUDt+sgaJCh7dYgb5aHue5/mwC8D0gx+Ma/
ERduOv9ESFPfJQCps1QiW6vlc92MViYSzjK+Y5YT7J0B/4nx+tf74CdsFlNb3iYUvqmSmRalb999
tkSQqXTKPud+WnjeDvsIErbEWUGvCBnhdWpa14U1xKRhTDuK0Jx1FaQktHFhD5GSgs3vNudPTAeK
dgyBiQdRTP18ZQ1LNa5K1fnnLM7MSbJ6EqPSo6SGRvh7DtBmikTLA/1JGJN6QXMFTPx6z3Ct+fJe
5Otsbl4wCoYx2ATZ9VBYZvbOB2WdefX2HJaDW7anLWQuHrs5pfy8G6ralFvPAWhH7MwuHIKVaPRS
1yo8HPVph1nXLIkKhn1ZJ/mgV8rvdUChLmlDOw3vurgZ7XWXWWGLNwV6Z7Z2B+uS/LWZiposTs/d
K87Rxyaedfza4fGiyTLJ5nIG73493e9jATY9RWUK8mjGUK7Z75bXNDp4D1EneLpklnCjR31UhY1r
OKnpWiLIadnevwuIwIPfHDivMjUEtTZWRK925e97rNgzBiRupN3jKPINIm6IFt+n6INcB1uiZST1
6YBKizjod9scL2l2gJSTq4/uuRASeORa7lUR9o714kwgDSCrWQTqc6nrXEqWmk49s05qqGZ9vqf6
x7bd5fmm+vs+C2d8OOswz7HeA7w3ldiGvq0hfBngmupDNaMFp8ZG0rTWhoVgYKsq80xp09cwm9uE
Nni9C/nPFDpfLsCWqmipiClmQ5c2fWrBhIaCXGUQ7b1yoE7UJyt2B/crFfJKqcMqai98llsquIxD
35oGeUj1BtvmtnPTLbdP20Qu9GG2KQFl+63K27ZKGkEf2hJv07hJ7x1zQ5AeiNia+71MdRuvH9Z+
oKpK2FRsrB/gzC2TVyu2ysBsNo3zaGQEP7/A6kEqxMHUoYYhWqw/1hX8S+0Gr4dakNA+Qlmf/RnF
EXU3FfdrdZQAOG54KiJRcdjPazTCmgR5XKvsUOhhsJ6ieeScqsvJXFmpbcXhN/CivDxlSA06+jHI
hk2877sRW41kO1eSiwAokS8Ri1USEVorIexeL0OIuG701jzDMSrt89K7rsHdpv5zBv5Sejd2F5P0
PmyqLIsOuE+FeBwKMbXy65Qvs/0Sd5YbXU9t70Dck7SMmvJd60bmoruUn8fXQwK30YkJ6WU6rfJO
R63B/86w66UmH58L2hZTyskzdikQtMZUi8ceZWuQLD1xUQ3ENbNAe0RXsF7/c64EZmXD8szDYOYS
DVZg+34/e0pThykjq/xduE26+HaPcZNDdPAps4Hj4Jb//vJgazdIM1pxrVVeeDqp2hhnkM+09g4p
7NZNnl4Zi3MR5PDDmgquO/m9m4ZXc0Utf09fuELeqpFTcN+C793NM6z3nT852eeqmqCMxX6dzfdu
WA/DjpYfwY3NGExsZlf4mbyJukVVSu6qeIRhO8GMnPITvb0s9bGUUM5uLNq8rqcJQKfY56rQX9NB
ruXRE8VcHyrX6R9Jlwp16IA7q12/RQSmrQrc+Tpo7aU6Ki/FWrBLERrsinHBYG/vjJIOq3HctB+s
kNAhsUXGepvqHJ/wKBNb0uRRuwewUzGiJj1E8M2a8I7kookP8PvbiJeV4RN2wc791Psaod7muX+j
My1uKrjCAaX3sPzQ1/SR6ME/npd6yfCH7L/i/tc9W44rP1S+tTjJNvrFiIdNZqe1Bq/OqazfdVxX
brRfYBoX8a70+nqw78DgrH9i+pyfKNDV+zXNt0MLZ3oXiiG64l0dsBuS7ERRD/iMpaZMhtifQJrj
7Q5hgZ8lMQKML3blb8exg1S90041fNRF135Kvba/z2RGf851FI9jZHmnNLbVQZWtKcUJ0dwSTCFO
8HP6l25tZSCo8B5WXnZFh8Dxs90K8deKBu9LOoz9w2r16V0Gfn5dGWcjmM+Dv1eFgr1cztshWEqf
q28rl2vbG6dbzGiWj8odnMOGpdhBlj4dYeBVY0AWOus/LVqIpw5a0Kfat8cbUPb8wxzatUwggHd4
g/fbrb1W8ROwcXXjZKn4FLnb6icldIREZlV0a0+l/6USU/8lpi5zgrdh7bTo0yvRTy23SRPUO8ei
LUUCt87HZShontpxbtQO3JkCxqqtr5lbqLtYtcUO98HxCX9/dz+3vXeaQ+Xeu7gT7edNb98lbUdf
sqAAw1tTa680zX2GLXVe6H9UXYVqlVdeIdaPm2uN90E2tCfM3PV1Ppdj4qXbeouFWYTTK/KnT1Bt
ouUAUafhW/AXtMAHbtvWX5Mygn59jCqZ/hvJ5TkO1PTicL3BsEakJUkIk2EUnIeFtD/7HMAHa5HR
R5GF4ZW3FZCbvYEXyOpAfI7IOwmxZ7yy9ypSzdepLgXk7a5U2BylxU7H7cw+cU2nXFD1xI6kc5cB
RH1dCt+6wcspgm4exNeC4+RBqaJLuDObZ7CoLVGbLr/mjSzg6rvN8qkTc7NL29Qh+KGWAWVae+Ou
pkHJCwdq7SUuP8qEi0ditQPpLVldq/tztcLpKCBnX8uJ7g27Cq+nB2ps48PMZYNyZ2hOExTQJFq8
5imYiw7XiFrh3LqzCp1PmEIvLTaXFZ0x/nLCscEoofAO1lzrcJ/q0EYjJefsALzxPJcUtJZJ/ZFT
kLqGkvlND94zvj8L5DW5HK0plLstdrujDMLWunbGTsZ3MVKNK16s8mjyN7cfiCgQOVXkRnSj6lBU
JLmFNiGJ0pbjtfEhfbqojL/2FpztOcZsYvBb6y8LFmWetH1BUxKeqvoHB2RBMwf6m6FB6v6Oa2Xd
yHLUbC5/uc98D6dvfJraBL13vScD7v6auTtuUQ8FX6izdA912tl0ncjleAzWOXh2nQEv0jS1+ptw
FCF0U4LA71ZeQz9vpnYEB3Ah2R5yMRT33UKXH89Lhxa3XBE2SUxXe5SRfj1HO3egsWzSMMI3MNXc
va3m8TrfguFRUYU4TG6ZF0eNlPQxk1BLkiaqU15IGaGTIx4J2y00naH6rryV4ycuvDv4ECWSYQQV
WKFGxSGihdFngH6BEGOLvqIizr7IzEZ5gxTU3RJGoX1y4lIcy8WBVlikfXXKVFT87RP9X4V0BXzx
B2+gE80YgpzM+W4KNkTCS9qkbM1qro9UqDrTgLTZA8ZTXvBlui+LtvgnanOknUsUPfSOiqFO+9kV
Sp9lV+lhPIDTZrf1ptvbrlg/8ODfyiGov3Wb04BwUOZC18fZjZrp0Edbwb8SbXwj/TH+UISLf1gL
0R+9bs7qRMxFuy+FJe78dkH40Np/g8HR0k4u4S6svPE0x04Kv4e9uy/6tvpz890c8hqtORErjvFV
6+v+cwBWScVFyuKDlVkugrFBPTb9oq8C013U5jQ7YSCYXvl8N0oC7VuP2KhoqlNNbFXHpZRFc5JZ
lJffLULw7Rkv8oBCxFZEZJRyozucoGjbGaAtkAGJU4srEckI0iqTK7lxVmTTxy6XUF4uGWjbaRLi
CzxxyYWGuRlb73GKBlPjkRwoMGPOKRr9AHC8vkLIQYX/MFK+quIdxmMYtzyHFWt53CM+nvkVcca+
Ca5MqhS+4vB0AOqnJrHbqZa4n4zUIJ+XYsy6P1IR14tOztW6eGt05BH2R115jdVp439jbxq8cbFG
atm7AbfjfL9OWm/38ESy/qpPLasFxc5aJFrsuqD5UNbTqCf6yYixPEwQ3fODNfQePl1WY0pwabNG
3204A+kNnEunvnV9SYhnQdCdj13ot82DP3dp+ecoMoWxnQXsVjxSjcYOYEdbuMq1bwFoFxGcwKTQ
eCUTnAjYOjMMUBxrdGpFQGOdVAkJYtbmR1zJuLgSknQxAK8tlB+qc7JbxlWT7yeHSAd/MciiR0yl
yVG7bWtXuqcMRT1+hzEjJyNdswfxz3+KVW4byftZiDa7WXGDx9oGq45TKlOvrnajL7fgKwFZWBym
kmZAp65zZPPpQiutNxySFNORNdvzOUOO262LyEFyhjHMtTP8S9ZkOP/2iqgQgoeoDagmsc2BCnIO
jQvbMrjthRVUy9lHaB2ZU+DhUmq68Kjo0EwbhUPqcfn1H4ilWMIziRY5vVNVBk33aMtXl7stsoY1
O1EJaPnOQnsMhbVRaryuXnkjMgNkejhjA2jdDBt57SAWlEfWucnmqTCBB9TdVPEHWMHm76i4GtbS
hb2sZteQ6nL6gpq3q7g6Hs55RLs0hplteB7LfxDFrmhABK7JgtogvLbPsGyY12ZNolpwGcXz00gv
YvKaM/Q/kNLx4ef0fNSO+dg+Q7tamcMnWpzrPNRCW9eVr70ClCxkaNQJk5i1dz+mGinXvyOd4/vy
lrwYR6dEox2y25stg0OOLtbm8q8PE0RK9umZdN3ANRygluRL9MpSVSGugleAhuZRU8A/ZmpNHQs+
GxwD5TpQ9qQDd7r2hRke1UWstlOXz9l0jSMEwzgNvqnPBHbEgMizCGV06xxYJXPJDsZDRK9h5zsM
xEwBa9O+T4SsnqDcnqGeAqt0cTbm0TXJOrXyREF5H6DnzxsAzcmhF+MKU/Q8Vh1is8U+9JhAuZTP
QNuZsTNPWrvulvvfLSVzzFwbj5jIPpTduDIx8Zy9Lp+mN9BRo9rgdUZox54j/32dpksNEBtvXFph
LaoNNYDOcSoMr1MClkrcldKndwGCPCpXKCy9miGgLYfBj8gsTM0wWHJnKU/1DAuJ2CeVPaZXBeVj
HgW3iYoxdppo5V/PgwXDGaWEWXrdCjrxsp4rndMW0nF+Z7NqaW7Jtuv8L5QMTX15pJhj57uiJHO4
XzKBaSUF3ty807QiWaV8Xfqm7BN0WpOjLH6c221SUX9ZnhfqB8OLWjHdFbcqLjj+q6A2mocBb5qC
p0BuvQ67VGwGp8KoPl65BKZ1+Rtpn2N/tqGgtJzOcV7WxwmBif6brK342hiazLwrezwPH+28muDM
YONL8jz0Xek/51tWVndFADvxSB+EJng4nyVj0Js6s3q9YcastoqvltD4jdCrwQZytbQNzHDedJ0u
zJhPnW9qa7qCO+Xual2YEXWrkYPiUrzFyt/Aa/o1eUfJxZKkeZ6hcECQAYFDXEx7EyLNQrjyvmfX
ir/nkMLSN9SEoDxSjCbR711Y2eI/m/aVknZGgYbUFtx2QVflBiNofXd8rFeV1l9bl1LGlFTrtKx2
svowgord+Ty6QJbl6+EEB8c8ToXSeTutCL+Re4aN35IPvuK/9AugOnEeol7Ktu4SkUZrylogfVz+
DOmX3b04A+JsbFPO5MbttZx8xijPN7akPQYj1Sy+ue3pHmHueQ9Ahb/Et8EUIBHTc6idz+jLNY/k
Gpg1lqv3fRBYONQ7G7b+8hCTr/PvmzNOrf2MYXXX0DBiKxgc7rLPelWJz+ejDGZNyZ64oKBVZFNu
HM4AiimjWuPHee3NQVOPg/nFqZsBbFNUJ93L5LZmI4F7mUd0ltXs1FZThZo+pogPePy+ptihknQh
CMBRoyWKhUp8BoJx5OfvVNealz9zaaDsmutnm0nXOb8ad1HqutRuvUDZPx/EgW3RHmW/4afMb2IT
OBj0kf5rPFwcr2a6zutl9JGOFKeyQGy7njzUY9tzoFfImNfY9KGU2dEjDmiXeF7RsSc8VKI2rt0d
GmcRXuugMicB0KCJebLK5uxbW3x4OJO4fRQ6Unpfc9LXQWAW+Lle+x8+xko3RuTrMdy+8jhHxas+
6HXzhLltFv1lsgPoPduzMmRiVMl9Zo6bYE7N9VzUgyE1hSo0EZ5hRC4PCCNeuUYUAy34lBsMUoLf
iWP/vn+94/xN6qm/Sotm8KZDjuihqm6AP6OuPzmImaPmUxMHy0JlO6hZ/CdQfmnD/w1Bc/SNrHMN
q0RDQYB+N/nwNBFmS68qgvIKjZwh02y4DvOUnt+bXY7ozqzWgG6aebtDrd6O34bKUUDZXu/XfrEX
tl7D+eg4qykV2JSQGRmvhuf3onRsiOZINEzFm2qOx4+Axo3LQ/B65VjV8Hp/v4L8GQkoD1eHhCMv
mB8YesClAEHV0gzg0jUmAkC7zHWVSi2YzktV/Xx58feBlyUeCC7/+FLc0wq3fZx2KNaq9gqQn6LT
jYIBxKNtVcr8+P/D2Zkt140kTfqJYIZ9uT0bRVKkthJVrRuYVF2Nfd/x9P8XyNQ/LdaYNDZXZVSR
BwdAZmSEh7sH5seG452qqnTLy8zQNyCJBYMB6xlSN6XpJXHSNSgumthLy04kllEYRIb9OR9DRPi3
We1kvYzVhq7TeXTip4QBdzsjqOFbNN3XwcJN5NqgZpi3S4dih7vQmY6j3n9WGYEzfoeyfyyvo+GS
JE3D0i6i2SM18YMh41mZbi9RN4UYS2K2+u7MVmjxilo/ZCoLN7tYGNf6ARZ9LmRMbynlZGqmXnYo
NkSwOk7ZShPdu7SKLTBgfccj7I0cIhwd6yGPqVP6lOWSHmScyY2WOPjQJ7UEBwSxclD1HKV8YlVS
qsIOqF35jGz2Vz5YN4aMAX5CetGcCGp92QStiSwSPNI1KV0+MCSmG5znhqQPdWedG/KZFkcwf5c0
1Z6PeIOUk0w2gVTLR89mnMDzHStqqOa+9vEHh4HPyGDecLjaMJEZhVT6BohzvS8VOqkjjdZN+rqH
SBfez4aTBQNGnKrzhZqL92IpfRSjTCgKPjRHGqxOxDma5fA2PPAf7zKGkHkagP1KuusbYpYWrvnm
Fnb/rSjw+iPMqdQWEKbnBdLbSqf7pt8GFpJeM31rS6N3gbTMP45xD/3zLoxiegx3Gf3E4imdHUyo
X8jKZNusdsw+CEtTNpl+rlAEZadECDj4Ims8yu41F8KJd4qGwJ/My9pD5K3O6mwDShci3QYYuVwD
h2nxzSX3nRz+hF4zuvKArXoUIAPd4nsd9jPVNvcULxNitMm30mXSBt1nsBhrnPX0P1RFmjSw8Dip
83TkmalDXu9pBI3q3qmJ81unGnObFaCfOM3It+bihjSfR6YDtlEuQlLl5jN41Vr+VrV5yjqYcjCG
7S5QXKVwcyTq6pafu6FLoa2ojjbVYq7HRo4cHbJzFdsnM534x3xejtwhzxt+Uv3nLI3d9m5admex
7tsj+2ai5M5FjNZB+vOYZhaR7zp10Gnym3rQaslFZIY8I/VP9oyJOCcAj4ADwKzk7PzxNidbDrek
H+Tlm+4K3oRDipRS+2BINHUm0nsyqZqjegPFmwyfaW1RWIAwOqmPGUdCZwsYH8gJEyK91tV7cMZQ
XrrpDZzyPQarfPXgaKrqlFsf5BGUFi4VFaucxfon4AN5RZpyQEEoB7Q1YOoOZzh0Ew+qgtoU3dDK
/f+gEqajnP3FOstyxQlWspjU6iV89LAuJWMGa+F6Wjqiv/KIn+T+0teNnMJO2qf7SxpD6xMmFU0+
cTWTFAiarix1dQ74CtAAozxEafuOAOA2OAwEqq7mthadKPRd0QZQ2smiNVVJKgxdnndiN1KJaRXm
bAWCo0Tb0hJy9x7BMjQM4A2oRvO0ysvYlHCyAcHmQpq0WIWBMFx00bt7pVRmmpM7Ta3szwmmPJ8p
5Zp8lyOH0dkizmkwIS9C/mk8DKYWCEwnvbeov8jGUURI8B+PjE2BNokTgmCePdDBIDlhod/wbihG
D2xIreTKYNlSJB39+2W1pR+pkl19dCMuJ8t0+/WohlIEUKRhiomrmJIdqAYLxj+gEfug3tImkCRP
ZVGDuxCWKpXpJ24rzLpcRYoin+YWbJT0JjYeLKVDs6uB+mdKkOxJ8FZcOcc70DK11vWzM/CG4sIK
btE7TuWaa3aQ2zdFWtXCVWfc6EWA+kv6FMfoQr/XRUfJHxDI5PUquAvDjwMmU2eo5gubbYFN/Hku
BmMfICakU/EcMJZhX86duUYWWY+UM02OVTjn70EXp6cwsHg89eScPWy3G3xqs29OED3kJAyWRdJY
yy6lUazxOc/Jj30RW8JhPr4sB/km/C+Gmu4vTpRL8NYUCORcEt9VKRCqKK8fNXSrA8IAxeKtB/4g
XJpgjVN7fQqBE3337CsJtoVLF9EMzG7ljGPqgpxdu20y+PdRByAo0ZKXKPxLFUDGCnHgCZEGA+1v
NJyXBkvmo0CqBjvrCnpbR/n7Eynbzqpj05n0hkwS1lEe0eAUblDW9PfKaKuv0A2lHNCIpi7pqcUk
19c/Mb1B4AX9Zgul+WWbUiWq5aAhTPTIW9+/QCeGvlv16K0/aMilTfIxsKEwr+Yt9Q15pHThDqrK
sZAV6Qwl4sjDq1WsAq8kiyVP9CD2OcYw3Kmd0q/hMjxVhO/mA2V7tb0rOxig4cldHVYZ5EvRSEGj
D9gU+nRUggZNpB7QgBIMso4yxbr66bD384PVVuQqNyja/Yykw0gGFqmOe8HSyHmwYpvDY+xcU9Ke
3m8lw2mPHC1hvxL/NJ7SUNRJWtnPslV1qeT4i6QNjVIy6GAV1LEI9Pq4lOK0Vpkbo0SENZ9W4D3N
vQ0lkp8QljnhwEGKrK0lyzzcEAq7EykfI1fScYWPHxdgTPrbDmgZKDD91RBFJJ1luaHE31azv4MD
HFrbBYxO+HelFTjsS5hx/MC0C0n9Ac0ls0I3xqoLG8qB785uWNwVm1i4+csBHCosT5Nq8VNmxwQ5
0D9FaedKmtGbviTHwnOWLVjVtHcuODS3/KfrCGUc1MMiSTKqG+EBgZfu3K6397IUdGIyK4B9V5mU
JoaTOR6faUIdAoVUaU1dBRJTDaTvAR2xMYfbdMYRiYgd7z4o05vFG7EK+8HtxxdYvpHKD6yjxJ8m
q7KTa9pZ7lh8Al2WxBxuliwBxvHIK7U2GiOAoajgGY6Ugll10AEO0CItDb/jF8eD0+hCM+W+Vc3c
uPiSEfwLZJTNKYNhQ3DXTCu9KYKkoskQgemy+1zEnTwYOKqS+w1uJ6VtX6dbwM4snAG8XAMQ6gDQ
Qp1oHZLpynC8PhvoOx2pqIacTQUe+3A0eYWpyvrCNahpYiCEkGKg3jOpQ9emEkxhmZzENc/NUg/b
/GKk0EapKMPasphtZiH/IGfyq3Lan1pUL6v3PEZJNESClWIsWqZ/r71JDnULitrOP44F7Br/LrX9
2QuRVFnJhAUP8xkDcvd+n6Zz7o9b9zf6m2ZeLwaix+KZUtsqL36LR8b0ZUBBgWcmgrk0Bw3adye4
tjHg0N0+B61/ETTKehryoO4e5w5SFKOFSyrx91vK1O/7equb8qVmGf3HM2jrvpT+FM03n0Hw9DUZ
juoDx0OdemiWbvrTbDs8dQPLiau7eOb7waJyhi1v7phiYWzeddht9w7ML53erz1r61bZ8WbetY25
7I/2ns/MnMttmEGNjVWblxB+oZu4UbOdRi/ypou5rPC/8PRaHnpv9huQGuo762291/VyaSF3+beR
tt50iux9aR5x9N/N/uYO0TiCAYYI+LKbWy4GKtCsMaYnA/ZwuZHH2lvMEqMFyARBr46XwkGoZ9b4
oduW0TCtedr7ZYOFhCHZjKoOYpm7npsMRRBu4ngu+ZSaxAf/YrINnEvHZBnvbUyGb5No438YRA9W
n2Wjf3Jmy2S83kzPanlXNn7Vf2s8ZpN+xHvQWx4tK5ia2+Zudo2UsjTfZDluhqy9fn7X4gXR3ncg
nu5TVA6N8eg189T+FRKU279a0/dzME7DHbev1Q7fqbiirJ3d+TRMiANBhs0w+O6XuGAw5mf9kvIm
kvgHjt06CU0iloi0NjwO7hTDQsNncMIyBU7z1dtJrwDRppU8XItrFHAYWElivIUZY/vvIcnwZE69
G22NA4+9IJ2BEkzNgBO9h2UhrZd6O1WTCYraqLBsQGJhq7bqoNCJskrx7SMUYVQZzl9CkHaKA5Ui
NUksSFp+IKy2kmAp/mZk42D/YXUgxD/RCSSFUh8iBp0cGkQ/yc3Vp1jW4XiC9op2hO5loEBcQnYY
+yDeLushq9MHjoI8VYs0duzuiM0ObLMzFGrZ+FMDlJ2dgyo3EJTY++59jmdmCoXvVnfHxfNajBbp
ZpYFUiLt+CE2fw+oyZqalpokov9bs0lytFod0W0Im6b5Y2zDuP6ejYUf/3vB4mi6X83ZrD4w09xt
/qPam+puN407DeL9sRgRFXC2LRkIs1eao00zaChfUDcV27UBXZzCG3rRhFHjThrLQV2ovld2ZCUJ
N2nD4cBcJavfelPehnfbOkLNjE0byei7zpqScrvDsGZENTN5lBMD/hrMqSGlmOrine/U8f7nROKB
XxcG5+V8LooCvODqjAWOWN/sEpNF464Zyixp5o/BwMcH3RuoPlY0P6agVz7+khz4aYNz8SXLElTX
566d6+S0VqbXXqe+65no6vT4rXZUnM1zu0Yd5Ccc6nNSAC8sbhlp0c0bl7S8i8YNehIk7yC6YfVi
fypMozOfBxqFF5RjKy2jsvxXMWbeyxi2xZvGDqe/OHzG9hLs5naNIy9m6saWclG8UMdHQESYsT1G
sH/PGRjcG+q65iMTmvznCpr0Q5jP83VaIjbiCL7s/rvFfqO+DCir+ztMGde/ehdK2Snc7YWRLMPU
fmf+rd2/3eAAXQLAlE+9F/aPi5m7bxGsOPVpX1BX3Wyv6p59/Ku/byiv3xHdGGzn5W56y6rK+Zy2
vfEmiInzHnNV5jd2aS3MZqfINr+i+SKqlW0zfiENSR4GXn7Z44s7OcElget5b4N+/xsMen3AjTmF
9dFHZn2iBcHDK9rB/k4LovCebMq8Gi7zklvnlIZ2d+r7DITc8mf/LgnI9E4ZbS3/3vP2rEAPGyY5
ZDB7+L7XFQykxGaCxolBq/TiKV2W82Zn7snOze4JijXd4joo7eKSUyDRt+sa5tQw9T63nOVtHifW
n6HZBF+nxcr+ytJieoD56LxbVotVFvnxLWptE/5S6T7Yy1CE5xHcfj3ZZtw/MJmw+RdnGyfDvA/F
vwzLrW9pwr6j1Ps8VX76Z0w9hJ3KwjQ0M6puoz1Gd55nrjfHWc2vdmWnL3Hm+WcvKrIbLqPxxzSH
uxMsdkkndrLXs1H73XPtOoTUzEjnCwy7qrtzqiD799oY1qchHNL1Wsxm/xfcV8zQYDYCALoY6ban
tkiILHFrreeuX+ITGq2NTrVRtM/huPbD1ZzsqrrMUY39K4Ns5rvAD5ZveUQtdqmTAa9wN2aSRrG6
j3hOGk8eZ/zjjnfrFYcj75NVd+VtymOcj6o1umfWJ26907gs8T3cTea9EpeaTyGzP942HXKNa0sG
92FJsuXfdjsmNKDnkI68k7dDf+FGnE+OyPbfmyvyJTrR2LOe22SNn7gs7qVJvN9QDFV/lYazeX/k
4YxlDX9xC6U/8J+MM/MbXnN1/MY0Zn/6HG2QmbyncFmDIL1Sfu+R/4cX8oYw8pRfyZK70k0h9OL0
QAOVITvGlNoTKEYTW85134CCUZSP1fpuL5JifLIXaPj30HNa6x4crbC+b9sYrfk5jJbQe0lmGB3T
KbDYbcQWfI2xql7xf6nemaZdFRz8bEhzrS7FZvjR7py4aDXk77JiL2ASjdLo2rMH6Mqc72W/LZeq
jqfgiZnEJp3oBuXd22WTeUb1jEnKnb1l+/tm7JfgZBbe8B6rdbcpz5iEMdYLgiKUtFPOPGPkLmjV
mnNb0iu6oIkYtzvibmfeswxK530+ld7+W9nzzzxhMV1yPdh/aE2gmUA4+VnzYbdbBhe6Wd9vhhmt
7d801oaufMGqqCowy/xfO83/i8sT7ic/X8yGh2yzOJnLghm/uLP8fDF33e2wQeD2Pm3o/XSnAh8S
wkLqtS2R0kvdeW3eVEx8QA5XeCaEjSRpmcJM03mS/7Rl3PCLutHnmP0K5f9w0JotZ5PfO37wYqwV
vTPtOlwk0Vy4vv/VtyeHf8vR/FAXYQ4iXZtpZOpB+ugiDYVKPi7sd/sy0bDgNxGq7XyNEHTD+GSx
rAVzyqdpfiEK5ft6nXMYi7AbDbd3YmbNHF/UAKHlxoLVlj+OEzMon9MSIb19zxQHj49v992U26Os
WE14b84QcU1lw1VjM9THN69Poqj8XKsHsXCKr9sX9m4YuFgbj5PpvMNHbc62B6bO+P50Y3V7bvfo
rwMWYh8SzEe4gdqlZeFe/b7AFvqSDZUU2mnE0V2frG6Gs/ZmM3OptmbUtH71xluH1k2vHs0anFNc
elNlBg8OcNS+pHbcTcXbpFs6XtiOzDYz71NEeXv8vnT9zMpvzeyWzMCg8yQ+Kmm5YNHxISY/8b/G
ZShfJXNqDzelAtMC1Bb6HbCpBvnI1iWj+aghpcgsfCxK6mIZ0vYKZr07zjPk+rBdzxF1KBakTmHt
pIZGn8j32/HMwBXTiqD8xfdSBPPKjVVuGRONhbJoMLEccS7pwIQJ+EWoAbnzxmuwWlNLyEC3yIux
ayuajGs8kpxXlwarqj69toyU5iG6VjuwQhmG6FTGmyKmqVNftJ0QNZ1lxg8ZUwOD9Q22evgrXZLJ
CIbkyZxt/OtODDKD9HpXbNmMvXxrduua/kHDtKJ/YvuFx9VbTFN4Gm0w0UjExpkqJ7/PWlpy8PRD
ag7zNDtb5J7HrB2tt4MyhcR/DwHj0zrmnffGyKM1uSa2O/jZuxy2Ht9xyryWP/3Nfj4EYf9HACuj
ehAQsasdF62Bj1nOz/uZq2MauZbN+xldntvTIbcdw6EDD+++PnV1syLkdEYfqPusPPvAEgTDDZWN
55ZOllfhHNLYYj9o+y18/RcDE8Mw+XOJWTqgCo5vRGizlX9JQQPHv+vghFfxGUZJPTQX9MZGHZw4
JEiM7td2MHm6M/ZQdKxwdJTraZtU2DG0DlcvBr6BCSAeq7sydvX4CH4vRRPAVFVGZZCVX1MX/m51
au0Zw7xkMQo8tYBkSTghYLcOUpow3qSOqoxZzFXKcRCXGe3z1uV1iSfbCaZbxFrO6W8zWw4vs6Ud
H0vLcqroxx9udtlh/h+PrNiKRGYOtu6CsMblP2SSY1hRRQRL/UV3OBKnZcLdbXW8apbJBax6/BaV
4DK1YftDjTgMg7Q/I3IX8WAEPor7d3tb4GkKVblo8TGs86gDAoX3ctgrNUOaNdUjeera4IjvbyLl
1IrOYU9iIxvPRjUJGELsrJrkne+jrmJ1ttE8YuWj1ZzaOzD3Bnfv3tOJ8qzuDcIZ8TKyu02wSCTH
Th9fvBl/CTgTWMvw59oCMbYPKWlXQxSynrXPk1Z12S3iRdpltJGDlu5LjIcreVHn5/8aLKk7r/bg
UXLd1wVyQhi2yWEvE7HkmLHZgtfF08Ovd8LPClocG0yGX4RcB3O7wLJfT7nuRadZJNH+nKDpAlBs
D1W/YgXqpoB2rdBUjF9f/mfNKpe3AXhYroAukQeC92obznR9m8oN12fd3dY0KC1dVb33JKsEo0MV
JJtKA4L/L1J/GZn6X14SfBvoNVjnWo7rIIpnRNrPQQFjlEDagDmvzZ02GEAji5RMMSMamMZ5qgaH
Cbhz2zTsFWZWAkKmGa1e/LIUh0GvVgyZ4iB/n5JOMMoj5e/YrgwpEqcoBQig4RPN2ETjJvs2NUzY
nT8WRS1HmjbiyjiA/eqaELjJqX/91LEjeXWnHEY4lBDPMTfDPOa1XtalZYz8dUze1UmDw9iVdCSs
mxupCMv+OmAIwb4AgpCTBjaoj6hQhfCoSdsqhJfLCVbd2yHT2JnwZk7T9HYkg69vse8x4+TEdlkx
uHbmtGacn7QZNUqvejJTCY/Bu2i2lGKcBi7moHhlRpVcVXMZrDgX/JcykNYHE2MR8m5XICV5UuHU
y4f4U4tPwKkYUov2gj2ClFRuVQiyz+EB4Fqr1mGO9QB2chgOW+xhyEHS4eyWXFqOxmIKa0MTLqHs
gArlJiH+HeHR9oZTjVXB9taGogLWHBpGzwFezuVhf7smzgY1m0KCWSR0ZFE53zTbSzWFzSXFb+GD
Ay2p+ISuE3KUUuKuFYg/nQsxr5SlXTj9fptgyjbVNVK25cV40P62yRgWki5eQ/uopMMajkJ2KA0B
BgT5WfMwL5x3zYWeBxhTYxRhuqxMiMJSYnpM9kpaU0PO2O7+rHjyrtkeLKoSRi30CNXk14zDvqMn
U7wZrDKBKqr5oONqS4tXtdnzxi2jN3VEB3l7yFX3WX/hoLOEhDL2oVh0Dxtz4Hs4d4V0rEp7iAP3
VNUlM1xoDzVb7J49qmODEVI51fz0zjNrfLzvQiCF0r7ZXerSTVsKVxopqBQSvtemHt5UA24EH4qs
WJPpDCdjy4ybnQGWYHbUBEKSHeE4swPzBIwj+ZDNC2Pm7204COl9ims5iV0LWM0FNLnGNNycv+bE
78gHt4gOwPeZMYZS4mRmYtAT090incWEzlzTstuCuOaLWQ2Hqv1GP0zbwBeH8SGT1e7jjZAeEuD7
3ZAUUP+5bU4DfU2H/+lmZxQCSfMuDnps/yJFT2QauDRYdMNqXMXm57yOcKk+blm1guoqKoJuP3FI
ssT0D7rzg+OAvPXRXaEzaVq69rIqLAPS+huGzO4jQ1k2q4WyDwUxND+1+JkU5NCe3eMWHvu2uBs2
BtW28+glFp29s+ZF681oZkySDE5tl1hGe9Gc3ES9MBqxsshUXyVqseaiIzeVYATbaVBrbYIle79s
DNUIUSVIg2ejTk+ObERnCaXqvCsscS5NAtINr52M0fYDItv4E2JIazEfOrsG/7/SmVoW0AZ0MCwd
b+nbekRFteKM/Nw0tTQO0eMXI4irP0319/IIIwvbknjA2d+uiMOyPaBfDQc52eMQKRxZy3oXpAku
/6fMrNLiobUNt2svZWMmc/Q8UoSyJkfqdcJQHvodfKdFeXQYMqGY7e2xFnFGUF1jBdma446ALz1r
u6x5Ng+qk3KW1awADi7pklkEFJy+6qiTSL0tk3T3NO+t6CdhmhoFYxboj3OPfAn99HYGwnHLSduZ
0/3eDuF7XBq9BHGAUiMolvVy5JlV3MpfQpCZLBJMejC2eWVkFgQivLvjGW5gZfRZjarTtcO8/YSS
decPCvIMGtHFNCXB9EAjX4gbYtDC945ptLAji7gX+of2h9KtbqcurQ1k0F+jby769OLJtQtIoafR
Z1DpfMqHAQ3wB4s5Mf6cn/U2Wwym5EA3zJZ+R9V2YlheZpXvAaVSXAFgwRx7eQ4hZVZPWVPICnb8
QVirmZIKYK1tYojd25Ru5g9b5mDHCtguwKRTYba2cyTUqCY3Zep9kOE4kDBy5yBRdd4ExxLBo/B6
CvQYhIKEuyWEqP5DnyFXKB598nC4MnEEEzX40FktrGfI7pH8P52Ou4pqw2ynYq7OzWznZfiyBUGI
fk1RKvT30XQYRRhZmePUOh/1+5oUh5xJTi51MTCAIQE7xRRORirkWNmPN/ptWHM8aSNZOpedhEnl
Lju3qSzQpabV53xsItSVHs11jK3/ToQK+j3OxD8M9hwk6/VwD0kV8xuWp8SYQbEwCc/HQyb002YO
c8Dz5W1V0ajK37Qrda55nQMfFcXZG2ABLXe+0iu0ihGfyDSO7yV4AAKCaG8YR4UaVMRf+gY1S9BR
VC+Qeml3KzKPDjGKcKUpH/q4jBXVzbMjl6evI3Y1LUKQMQ+7QiQ+koB0SvgA39GU3r+P+XT9flYE
8Fl1U2mYScFSqoaEls9M6oDUVAOEz5K/aKIS07DEEopes7C2NGLQFa0AO149S/sn8caDZ+PDJmOb
w4vnrrQgjf6StHQLFQH3w76lP9i+mquzu4iaWXVBsOHe3k20fsKbbYTSufeUCkhn87mdCM0f5BX6
sL0cxpCVYpFpZUmJYQPHfuCXQnLWIhnFwM7WeIi9+4Goaa4PNg6geFrq+9aLSD+MHyQWOMDychQN
WTeo9e3rIBwFbEPnNJKI+fklWbBSIo2xMDQPzqmNyey9zdwsIKZFJX/15O0c3Jtn51XzuI6tEZRv
vR4RFs1Vr4uXvzHEIVheyhg+DGPH4Y/4X13+kVxWYWjdHDvOcC16uj3BqR49QbcSMn/+CqxZoLQw
tAS/YF2E/Fk8yauxkxBgaHBCGmynverhIpzmMFi4CKu6B6xwm7geoyfUvrngV3Dp+MTeK+U/kZth
cIsNjRuv35yZJsDXBdtpbkyT58B2+YqYhfF1R2eiwIY3TKZpn/zcLtrPCC8Ep3P6UHC6YV9l5SrY
iARi4AcNFCUKBmz7VjbllNFhMiCvxMLQ/3U98bqagO2BHQqWPxRNVHNHtfFffp9pycB54Grneck4
Zho2RLDmdKCO3qir1t1gL3uT4cQ7507+qNbdr7/FP2pJTBeZNm374F+8ldfeLIGZGr5rDPZTeOiX
9NYpUlYDtNGjrs3XWTIQTSKslEYiVZnRr7/MK6MY28IyD+cf+C4WszrwhPm5lMzjZuwGL56fUm8V
udY6k2URYQ6SqFZswAlA83/36wv/4114dNEtpsW6wOKM331VUdtjyCSTyJ2ePHXgBoimcerWhmoT
k2v7zzoXmLMpQleWqLz911/j9f0DLEh0DyweAoX0a+9A+l3zkCCff2JIhUItU2HfA2ELt42yX2Qa
upb/9ZVfDW/FCE3sFU3bxRiNrkDwurZFUJVg/Rwbb1OlCSmDmLrnGuZd2yMiPfRTmpy0KrXOFHYS
jzVHxoXtGf9htdAafmcJ9XqJ2lbAs/AAKiILC6PXcIcPwQRDtdh8qytszWYbD62gWqJK6vCDvafU
Mp5SwfzmOb1GO2yM2yLms6P6Qf3Dd/p5ifY+8nrPpYtL38jdsXBWhC34bLP5cUvGzp0Q5o6B+a0s
fIGjLaevrW/dhEF+co465iUAQycB07TfeHMJk+Q3fpmvjGCYpuE6nhM40JcCC1P+V/Zynd9tDKhL
szcOw1vRvygG4AiF4XeGxa+GKHigX9AtbIbr+HCd6Ua8ehZmbFIedLv7dqnCcE+/OF4/tsU9/iIu
rkCcHITOgAlj1Z827wL0Z53ziHRqTFYYDM9rgO/Acq2BcYLph+PSUiL7YmqZuIR9JStE7K/VQNx5
bIy3X7/P1xsffw/XC23fxofFc/9hLkp8nnHBj4InTevU5XiL6wkBX4ktwkMbyOQn+JzWXnm81F9/
Ce9nO1YepO2wrMKAwIeb6z/sWDlDZ8G+t6cc2RyH2twNTdg/RXNUxi/Juhq49ozGBpHrw85Jwgoq
1MSwTLkoFbiXuc9j4G1tcYck24Q7Eo9J8S01LEaEOCd/sGZsIsOJ3Da7czca2BQliVhoLZadgMUB
BNP3ghIrx55Oe7sKHI9hN2YgTu4aW26SdYatxskPs/575HsRmGsPBiV/p3A9lkTDR04L449gIYaI
pAqSAtyFGihUnQ0doDDF8IHdE4akbzq0+ogljU9JGHkZnk3OHPTzFUTeGcIaql+eAkLPBYPQgztz
7ow24Q7SaaruCiXNSsJBOEClnaapeQ08ksD2YqIDGMeHvktx2r0CH6Tmy6/f3jG7/L+7Ij7zN4hQ
pgdbDTXf61MrCDkP4OVnTxpTb9XtkzNRST4ASKIsYrjSUkb0PBUz21P+5hq87NScJ5jpAtAxvFXs
8HfawfykyEn6tiuaeM1nc8VlaIE4Gvrx71q2rzu2Pu1aLOKkw2NhcPrabNdhjhtwudm/pYpqvfov
tHepU98UC1kPNtLeaDCfDou0QyunDoh0hh1j/m53vEJdAxwqfeaM+JFvBUDNrwLaDE28D2jqvQ12
g6Y6KGpcOcnFWA+95/9XHhKYMJw9psf7gcwPOwzt/is1ozsDASr3mJesWpc6bexUUshgu4wMlUiL
tdtvQObXnQVCACL/KCQ2A/L/Iyks5k4MG5f2bZbmAYGmouLzv/64fhlgEP0+iBhTSlfcwu/ud/M7
/nF9B8AKLp7A+S4HyauQXpdbOm4MR37UXv0LAUEKuZ/GiFSWJzqJTomif72b/vEFeM2QgtlTFoUG
4fnn89UHs2Rs6z484KB7RA/3qOz0MZvAhpW47AEXZHce3N7gy6+vLzf435uZ6eZ4wcORIChH/zwQ
inVhnjEO0o85wWX/IwwnXMPSwY9BFvjSvTHcfJvpVb9Z5PbPkyc9m5yTOBrhQEoOypp7dd+F58zO
XjX9I6Mu0m56Dty22V6iqs/3e922rwurcb6MVi/9c/pCUmPp4z2L7VxA1y6fqJaGAIPe/czsBnCm
W29XEps1L4BOikR4uqAVawgFkoiNZoejBQ4ZZODmM/1b4V78+rG+zuGwxWZhuxwGYARy1v38WmP4
TivuEfnjGM1YjZwgdWdFcGJOXV90WFIUs4eeSw0j8Taw+e8TU11mrB2gyE3+b16y9/ol86x5zaF8
K5por4uepYSgDfMsf1R01OwQtakcUmFPv775f16OyEXLCPJdYHI8v3q3eYbfSjTv3kMivp7ff2iR
y5lUeVSE9t9c8B+pGYcuZRRBjFmSJsNjX11yGOJVXDS6By1mUl4Da4I8FYOORRo8MthtLh/TDUqk
BaPex3zp2Z4gfJY3pnbFZv+Io0YBfqchMj3hw0tMkdMo9eh6iJeV+AjbA8i7jDJk1Mh7b5/GEr0u
n0r3xBNHC0a1xJv0TVol0eWUD1jC2nUijWkYMBXkILgqKZmWmnnTLIqBIGNG9oKfTdIDzISTIvzW
i8BOOU7B4IFNjK/Xh0yVZgit8Asa5krmilQzgqeXwMokrfuRrfRztptwUDv6SmfmesA/ylS3Z64N
UfftQS1lGBMtRKvTM6yFi+jyo0lqDyxsbie5JfYPV1bPYciZE+2dYGcKfKP9M+A6i+BKU45V7VJK
sfl9w7htuIW94TJLfumNfvPvhopJHNF93u1MQFOIgGkuuLkgjF0Qfd68hJlv79XD0mWRDsc5zuHU
jBqt0Qh1g5Ha/qK71YBph9z/ABoUIAmiI+Dk4T1t1p655Xcx42o266yscnXNGdqRPMygm0Vwoxtw
+ELI0MnsQDbVE1B/pFNqt3Yz90OJKnTG5wRYzSWrATtr/0N2GTJpfEci9U0RpWETlNl4SnjcDBSp
cAFlrLjqR8a1JfIrQ6lSYSL09a1lW0X+A7PBl+gRp8Zh+iNnaCGzaQC1vT26qLQkEuvm+oYz41DR
hGNeXeLgT+K6oFP4J1bfoFhlwXkE5fe762y2ovrSZjbKRwVVmZFgoo8h83zyLexGnWtTFoziOPFP
wGZjkZvenVai14AXEdRIixEdf+4KSkf6PTrvksJfyu2ikV9NFUBCLWinxj7jCTvi77gAILI/MZmj
cJ97E8cetPv7VOyfleTI6ZAh/V0h6mN+Y5rvqfeipNg0dKfpL2ATy32hEztP75jXWrX2DcMrY3sJ
3B3V6DvMjUSe7CG8pvVWeMs+YGOc79ZQXgbVfNSwNOPuRC+NK67I9bXNRABIymKlKvctKrc2b2gh
BDS79pvuQBMNhci/V3j6zh+CsBgNGh4K1tWiyF5FAZ3ARZvvZl9gp1v5B7WsJ39lyxbHxp3xsOqw
w51De2iuqN9lGaoOeWwAsr9pDRtThfOsOEQKFCiYUsTCVMrB3LZzz8SDmUGL+6XFkgBgWnsxaXMs
P8c0sL+iw/UmcMMSIQU80z6en4PCSRYoZdrHuV5TDlt9p2qJhZuP6ksri5QETxtIqa1ehFFofMGn
cnaukQpduuGktVdq44yHbYl5IOr6Mf1QIueY6aJLVpJhBdWDL4pbkpI8Kl8VLaRycQ0n9jBfNTFf
1pHsAuEjzEY2EKqObvzUVjbs28bx5grcWCHrqi3ih6usRqTlCCPvtNHOvjJfgZY4TyZKLqp1o8Wa
roLXtXlWBGpOOBRCYvddT57VQrceRhUBHtNZFBHKtcZMLUH2Oyv10icva/wdzZ0KlFkdhwTRam08
1l3RpGYBvzYymAV5igwXakSnbB8W9XmHyUnvbFv4maHVvN1TjIoe2TIzvCz43rrEVK/mx9o+ot7A
UyDIa+WfipT2gZ1YYS/EJw5ZOQW0p5zqGf/QPR5aWa1eTXDA3V/myZff1qeEbvAqLxIdHhScqR0C
tLxNCxR7uDOsyxqnvrJMsI3Lsv0l6gwcs6HXUQBP59roxffFUsJ9JYLBGM8lS2f0npRfqaqDf8xc
OsQy/7vY0Cqml2WDGo8FOcJ9ft9RRb/uBdUKMFI6av2CTCWdtbGj3rOPOeovCCr6mHODkZxmCXfp
w2jcpGgOj+lB2TNtSnyESo+uw5NDmkGHROtnRxVXWlRTHFqTtD2NK+xHz2xorY/SYCNPp4v0Z6v0
yygaN0kT1E+WsvdY1dVV7gaJRQoHTYAqmFTIOioIqHIYTzWLj1lUwmIJ1FQOKs7KesqNcDPfdkiu
6O+06HK+9kxVSb8kdDSx/AZiMP4uc/RgavRXqUSquhPWQnjjQNTguTIDUG46dY5bKQO77ZkV66ix
KxFtIYPxLwzgARKMk6gunJvhwzZskAgceuDBPYyF3HaRVhnotFuGZ0ZwxEl98YEap+E6mSbTYa+j
MqxXyzZyjsF4OhPQxz0TfIkA91lnT3AOGVy+19E56RABpGek0Y6x30okASwEpaPUAVknjnqhK8WR
VWySW+imIAZHaJt1haidjTR9IzKYsofHmXJk0znupJIqTSyybUc4LriaiICYWUMSdZQ/llfbHokW
Q+UlzkL1n1gw++Cn/8Peme3GrWXZ9lcS550u9s1FZT6QjD6kUC9ZL4Qky+zJzb75+jsoKTNtnSq7
zmMBBeQB0raaCAa599przTnmeN0y9GyhZr6HddTvcthA5TRXuokCko68xjfH24fg4YPhrX/8ROpD
fiJktKULm787rD8ESe/IKzyDi9VLZivgVTUMRnmW3/ejdwea9EYhi95Xp/fiqX4vDz/YRR/jxvB9
uPtOZ3wfN37cnu/W0ndkgvlekL43eZr3yhaFs0mcex9hwEXXiQyGK8kiT89ol4C14UGPJXuJqX2/
mz+oBcn7M5csUuoFEdZrqEjrBsGStbPboipjbFGBqT/n7x92+UYwahNi+ojWixC2XWqmvMyXtT4M
m/4mCPvCKMkiWBLoMttaNEgcAZYp97uMRErevMrG+xyUDk2eoV6DsKFCetOppr2Pwe/UGIBg13FA
7guey3c+IJP0pahO3pVaCuUFn3/VQKgoL+Qh1hSkTu9kPfOd4vV+kT6eMQT6c935th3Pmbn7aFZI
4dCmihfifItMt0r6t2Yzu2SKEa9nMcKGJDM9ZDT8rqTTMmMRsPF7gDe41hRm8Pw+XvQ/ff6jtNyL
Clsyd87HRf6IHmKHLivdWzRO0XjevOtWoNaD/VlxCBlL4esYnJvk66+Pd597FI6tWiQyMB8zbAJW
PzfpZsMcyzgssn2eCWTgH4DWDyrN9D4z+2DN/KVfrCF6xDzCjI4ZB2Oyz624LNXayi7naJ9kUWU/
T5wULOwEgkhQohEracyLVQFlgWX+17/4re3zQ1uG9jgHWltnQsd8Rf+T9FKSbK3mp0fbYpiEre9o
SrZmuHcIPUUszly9s+wNRuRaQbwxd1GTFZ4eTxrxqiZ7aq0e0zfaXivnNvZFoAXdIC5+/SI/K2GR
v0KkUjg+wD6R/5zBOyGxsCzRa5sPhdq7Bm78yC+vk6VdKtujyKQ1hioRWQnUOtuyr8e2F0JsymxE
QeeqIA+k67qMpTL0UGqhanZzbgMtX+nvwfFVlGcZ9qg4kwr0sEYN1tiNqFS1aJUDrKZp//60GG8d
9be3+R8v4/8LX8sPX0/zj//kzy+lgPcSRu2nP/5j81qeP+WvzX8u3/Wvr/r5e/5xU+b875dfcha/
1GUDlvTzV/30c/ntH6/Of2qffvrDqliC7S+713q6esWH0b69Bt7H8pX/03/82+vbT7mZxOvf/3gh
i7ldfloYl8UfH/+0+/b3P95k3v/yPy0//+Mflyvx9z9uuv4p6/70Da9PTfv3PyTFcr4A3LV4IPDm
q0Sw/PE3IOD8Ez3tL8x9oO8t5gkZPcAffyvKuo34LuOLyWHPYYhC88hhhELvuynJIVl+ovyFPiEt
R5ToDG4d7Y9/vvWfPsJ/f6R/K7r8ooyLtuG9fGpRMfBl3sxzZfPiDFq/S3vyh443LQTRGsJob7ss
yLx86szDiKfy2sg7fRvTA90VzZhvYCeXF2qviT1MHUGTwZwvGm3sD12aZhCgig3zgsizyyo9Ok5b
3YBIKI5WIVcrUxnDrV438yFWZjnzhdEExyraptBIg/o37caf3w4LBWG3is7xk6gbHkp5Gbj98HZg
0oEBYdZ9baRdCBm/sNET2i/ykEi/adj/PED8+E22TNec5FYmJp9+Eyp1JxlEZ1wTB22sIji6u3ns
EdEaIj9UTmSeiQ4tOpENyuz+er35L94kv9FkMm5jxTGdTz1Voi1KtK1ycE2kGJETcxMeskDXj6Fh
Tqu/+Ku4yaAs0Rom+o5b5dO7TLhvgM3l1Q0U3XYdTeYTW57sEXzxu0bxW+DWv1f6ZY2nQawzRjPo
ozBW+zSBsAAO0hCbqpvUktd52Oxs21ijsT0WFWXQmK/pMbsGFIuQ475+X8lQ50vVS5JDGDzl1iuy
fo8u/TYa2v2Uc8SP/L7Xd4jb13l2bXTRLVBq4JDWNhPNIcnjA9CKizZSAXKrym+2hJ936uXNEEbP
tkmbmSkWN+LP96E9TokZqVl6o6QDOatyQz0VFKqbTy2iaIr89a8/pz/djZplq8xHHRQAKOw/j2/E
ACEymWr9hnGluZmDcd5SAWcHTHLFjlBa5zKVLAPT92/vkJ9lB8s7RTljKGxDjmxSG3y6Q6wkGel6
xvpNZ5nDCldO4DdqkP/maVP+dM9r9Oy5qLhfdMYI1qdhoCKUEhbjqN50gVJuExgcWz2V5k2Kq2xS
7MwHet7gw3Ro4CHtXzVkWYCtaCoPXUp8LrqCnIhpo3bVbyanf7ryusmNh4yGcSHMTe3TAirGKutK
rOu3cRCWXpC13clCRUvfgbAqBWDMCrLMlWRJ1uWvP/JP+c1ced1iZiZTmMmLfOrNhPvDWkctbmJz
M+rblvl2XTT4aiPaGUNxWTXTfa31N0k2TZ4VOmCIM+25lUN/gGtv5XrghqK7iAatcadJeQJbv0k7
FW2ThkHM0Z9pyPi6PW9GUa0AU/zmZv2UP8crN+D7Ut8waiPy+k/xt5JwYPXN/XRbGeoZYKLNkKF+
t53zxhkOYCg8owXQJen3Svd+H/2lGua/rT1+KmlO4rW4buvX1/bsSfxvqFJMnrz/vkp5fMqfY27t
94rnraxZvuG9StG0Lyy4HCr4NBwHWSJP13uRoqpf5GUh4+8xjduIVP5dpNhfVItsOf6dLzAULKI/
FCn2F/QNNNhkdFPY5ViQ/kKVArHL+XlyhyzOMBbBEbomTHgIw35eUMmkIgxe71KX3K7W8SPCweK9
owLFxh4TUwwrkW3MoasQLf4drul4X7VBDkV+iEkkl3yyDYZvI1bOdpPYRVjtnZzmlsLxMLZfjaLT
Y5aLHGTOeRblKTucaZXlHYlsNp1xLH/jbk4SU3lUSe3LLtACtfVaAXQiewCY5cs5oFO8c0iM6N2A
OLdi4e7yrOlVOkOj6oYHWiLFtJ6lbrLXdpjl1exiycknYlrQHpGq0o6a6YdQoOuDmgF/8/FlUHq5
eYiL8pIRBjoyHgqMqnSqzdBekWLWmVsLp0G6MfGas9pU4WM5s6GVVA1ncdtHN7ggoa4YcnM91nbr
6SIeHzhsC3w61EZ513TXlGZiOaN/1UUO1b4rvmVWlvrqpAxYDjiX4JAmyhWKy5OFN4ruvzzvAifP
tjFK3A0xcsmZLHcnhloFn0Y3uUxXhac4EWrhaNS3RT90h6ZJEffK2lfGjj2ro2wfiryxLhhSByvc
+s8Fkex+IFfdthgtY4VG+96x5v6AVmHp3MjF92g02n1QCW2T1j0sCmeAzNQIEIeMXt2ostoHI4dI
JtqJ/gJDyYrcFx25Uu8apPa1p3YJ/Sy8pBVVm6NPSrT0djRFD9bNIsV9mWjIZX0pNfPsfEVTnTZE
3Td8CwHGjMgWkqnljDhwGc/rFnHGGm0+T8OZfkr6GAxTEh502AjDtk7zKjs3ppKWLoDglY3tLlgV
UIy9vuxS3WUnT1UXagNhZSpWEfNWFcA3oOXc4IgXrp3IS0ZTLXmjRPwwQ5Z5leRp5AZ1tcLDVbUL
kpXvYMrWI/Cqe9u5QrScmWts1B0QMKn3R+y1lwuuiT2ytyvtOopq1ebc2PVf+zogJUsTbRzsZ/pt
yVlDbzDe84Gn1lHJrOdIjmR9J2lBl+4NIUfCZfd4bDJumdIkumFN3PYAsyO0VbEN8lmQqlNcqnMN
MyYS7etstMYuNUz9DsFkA6hmUi4KA4QCOQ5bFMlCgHcnTyW3aU+qcg0A2Si1ovKzIZ7WXQjNy501
SH8vDaJZsqzSCL5oNgYbhRCE2ZN6a65cxmo1cOwxJboKW4hQL8xI2K1LC6lfnoP5qPfhlaaK86qb
s42etK9aI1Svl4mOAYmt3TNQs8oHGOvQVESTJpbPGSzd47wB0RTibKrdLqMj61sTuST+mBZGdchg
XNZ+bGXS6AatMSQvPZIhx1ss6VKJldCrh96AFtZ1RGXpRU8GkWnoj8jkI7Dqk/USl7BL+gbFjxIq
HPTnhs80sivTgbJSxc1OQWF/r4/5Xud9FmsmO/JzP+F97Nyhr2PU6ZM2fmMtEBazVCuzcZLXU+gm
GeXCOszHOCfOViVlD+xq3+zJH64S7olm9iMIUPVzn4G2dwOtkBh+9kGC3F6aU1IjgJ2VPjtG4Gyl
qo+S1QKVdJl468TkmMaxhYB3ycM7rowpL89QP3QbEcbJpgiz+euk1xOgZfw7ntWTCShr4Tc9If+n
02DcMRsAKCFB0AblNN9OcnaSyrpxY000GxXWw5p2yit6ielAkwJvYiBZWDhb7UAUl77Xq1h6sZkM
s3CGZcxozoSbomBDqNa1Muva2kJJvrac7hVGjOPT1J0eq7a4b6QeX05uTfusKst11TjWQSlquMUA
1x3iHrxCM74NpGOc9W1GXOVQVCtuDf1+kBFCF1M874l0r1cDLufaRYIV4tXV+/SIwn72jYCcqqyQ
X524jK5Yb4OjY4PQqoJRIVV4IpyuRkm4waVs7oy8RFotzPkxacNyLcnW/KibVpz5CdkOxwTU/Y6y
L720a73YJ2N+Ugz1+1jlKbNXO7D3ph2Ux7yt5v0wdu26DAz1Kp3t7qEyy2HDSmvv4rQP93YvgluN
3KWVsag2XURWw06ZmuEUs8XUKzFAzvfokT+hw3G+4kNzVo4aDxd9lSSXk15tdDvI1xb0/O1IDPM2
lSvpKKQ0dUVUOK42mFzE3pMbXollHlGIHuI4s87xd9wUQS4ZvlY5WD3gAny3o/EK3qS+S4Tcb+ok
OEZT73dBz7Uoy20p1CehdJ5iNheQB0zAfeSvVIV8rdbFKiiSy3ysDrhJPMtqxjWKzuGgxtq8ToQo
vUhrt0ndVWtjakNQomPrybEB46kMiVWKahJHpit1Yo2fUtOv9aojEtjaoflqVlx//c7RB37UQGj7
NOjOJoqt8GwMbHnNrs9qEWXB3hzz1gt1KXzWla7bz/OsbhC4pP4ifzxTMoVkwNzwcmcgs9qYXsI+
HC7tYd7VcXRTN5NOyJp6IoJpC6R9uOliRtzs6OZAXnA0bwKoSWVfXqaCGSZsC7fVHpu69sMk2jel
gCTTjW4yEiuJ5DqsBgDQ8imulb2lErbWmmhNoamdJZlGRmOdQCyrjvQo9pE9Jyu5DhWijco7rA3b
yCw9o5H02cXssTctcPGVM+2QzaqqGzcF56RyviU8TXFtYk/BwsoX5mDzXsa1U2qyb0wmO29dfzU1
9AP4RGCStcDFXFCc0SqGosq6pMtXURo4N6lTGd4MxeYhk6rwzq4KkhuJFSQsThEkA7mE1eqNL0ar
1iB8ER6wm2P05ZmLSp5E0MbMnlRtPglaK/BqcxJtzVrz7b7BoNvNPIZFUkcv5DRlu6pVSrk9Y85H
Ig6ga9XttSzzIvjm69ihKeUGqXyI5iC/twd78h15DtypnvPOnStQZCBHzFKslSnXdvbU6mzpXX5q
lsYyVYbo9qpTzl/rQpXXRj05mI1QIq710pGAgLO6oP0YZsXVGa+Y4FLt8alnMp1LLtBNCsk5UVRO
pBP0EBf/nXYWampv3fehWTkMV/qkWKJ1wwtZbdsTsiFz24axdupqhP3EYUxK6A5TlUJJEH2yA0HH
X+uZVe4aTZkvHKD/54TdjailtXQ1wxr3+jDtMPDyoau54kC6NAnzCTJ91cIQhEDZymdqpGtulicE
1ep9d0cnMbscpvSyxqV7IqVv9iaNe3em2meeKaaDgZwBK1l3RbTE14pRxaVNCY7+Kz1RAo5Hvavs
zNNIC3wDx64zkV8zDOGGbhXh2Ul9J5tj7WuOc1TlOdqMegTBttRlH1FXeKJqkXF3F+dDIw+nkAfa
K0t5K8caVz/AVmlKT5mlRHtSsQDVWvF2qiUQAcnwZGBb8Y0mJeRVntsdzu8JuRsbpzuMQ3HDx9p/
zaOuOUqh8wLDsUJxvyABG+NeEPp2vriEdkNnAPkkPVSRuVEtsGPRCkJevdJLVlcAcm1GtqEeg5uI
5uhoM7giidUQyTYbe+2irrL5GhFSutciTUP2YJ9h1DU2DG/CXa+xlxjxNN3kY1TcK0RNbgbTyj2i
GoXf4/Imvg+26hLwsDKc9hsI2kuAGuIhl2m0Wrn8qLWK7ZkDsEjCH8VKycfwxUlU51jas/xgRO0m
wjvqj2ZVPsQwqDzkEvbVPBbXuM3zhzbuvkmjvMvsJPKcOpm+yk2/Jmog3oKs5+ifNuXekER31XZK
jVUuCJ9Fa1nPqCW6Ux3p+q2TEjoNOweqqyCp9RoKZOaFZtled/KcHaRxJN0O83r3HUUnHG8p7zep
IjcbqbXY09RG2uDJsx5BA3bQqwcwhCZZ4S6Zo9JK07ObCfwZFNdyvMYfscviTt3IQldeMtkmzcxW
pa+EERSPTVohZUG1vErHLjn1QnYIV9DzU8ZI/yvMRHVN1F3tq3Zxj9JV2Yxa31P2l5tyiCwX59O0
SjKz3pEn0nnCgowZB3PgldY87zPMD5u5Ucg4gwIZu3KnWqxITh0cSPYj8bvt8kung25c2x102RpN
p1nK80WKn4PYpy7eS8Ru3yLq7704NI0ND+pVJNKGAD4QGZMILiOmkkRRtAphIiUaOSsyDqjbHb/s
51UfS9WOBJ1VAqbzgSQL5bKtyxsMvBUt+vCMZinmVrNbMvRiaUuuQnoqsXavsDBCKtRC58kAqoX/
ovtq62N0kSuheRCzokI506KjztbhgYhQfch79aoMptuAuOR0yIZtUkYacg+HGh9aHAP2EQZxURMd
nUFgxnVLNNBUBNNN3yeRjnddaXq3KyZ9regc+CY2mm8J0UcrStv4osyr6IpjOqfLAA37uZlWL0kK
SrlLNAHh0o7CQwXc6FgEkryPq6ZxOcLkpAvrnDkmiXmD0OeLuJ96Mk+G+Ngp1RU8OdVrB4WzTwg3
05Vy4zytsvDMTsrZDTlksT8qkRfo5MlOWuxsCTXjagx16MP2a9ZJKoyrYql/4gGxpa6KF9kKeEIr
xY9TRyNRDdG2G/B47oaBPVUVlbzW6uYuGavJNWFLbtJ2EJy9RbmdMj1mI4pHxzNG/RWN0kMCjPR2
jurOLSod1Ikyjc98XsZeat8OyvFDw6H/gdt5F5QM/i1UNusk182N1PckGjuzme90kWSrnEZB7SfO
FI4cB4PEz4B3EuNFWxnc70iUczBqez1N8PVroe3KZnJkGG5vkF9DBZCv0MCFXiJL8XkX2beEcPuK
XDo7+nBn5CJ33kian0caJ1eqcC4dUjY9peuD1VzFT/RJcnb9rN3gndYPSh9tFzGNi0aVLNLssc9B
3bpV25BELTt3UhYTbaRE1mmijD0ERMhMnjLb2GBeIrUIt5HRdmd2Y5kATNXuMbDINWCeWfpjPm+I
gz+IrhbXEkFCz/2yO7fauOokkV434XTMTEsciSVM16Fu5TeVld7QOGrums4ZTh37wJL2qX3jfPBk
C+m8VIqXoomKp2Fs6mM2pYArgRLJWwJATU9B8epKUtr4mjrbe0uIFRxI6T6S63izdC+fEsU0HnAG
yBtJrY5ZH40ei4yeueqshdT2Wr0d2l7Zcgh/hJLbudACHkx9/MYtEvBYaOVJNKq0IRpAPsZFeUSD
intJK5O10Wb6dz3QB/JeJcl1kt72oHFbbglsjkl20KBkSsdtK2kvfZ5Vo2vnTeyDvCctRunzWzyy
Let2VF8gfW13HNlMn41X8mEG1a4QquHppEnvMbnNKwl+s+cYGeHBOaJvuZQlKLIVzA59gkiER/C2
gl3HYGfW3awY5ksVleweWDsnYPn7PFrRGl9kuAbubVq+SKTmWkzztyRQa9eebN1tCrk+K6ScvdKu
chfRf4GHyxhd3C7NppQrSJdTPwIGd+RNWM3n+OGgZ1r3lEcU5XrenItS5Ls2q/VjZmslEW3ZojnG
bf5YxByAHRF9Hyf2cjQpld+Q730kk06srMCxjvD7Ms8WEyhU4y6D6eh29YyCh8Qm1+mWyVGsYRhr
ivEpA1923sAw3RqlkvtVDs94ruY1WCLrGM8Y5L1SJUASCJonQ328zDoowomsBb4StvlZiSvE1zj+
7pkuq9dxIZfrhpwCWgrLuQ447AiCgDNhJaR6U8W2zrmaNd7inLHSbVgWAileWcuqizkx35L5U+2q
vFgyqGHH17H6nQ6UzREiuW4Qd7jZYOiuXKlIbSM4RX1aKz7dze8qrspD0WsmKE2r3eKyQOdaowHI
nfrCVBPorxO83MGMDfbAJt8P1E8kh7XIi6YmYRpl0u7YDTQafZRpnJiGtvJ4fgyvGYvuEmlauc5y
Z4n6rh3ao1njIzigOkLvH/izNll+3xAwahnZLRs0wFZpmlcFGc0u1JPGc8xC9upIemTHk1aIteWD
bYXlLlQHbU0++WkqckKM7OSghKPY1CXZ1UFgUTuyPnC2b+3En/ShWNmpHW+Tkc4SUY7KRqua0U9V
oaxaNPyr3GhucSfeTSGdRdqL6mOY1c+w2E8qohw/RxN+17ZOs9xbzU5V4m5DE/wEykX2SXh4ZTif
ei2RUKuhNtM1bISWjs80erU5VHs1aONjoJlsrEViXaQZKcElsCUIVsNuDsfJ69uJDqIePY09tNE9
Z/Y2OKgTmWEuhs4IYL4JbfaotuZ4XUUFCSaIdLv5IgjpxLt5EshgoXs11ABfKKTKN+QzHmNN5sqa
gSZjUUjQhdI3Ayl/V1la4qZBEIXu5CRJ8TA2qckJWh610RVmbj+g6S4rEKpWdg8hWtzEkKw5PRRC
GnedGvDs1KEoO3fBR3LAixQAv26jNT2bZYaUyu9JH+vXVi5Y8ho545QCY+hayE2ovEot7bpLRn2D
tMe0qkpsepqWzyR9jq0Kw0fmwA0Iqpt9xQk6caYNtaruK6VyODY6LQ4zUDZavzKUOi19Fk1l3hMi
ovY+gsCs3uvo76CEwikdj7kpd8TCS4F6ahNr+t6bpgy0v5erArJyS/cTOhVzLEb02yWUbmsW4U0+
d8ka8yBlWo5SzrrNFGilsKgrLxyy+qoIjX2lK8+BCrg+zZR2Be28ceXR+ta3ClG0ZTTc0r9NNguO
FT04Q+x7pSEtIE1odeSSM64bALdAMtLccEVhizMnIf+wIEAACDZl+aJvlFC+3Y1BVbeXKuR07od6
tLZOTiPZk4O+uIppICUrtHZZfl3UgzjINIS8tKFt2cA0u087O8S/gsbgbBAzY4lI2aoYpOA2pT1m
11lasXWWd0Aa7jMUOXllBU+1nepXXSwZV4LkbU+NpuOoUiKalVl8bfWE2qI1rsdQcCxgkcRcI6n5
plpgLXkbCSL+JIt2Jy3zuxnq2E4TDOGrJK4fCNWdvmtBUW0sNU4mVxNm4Rll8IAuc1qF7Qg5ug+V
HQ0AYwcSNvnuoGaavGhJXmdmUDbKmU38W+OCeFC+jcwGWUJmYUxICqZc3eYxca4rSnHQplqnR+GG
m95JoOs3Tu7GbTk2uzjKlVpjeFnV2oH8KCNemYYSVEi+CKug3cvghyOyWdLELRBOBYXbO8nKATJf
k4HaN+UazFOeAOtDDXST6thy6amlMbvqtJrSJbYS78g0z9U2hPnTUBaFwAePdjU8MQoKclfls1m3
M3pGkLjzau7m+zEqL2hN78NJnlw1ImXCmsp6q8x0anM5QULDSIkjO7lo8zDJe2YUse5GsU3VaRSQ
fMhgWWshbWyD1c5Vh3T2utDGBi4n58w73IHjytewrk+ZZcDK7xHkqIiN12nWmFu5HKVTbXSlL2hK
ej2YbuYICSuJZyp9tQuEsBukrLl6KORZPM55ZD2EMJWOlaLHK2XWhkdEfdF+pEVK6GZEV3Zx9B1B
A5brsHPsrV2N4b6LtLxbwzStBZ9P3MzIJtjtRRSmkp9xy3hprSNVg3ypJp5ayApi1PQKl/QjPFHl
msHAMVcUeGWR6NbGGA3f57oeN9gaybIIstSjBC9WvWoGXta0DbTYeFI99k9x6g0eXZe4b90VdKrW
FtGW9ON19J+uSsvnHrgNyv9Qoo2LRLL/albNa1PSY87w0R6FJlKPuynxqVJCGoZqedaCrH3uhX1q
cTGRERa3ayp0rFfyOO4RpYrMDXP1Miq1czTD0qYG0g2K+bxKm20tTOegmEFXsx8l1cmx+/BMZzrg
DUywvTp1asXNQqHApGoY+7RT7Eps0TeSFZwz7WBT5DB9WVnclTJNwCtNT87IzVkvXkEIYZsaAGjO
SLP4WkGPo/lsPRmCPrWuM2WKwBhfQTQzt3QBosvMSsoV+EN1A4af7m3Ei3accjWpTvos5mTXOP1T
IcJlv6BDiQOXqIqRTTq8zIU8vrDe5vd9bQ08jVWwNuXpBBfG8EOrtXNPokPg11pKFwlr5bDtRG1c
A+zQFRdbVbKDwa5ttWQc/GlO1Ru6sq+DGd7mhsz4i+fuSPDtuLXCYfYnxDyukzvn4D7Di1DwGbrx
UitkRlfv+ii3d9XIrKlu2LSzqp1dvLeTW7aadI6jqfYVBWnVKFUDwF7WZx5oW7rG+1Bd9316FecU
sUGp92ub2aYbKaniS0Kdd7CYUWJYOaDYzrovEky08mQLTwIqepZLKodAghtIoWiecX1wZu3Cc2u5
qLVSWysOcIkv59rkx1RzIpceaqgO2z7AKsQX3UVp3kBlUEC7K8MTsQmzR/5GzEgKzq5rsoTg7C3y
s7AluEEPzZcCWgNDVE2+KWz2Ai3tz0wj4qyl5PNOC4M1b5B2tJm8tcrOCzmld1xMKxN2xqOlF7Cj
WbT2Y2/kvtLNREpUWBhveiCezQGvXV+fTw1lUugitDMPOd3+4LGu+8BY1STHK4e0Jaeh7xWdfVcj
53sYwnEjjdqBAFSOHo6g2q30wdybQa7Gtww+ooT4BQ7CgH2HEjenLEdwzbC0H5C55+3NmzDh/zQa
f0Cx+ZVG4xDX8fNTG/+o0nj7ln9qSQ35y6KHpsRVHTzMi2L0Q0tqOl8MlcMoQCfYBY6JfOJDS6p/
IVSUUSEkHX3B1ywC1H9JSZUvIBaWv4Zsi7jjL6o0Fm/xvxV8/ArwTRoEIWC5NjAn/ZP32IhTnVlf
21+wi6mrsDRJFumnb4DIhm9VlVo7pWqJXuVQ4IIBaUj9aHIP/rMOKZoQix8u3YfS9Sdl6yK8+vnV
mJqtmziGdAhP/N+fFSPKyIgrCub0AnHR7NaStlfkPLsbjUjl0F/U21wpFmC6kpOSOrdsZErsxwoj
z7l4pEkASLGxl+Oh3dyMWlZvYK9XO3PQZPaOYDwWvfMwsib4v37dnx3cXMVF24u2k5AhSEPGooT7
QdY1JkHbWb2UXMii2TFR3AALY+ytLJNUR08vS2SLO3u2232r9s5FYSvhmh53thkEeVNdE9YvxPM0
d2QonBvjni339dev8LNmeHmFjJ4hwmuqganDXlAOP7zCvsx0fUx5hbmSyVeknPff4wDVFuhHOteW
TDY0o093lquUNlIj+dVspWtTwRxnMzKJmqY6Ed89XIJTbs6tYuaE5LCTw6ZEYiHnxXqkFtyWYFZP
VduFR2ckp4cBFFOm0QkOv347b3CtH28U1ES4C1DSgcJCe+os0qMf3k4Mt7lOJVGfUs0ccpfwFk5l
U2foa5ssUz+Mo3GAtztfNYbE8okJ9bmSWvMUN4posT9PgulbmG2sTGCplJr23GhTUnUCMq7x7grp
BaiXHXg5rGZvyCTWWqO4mK2oey2wQCUgrwvrRrCt9o47lY19rKq43cyznnOeb2ul9YJZSxk8ZKD7
Jk2uXFto2f0EvhUVSxyuOdFq93My6jcglinLS41sABdDdPEYlAEnMbV95fOqKEpaWTNcmoDOucXl
KHyHfIEHvR2HFbafoNtn+Fd+c78sD9oP1xd0C1MTE9KSzOO/yNZ/vr5EoVQNXrjyelYmhYQ9hVQ3
W+jnv/4YPztF/vRrPglRKT1bwy6j8rqdY7GRsEZvsrl2qIUJF3N1xT4TSvTIHRh5ZRLmdwXH7htH
627Iy3j49WvRPsFMLJNcIiSxNmsxMBPrs6oew9GYaJMprmYSrFedZo7n5WxYvmmXNt1rBaQI9ILN
QOCMZwCh/j45pXREsZEd0nqe3cKyF6mDQxaRtVwzosYJXLPaE4etovGkSuMA5ZgbVR+2OaXxtqzN
5kCSi7I19Vb3Qs3GAVvU8zab25SGZj+e0akQJyzedOSipNwSWipfQOZVrviPY02VVHc4I+ztry/F
Z74cSnzZQJ4DIAnzEniZRSn9w9M1TqYWtNEYXAkNXPU0nyVchybJvJlpTbxUGaL3whaX2FBeV7np
/eb3/+nuQydra6q22Bxs1NifFiuhEtLX6pyKg1mv9gZqEq7usDehT9Dhn7LtIAfxdSwV/WqIsXmS
GYg6S2sp+qD9eIOSZseUuuf069f1X74sC/sA0kgAYJ/Fu3FrkFPTjBBjlenebFXlHCqGvvv1L1m2
ip+evOW9sxHj67BVBNRs/T9e+4nxe4BCQrv6/+ydyXLcOBelX6Wj9/yD87DNWZIt2SmP2jAs20Vw
JsGZT98flKooJ1WRGbXvRZXCGhIECFzc4dxzoti3qLkNK7RJKXfJ9srhUy/xfCCYowAGQzuHV2K8
MGX98ZJNgtzGttLySPY0WoN/olyOvqwg3prGL6h+jFduSfXk5wNiqHU46OjzCFTv1fnMpKjhjQet
fIxsdLP66WFswHLm7q8ez1vG+Sbw3fzKmP+ylV2K2S+ukglRVLDAoAJboZvf6avjCMnDMMtHMfnr
WXb7fGyeaSPfzIG37Wprg8bTXyZ5lctv8+2clfKEBw7WxQGEpOl8zrA52A34nfE4aCLa9FTyoXHv
CkBW7fDQtOYzj2Te2n7XXzvDi83qQ4+HX6faM8B2qgbE85HtomsqOqHlA7nY+V6vYF3XjBLEj4mc
gUF78ipr4hkpUoBVc5qHX8ne9CBx0vpQd373g+uo/JCEtXllRQx1Nf+xDTAtVHsRisQLoT0FMr3z
B0v7mJONR/zgtjPNYhDO3eb1YK7zvAkf56FZQSVBBQlwLiXE4A7cEFpU4/DLBxwFJUQRHzqclp1A
Hgh7RAic6+yj2nG5Hqpq/m+4d7q8PKXeoXhXkeByLOWK/3keNTMDMZzO2gOC8usG3T+t794ZzvuA
6NJEUCJqzd1AMSjM5iuvcLF3QJoEtgm/p0OGFKS2vbCCtI+DkRnaiYx7u/LbieJbg9VHO5WkMXJI
u7Kek0NA5Hd5zy4s0Mu4sESq3kgYft+0KhlQHvm2EPODNcTxpmlK0FZAbdceVYgrq6um8OdeoFMO
BwNjAA+mBZ/q4nh002C0XuymH6ZM1wCgIWE6a+AJYHpbQ5eyEpM9fr88u2VXCo4wRS+H7hduOFpA
9cX+QwGVXtNQzkfdC+aVlZc+NL7NjFeGnM3By2YwIn2U31h1591MjfsTciVqaF5h3OozOSJC+n5H
GsXfa3oOaOLy473Y93+WhE4f2sNgx9S5Zmipspdtu+TYkoL7azrSc/25RJ56G3WUNqFeDN69lHnM
iMyU3uniW4Ko6Lswipv7uOvkJo2z4c7L4hIUkZ2Anq+ghHWnbA2hpC9XgqLqd7tv0htzLkD0QKIT
xm51n5vJ/F6mdr1qR/tb58/GDiQWkpNNn1yzxudG6TQ5OsVoaLJZfBrRzg8TuCvaEqJ+PmZgONaB
FXd31jCk22oeQfmBdNSoXRnNbeI/dxCP2UJJigEr+Mgm+oxAcGMBC5u7n5fX/Pyg8VQq/qUTim1I
8QaDff5UllP3aYfC0TFpU+uX43fFQRS1t67B72+FAkzB1E3rQKhf83TerAcj0xCImxV4lo1YzvnI
ujfaCA+XxjGmgraj6hatRzJ+V2768wOt5udhuDwoMAwoEMzl/MgauoNR+/KIiQPEaTlfa3hDNpbh
ald27/l5Po2kFtOlo8233/DZgvGjWdAq5dFpk+gbpdoO0vfgjvIdGX4qVrEIuuLKmC9+w9mJIQ2C
o0i2xKJ1j8bb80X062rsuQ26Y0IsAZJeACdHKxOguNY+JhifrZim4UtHM9xWb/p27QMBWzWunW8s
mz7XGJHHDRDy5pqlOb/p1GqoB1NnmIYbOs3U2//Dw6KmXABbD7ujqds4ILFpPMWm3d1RcJxvSsBE
d2Gakb33aIUx9aq45WoBj10gR1KQrIBFx9llthNB/ZSYt+TXn2GB/U02kcpnQbXv8imwlSu0XEf4
JGFS9GnZY0eeP65ZBIo7p5JHCd50B2M7jSxQzkR7ryY/K6v6lkOa721P2rvA78Zj3/tpshqoMj25
gn4APhMEvAG+LrSa6J4oq32GHzjfk1QO73IKmL9NAJe3kewpPNRRfBdUJAl6G2kSgD3BOwHqawsK
q7qXpf6kp2n9BcMgQXTSyXdvZYLrbh7kvRjC4NjD+7KDBqtZkWhubqvarjcwDbjruMvFzeW1WdDG
vrxKzIMPmz62mS22OKi+O6JGSz/A0QpdpWpchodwqm1Ad/0ExLx0UPsT/kFVNp1ynr+GuR98D6f+
W+rLfIflbbepSzMKEsjTegrS6X6CF+mW5szi+fKjnrv1pyel05inhL+Ae0QZgz82XdIV6E8IrTpm
dAAdgilDhi02q1U5Zs4GeqF5e3m8t0ceb96i15heT2ynpZ7nz/HazHEjGCOPhBn6t27SV2VA4kPS
hoWIceveBI40rxz5twZNcfhaEH/SaU8xauE25IiFpK2M6mM5GrSAmTH6Pa09AVAe9StX1r8sJ8zc
tDvaUJ0GMJufT28E1uXadNkc/ZzSn5Yk0X0J3wwaZmlxm3Vh+p/HC2gLpXMPLkjPJct7Pp5Hq7bA
BymPfhNonwa48tZRCMRi0qt+a2hJdYWs483dhz/uoexMcRCSbiLb8/Gapm3RbonJeoCjOCC4QxtT
LPqdGzfuqnJBMCQVVRipgzi7vHGWzeNcfGQZYC9Ad1ZFvMtraXQ7t0pcphoH2vB9rOPxuUJB6ktb
OPdm7Vh70rb6Lo11816r6QtIHSSx0aoZtqiJdCutMEsA5UX3jWavgii5sVa2hhZYgDwIH7sZxydN
MYxQA5YHBKBRJrc7+bXL+uhr501ApoJkzVGOd/CaFWhk99NwQDuluyvn8t3lyb7ZsWqucBOTcEcG
EDXA82VGOBa5i55tFClxdr8O412O+cTBzaYrYcObA7kYSr3xPw5kSKfWDNquOvpUCtda1nyrUEQm
bAi+tqL+Zk7Ami5P7iXxcXZzECVBiUEylqhBcZmeD2n3Bkpjk58d2ar67Wj7WrfOsqD85pYAMwfI
XNYWMKitHMwPtZx7lFut8h7klVhLST26ywEOA/Kd9Rs7m7ZaXmV7TXVrBskc76rBco+Qmsu7ms6y
1eQgZQK79G8VVmzdXisRjZPgOVcwqyV3tQ+Ia/TL2zYvrk102QTNlqXegvXH2pFDf5vC0GgCKf0u
PWpzv22xhu8AiAImmnW5K3Jt3ASj/Sh6C0HzLgsAVI9fLi/1G3OkHgB2bVi/ad8lajpf6WyATUxD
zuUIpFSQhUYP5Hc+2MMOZ739PA15ur884CKBwrtkRCg6qMqgekqv/GJEvaAAlAhBvTuuXZqTUHEh
0nVKbuViMOQBIjT7vuhB6IL3dVdxrTpU6CC9dgMrZ+l8j+G8vlTRXDK0ZrAwVB11UFIlUXakuB3v
uyAQ+9T2ygSt1BBYQ/PbBF91MKPR34YU8FG0dMim97ymMHU+9qH0f8CUf+V1vD3WBu/ipVhFhgXW
jfPX0TUmtWLNKY5G7PhfPY9KyQx0b+ukmvHx8otYkE6/vAiy8QSGxMsvZFLnYwW+Ti6LeOFYATBE
7UDQWjxRZQHZ3UQW0PMcvIdlFzvD54SBzQZJH3jd7URT7G2B2McaBkq4AvwiSfeGETUrKysBqIFf
W3MJzDeecvbWXeo4hzBEBfPKpf0vL5CGcJWJCyi2k5U7f37b0EIUrMk32j6SoTBPwXFmzf4VW2So
JV/sE3T7iOtNpfhKefN8GKyB45uw1x57Lfod995hiP2vtIxOayeGp7YDM7kqRRx+tNBpWWkIHu2B
I02f4Yed15kONPbye/u3AwQbC0IxdAPaDvHP+QOFMyWxOCjKI81G4GPSLNjCzJfcxpX7Cf9vfl+A
Hkwa7c6r509mPnSH/logsvDsSeKwTeFpx4thj5rLak6kGZ2pteXw0SBvsIU1utvYqf5X7njJNvca
uY+gOtpZRU/bO6msPO+vZM4XkRAP4Fs2jHTAt6jtWoqr4M87yUqilGqeLo9V27vrah6ybdkkX4pE
/xE1lbZu6EiALbkmNWsZ/fryG1hsvNPgga2Sd+wKcmnng+tZ6yS0ZzfHaIx/mdpkvyMZnn+6PIjz
Zo2V76vWmEl6DqfxfBQXtti5GtzuSGrV31v2EO1QwKTd1CQeppnBNPCk3BJyOrpH2xjWDztGUEWD
yfqTW83pMaUX6IeblOk9GJNxbxlp+G0Kquh71CDBbBuW2Jli7HYFmOed37bOTnTmTHss3XwqYXMA
FEWBvIgeQqC+d17XN3cIBKZ72q6+9W6W763RC7b6JCTdHFNDjDlo2ykBvT/DXP1ewIqy8iIv+dSP
nrXSGzPbCbOhc77uQb6J8qmud+V0109xs+89u34X7S6voblwXTi3dNrDR6NII9AV8NQ2+sN1yXsj
bazRmo91EP+0Jn9Yw2Gt3wJnjp1Vmc+miunRF0lic9iH0VQ9IfH2PYUGayWzNH6uyryF5FtWH33R
hrR6iWanIfC5AmBHG03R+RvaeIcHR0zBOugdJD7A1sKfW07me6sPYeOXUXYAWK5fmdqbPeijuuwq
whfoLSnrLHaHlWtePvhCPxI7tCD9Ru1jAS/mh/++gJRYILcxqN0StCwW0I0hch5DaRy7bNyUY7yN
Jm+rkSh36ab1jfZR+O5BG+19jNlLaeLqi+KDkdMD/iVqHooip2N/eu8PBrjlAoDoASjepzRGE36I
15PXrThsq8oaviDld81Q/svbJytrGDjIBuYKorzztz9M8Ke6QesfO1pyNx6iqLRfl7j2tjlmN7PV
xrzlqYEvpIdneGVSJlzJKCnf23Vj0wBPZqeffMRokmEGcDnczsL/2QdetXc6J7hFNrD82OsUGHxN
z36B9xM7bqF+FZt9tHEihzKnCQ1EmQTZlbt7mT5gYyt/jRgSEKZvksw/n5qR2IPCAmvHMbWmXWgB
yIqn6EM29+OHee6r9xLZ5y8w20NgPHQeXWWTcz/U/bwuJyrDsR3val2faAafFeQck5JQPRrdDRj7
bHN5Ey18Gp7V1SFupI0BlIgHWOT8WT3Ats0QdOax1DSDRDM9R5CFx+tUM7Urocq/DkW+kOjPBO+j
L4LdaIK3mjZC82gCqCf+qrN9ABhim7K9jpdntcwSnqbFvEyCa9znJSsaNCR0+dJQf7SSuTukdmRs
8inqSRnpd4oHRMDhSINlGu0nI/jSBhN65npYb1oEMDemwenQQQ5efiiXpfzDV3l5Jt9VbHSWYtxZ
lj9oQaZ4N0vriCL6X/jSMPDuezf8mFmDd+Wt/utQXMK8UBJDioHwzLSmji48BwzCcTTyz1oA6Dkt
Ynfjajq4Rlojbi/P7F92PBbIJuGs0jQWlfzz8SJEpeCfLoJjQEPVM/QmdKdFfropYrvPaItKDXq0
TOhDYlEckBzWfvlO78+ruBjnFBpQJZgwRVsbKNdXenBC2svjCs6IQqPsVibTlRP69uYh90FVCRk/
VaRe5j4H4NnkE+fkcbZEsdFmc/hpGZVFK3dmUWwzuxtZxM4Vr2jpGvL+ueVAi5FvxaunTny+SH3V
zwFtYfVj05nuDT2QaAgVbrWbkMF4kC0okKIbrR+Y5WqTloF8AAcutjbIt9Pr+v/wzf9Lzf2PnfuG
CPRzEbe/f/2fx/ZH+7v5E8P58nevGE7X/R/lGUIWhYki6Ff5jb/5QM3/EYYTl5ICVTV+gppXDKdn
/A8RcgXNVnJBWL5XAKfh/4/kOmaVFC3qXeql/weWrZfw+x8TokYkxwt/pmVS33kLF8kM9FeNIXV+
+wYYxGBrVnalZWuyhZDRO05XpT9sTTrNrqCVdrI3rQmYkrRQGerPUUHbk0bj3Jh6t4Fwpm5DL0lR
HwaIopr3sISjQrEq09Gpnp2Uvr1yo7luliCkSLRj/PbGcuqOmRi97IfvO1X408qt2r2P3BjCp1Vu
xA2PYldo1j7QsdQOxUbhulOS0YOT5+8M2OF55CjPjenOzCFmoomuL/mbP17ph9Nq/AkrPT/cZEte
0rfkTdAOYdV15Zz94VZ6Rh53whX+73Aoi6Q+tLmd2QdEOxrpHWDibONhDf4si//KwA+Z4e7y8AuU
G+N7HqV0kjXEgS7w0MU1Nye0xrm6G/965bJvacuHqRyKUg2CdgkhE8IFUrSRLVaarc009gy2pZjW
IRQHvHrbooPcEPMTxkrjHmramp9dfki1Bv/sI0dR+hncDmqbAwni3+drhMjAGKMunh5Q0ZGpA2tB
7llPrzpU/3UoMIU+0TlpJc8jyX0+VB6aUNZCm35gvyKJ0Tsp9CSr0UQ/Ur8SfJ/fejbVZGJNVZ+A
YJasnbdY+ZHirSmkpf1yNQkXPOIZBDg12gt2y1gnSWGuRrSELk9xsePUuGTUudEdEDjcgItxK0Tt
Pfr6/V/RxElyV8jUkIcVNv1rFEKTuIsfilC0LeRRojRN98q0lYv2z8tU0/bAMeJpqqy+iWU4X+HI
gYdAR/fkF4rRXm2tnYGY4cdpucsZAqz7GCyQgQZiPXWPaaPD6LFqRIx885UnOffweBLuU5uqiQ9k
jtVYZh5aIpJkSovwJ5LwhSP3ZV2hK7XVoMaDoX7y5chbubz2bycPSyU50pdbVeHbzicvPBFmyaTL
X4idYLt2k+HORrpzJNo49jb2Q9t9kh2rjkYMlXP3qdSnXgYk0Eq9Gq5shEU6Si0ACQHOPglb0g9v
Ar8omBMnqFrtWcTSy7XDiCQWxxypFAG/bDcgRmGvieEnSnQjGCSeyol10T3mlZtMCIgYsngMcpEr
EUOyruYx7+Oieb68Zup0/7lhSO1CeQu+idDkX4SluyH0pV7P4/MoW8km0LtUZ7H0cbAQNhqlhfZo
Zaa1OjQIg6ovcYVg+eWneLNYxH1kySwdzBH4Rwz2+avza7NpQdyUz0XmaNxMCTYZoYF+0mEHvLMQ
ikl/NMBh0h80IhfcE7LKpeEcfA3mvBT8CHeIus8mJU9QoDbQ3wF6JytwxVguMGy2h6CwRRKaAj8I
aeL6hbUcraGogmK2npvQVOLkSdtUWfehnkFmF+uhnmoejpBf6S+UCOOW08ZP5wkB16oKae6SGdwO
OUQv010ualqPVwVhPSIMnaNr2dHNg2jO14QyI4be1JLJKAAfBRmfmsaKI/HKMV14olgqMCh0oKhm
EIf0wZKLmJ1Z1H3RV080fToICla0prAVQ5RblH7N7CmZnHA6Wc+ss/lZd5J0NkKfH41Da7n1rhus
6wfaXlpxEx8qUGhkg8wJhmSxLdIxbfJQlNVTJTlF9dZqUt9+bxrCmu6sBhY5eDfCHjmfXIzTRAc9
NcJa0NpvDu4R2oJQO8jcRktGal3j3vuxq9ye0YaiIdinHSmhaVM2VsAWmnrP6Y+VTJDRmGGeHNLV
q05UzOrzgsoiEHzTmiT+lZ+PI+/OcqAoDVHM0qPW31QOfdk76PXUu0vHCBVYGlLU8MjEKSksvxwT
PqLEJeLJQTErj6etnDz9MdIJUFe7oJdG/wiQBiZtCXmqRG8+RxpyDb9BPh4iG5fhe+EXof2l13ul
uu75NCb/1ddFieN1+VQuTTirDwIb+ArugYuSxOIyscKpiIygyp5odiM9xkWte3QED2VSZjdWVw8Y
issjLq0RFLWIedKPhK/N3b0csZF6I4bcGr5bc6c249DZyvyZjYcw4c7twXo+hYk1swkHs2ub6D2V
V7D5V075omcG353+BHK5Lik7XWEbFjOHgLFDNRZcaW4XOY2PbUn14HdZixprJOClMLYy9Mr4Q9/4
ERanEk4ZbSO4GujJJbcyZP2qNSOIJ0PffRwtCcfRqhkMtz+25KBiQKskXu/YRHT/JrodkoawQ+pw
HHahsw/LXuBd3IRJ2qqT35M3faCbzKto5U4lVP77ywu/tGuksMnEmGrWzBbVlsXdmbqhKIa68T73
XaHjmjtSmrjm/az2LRVC2z4IYxjZtiNsO3yJ2hd/XaOSr05Fl6Dw9RiCWOd5zRqBRnmIK9NSJrKe
G93Y1VlfofszAzTm1IVDriIFAz4RTqdnwJBxZfcuymY2uWRgDQRcEHX6FtnFhamu6eNEya4wP/ut
sDhbbRWpB4CipVNH9+UcU3SbeLZQUFVt19hKZVIAPHHRaMIgODFGR30LpYQm/UFh10NnYcjUOtR0
V7o0fI/8ViwsNcWTRiTc7VDjVZC80q85cV8w3ctva5EwVVML8Nlp+QFHrQpLi6m1Y2p4EJlPn62o
V5aqlTVba87muPzZ6j6wiBXU9fX8xTMLdT/mGtwp8jC6eQaL1py7RhvtAkvrhs94qZLlGLwERNKt
1c9YEyj/ArYYqctKWbcOs3kASUTv8brFI2HAuA0pE6yJHA2WIifp4963rSegJXGyTmlEicBM+Ndp
fZQpTH9cXoSFdVLNgnhXgNZBV6ia3+KMktOz3cmttU997pVYh5N7awofqh0oSUwBxcPlEc3FdaSG
tKliIXhs8R9e07mXQhoQF7IavU9NBx/Gj3ZqlZIVdz/rYydQqjhbKislyBMk/SYWHMrWApcFo8cq
DXLM2g+e2/ghIrqt7WMMOJD9UWYlvzXCv8l3YNB16fZ6eW3QRiot1RGmXs4Kp0i9jghIPEv/KusU
TEnQH/UyV9rvTppyN0EwoqLvy3OHKvzcU2Ty6hLASID0wAtaRja4g40WwbHxSSAsoXD69BhU9CPr
YQLgb7bltK2B51f+CrBtkKDfKuu4vtWzzhoh3sDb0e5gY9Ds9yGcBta6HiBl/anHmX4YUNMko+0V
Zaa4Z2d5zEs3lz8gZ8yGB0Am+jhv/ASYIhSt+I8NzAaD4/f3shYhbGBurufGO0uXRrApCgktTzK2
nQyBvvkg5QFA0w06rqMxpfV81c9ygB8ExajETnb0KnT2o5u1k42Mz2h0A+y4wSCMEP8tjNqbVnh4
Zorva5hngnW2YgX55gRIHTrrxN1RaIgsykuwMX2CzMKMv3R2FoVATFvTQO7ADqCYc6O2CTYB5at0
HTlZdPBMC0lFCJpmWLcKXYcm2RAmDG4NxaJtlZa5/XlyIITUPgclLAefRijH2/c0LBbakRvD6345
0nXl5xlexQK13rI0RPMxGOcs3YcxOZvdXFJwL1cBUbYp1nBSN6hBGeDXi1/CrMoeVh63nerf8OIN
g75Os6ExkkMLa4jjb4gDnMzdwwqbuvcoYcMiS4a6MqFm+S38wlLkR6NhwXn7frZK+Ih3QMhoYvxb
nqwo7KrybrogjEX2rnCgt4y2SR+1Q/9ucMCux7vQpubtHFHasGjVTWhDoRQ9Ek7BVwuwhms9a/wY
NaZIs11IWgTY/WS6GaJGE/F+iHNuG1rdBxsDCxlj53wrtc51GgjgnEEL1wO0T2RNugqvK1i1k+WP
7oMSf+JLe/qmBv+tknsKiOoREi4blH7nrg5MRMRcCd/pwRg1zYORO3GQ+Ny/qkQ5dq/uRXiSYqYT
WQ6Xyo8xnEAQraGMDpzoYQLBV3n00WjJkO2QJtVMCFu6CfaJBzexEINZ1UGgchKebB2RfvEiGCLn
O4i8GlZKm2pM9nusdg3NILTe0sveGXEdG9kHFKoSP9wO8Dg08JPF0E8gFW5R4IYpqteAMmz1SExx
vdGrNJH+pkCJ1Sm+mZFZMF4Ou3PwGcoSCNclcTAra8LRzA2yNkDz8iE8Py7Lqq4BmUBjIVCSJDAQ
BmzWu0RAOQiXcNamfCnBt2qPr7rD1OEiRH2DoQVPsp0L/I19G8ic36tOUxWtM4PurxOyQyj5Bo1S
o8yEQZBZGLF6PQZIEdP5amRUK7IVupEJGTLEBCSvAr5+X8DWVxPQwB8dx3ha68FHVLpex75wOo03
CJ1p96VNii4uWC9N0K4skPEyRqgGPfXIMW+6mh9ddhYjWPwIdgQNAs5240pNvfmTsnkW5GppoF7g
V7liIZXhGfqiYVjY7F9enZSWVT+TRhR8zxmr0n1MHTsMrLWNri4fX3nCYC1ed084NwEf6SWamlzY
Ti+L0bFr0Fo++biBMyvhd/NF89TSY6k9vi61dvr1vxf59HtkCsz0vWdWOQ9gFJronxESrmK5j0EL
MOnanEfGgrsqivVHAvCoDFbO6UWVc9+y1Yi8OxndFEYwhcgSwIA5uQ9B3pWsUm9CZodMGZxzPBVp
jpCu51SflNMb5Q7q4uvMi/T6OTitYFlxgrBrpzmh1kOMtq6QrRyMw9QBv+fQnF7taXu44OBZH0SF
+Yutc5I4Hd0JNuRddBIIf5WBRMNP98TnGd2Crr1lpkqfvjptpLmbOp6SSapPMWI0EtAddjyL3dW0
Qj36aUG1eVCqrGVmlTblcd0pYFSbEQSDzyxSGS2dttKu5EzD2qIyH83A+wVLZNbPhhsVbJ/GwWNl
8lB0sF1fJeRKs1dSlXDXKyljaACUBwSTmVqmonMjOKq6LMqieAe7K58rasuIrEPaTJ7R0gjzslfi
pAlab/+65FAMSh5nRPKQD+EGKBk8qeKUe743atRkPuO5JX6/qehvLxDDbKKQweEeLgmZ2qwit5mR
MCBlcxKBp9injnPH/cr3UsTDEn+X4iyO060VNNlYHlq71PN8nUGamCON0URkaY3A6Ph90dYNX3Aa
new+rzv+D7CVJJqjDwapopqicnYPy6GSbh/gC+cvFbXtF5eOBqKAcJrV3ocF2SX1PVq1iYXxpcg6
f5vlXLH5dtSKkD4CJ+CqGr/DOpxgb17lUV+T5EkLDBgFWpER7/6c7IYK5AEBUpZjD3Mh6uh16Wcs
WBMOaTh/sYRfDu3n2hoEhCjtaepjEDUskVVRcGRGaTQ0zhZNDgMr10pbLZ8xVmrXkK9SW/yUP/Wb
FFzyCkSVmm+LfANfJBuc34f3yOFfcTa77hPNfSl066QsJhcl3cqQ/IY7GSqG7R1gnI+vSZbZcDIZ
7rqilqF5E4X1zGfMp9RbSFhO1rBGFpN8aWggzfCUQ4xdIpKJqiBx6KuCbmsPMVqZUYqeACACN5y4
85oJS5PsiPVKFISB4apUgdn5KRUGCOsj/lxOGbP8DmXxGGq3Q9hIlJcCAFskKcsXwWQvhUiv/WiT
xprC7Rgm2iR2LsQVMAuSujBce+WRBHKf7MiCKRtyg0HpsCKlPjMrt8jVtZEjG8eqSVMabL7TSqIN
SybaiiGJ7m+H2clD72M6dwNyijjTZBXmim76J+wt+0uDT40VQHREzSGsCg3jT3ipslRZjL+KZx2A
7ame3GAStfFsj5mb3btuXU3hzjbLptX+QlcmGcMtNxpioqsmI/+twVlseJLcDDLc7Scd7YgInV9n
smC+Hzx8m/pX0ANNML83Ckiu72Xa9Xmw1kxkmb/MdmfagH25HUaCfcMo8SlBVQSd0bHL8ySAh55v
al6vVJ7wPzevMzm9y7pKSBCvHcea1LRezM2rXDHMscqa4P2rwxs3UB7kCMep7D2yD+p7jqFr/MaE
UgFfoKJ3+A0id1XbiLOw4ihHeIvh/dxORoUUyeCpUxnk6ievWxafEkuk4Iv86JQPV+aURjQ5ThJa
NMOUuv+hE9BBwXasF2TP7WkOA/NmqAt1yiNtVunAhuoXX2zcMmTOZ539bevUH+7JW6onT2Pqp0+v
AzkSeq7Hmq2iPZ4itiJOIBxZJUXV2R/Tk8FKT4nGGsoVdoOW1SoJ2UiazOwNsj816FVRu8hvdrFT
Med2oDbZ38ZmpNw4YY+M4fWZeqzu5cBpZco9skKAVB3yCvJNjmQxjGpPeuFspjHQ5abI861IMk7j
7rQg5IGV0UtVMR/z3tCGcSdMK/P8K4mvRdmIXA72gR1sYtyAbC7TyqKlhqAI/R8F2uA8tRdFI6dh
KDGztWarE5T1JF4EPNi1evYr0d15bKeGB6JGjwKQBIPxF4Gt7MZSGyD5fXw1jQk5YJ6COICTdHmo
RZGG06SD+2EsUlb8f9l2Mvhp7Ye4kn/vEZDNELLXVWjbD0CI1e4O0IThSxcnvOHSljav7NU4Xn6W
8xQCHRnsH0DuTJ7qJ/vcPI/nEWKlJ4Kj9xhQVXOfYsdQ/njTwACxnUtc52vr/HZAJRMKjIAmApKL
wSJnkQqpGxkSSsca+V33KUq58W+8KcXMvZ7syxNctC2oGZK7pc/HANNlUI5aDDhmiR0VCCkdXy3G
IGaVtIfmY4LYdLQbHzb5Kpzlx26wpmSDnpSy55bENEBrC8/slazcW8IkQin6JyiNBvRbU6o7X/Mp
0DUwblZ9zE6HasCv44yPXRpi12NI+3gFwqadDKEXi8sB10IT6kESNFG6ed3XRPY7J7dKh9oxpmVa
Y+prfp3zERr3MYhbq14Pp3pWdTKzl5d1+Rp5cRSydYeKiaLPWKaeUK6vW5MGsXvRpMoyzS+OUNWg
TPZx0vzO/k89RLA3MZ6DohsdAIrOaYls90a8EeRlu/vXa2+MBKRweollLVeyiaP/lFpD/NaAE4zM
Ioabo/rGHFhDSCa6j6GzfLmWcJLV2/DSjHNR0EDMlC8v6KIKRbAHQkMBJBkPTAs26HxXFHorQtih
g586yl1/b0DTpSMBF8vKVeA10PGVr/XcliaUnTIjXlplOG3NGmGv0fucDDrm4spznSAi/xRIHbJ9
ABYCgDsvpXWY0s6fTIe9tvRi0ezlbOpopJnOqPAEHWDwrvyrmSH/cddlE5EdDVY5YnL0JbZO1CKV
xX0LNChal2lF7uadaZM90D/koRNFUNBzuzvlfTjGqUEjUWhSNPre1HVOICMT00bPKM+62YTnudTd
Jke5wCFZ9g5lhNJyPwSnilzqEk5YD2EBneL4Po0EOg4b3BQ3Rj5ET4CQHAgVPChWMjoIsWevLoan
8WdilZ4cA3xsH3MPYzyG6BQspC+rOQg4Apw1wZ26yIfe1HBJS9phsvvC7FhunCQXDS0LQXg+QDt5
JxXlTd6bXvkG7Wdp0+aI6haNDIp4g/xVhrbI30mLmotPwOb74oq8bDZqYwPrO9e+uoZpQCY3RHSQ
uua28kuGzFPigv5Wp94QRwiM5Q0RERl5iAU+WziuARSgUxvY1U3i6poK55tekjCFfVRFUsEwNRb9
wmmXkzglh+JRJ1glovXLcK3BFY1Wx6oGv+eYH4I6qDxkUmuOZ/3JmYJ+Lj9RMVA1Kbw4oK33ZdtQ
BvgUV+SLow37HEDATsjaMJJ1buA2/jURPDb+rQMjpPlkOOPU+vckvsLqYxEESWpuk6IBlryqOPro
ICE5TTV8W5QoH/mbYYSIdVrpGrmFHnoyBbtcT/YUDu/SANpVqPKyZIiJh4MX9blYINxh0/gwPLt6
nk5iE8LtDZI694pcfivIndBAqZiw8GderQlc00HkvvNzLG+yK0Tmmh1+8IunROpaeXrwkKhr47Q1
shd/rkB1kKBLBmBaqlUvdTc3sEVR6VFgNVPk8oZU64NPmOHSf6yKQMt2OX04zkpE0fDoTLEDXXg8
hHtwodYBrcH5JpdjfyAXUR49aDvXY+CIey9uM52sby8/hWzqgx1BTrzi9InnRFbZN1psaPgMjJBo
MrPaPeEqSSGzcO7ognwqU45jAR/GO3cASunBbsLb1TW5S2Bg2CYlmiZzAs/aFr+63aJEYsEc3bj5
T2hvH2ENq+4kElJ3UPS1W6chiQyUJDqgCoiqZTD4Hz0UfKjMV/GvuKnDTSYqerPQ8ENiLKhv/dnM
dwjTUcctKgclgtSH59lOCm838JE3PhHVsxzLbg9yIfxVBxADpqORoTYZJLR5JHr5WNlk1+Gn1WuE
Nqwy+jyMs/8DSXmHYLzLPw2+GW+RINJvocoQqElqmvXOJtG2k21T/G4SL/xI+i8GcdRawS+DYg0R
iVEZx95MBE2WU6Ft4XZsj01vkzLAFGyaaeygAZFTunLoXlgjBBIK/xsSWMFEW7fb/WxMNHC2ZVe1
BCpxTp8yRPT+b791vHyj/T/qzqw3bmPN+18lOPfMcC8SmPMCQ7K71dp3S7ohJEvmThaLOz/9+2Oc
zNjOOfHkcgIEiGOpFy7Fp/5rrKnTykdQENlGn99QtFOw06maM6frycSOvbR51XPa9GZh62edS7Yj
a6ezsaAJ8v2ZgfRCF8V4BL/WTrPCSs3IY/V7N6aJIJ519Ygn7NE7Pk+ynT5aTZtDk8Ly167LGxNN
gETWuK4dV25akg2M5kkNkVynYj51h4Q+J92Q2eViCBZiNkXhOFmlRRqTTtemmlu1N+VgnjllRYeX
5Tw60/JZH+L4Ei/bEIwdRTKAg7QcJqiHBUHQjbWzRV/T52Sr54VYin2uQ1BjtaNyfS6I0MkSIo+1
wbJf4ZabwDLL+tCw1Sf/oepvZqMubrp06Yuw6PvkoU2X9knNsjIDUnbnMDaUJLOWzwdn6oGacePN
6Rraszdd+2aXlmG9jvlrXpGeCU1DIhL9PIGUo3HjQwMcpalorFB6fErzif3akWtwnoPYjxAH9sCb
xtS9DFrLnpIIR9fTaOsrjcJ/VRpjSUTUBhOHk3ct1WKk7rPQu8S4ZKs4IdAZxTatMTtAFvVgNrU8
jAP9Pbkc3VdlxQ8TO92HleYG79BKeyFwvko+Fg7IIe3FMOwY5Ja7XvkOZh67hXMtkj7Q03E8un4h
Dy2TpBEkovMf/Lr336xZWve5ipu3cR3XDwIh44hKN/PCRhpw0HlSYANu+zsmRC1wpno811RXvKx6
Ux8s4uXRVgEIX1LnY/Msm1mR9DzzQHScwj3BiBmHsqvzQ0HO8QPqLIvPP5rEkdYW7XJW9wyy1l77
VDKeGEvp31WVWs8ozKJ7WbDkspGtssva1vtTNdjTdU0+8j1BfvZnsoNZHMx2GS/tpeLmAZW6Mixc
5zN5zkd6bSxC0QevPsSEh0VscFF+Alz4x1VT8TkmV3Wzml764AF+PLdkit7zwE9OuNnExWpoPSok
N9uXFMKcw1EbVthX2FK9lRZKrndV79dEa64LQPTrZG5kG6Lt0Pdqyttn2Q92wvZ4Xc+VT1AJUqOC
/X3V3CfWSrh1SkEl4UyFd2LA2oWjXO0rYrQtsHWlvRP5j4rsfHHsNfPDpZqZViMxAEp754VjjaLf
0dRalD2NTDI+nzSZXIOTlJeavdSPZa9e+Z0EqDYzHruKCSYfRH45k9NPr6A0qA6mbvBlwLI5hWU6
6ReIdYaHzBzH9kBvu2WHfmqIMztulLf3iST1T6vUo6R67vAkjzDWkeev9L3la++PQUXS/GWjwdif
UdYrONYuXRrqvPVHqBpjVsZ0rPEfXFmzTXtC7WcypAItbXapL9VtTnFFtYO0XdKzKiuaLNJU7aBp
jDHfHyjR7NbbxavVkB620UOPCOpqyqbgqDVTUpwW7KpVGZJx3XWhU1GpeAHekXehNRjJ/STWZgkb
vXTPEdzFmOjJxi3OerbS/SOpgyt5LIGmZO+4DE5JjTDoZOxdceqYs17n9/R8xJQSLHOr+xTgsdjp
R0K9xuXQlkutonTsnOHO15LfAlwSKrJI240TAt0125/vMgvdC7H4dnnTLAaV7RNbxTzURWvq55Of
z9QUKJD4C/JT1ylC4rZGDdjUaW72WegaojjttWXu8qty0Vx/tTj8tT4Tfq2b1Gqgs6LqprrqaTfw
+mhxc7c0gci7hvvBg6AMB2Mxq51tDGV6XqTwq0FVA9SGaz+3eCqrBepGDHlxgp/EaXYJVN9FkQF0
RvmczSdWQnZoRABFSrufmyvjWCRKQigOZHMG5gR/TX5jf6k5/ownN4/tLhA2aXnhAur2aEhNvY8+
o4ml5GIemiY2LFLBUnMwQ0a4VGtC2HXEZBPBnO4tWS6NYDAbvCUrQ1bSnh+griebs88sQq3n7sim
l4GTtMaM/bci3JYUfnNuHOfC0EZ3eICOreKTvPXs12QcX9Y1TR6SFIOjL8nrY5tQ3U2oM3axR+45
YRwtOSuDqyCwxHpWLmZ5qUjT2lMtRBVtK4nyFQgtZVBVTnWnajpwlXKXYPAym/V17KvPfRKve9GU
EHHJHF/AEZJxT17G1EYrDxv72u9S604gAaIzdwSt4XrggglQtE3vRiOLG0nKkrfrhEjOu6Zu7oa2
65PdMBNKewT3TQQFX7N/rBoK/uhLLvdFuzXPFbqx8/u0OStiR7swi5ksaQnt2GB0hchlWxSZZkz+
/UBF7TqbFG4SP1FWke6PNMdIw20uUQBO/VGqKQ78biLnoi2SPLTdbpSBb1S0ADVIGodj5/Lldgsw
9d0aq+w9hrluDzkMWaS4KUnVXwp1yVOehz85dGWU5cwXfIT4lqdOth/I7Q6HWqaPeZYYL2Bn8x7Z
jU85kk/HqhT5tZbrKhzJbXnS6+qhpEEMng0bvjDj/LmZTLIgHKtpni09VqcD/Rb0Wao59yjQGuzT
WNL2Q2EjGHVGdwySeesqZ1tyOk5G9rlILfFSxInxVBjWdD7CvUaObJujBej7CHxuFtuaNksasvT2
grgWi7mVxXG7CO3PJO6DoFHYsz21Z7N7a0ZPy3alm0FlAgc37rF26qwJO5XNPWzRSnFBKwjED62S
dSRwtSx3LkrZmW9pmpKPbJZ8BtqKReqFBa8bAmBxTaQL0SyVO5giYgs/UpGg8fg+rWTTU9IIUkK+
k2XpLzx4J9LqNW8aT7SeUteeVqqTrHXMh4353xsrSWxBRn3clePM+dswepLHAzvPfTPE6JlozbXO
Id/UGU1WRon/k5HmfO4G+VaY/ZyFHUAhls6xnD/3PTF/B25K9mmDBId8H+Gdxq22a9zV+WidAjMT
Mzxl88owj/Dzg2QeAi4qkfZnFHgr9rKMI31Uxq3m7LS2QrWrr6Pz2Hdl+SzkONP9YlGwpGutfjlM
wriDH/N8dD3McLjYppSIb4aqU1a/etrNbUpoRzv7jJ7oMLTm0konQwuHeNPSLZVOWaqSIx4BNCVc
RCElm2luF+M+GV3IkKoI84IhTe22bSyN7EubmczUVh2vTzWNNcWV2RhTF7GriOnH4eJt6DNWtCOU
C3GFZl7bV+5gxR7Ndm1mvVKYKLQ6HDWPCPM9lFcx6xdFSmcmrdgad6YMCJOquiEUPHCdJaKhwfHK
YECPbS9RPS5xVZwtXgykE3YDGzB5XY54TKxgRqjtD3s1yDZ7SpLCbpJo4laBCMElZNHiPM5t4/b7
hFmtPg7poFVfupZqKmeXomCq6p3TwpbdxboJe3KQSJ36OlKLren5dT7IgvNgawiehhwtMij+iFCd
r/9B24/QOY5dXlMWK2mgf3KUY6Z3X+FWTW6UQV9S13mnmUY8yzMMoxv5DuO/MRnch6t4p6hdn90D
yuiV+601Oj97Hihl0tKg9rDLUA9bxPlEq5hiOe4faZu1Wu+8Z6CcL/Uch6VNIUw3tMVhhZ/ibPHI
y5v8zSJfcKwiet1I6jmzBr4etscGnUQXIluxqvjO6h2ZuTvSc1IKVPVhaAkci6ysZ8Zh75C0e/ph
ctZjQh2iAh0RfbDsGoJY+qyYi/9bDRcm715UyyLBUUew0CxEFDWUk71L6tnOyp2c0MwQgalqAq5X
Rj+SU7TSjeGxxtin5NGwW9/eiWW17APMXfUovaF80NDH9BjxMcUFZLXN6w69SPWu1zTGw7PoqSp2
jdv5aTQqlCZzsJot9OHqDjR3opM/pWFkvAbuHE9AcrPzRo9JgzPd4SI3lqXaSatCbjXSOGdJrSTA
b57EEYf3KgKrlosdzPVU1AfVb12Ssyc3F7s+Fu9y1WMC3JVdxVQnefYQ9da63HYZmVAMCFq5YwJl
hxjn0nEOyrX7KiKmbX7T1piY7cBIpta49YqscKIpq+vPCsumwqs/sjUglpTKa13lRrpjnFAdIbRO
Mb4n2rwhLkzUFPFRG5rs8Y+NsbavBsNDXmO2WxObbjfNzl707sToGvFcjqUNYClioiBCAMUMNzuN
td1lhTV7iMh0G/onxAsq4eRIdHIhqox2ZEAyTJRBgFuXCTvvKrBb5vCLGcpsDiarEDtRuOWpllAx
2SGdxh6BOk5WiC/MZegir3Z8SCWtTw84DzgxYk60wEIdd9LKss3DAcDsbUVywLUR+zeDpjd8z1XS
AyDn64WTHdl+TKBijjriQ0N+BHiYy4RqXiRhL2wup/RG5JXapi7LzOhjki7dasLJ3lgireVgjXZ+
20xWfIHQMXlPlMGRp26b9Aq8BiAj65qRbkuOwYM3O8P1pMqUr4C9Dn6XOhhWU1FhNygc/9YAPhSR
nzfT0QC0yKIJdcunybLxNzpFZ5P5lecIDJVz18Zb6Ab9Rk+u6ozAFygJU0Xnr2116xLgYFouDexc
dDUOJESyQ6mRuPvZ6I/HxFXoy7p6RdCZxOSLeZNfbuIGdsOhrMVi7uF4YEp1C8NjlIzWyNKr4Vig
YkAKBIJW0rUMBRQHXFiDHM4T0xi9SHcSKfZIGeT9NIse3XBf8y3h88WLrVK6YCoG8KtW2ybezrPJ
vWCmJvvVpaAbQUnRZjQSjl6Odgq45HqtQACC1ZXEvhYjErnIIp92t7Yzv5M4COIQflQUFlvyy0S/
5s6Muzmcemd5Fr1nj2dzT1ssJT6jR2uC6ql+1hynZUOQgQJV1C9ZZWyeeWlZCIQ+BJoFyoj9M43A
zbelzKi30WR3jdouD1Fxma/4WoYapkD4S5g5Xa5CMdnZEg0003WUPHlEdAw0apWsv8oqz3LDXGh/
dyfnkXArOV+CXBUWYEBDoxB91MYzMTrJElRIKS4bNCL6TkzOwqbAN/ElUP3q4J828vS+cGY1hTw3
meqYz/H4q5ZeH7ilq8magKEts6HUqayspxadRBIQTP5MK3rzpGi1D1JaP28FmkikTiQE2H6pnhNt
wilfdLMW0pdoXChafMIO3OWlTgbtqHJuakLMC3HVDz3hY0679TCJ4hxcQJxose49ghhngssgcd+o
OLJ2s613t6NazCP1zURg5nT4bdOaXiF+qYF4RNd5Jx2GdJeUco3Bqcr8+VA75lje4uLNImoHukhx
qVMwRjnVjvHFOKuXJkXdNxlPabzMT37cG4HsBh3zo1PsSFqLvyAM1mmPtPsHj3H/YNixQbToWDzp
/Ar1qjMHDtH+E64Z72KGpj/IseeuIxYciXF/LQd9iYmkbnSD+2C99hONMCpl2NWB54Gq2WZ0lL0L
5CX89vnUmupTDtgReTMblZa2croHU6N51LzSvstTy6ZMG1T/KGVtQGahlSws6/MygP4rerzBg9Qb
D6iiGgmJx5EintjRNpW8VXbX2A5Ng2nLKt+RC4W6SLV4O6D55yWvWrgGKMPmyl4QwyyHycRtYdJh
qM901utDWuXrESn20j/E2Tw5n52aTnTKlL2qtykiVnqvkTLo2JNi8SrQo+CMReGQ+0bm6hHSOWNl
bPT0JaNDzFU6fY3LDIoZuObs7G27nrwXlzoYFhVqy8uZFHrhpBTCMuehNIi0xU0SJCk2KikExYzx
6KIo5IMNyhCi2w5izpTkVL3VFuISoCSR2u06Sds7GUJrlhTofaj0NiA3uAZJOTkkebLq7c1oEZO5
hWzNrlKPjTfFBDpDpXrs+zD9ZHN+medNRwldN20hxTtdWkPXvg3FOhpLwKvIjIbhxmYkC1aZsjKc
xBgdc5+2rGX7Jrab6H5Jd/k8ivbToCWrSZtx7BX8HWp24c5nWt+xYT7LFwrs3XAmgUH8LLj2ex4W
1pCACReXKbmKkHRwMt9zc5mzYOJJMvFeNHIjNKqvEomq8EtOuNZAS/2EqPxep7G9o2vokJWbyxZy
9MeMbsA5r9dxFnxUX99x/Ko/sZxaQWJ3IrVpkelHfdYwR2Q5pOD+N0byb+U1HD6ay9fqo/vP7bc+
NxKnSpL2v2UJ/M+f7imRbKq//JGL7LNquuZL/+NPffe63f/77a+Tj2bLUPjuD3ThZT1J/R9quf3o
hvLrZ/j9J/+3f/nLx2+vcr/Ij3/+4zNFjv32apSX1N+mMnjoSP7jj7iEP4U5HNLXGo776ysd3//5
j+3Hv2Y4GL8SuADggRBM364UHZHH1wgHzfoV8wj5/pxK6GeQXeO/MxwMfm3TfEBH65xxaytRgKvt
03/+w/4Vkxp5wIYB7oykgjzCPz7X74kEHDFODIfh9z9/m1Bg/+A1I+qV+Hv+NZBp8EnFj+l4TiHH
MvVfudMZ7FOpA5C7aIDC3LAy7UG1JlUzHaFJrJuzjMO608eNHmrJFF6WRh6r1HKmqG8FpmEldevZ
pDwoP1FpRYOKsaocN23q4hBAqViw1Y+zxrqOq9YZTztt9alDqnLg+oCUpbw+I6BqLs7BGNqMIvSi
GM9iKg+ziK0TyUWok3x6ryWvRmZDrh9p+PbHUytxunDm//T3aOWNmzR1MTd0vf5hMpQwJC79YGxW
oDQ/+HPffipydj8Bxn3Rn5n4O4uTNUc+8Vou66JfksJlyhOPbRpGmkQyuSDGG5owZ3r6AtAs2h2s
46gfmzzrrJMB9xbUXoPiJMjBDbQT+BHn0PhpOUYsC/ZBipGAO28VIDJtya16kjMGJTunLKUZSAPx
e2Cy0T6fs8mi8pT2vY8aNfWZ49Qu/WOYedzQ8vMW0E9fHZ6dlW0Ga2fI0wY1q0/D0+hT0lO0s44M
L21fAOIrGC6e16Hnte6Bdmp/AAVcqltyrFeFSs9PNdgpu3iwciP/sJMK9EtrZHYhda+6EUJCq+qr
DmmY6U4K1AF6jyi6XuKPoQWWwBzhag/Y1tKEV/N0CpwnXXHdmPSOHtKG4NxQ98FBNJdyxT3S2rjd
Ua7Tv9k5O1xU2bm4Q/MK8K6zddGiOEGUFPpomavdKioBrrxgA2LTDlLr2F1tw87ZPI4ry+x5LFT0
aZHSVjwva1O9SAG0BnGO1SBo0eAALcwzw6oOeoRBDPQ8qGt/3ONrn44xjgym1Nphr5YVtXZlOmqF
N87grwODK+tsKpJsg//SLD0W0qZvzIVUoqwYVRL9kKmmwYwNDYlCuJ0KhP9gUohgvSElVstnrz3S
RHsEDBYfI20ba7g4Zv+GOLZ+UpY7UGzha2kVUckZF7uZGeJMdmvzhpUst3bIqZsbPcMwwMjnZB/E
FbuXWF2SclcY1SxDs7LZRywjHr/IxtT0ruF9Iw0Wrp+oe1hDHGgkOT2ImIIiLLxjR1szAl0I0KY3
PpUI3S8b21obhKOoQkKV1AO+4Hgo7qTqHGCs1G3kwRriM3d0ujeLPIMUia8dP+l5AvTg9e7CJIUe
PGGQV9YXXQf0CDbYe2ArZdNYC3tOW1nh5vAQE0aC9wybM5/OV+McUJAcg13CNYpwjFGvBAa86Bel
F1idEohhOrWJHOKD6F0L9eSs1MBb/poeERvHRUghO4Cjm/gjQEtBZuuBojt1tzasoZRUd6a3j0cb
ghSBByWddrHG5E752XuZ11Q5KbuYGvhp6WFuVfa0U+3mmpvYP58a1NZ8wR8Uj6FW1OZ7LKy8uMtS
MX0RIpu+pOjFRJAWWjNRUY11FpTWM56oUhZPzkD+J9OY4T2qTIEnTbooX2zQl2uqlCg9Xicj/5Kl
uYn7aDX918Xt6zQQVZ0O7A1t/8JN4uTD6mw53wLQclxcLkkc/ZZTUVajr+tuQJkZxBqn5WjSDH5U
FUxBH0yOr72smqPdSNI5lseECfoJjbU+RitK/rCqbYo5uzV2Q7z0yQQ710PXH0p/nquTupKuuu2p
OVgACeIC6YCliyOrRowyFYqBbrGmsbyAgGrxCfwABY4lBl3sNSzGX9DY8OXqgS1dIPvVujCKTBsP
QBr+m2FOXr1P3HQheEZNCouNn5Cf5+c1vldZVAGfzwq4HKlaJKqjEUGGjQZgYoFS9NY4sUKyyuAi
EwdwMyxoXa7ZwxbefNKpUU5RNwv33mnmuAk3Q8lVNsZoBpCVq1uiGrDlrwq/Mz5gjTyGtSztG5nX
s4+UFZVpmPZofYLc6WoRZcRNS/wTJX61eDKxIuREtdznnigYPeFDqfrrjOSydGJiCTnvzfngel3G
pVS1KDAsUVMK6SQVRysvFhZc9khsaGrUEPTCLMMOumHBCyYFFHOzKLaIPolI3NFWZrA1NZBLPJme
1rJKClvrL5aqmNJjwvU5HTvZrNxuTUUOUtEKt4y6urUf2xhr124zQBdnk72Mn4Q5W0OYjnqJv8Iw
UkZiXeafUaAkjRFARCTyHPdIZzzOFOOic6mazAlwNljrDXnhuU4mAQ/vqMzGnqLAZZ4Old+s1C26
vkMFkNBQDwVbncp5UrQsy5aVpC95lQ4N30CaN5jsli+zV1RoltOqdWM8j231kuQlfjZDZcNlbQDT
P818LOu+hOYruCrQA0b49ADrKJuwPlqJbZNttnvIcGLcuKtYbRAQZ4OTCvu8+oTaHJSYdpzhvhML
i4rFJZGdUwQiZOSXbVpjcfJiTGLGOn+JS4uPbufTmnKwY/YJA2OWf/S6PIYMJRTnU6Mn5VsHTq6X
KeW5SGWuUQ8JedLmpbqL01Zq5xp0MKovIiue2BwaaxMuY0J4dWTE3TB9yc11ecaf7rwjE4fvn1rb
PU8AaXRoRD9jf2qr2Pjqjf1bM/m/naW/G9Gv5EeNkuHjo794lf8Hpm6m3n8/dP8Xc3syvP7yWr//
Eryqt+H9uxGc3/0jRc341SVSYYtRw/LnIHz+7xHcNX4l32OzYtGrZyEOR3n+e4yaIX4VJK0TlMed
hgXOYnf3+whuEMvGbp+ui01EjS3Z/TsjuLlJjr+VeG7a9y3xAWZYp8rqx8K0gSJzT+ZqiUqs5HfZ
PHSn/eItTSiaVX+zpG8yuo1FvJ90Y7ioVw9UijustSnMTcXRhNW5AXeKj5Qv25/IYe4QQfSAatjk
9RV6Ki4P8arRfyPm2vuJnv43Cfd3n35Tdm/B4LrtcER+k9Z+k3Gm6WusLw1bgHRwlldEJOYdhSML
2mif+YJycfVowF8HTRnD/S2VGbnQxQv6SahBIoyOaiZlN9CEZzThRNgAjaNaYcFBG/DVurhELbxc
D1S4P1mAtg5JpJZ2Pc7ZxiHH686lF32AU9TqpzWJav0qYcJGmlB7y42b51TCmHVx9BdVZuHE3AQ2
StXcocv08e+1g5A1xaHATkm8HscDFOsHFTFGboJd3Aas2nBQ8eDcDoZZ19C5/LS/6Xsg4OtbmVy3
BjFTW+AuW8dvk+Uy7NlGjxQ1csWidoDGOrspyGfTp9tBdLE4JEN98/f3/v/LdWb8AKZVH7+wzHS/
YCB7p6i6qf8vrDjbJvzfrzkPhXrN6o9vt/rm9htfVxpb/5UMFDI1fZ2du0O66h8LjWn+SocBtovt
iiYxY0MBfl9nHPNX/oZ8EF2QF2j/1n70x1bf/tVC8e0Kh7JCnwBz/++sM5uJ5n9uVLb3W3TCJiXX
KRUUbIy/v2R4PLe5OagpQvTrnyYit08LjIjBN8fjXwEK/+pdbHKqdBM7j/FbWvk3y4HIJELeTZqj
xbDpSNuK/mTuq+Xtr99mg9a+/zIgyhbadows5DZveMu3139PQiRkL2IKVzRbf5vehHGVaCe+Etmp
GOruQau79Qz9LWrvv37rH3r8tgPJG2JR8E3d06nZ+gH2q+K2K/WyoUwkcQzvrcTyic68b70U9QEm
gXXXL5mcD7npEIZNK0Hy2BvKeK7NCokupDZ50igxSxIhNGEmu0ohDbzEJwSx95PP+udzbusAozpv
slFBP3YykfExFu7AHoDIKgS2XkbasW337bz762Py/XK0HRKgKHLTyIXhWYph5PvTkbPhmiZ3nVFy
FH0XpBYQ9JXJUDxdYIB1WaDlADP0lDL69z8LHfzTl/TAX7HCoRrngcwF8f2bD32fG62VI/nrNAiL
dBFnFk3YX5HPf4uU/QD2brezi26Q047A1QPT+/5d4BBz5DC0yuQi755H12uD0bEkmrj16a8P5vZK
313bFDARTknADrYwQna2T/LNLYTOX1YCADDKEG2xrXLB9NsxFpAYs3ZWFg55Hn/9jv/iCEKa65hM
cGphEt1O7zfvSIkjblJSISJnsb2T1B2ncEtS+omN6E8XCQsiU5Zw8BcyUv3Y++sAt+Cl412Qh8W3
uZsU+1Jk+iacs46m3j5aeFiv//qb/ew9f7gwK8TGi00OKhETbRyYGGQio2g/y8p1P/UeJJ+XCPGT
COo/vydLEt91S5LHof1j4LdIZvhDNLu8pxafjog+rw1rnU+BDEDTHPKq+mAssR785Cb883VDzwVC
MJYmLlDrxzWReADNy3GGbfLj8nZ0VPpast8PWH5BZUa3Kn4SI/2nW4IVkH8Mi5INQnV+HFybwou7
snWcyKCi/YqotlZiTKpyN2q9XDv+9ZmkdOeHRd9kQ8YDjPQeKhctnMlbRNA3l6lBhuci2mKMOjcu
x8PQrXl9io6rXz/lPXz9AQy1ivcJfQ31wcR2SLshvn/2v7i/ThwDW8zrjLwM414CtKxOyU70ktNF
iUXbS7XSvNlYi6wCDG/AMlhb7GZnKCd2d/XY1OOBZc0g40R0M7AvZQFGOKpsEsGWXwL9o9DyX6mu
Wu0zFMLEWbHZtKxP3joL4tyTEvjFOkLh+8bOqowtwKeGuDrJU0DpNztr2ZQy90/NOfq41j0Z9cE3
yIGJtc8GKSZ6lGWafEKvIxziasa1JyglFYK9wTCi9YBArsNEbxwDZBDBY0C26HjISgVSFwOWkpJW
Usx8kSPMpYLHsxLzkBBCdD21/jSiyTC98VoDbrD2rSnkk1wKTdtvLnG5BzS3vXNbaDQflNiyZWgo
Pb1iT2BYJ3Bx3WO8EWyhZ8AKAmghl0k+szramFyAsXCXhHHctRxaCUxBEwLctP3Q67NdYwBYUNiY
fZ2vQdPHJukxDNpJuELVPMJo1snBLwtaTFAx07WFKb9UZyu+uRNzxgMGuCeQlSEVim/IO530g74Y
/kvsiR4Eu1nG1j3Tp0mhqLHL2TPuJh4Xxo3d4iY4oFKqzMPa2r2cAvRFpOhpftFPJ/Pqr+Y+nccR
Fjmd3TzQtGo070VT0QQGDgNOz2MimXZN37sUBxt5OYCt9FQKk9lfr8ex7SGXDb3kv2NEPznyg0TM
O3KkjE95rhFJj8jdOes6zntKEAwahvM4z/x7ygvBaZI8HizUB2P7iPLWJAGD/bAPzQGme+lALS97
DyDjGCP65UqgKKuMml66d0pBSAQxEQPNGes6w0YF4oZmDhdaFbpoxV8VLA6mZ480/AB9pPSeWhTR
H3FNZESIxHk09mROAWibFewvOO/cPo69pd2bZjsXe8vSajJBytiQwVIQAxmMSc5mr0qKKQ+3y+YL
V36DHruRIzqfLo4fMQW2BM26g0LC5c6YoVZpcltkQK2nzepMaTiPPaY0ROj1TqNZpY00biKL24ok
/wPhXMmnhq0dL1JogDQIkci302CV3kihM/zLLG/GHOmKu4gQ8Am4ETamsnHrgN2GE1r2d18bFIS/
9JaZy4sI55D36T87lbnqoUeDsR519sTNQODP0kTVZFGzzLkrlpOMGBd7Tw23JveL5UmfUitzHa4k
g9UUCWw+pNbCB8v7SpuS5JaHYI6Kl+rOAV7Bai+X2B/TwMj66nnA5PekjW1+5RmGYx+QNzlk5ORd
kdF3WG5Ngr5meg8mytVTbl39uZ9GOgmU1My7uktW/6UwFy/Z01vsaEhcPUP5L4BwVXptdXqMbhux
LC2wQaWTYIrHJnba9ECbTtXDiEzqE4IJhWJGDKo7y0pjuBvh0FAlEPNb0krTU/xYhHrBQ3nvLaWZ
HPELoXUu6iHNz2XJlLdXJjnh13Spiu52wv5iI1rplTaeVGtrARrXWaHeEY0a8z0linl9wr1Zl7uJ
zBTvI3HXLN7j4Bvy0IRAw22/aHMaatMED4MtTozXjVMY5wtKkHI/u3U/h0okFZJGob9gl7HrcDHc
gs/sdMWNp02mAoOTxS1DtP6Yrojsdq0nncgXlcojfSrBtKFan5vKmD/coVy+1EwB1sEh4epKzl4m
r4lxa99yrZYvTmNNN2Yh/S5E9Og96EDbj7rqMQIhOkf+Qz8gYiNAi1vSrLR3CT761E1W00YLW8R8
J3unE6dNPCNyYfGECNQZIAOFUggljpXkJ6STZNWJhTr/UqsF0CdVu2sIHDmNe7V0oAhmkfoCSZrf
cQhnIPdAerHEeJmqe1Hg+A3GlpUxIHMNaaVOwkyAbqp6nPSJZbUU/Rof+spEu+Eh91eBU47Dx+Rn
lNbjpNQek7Ywr2vCrTCBmeQD0UFkmR8oQZx6b7aN1Z+S7jSeeEk6JMEAdiw3QLU8wfcdqyMmNPd1
KjxkqVs71FNnoAkPKlvLUYUAGl8OtlxvSlSQKhzSRHjg98R7BTKx9HVHCEFmQLWVJn6FOm8+qtLJ
Xy2c3tRh+rSSRW0q+eQlrsWJmkOyQA6lPlj0oaP+u7EMUjLuJ733k5B4oPF1O7WfS+YUBqx+cvXA
0vimsErZlB0WstMuJqHPHtk1dBBVI/lxuybvkmvdrnj4oNdNnxaH7x95Xk73Nk9hHZx4hv7Gqqus
iQCIurimV6tVUf//2TuPHsmV9Ir+lYH2HNAzuBTJNOWry3VVb4hqU2TQBk0Eza/XyZknSCNAC+2F
AR4G/V53ZWcmIz5z77kQq8TZtBaHch77Azd4pIAXzLu0fo6EW6l0sfrYyUy5lEjiNq/7MbtRHt9v
a1PrbPC5Q15gf/sknsWmuesW7TiHkingAXSTl5+jqZN/MMISnddZ0VSkbBDUrxDD7nSsdWXFp4l3
9KsS1cjedNtqII1h5/OJQk444NQp8tOKk1Jx+W4POVPz9WJj20MChLfykmgVNt/dlfX1ZS8bGNyi
bPgSQTLLnlYzJTNWJSdAFh8sCjmZs+QVmu5ePq6j8kpyfXsHHraN3N6xpb0mkB9xpLi7hTO06fL3
3p6Fm7Bkc0E0+qv3yuLL2vhkHV8nKH77T8vqWGAgl/DrBPW0YaQpV5cVwzitP4Tb5MVxjOX4VFTR
XmK+9JRORR33ywldE3YNpVS0ZkHgNusBKLN9tCZ31ilPyHAdomXeDiObjz7xKXl+Sg7FJ8Hl3GWt
D8UvQfAWTkdU5+WUzFRf82HeBcemg8KA5bgYI++I8NcmJIDVaptCLvI/GmEQl9Ua1W4yFW6lD/Dj
YmLKdvarCS/Q3pOodqfzSkbwC4FQCBTyDsBUujIwIKJT7sq+X4qhszKpCJny2H+WTxF1qZUtea1q
nMvjBlFLS3Vg2BmEx70JzM9KmJqStZfFnFpYlmKWzqih0lyGaOj9EoccrjdtKKvGurgn9UEs+CJ1
xYYo8D3Qnb5yrmSH4+Pyg0uZlnm3fjSlHzKhbdmznpcwmp/ywu/ma2ihATfQ4pdvypBZlAjU+HlC
noH3MCjd+Sd7CQusil5bzQcPVQIbO2dCALvjnRld4ICHC00vynxgGl95S/pcMnl5CRibY/qL9LMY
4KWO8dCDms/WSY1vxrPrN5DFnuI0yfk+l3vrQO+bAjvt4yhv+euHoUp9vY1v8H80dzwOv5/Q7Pvn
ThrzOkHVE9TjSp2jfuYvPSoZhCmugbFmj1TE2L39WGR769dcyUj/v3WrwfY2eAqJwADB4PuERdLF
sGJ3170V7ug3tWNfhjoqerNKlDIJ9hfBvNXZ4+XgtngjoHqO1KYB4w07DSd3UAdwOXjj4i12+iwC
PaeTwhfRjdvSICUliSp3e000WsZ8C73yvjoBq3vyEi5LUUL5knm2pyUVgVHx9UaUN/HLeRg+o2j3
65Nygu7uoqRDR1AP1cFbW8pEG4VOjwW58u3U24flKprL7nu+QX9M2r5t7/k4B/eSRjcHqRuV7jdk
C9sPcpKwqHSmaZ9nU9nPrrt1r9xA7Zx6uEf+GLkOc1LITT/G+bpjXRc1ovOt3cS9yGdUvPG4Fm/x
DmkVXlSDOocSe/1lyra797310nPwwZok2OU0HcxqlRTABfpqasVScGrNdnelBH6BxA16NgIqtJAi
b9Hqfrd8HVz4SWNfUB3j5uXl990VkYo8OjkF6zc46YoVozY9HFWS3p83JOqfDNaaizYJR8VBOlp9
OfyyxOS1Dj/xshuThMhyH5YqpyVYo7gVmF72peJ9j9Wz47bqsljwIR7p3QoPcp08bIvFDDZbruHy
UeCk3pMYSumdtXC2Z2Za+udKg0491kr69BlodkdkwYhqrnPPZXG6chS9GkBxP0WMnfDctLn/0Jm9
KW84ItuPafOQmM/LKp4b5IoCJWyvf8xjGPB/i4VE6mkN2gw1f/4m+CLUV4DF2u+xjXE8ASHk0AHg
MLxlrMAoEoGzfHV4dtgHSA9KGNyoWKfV3l1MDBaEpCRSFzBtDk+M3TOb0K92MheNFszDawgQjkQK
NvZz2vHP4uBNKuYRWQwHqo1zRR9wScT0xsbsPtndiBFx6w7NaQY10meGgNM1MWA/1iRcYflhNl1b
O93BvZ/8hkMXYgm7WvjqQVSexsIy5BC4jvfiQL8jxXcRwQeFi+9mTlCpB0yQbIXwDoJCZ25NYrZL
KXAzGGVzXU05yhO5OFP+TWMobtMl1MuH8eLupaZbajhaq+5ej0443DMXjDlhRpviY1TAJROIZCHb
c3pUQpORy+98DXaN1r7ohx/SXSXaeyteeD/amdW0qRaIA4EmxtMplP9ia9gGCJKF90wsbi0SpzL0
UIOgaqQ9nzCzsvaXnyUGCRhlcbN/tntMfyZawZnOyixaEa7GgJWxmVVfIfLqJzovXSJgKeofQyDN
H+XqtTuSKcPdNDajFZzWSVYgDwIfzzp1colRe7bDr7BiFffQbR4iPjL8UBrgxmuiLKdrjbLKxdp6
vPxN/5RWZcq0rHCJIXvuy+u8o6qdGCF56LqKvU6lv1V/cLAwa0Q6UmAPcNhtox3xaxQkE8V94oIx
vvVgNr5r3Xi3mChhb7RAonmzROh+uk5r3ZpxnT8MlAwriUbOk6T3qvlpmEXANl/ZZXU00NBszEQB
ZDyxFX13DGeV/6Q+0F1KtY9fJLdCXkfVFwAh7JEHIsHpK+4jsPzPkGWtVx01w2eeNztXuyeLF91e
2pkq73FsY14Pn1eqqDKNWznkd23XxN4pNjF/DtUBY4uNruS3O/nluwps9ZpHrmSg38h8Phc1m88E
0okDCcD4k3d0RbgDlyzY51+wgmhCwBqK/KSWuX2p+aBRjbREGddFjwLS+HHZp/ZczDfjXuistNfu
hq0Ehjt3s+Vy5kjdl3SAcoCbx1XeE3yDwTmAHTGoTbpgeKrrpaWeR6/FoRLAT06KfScbMNI+KdTb
UFCBgkcev2HGI+2Orm3rqdQ5iA+W6CVWXNRCxUkHk3rwEa59xPPsknCK19jKOJjDIhFaM19SDFFu
dYtp9ZRHkd4z7WO7o3roAoYIY+SPZ1R8Unx2LLpgEO3tZc2LTvu7GfserRJEEp0ujl2izieb4mHV
IhgOTLH25jDEaITIo2jjKwkfB1twtxmdRc1q3uYIW13iz8b51BSooBGnjWAgrfhukiBdO7gkYwl3
xTVWfdQrX7zUkhsOWbduZ3XTLtvIf4FHli7es9+XVRWwDWVnvKtgjHgNnWeVn8Ne82O6mlPvZpzi
nnSOfgXI0seghxLfaH7CsimSPMuuDIOzl++8tTCTIfR4YzzLIy3hdCdtp2yvlnjy9mTSLZfcXM0q
RtVTbiQKD8MC+0TOfXwAFgPNpI29Iiv4+KBy+OSzZOHEd+WAtleod5tpVXVEABZ16Wqts0jWNlDI
PWkjMT9i/zs5cAjCBKEnyxtcWbANCGteX3mC9+DoTQxNyp64CqJGGipG3NxjnIyBspd0RAH/pwbY
9E63sW0cFfP+y5/D4Np1QjS3w1SE7/gpo+8gn8ZfaMZiMAF+GaN8XJfgD+PjC2ndL+SYMYqJtmO0
uPr3Eq2of6nUh4+4C50HQbQBvg1ZiFeuLQRcfs339GSM6b+x5LCjOzDd6nXGYUgErT3Ej03U1e8M
NvI6Q7c5U0kP06SzyZnKiw/4cvFf/G3IfAdnhKKhsMUlgvbi154rZjIVQSsZ9HMZpgDYtyCDP1Oo
oxGF/xNDcv48CT2WKSJSO7jbxdQ3xyp3th+Rt6Gmc+aGcZM1Gm8513Ah5OMkGRbiaiGLM/OiKXLP
ch6si/oON9O8eKoLsj3vKhZcPL+PLnYDCVolVF8dPgZzxndKGbEWHiIDQ8h3mVbYdcm7rKv+dYNd
4CBqm9cXNc5+iZMS6FM2B3ShuH/niFCLJQiibEVQeYsQkePcX0zMqWBYMTD4Q8SchMEAV8Ew/ryF
745M0tWlyjN8gIWg2ZfyG8wiN8YZWewXIGhef5bYpnDm8xBuRwtWm0lXFYrvdhvD0EA0xp0OcAqA
zEquJUX81IYP2w4rhIg6Rh98icriO/6fiLyorXf7hKEeM7dJRv5vlg2jgz8ZF1UCCMkfQbI21YfE
OEqFOVWiBGLrVFXSu3stzhzN5l2QMVkc7Q1OHYYMZk8XhnPuJM3a6TwJ8kGRl973f5AHO88VVof8
EOpy4cNkfpVqdxpeOTHNvYtler5gaDs3IeDb/fKaqf7pbl5PIdCsFkmqLX0PxkfjvIM7WzEY6lFM
qYGufBcMgrR5WcdDeADIw+zE6sETpaR0uBuvy8/zK0IHF8Zd0H+Ks9xqVaab5RXvntcNj8TxIGxj
JpB/I2DM25LSWavHeAWaxtyuc88FDun46JOveW/VWzsd4W0jQ9v8XLxGCI95ii+O3XRifAVKam5Q
q/ZhPpWQaJydiibSmzjSVuW3pd1pxIQF9P5r2Dr9e86cdTjkuVt+2XFBUHbnEuSN1gYzn8/SlQ+t
Cqwf+Rzk2EJ5E/qjYvZXYFgjsTHx+rgD01KJX6ByjZNi9mu/26G15biCnPpVmn5sDw7uWZ1giG6B
pEuLUBbo+RfdKPKZY0M++C+2zUyRqlYWVjqOTbDfwvkNMI0Gbvej2zZ4FoSJecNPo/w9P+AOYNLM
SRkXj70J7OaqX6zlD86x+bczkJSFLq4c9bWcWcskk7VY8bEvG+cB3RRpGrWzYLkLNKFqGQhdUqVd
xhZ3I+eExbmot3Pka2++9bmfvyPPsbDgUa5ceYvGOxsg1PvVePDm02HAqEwLLbrvFfrqPEO6JB6q
UAVPG6MeGEt8yqAoIlLTcMYFqR9EUpyQPc7MONAVfk0Io62MXUBxv3JheAm+afJ6Cwm4CSaRuClA
gU9M3BVV6szs9k8c7xbnEybzW8vClQnN2cNpRg5e9RNdQ7/yPPUd431N6BJBLzLAbhzj50sW0E80
MpSIBpH13CDsKQHdUN47/XyGwhddW2Ez/K6wPkvOUZYHnJqL9C9eO885+htxxmnHzBx7AbJDebMx
QHMzTObywxEDXxZatqVP23DiKY7yaX5A47X9WAm0vEDoYh5fSlG5J4zxp+Fksa21mPhs40upXP+P
C3jFZDgn1vtm8ByTYKheYJ3j8CBdoLacJ6+EPp7kPvJd/GalYeZR8LUA8pBLczDsM7cETsteXbFm
C/BIzmaiV/UM446F0eIhHAUjAuIHdvdA7aCCxFziLnkp5QISQe/xy9K2RZ7iKfUpC6kZwxu0zDLI
dLwXztU8CQKte2U/Et7N8L+gOnKyYVYOM9nGY/JcsBUmY6hRwe1CQgo7I+S61gPRQW55QGSSdxju
N57oZuxd8O4W+nLKASsXp7JkT3mMIXNxPHVrvRwUfIb6CPKqZJkl+rE6wbD01C2ADKaFs8v1eFcz
GLWAA1Vyz9rQdB+4ry0rVXHtyCyn2/xGPWL1B8pNqi+krc1rM9AXHKotwGjOS4rkweFJ6U/TvkfN
4+IOcjmIFulRGjENxsuZKyYgecNs5+juzoR7X6giTKsCMnpK0AG0pcuDQuq6hfoIg/6u2XoszLxS
flf8FcdbKE5zZOF5HvsRKTjOiu7K0JzeYX923SxHZMTppbZxSlvXeM2pYwcyZoZEtBtdq1ATXeJa
DwxPWkZqpQBhMdoeIu0Y//AfGN0tGczsBJujAAISHqdyCkVql+vopE6PQTCZx3F74bltAcT5M5ey
3jkVjiqy8wciI/17uyfi2bAN2FPMlV0E2q5WdHb5WrP03SmFUqepwj4LAETmCZrgXh6hs1kbZ9yW
PwUNyPpTPJRotUun6nG+Fh6tq017e6YaXqMjfTJjHIPez7qmDI6cE2RSu4TXHYn5l7Qpx47K20q+
3y1h0gx4+Kn1Q6+6cDxR7DOl7xl7QuMsbdafRLWLml636f1EbbRlR48+4mYDTPadO3N22QgM3LdE
ZNvTkXV+U529vtEPThhofe840zo+lTUFb9JzboVJUUTmHU0AY+SdPZimN24EJkpMC7i0G25p/yhZ
OgiIwto7Uu6vThraTYvxqLPmJ2RL8sfUS8lctmFeS+rGtHCaS6pVwuvb53aO4zs0L1txh/1GqUs5
W1pHgsdK3L5OF0JuGjrcRds60Lt7wa7rbKWFm9OJQPucw8j148RpjAGPVLZ5eFy9vf3AqTWhNNeu
xRZ9N+EH/BHdsDqQ9pwaKA8qtat2Hq/4yc0HZizS0oeJYYSq7eor3nr04xJhXaL2Rv+KA63G33Qx
qLGOpS0D/wNsKvscgtqYIA9pP7dtA4Am5orYG5iKWUgQhEpx8Y/bNcOxXh/GULNBzKOuwfgVIylA
MKs4ITzS2bcEzJEwXwNB2Bxu08jk1au7In9hF1HO9FQLgUF+xPlhkR5RJG6Vh/5pKVnMJPSawkqH
ON+DtEFVcC4sTQx8rWMpDvaIeoloGuU/dwI7Mc4XS1+tcdRhBbOr5m0v9UQInRf3041g4+8d4h2I
SjpwQezPG/kr68kvBY99Ndj1nuFttjeG9qEqr/uRZSSmu6AoGd6GJVZxiDH1EeKXh+sZ18gjTmhF
jp81OThjwrLKgzNzGTMUqVtQYn3G8az3N1WQa3HVh6UiJZ2mnjdqiFxF+56L9gEouG4TO+LZuMyp
SZrA65EzcjWwibmxps5zeW51DwXSQ5XLerC39qMjF12mjDTC5XpZ9IrMAvPsMcfMlbMo8mfM9UTD
zcwJSyxMjRX3PdFTy66v+EfHQlk0a4TtO2Aowhu34dNLppIUCY5ps+/XvF1wCxunmOloerbmKWsc
waOnwuk3acjxM5EcmBk6y9uInylX5afN5gdXfg7v4WDNwJ5TnwQJAGIMe0cmuTZOY29yZvxEmB8Y
ePQrS1QMuGK5IUGL822JZ7WfcPVVMQZI5d7t2+wmURU12OCGCiZRWLdDfHKrFpKIP+jC5Xxstpk+
smL+rkdXntDchfzhft3vr6qoZXUGjuOVmXaGeGTqzPdyvRpIL/nVR338yxnmZU8WRAvEdJjI6sM7
egcMGTPiBVIqlR21rwFDfth7mKTVl+j88VRPS9XeLw07gCvDwBSv38pS4DD7UfnAiAnoKHMUMEsO
sVC431DU6O5to30FLbXuU3TVWIW0v+WUssFV45jZx+632+FRjugHDqsjmPrPOmC168vYdm8dwooG
Mq91CWWFlWL5sI4k4hxKPxrUu8ul2D2CgMNeGKxoP1JGF0wBPRkO/xSG/b9p4t8Q9/3vAuZ/b4o/
o/z87wJm/vu/rMqYIWIkhzF30D+8Egjb/rIqi7//Q7MXo23GQYHgi3/1l37Zi/5u41++/M/zbYzJ
qLL+0ydB4nwoCBhzRIC3AYfD/0W/HIj/IVNEVh+SzElILKNfyCjC/Vf9Fy70fGxr5CKLNRT1C2md
vs/XfIWHgzpoc5dVZkLBKuUogrE4VKci3mtktpe/rnVJgVqs2bvHHmd/tNtSeKBG2lDhKIrY7BXt
e1/MnLuHGFiIPaBd5tfGz+qyBMIQWzD2SVq9STjKAZ4LCjdILjHNOm77FbHFXgal/xqR6BVljSP1
+uxNHVP7peU4zdZ9CQwmYBAw7PG74YbqiLqz4mIsj1tvc5KT8Yg4Mi6L+7CelUwduBMYJzw/BDtP
JOfvwhNA5KiN7PLKr0pL3bLgxlvAMwI9ZJ9o/ei6ySg6R2S0ckLHPJJ3AHatxkohQgRD9eHPq+Jx
LMpxZ4fnksLz5vcupsZDY6LFebbUtooTVjevuBt0u7zAzIynM2a0On6kzoztQzl3a5tcdLL2cZl1
2J1bRrlgiM1cH92OQIVLqBZLHrdTO0f43MLQ02TP4+AF2HZeVdwxAW/a/aL+GgfnxIpGFJliLELs
o8e4K2UUZoXtUVCranOc8dGNTjINQAD0geAnu9ivwYMYzm5mb7593QRyvaKORkjDPm78ifAEGN3Q
RhM6EADB2mZA58q9HI5eExZbk20WXrTpGtoZ9i5kHn63Pm+ck8UjQj6LUM7Cgm4UxfXKmCHYHejh
IOCH9t5mFFkw7WPVeQT5tXnMXOqa4s5z2Aac29xE3CimNYLC2AppHywh1Ll1PNAsyNkHrt9wjfZD
3Fd0t9TAMSbNbRqW62IPp/shEJN1siEh1ieikdv1vDCyE9+cNt63A+E7tC55YYhPm6hLSakd2sBJ
48vuLgy38BuE6upD1fEs0jIUAO52e8WXXUcKAUODbhmr93xr5eN4t5XsipNI5lCE4omRPxsJKvds
d2kBqdnq7m0WpvSvbMDSXxBtqu60scwR1NhchejVXAyOTbUSNQydvgnPodh4b8u8jeNs6kPrIbT6
IaCXhSTLyK2Ku+tANeU7o67FPcwS8fsBdxZzY3A7bGWCbpnyo92u06+aACsn3Q3hKXxdW+vRUcGM
xNEtAK8RcoUYYmW0AozLUeEPh8gwGlo8wXYahwvzwoJLvcb/nkOwIs2XzywqpLZZvZTcwT1JQ7yu
MrJGJtxO+DnxM98NdKivWlSI1PHFFzKzo4siqmyXBWPyTJFHMSMspFfEHj/Ffavh3QsaXuZ2a/nR
jEME5YkUoSW1sZOzOlM6/rTWCKlb3ZXecLRo33281v14Cuwu7w8RZe9b0NeRg74K4UfK07rfdOE0
fFag2Ati6DBg8ZUaeX8RHNrl7ptrCvTBPtSd77Cb2Xaf8Aq4LxUUNh2veWIjhRSfpWDUfY1lvcWo
3ts9XULi86wtB/BWU/hy2ZzaD7lapuabIJFjNgliyq7N4tjMbX8YRaPzz8UsZs1RwMwWLnHpUfj/
XgdOCR4sWAlpOTEeLbI4tOI9eBClBN+XkSxle2dgzm79HS6k6M5I2rCsWfgDxufV2kZoewDL5E20
M9j5UUIBZZamVjUPzxf6JJWqqZrLkesbgM146Rk5zpwXAIXFYY3ZfyIdANy2XJPPUDfs2omioJwE
1OzLQ975VnSt4jBXb3llKMXF7JSoBJ0O/JpxoS2jR4F6sb23CxzDbyIHzJc4c1yzsKe5B+C/us6M
21m6tGWXo7cFGwXGsgIDYMi9/t1eap0xWchXZw/TGgsBVon5FgB/p7qDFEhTiZKvxjrzltYPE3sZ
IGbMXSc+50q6H2ZxLevZGNKYOU61/40QZr08Uvg4n+Vu1agVFlXLgzarQTNcO2757rQOneFGZqmb
Lu4Cq720oAld7HdLcy/obZeTDj3tv8TMwMWBaNwQSJu/FM+A9Z2XxnbYqFVim9ClaBbTCT8hqtJI
DOuY1AT10QvPzB6bnFlS0lTMujC0qZbrRLloI220SGz7wWZY2egP0FiB4bcnb9yXV9ODijjGqz/I
q7pC6Yzj3fCAwVOS+YGJ9TplpJOZqGZsGIFqxyg3kDONcoDJA/E0bPnnXDkf+dh04lwZDO2nYuDp
SRuJ5Os0baiOaAdqePvUojnL4tBn64dMKe+PGsO6SwfeCN6Vsm+eygaMaBb4cjza/rIWp6Xh6kiH
biyKc1f6A+EOde+8YM52/MwZLI/xxuRrP3GMEt7J85r9qxV6AASdj84PvscshHF8u1gNkTAUD9qQ
BJzIqM2r63gZ1N3iNNurRZod7gbex/oeTINNMC8WHWQmNjrS6VCWPu+1DVE+viYFQRyLYcAtjH6D
sIWgg+KfskugQIJZ6wYQrqrSHh+6cEbeAZsbvhu+fvNchdU8c/z7zpcWVdMyVGwWL7Oh0W6HTqsV
GddYRI9NBawtUW0c1McBSO4LQ+nCy/xOds+mGsMfxJaRVjugz1vTGe1ejfym4zOi/SWHtvBB6l2q
m7A81NSAT6obsTA0+OM538S4/tzdvBNH18q9b86qtHetsbRe5AGTFx6MO0XTDXXVOhLruHORZ+5u
HP96iIdVEmrN6qc+zIIotzypqrBdXsFzMDljcZX/2nukMqktp+JlJiHSuSmiXXb3s1GD/tWvUBlg
iPGRYjENG5prtMFZo0MYFtpnypfYFDKXUNQhOMsRuuVpasc5ZMwACDQFK+4033IGpda5DqSMjsL0
VH47cNn+gV6lNcepAZKXhFjtj8FsDVOWSzysPMMjkI2lW1niy01GyGwupH8mM5phgwiLT6c1dp91
9TiO52LsregKyGH9AYFtmx+cRkXqyW23eXy2SmsaT47Xj19xM+3Dwe/cPEfSoDf7ul6EZOTVMpKH
6DQu4QF0EZlDG4mJ1TWMkC3Gsbgyr529zekf8bqQ6SEtawzeOw8k7yP760o/BxXVM1vtpR1NvVkH
q8X7gCi4FKPqV30Ke/4aE8+u5WnJKBfMVCUDtoEXqfttPpbVF2YB+0LnIgfz5LK1bLibR7IhrKGf
79Vo7x7zZLJcyGGJopycAHLcUNexAEoYy+zzNbIbF4UlI57mPE6hD3ezIESAyocto7WHJZOZuv5G
dUXLzyROQysocmFfeXyzQoYuMEVTE7r+h6iFGNMVyVCe1nYIYHuNqZ5TcLziU+VoshPRo0xInQK9
KMUVfSST9GC5i4wZH/AHXnDzuWM+qVq29SiRzwfpvvnDD6ScyGtZFdtpTqrnN2KJ3TVjPwM6LnTa
C/eu6vcPTkSkUSYubRLmI6JicmNdVBIe7+vRAxfyDgPf1hxMvl9dUNHIRLTH5Mpjb6DA2rUTi+fK
H9/WFR0gGnFW0UnZtLV7FMUov0BeczBopvAIlrCpizPWO1Vk+DTsn0gDF4YfGg7vBd6yPUPHq9EI
VNr7DZs5ogFCY67SiJmFTJu+YCdhR5L7vQAc36YQkvZz0ZqC4N7ON6R+2BbD51LX4zubvq5LbbcP
gUmOXdcg3x18DL6r/adCY2EYaEZ6PFRNRZnqW0ZrmGuhQVxKo/FXNNP/9+n/5tMo/++N+tMfpX82
8tff+q+/zeWfv6GCLvp/adv57X/17XTngOhwEP8XLOyfffsFI+ZDvMIM5jEfxHT3X2373yOb/gwj
a+w7Lv5imu2/2nYr+LvNGIuMdYHDFnjO/8l2HEX/yjcQGAtjdvwkwPFHkh7m/Q8/Iy2QE7IiPtKc
rBlDHybJNCued7sO+9ChELJstMesiHAHgPhZr1d3Hd9LRHtwiQFmEhShLeHzeMLvRM2ldXVBSjY2
TRbA6ExX24bshWL8mb1vEDMKqIb+UE+bfHMbvSBKJD4CrIi7gFzy6jL/6jAJjMeNkgt2iI1iQQMu
ups9yvJ0JwoIexcSF1wnPgaig7+yfEgYIxdLtsbF+jZIZINXCG6d7buIxmG7drbZYvdh9QXmN+n4
Z9fpG26lYA1likWNRQ5JSvkPf0YEnC0lcnsC5VrcLPs+9gwnOfTASActcpSSPcNdDPkJDLrLWDvZ
nQ3qswGLACDKjX7YoYHdvnrBRvc7ivhtBx7/Poy6247FGs/3tehQ7Iq4cb6wJ7Fh36KxX9KYWvBq
WRfGqr3sm8eyd7ilPeX24HLAfsNshWu9wSx2ZoI8e5nDs92FepHVyiXmOnIjq8IbLPjLc70/L5It
BbujID8y3IA0DJITAYXjNOgmvVVqcbKV/kcW9PxjAo3O0CDsoscwD8d7comh3qK8tPDb6RFZXjMt
KHN9W6GLl2FTfY7xOD71IfrTBIEGYetjgw8mi/bIu+08s+sTIouC3ZYjO6SCpSCphnXK6BxHIG3t
iYWsg5yEDWL1tCIfDJ92HMnyLI1tpqtNW5HCxlAxSoenVpeHgnXiBsBnIw2iZX7NEB9WppNOaqo5
KJkxw6wyLmHNQYg+7kDM2m6dyDay59u6ifV8K0PK5WMZhmrNnBCjXIZHqxuup9q13ocmsqqfYqtc
KkBex5BpK2Y8jRYHwdfgQPM4F5U3EIO4+oVIuwFC16EB9DmngMttfbthFXTZF3sDK4i12dRhUOM6
ni2I+mhzTFU7iVFGOvjhICFZLz3m64Aka/ifBExYU3U91ov1XbbDvB5LGTGRGUMCRW6l8pzoSbK7
1q9BQzBTRiO2LR+tRHaQQrKb5UtjlUt1V3f5dA0Z27Q3Us6uuS/WJl4expkNyBUs1Il92I5PiO9r
7eXvsxvX/hev2+pP8SaFk6F9sIIjdzkXToSqRH0LFoikWBc3sFgljaU8rBugn0yhupVXTiWYrYw9
MeqsS7ehuQ9G9lkP7LUp/Mtutbxrby/6GOQAi7BTGW/BVxSQXpL5tezqA54bRD92XU3eYZRt0x8H
E17oIsHSlueVxSZYQK9Bpif2dh3vitzYXdrkBMjck8/DyYXxe3Z/91CjENPZuZ4fgbCiTNfr2pXH
YACKdpiBw1KjAAbo6IgbrAO9NVMxKywdJJh7rNTOnk+syx0Dhak6L/Y49feuw8lzXjksyqtpWhp1
bqC/oaDhe5Rfj6Ux4tTtakFsMQWDn0YodPOslkgrM4ABpQOr6dJLNH0j/We/0lQBaJDXIJvWTbyh
5+Ll8Onzm7qIGLh87Qzpc4IJUe1G49dA5vrXVrMJy7pp67/by+Wnt5PHLwDUox1Z7dzGJ+e0o09I
RI7kaEAAB805dDluSiQbfBLw2g9DLprm6DO4A6c3U0LGu4ruS7PbvxVRKQOOp1qNFzVuOSb9Esk/
hDZH9/XG+0ozofvvaCvGL5A1dn5mskt03WoFIJUcwqwxM1YBg5DJ52FFTP1dOJMgEgW+6O/8P9g7
jyXJkTRJv8pK39ECmMEAw2EP63ASnNO8QDJIgnNiAJ5+P2T1zFS17OxI37uOlREZGe4OI/qrfvr7
wFKohoe0ouyF0quo6TC7rAquVbMRmagPnnYMUJiL8fxu96IZGtU+VWtDu50ctT4Xo21cGp1VRwiP
FNB4XJn7EKZyk/bKoWjnCWtzkp+M6ox1PjGypoqFiqcGd4IrGcGqXFpnsagVWlqXYrmGuTYCCFty
W+xQTOkOdTM+bCFHxumZcj75nRo3t/deMC4Pk9+3HeRgzm0oLaP9lCSKmG8kFNDF2oqCMxeH8/WE
++Frg+kTFXa8LVHmDD18btorF7r2RqTXWhbDFac3vB9cmMrqmPS6piNiFKhr1Es/1XHBoXCCohgw
iXZdZlCU812VDWhOvGnlct8JSEkn4qZjsPNbyIFhtczSR1vGAXXZRpvoTY5aPLX8eOomyoqs0Dou
4hKI4wR10Qt6+Ggx1rqdbZXrE9Ss/p5ZnfeaWakgLBN0/kXMTYrqADklb3nlSBYzwgQ/BGs57/dM
+pqwcMtVx0dPYzIph+IJuSW/QkHVGTpa1r0PUsfXJjBOhaob5Tft0lavzVCa16qwxJtlzwEUMFeU
d6OH2ZFAKqP43dyOkX+YNg31INKufHaGNpPIt7lkj9Foxvs8shLY2lndcsRdLNuiEoOEBIFyvyXc
QUyEPGazIrzuQRwKL2yF9L+4Btf2cTbedD8xvn1qiNJhN7dILDBZbTKKHrXRtxwChu7M7pNJhHEF
rZKBAAh/LvUOYExH0GhJIzIIvHImATUIqsbyUWMZTLwZM3IqZZuHAfnR7VJfR9TPZHS04vlLnVfo
hd0nESzeSrdz0ztql638FA8g3ZghpPODzw3+Q8RL+lykQZruK522MmxI5DKdYH6I6EFw5abGMXVt
wMf3+waTbb+LWtX90KkdfKyjKp5oEFCXDEzlSx0UTPxpPa+/lE9geFcWKcIPt0qSHIK/GGUyKOhC
KzrlvjJ8ppRHV/H2JoPFOas7HN3YUwQdo2LbOCDPTv1nij1gS+DVQRraNESCscy055652m2Xw+C5
3DN9e5gfLaxXAkNRmU17y82mO2ySrnvg8xR/KzXGy0UBx/q9ig0TasrkBH0YnKQ4CC6LTvdq8Hqs
nLZOPvsJEN4u6Sz3Dvcf8wIfMzqNnRYc2iNmEDQUhxYBGlHjos8OM5UBDF3YjC6QwqwKEycJJIqm
6vzgtBRKY3oMsru6wWx9LFoe2RAsPp+BTUAjf+xV5j1VhXc5ZkIasj+0NlHKsGT61KHpNKEFDHQ+
gh5Hz5URKthRdVvvjkRAv7biCoWJvIR5cAPKMA9Lnkd3JfOo/hBUa4wrnQtcyykk5f7JXhu/WVYs
fxHbZ5ht2xkTHAGol6eBnrVnDn7mllodboh9PizXAbdgF1KWTPmySGJmo9teljhS16o49k0KkyQp
F1ocms5UP2kUastzTHim3U9FT7KnBQfwo4lm94XqkdFiOpBVOEV5Rcf9TB/4IUgwjNKmXuQmpEk0
YKRAEe13NozmBiLwGIW0BS0PNJD3n7KgeW+31PP05tc92wezyJJK1SClhJdDM+fUFPUbH20zZgjB
FGjedb2Vfmq3VO+Ozmaz6zkzuHtqZrZzdmxnzWGO6Fzf8fF3xWXNWfM+LsscrQJKD3MQyOp4AWTL
PKVP/HdBDotDl+0lXzbD6mDfQmB4xupeP699bNx91KkM7FjS27R2RF3zhao6FqCADJtQMNU4ksgl
abnLcOEBNsVSAjPRLyrCEpDf2dtSLzpA/C0fYozogA5smwQA15OcKjpME/zwhDaHDhMHmbyl5EAf
xbH7CScRBBJDn+ltaMnZ7ZbMaT6JqURI09gn4OPjO1sPHRucs8NbYjBhk/3H0zo3JeCIbmFF08q2
Xmt3iLyHXvXJRxeU048F6OOdhpe23is6gCkCWcH87BJyFRakj2DkuM5I5n4hv1LDi6waLKV2xwQG
XFB01WFsJFs8esDJFBnGE6lD3NwjQYZxDwcvvpeerRjCxFiHQ7o1s0+4SfZ3IhYcOEEwe/G+WOP5
isED60qfU5+2ixZprgfyJcXRQ99CBF3SzxSgpMb1VpgXFI/xFedx+yHIm1Hbze78UuOpaLELDvkj
XvBoDYlvLS3u8il/JRbFhYh6YrLoIwfVe7cKxM3iS/1OJcZML14gHAVPRE/v+Me3rG2NzrVfsT7A
AGo5uLTtCnLXb2TygdyFhm2lo5JhvJDS3FI6w8+yT9MPK5HZR0/n+huUDHJaheXoPBx9lV2Ru+JG
yP+uHggGNT+43hRTSN/PeKs6t3/Diolyva8CHo23cSIJyjbA9Y3OxLIjoeiW+XM+B96zjbHmww4m
2RCiSNXbKjQe3YKh2VbKp9fsGLvJ+NDVOeJ+xXHnejFl+QtYwPw6T/H64RNWjQ7c6PtvmmZac+SD
VV74VTWTACumDGUtQw6Ev+AyNTC9Pb0VbVD/sDHG+JBaB2zGqZOM+qhRQCcswVCu2cnYbg9Qkr3n
QcjO3AQZ2hTDkSLQF2M50F/CSEP9MlAA4gNpIeeLe1iDxEijXnafEK32Q4F3eFvAUGUT4vIKc6rH
/yAQHHP1FIVzMyfVUnJgGOpXV42c1tGvA0oLbBl/Eu50upOLu/6WQ7EQN2AOeI2jEaPyIcqHen2k
a4GzdBAPLVKyN+CbxRLeA/Jh2YaSnK48uInXRD27m++Ml2yq3iGiCjPZpeQeGnpKOSgewEnU0XWw
Vj2KaD64+gFkT7990ZzY77MYMs5SVj9azsRMsSjWkE6XOjpIYj3iNVVzehfDqMBo1GFEL//AMP1b
UfsbcKf/XlD7P+hnxV+ML3z5HwKacLGw+B6jbkUCmPEIf/KfApqHooLB2/UUX6P5k3/4XizgfNi/
aegiVeFKQB3YUf5DQXP030FAocc5NgYY/kj+K84X76+gJRQ0uRWBcYKkSEDaCHN/Nb7UiT1wdfSP
fiYGOq8LAt8FHvMxHYsTyAP7Ds+BelxwbCloWqTTZgtSbyjaYKEoir7KsEp0+bNFdEPq6vP5jaiL
uV3UZP0YUswje6QxQwjI54rZD5m5ISSU6MtiHDZeSsD4dMcF0PoEWcDuGxAnnXdjWVW0HOEfJm6U
LQXgZAyNjxkIX4yTTB0IY/2Wz6bfUlrEUxq88mRXZJ434Y3cIhqcu8lxcW7H5T7/rdI5vxU7uy/S
l+W3jpcSXeEsljbZE7d641MHr0hP0x+JAjj/VgMn2k8IkiusfaH6rRjqprWnkG1heHHhHs8XDdVd
5aHvfSCkLWdXsi/+bEx8beVdgdsOKXHem0VzpsevIbL0AGEwq3796SP3P9IReSMB5Xn86pilPLCz
weZw+hPByjTNKhbPO08xK9/mtm9eo2jG6fr//yn//HEhNoBuq4EpSLxa4Cj/+lOCgv4jUpW3Zsql
BOqP6EDSbeyTMxb4NP0fEGue+08Cr2ODaZB8KvmBmLMCCRDzz78VxMM8itLxA/dWV+xbmRdvFdiV
nym8ivqMpZuAacCS2x44mVFXJrwk4Ky2rJ05JFw8Lslmb7XaQ2Le0TNdhtm8aW3/jdmHrAMlfkTw
Tg02zrs5HznskKbUNgP9JdKXTL0GjP89YxzAQhGfPSRQgOKylQUT/m6eL2Q3V4ySygJsEFPb5joA
4D/cSaqjX7VLo+FOQzcy+9XdbNKcnR2sppQlknA0CvIA1hX9FJEC87nDuHKrJ1glE2WNnLGp1JDw
m6FDuiEUtFz4qTchnjQlEQzI7+OXXTINQrtmr1edztYdMWykPgi0Ho72DkMUoQ9Ln7YE7PegE3Vh
FH1/e9RQjqNZjs0pGA4UFK7c8QVcbIzSYS2WrKJZw1G3G74shaglUD6afC0/8naFlR23uGtI8XgW
JQGymf0T1cTqbq6qPrhIvZQ7h1x5CRgu5/nHEE8xydvJS3W4Ch9ZwlcOsQblUq29QwISP50kXkw4
5uWCg9zCtonV1orKY0EMSjysK0bAUBeJzwGpqccbIBy9uvKGcupDcuoRZ8AoDhhxjTnxS1zqIlwD
d3xNJPWSu6Xzm4rBKf/OC7ch7x8qnv6rlSLL8jzrrPGJmFHKOS0OXAEWI5evK5NlDkDdaC3oZdob
DrA18c7nbknbQ5bAKqAMsjUDlcCalwJ65fxIYZGAfxE3MIo4D9pkbGWl59PsuJzTzZRFECE0rbd8
dJbYv5BV7l/VQ1Fy+5Zyts6TIUcdjdcmbU4ZWgBDtgrDeZiZ1q4OI1lmTuo4mV5y5IVvQ2T5O3H1
SDDZot+Fp3H12osm7srzTlhU5eW6b7w9S996NthE+DXlb7TDwoECF6duRMY07qJJKQA8akz9F9Sq
4QIgH6teJWS5Z8xlzUVpEyht5sF8z1j6XjlF+2JPXjdrQvwRab2HIZALIhElcbJGuS5uPzF1dx63
EB1iIqmqg6lQpnfOiN9rPwilbwdndT89XuPXgqujugR6xWVcdA560LIsk3Va6dUgndlCRwJGEvNu
FGIDfzDNYLJBCaN5XOy+HElIYLoiFrqkY5jGVUXwaiQpVFBbnB8H4+vzwVvbXwULDCWv3Lq3iI7q
nldtzQ7hXdE9OUk+f1OwgBXBSK8/V7ND0C9Qfqe4CJbFN+9iTtR9iQ13B2wADRSfqXb37eJF9+ir
MjvL1gYGFyYECwIBRVLrLvaQYrAD1fpDw0C6pududi7HtdG/mK/Q2kas9DtZ66Y7UCOoKB7oisLi
2epS9BoD3I0Rlcyfk3Xsrv0G0PxYsuhhCS2jt6ZEowGGR9XcHg2eZWp1jHgkgtA8LA2MJ3RCbJbc
kALa6WDG+rcx0C0uPbHp/GMxUJEKf6uJPyuSF68y2aBmg78OuGcsUQT7VQMfCzGd8/lb4e6eEUmG
3YbTK3iINH1uu4oQBC/YNCPIY2y3230V2e1zxPaY48Vyo29vVdwtPSGFt0PKQSF1i4k6URRrPX5W
c8Vw2mpbhIKIjytfY/pSX+G2oKKkn6nvScBNdmdBUcJkII6yuvWJIGYu1stIrJsHkVo6dBJbWdNF
O4Ib4N4jIN4oJo8Io+VExNUtA/8yp37HwovXNfdiaQz5CpaBCa1IpLerD4kI+c6Kr8lNxf6hCZT3
g/riUp9RCVZ9px6GmaMXJ8tz11pQLx1tVbQ7kC06G6oejVR6eVbB7M3I0J04mjc3AQF0f4+1I0XY
6xhInAqwWgAkqIdtcCtwFthHSb71x0YpRtYx0faL6Qfnu4ta/aVKxas6LEQrKHCy3shEIG26kZX+
yuKFcHhEOm+8MDnGG1xp7QZloLqHR0iPaiQ4kIy/uIdgPIq5L9ZHXbq4ydwFI+GO5O7cHgqXeQwK
RUoR47RGK/H0uZ2RoQqPAqApok8GCwLCEc3Fa0UoL7Y+sVi678E6DLcYKvzXuuvszyoioQYjsG84
9chVLzynOJn2Re+YYUM5TrTCxXa77DSvOwWhtEC8Zr6F6ukFsUoh+UzkBLEvRDYFrCWB+tR15Ufi
lQJvrFgMR7hFMGuz7OGW3tCNRFkwEcLvm7n2pSpr9RLbQ/o48HnvqA9W+X2XC9Z9iB3R7TwEhdlv
OZOEq/NsOUC3CvPexJPCfWARO95uh3Cg3LIpL9TM08V0M3HjPZtgfmeyfmTTWYJaketNhjtn5SyJ
IdEpPksJwmTncEz61U5j9ZZPcfQFemOL+GSxftPTyJvvVJYN7QeENHRCv/a+ikRRBq/nrfZVBkMl
DkU+e09rV3g/B1yN7+XAQ7er+gFpF8heOxzJ6hD1ETET7BD/jS3ReALOMhMe3reyiry3ARQnccEk
D3yad4ucEd5lbsyWpsAqistV4Rj6VTrLZgV1e3Ez85T9AK4iP5Vvhs3TZlGS63t0tO+zEhV4X9KJ
OV01sAs79nSTdHe9DjJsrCv4/ybN4cw5K4Zc17QjXrcpqYBMtUh0R/pBGbgHuZ7WkM5mv8KOifIQ
ErWGZCmadHWulJxX/+QPhTVcBmvfNK9LzLQjnC3qXR64bAdcYI2pHpUlI3FjrH5uzzprHfhEVq6Y
wRuRagUAxiDcZSQUNl6nnI8qamPyQzYqNEMKChoQB8nxArsYTzmQcpSZkTCAi3TeYPR+zemcLi5a
RaFsxI6uY7Ry9FxljiPsIt76cpNTPmizTdwz0mJyDgHlROqqaABGM44oQfLh2KYevryzvMU0xKM4
RmyysVL0hGAbyzPDvIY3RoZekQrrblnHNb/SI4WjManwfk2+BFoGBbu0u/p3YE6V90WZHL+PjqqU
1G2xsDKe23qyGTogjef2GK4GMQncHhyOI+gGak5ralEJu6d64SqDZX7xT70/tulzj/dBFfuM4cb4
si7tWj9jZy3FkXC7HT2NWamks8vlmnpHjiICVxmgvJZuCByE4j4lWCX8neOrzntAqVCg8dJk5uyN
+dpnF7Xoguz2qNZ5QkYt8ur+eemGMcBGnnhUrsvYWv0DXjq3v7aSOqmuqrabzHXvtz7FZY2lcz/b
JTMXX6CjXWvfjq2LQ6x0lDT3TTNF4lH0jfauS8Qs1FkiVS+BtTlknTzC/UoWnuONNvSXOlHmylfA
qsuvHhN+yXS224oL0lYUZ1VM10PvNCNy6BxMl8yAUo36FxmOJ7JjN6wwyD9ZnK3nXQVoAUgTlDGH
Ax4EsavM83ubhXIByFUHOeU1DiBNyHBGvCWraNp914+ucwY8s1gPul5Vcw5INxAXjgEkH0Iw6HBl
y43Bg8PUY40aQEKwMS1odkyI6/G2HYgOM/LFv38gOc60Py0tt7nIZBmnhyzALF873Og3bTeAgVD1
3QNj6HQ9W3poowcIBxztF6cY7jYx3Ij6MpvK2GXr9rFrcGQndF0ZyNVhGyUlYG7tFg+GTMWnyAL5
tXLvRdC32/StaLr4HlmdZDBFnvgyPdl3jBem2XwJmyqtu6h2WbDpIffxp5HUXPjVSTuWdCvzmPLR
/u74SMAmteb0TDNUxwXeadLhjb0U3Ly16ubzCYPM8+zK4UWxCzJRwLqDgjmlno+ZpDf3uq57EEqz
Z4tT0hOZDC1uuxgOGXfcOpmPmRliQfxkd175vnJcwi/GDmHtSQLIApSplfAIJSiQq5/pGCd4UrS7
uo/QEcj4pO65UHAL2siP7yMvnSOC5ysebq/LQWpC9LHZlBDUIx4RkJvH31fqf4tmf0Pd+pO6sKdj
8x89llvH5//+2+PWOvm/HinX+Usf5u/v+kM9k+rvAU1JuMtoj1RwzxE1/lDPhPw7OS3+8ylqIGOF
CvYf6pkj/i6AogQ2Oy9VYtBw/1M845sCqbaKBfuP0Jjzr2hn/wRjl4jzsKBc19NoFK4j/0k6gzKX
zH5XvKvMsZ+wUstDNRfFRV0tw15gt6e8cEL0+tNL9P+QeYC3Inn8ieHPj6WjU9AS5Npb2cZvRe9P
Qg/BaVcuxfRSd9BND0Cm4vlUE99/c7k3BvuMCzEg8b4s7gNSV/h7ktF/Ik47fEhvXU5dTlrqXAHX
LM4sIDTOqeGOJV5mL/O5L3j9/AVmjKYLsCH2UWYuf0XmtJk6gGWd42Mz0ip06jV29rgep7cI67FN
mSCpi2t2EFzZPTe/2xjrKCWKmad6iAqj8UEG5PoTvFOQX0tBrUSYcquCEME2x26G26HZkBuTsopf
A9180bs/bqTpHWkGG8CKz6tNGVmbrzNraFWlfnq+kgvsi3PN6MejACInou7EAbeQXTcnDM32DTev
4BMcU2T2NQt0dQ9Bwv4wdOW9w9JpqtOcNJ162GI2167RJn7hjzDW0QsdrNaxa1N2fBiqaPcuZK3H
2hnnreGZFjez9Cvu4IR5CAcvt8PT2o6TD8aCwssxPpVJNz802GNAsNg9U0lwRf0+IS521vKhIhkY
0ECHBDSr9DTSM+6c0rq0rnHEoS6MhD3wrZF+EXubtNNtbTpTHmk9bZwz5qoJgkhtcS1yOKUHh9Kv
IkiHSuQjN3g2IbbNVA/JU+KXH6LjIAh2U2mzTwPusKZcvR9NXoOvzDIQeYz4RjZzn0vHECbBWI57
h/tVv8stsLLUn6xgv1j7WkZuTZljoPSm98EfynULRi/b8hvl0B4Hx20OtgUfabdQOwfwjhWYCU26
VvYlNBr76LWmeaa/0HuPEk2Jy+Txup3qCqzmDhGjJUsUFYnHyLovWwxU6XoexG58yQ7Jz0787Hs0
pvwuka+IlRUJB6ikV8l3vzFv9wTiBSwZRAAq2mYmPHUjzppaxm2ImwGPYCTceEQqo7UTrEdprjqA
qnBCXLXZTvQGrpJplKKrzeTaWuAgb1wcFJJfb5qvuI+7bu/ZaXNRlUv77DaibY8wT8Dz4E0llWgT
5vLPTWWqU4mgifd6kdHJj1o+LyvDLRgO5ABjTvxR6SLwxeohyJr+i0hb+mDQj/BSz2V3k2pVv7j2
5LUHBAVzhSOFp0lDYmNq7RhycTnaE2casNWgzfMjKQ7AnvUmxTkdGibNe/N6hfq1Rpv1AWd1IWu4
Q5rjBpgMYG7E6EGqQPJgQODBNk8ngO0LwzuOvFxEd6WZuNkmEln0yA2bOyrKW/fEpbe5zwDQMWe2
uvW6ncvpfVa9+lGTiH2VIDCgVUGwvSO3mz5m+VjdrKVFf9bSmeDXtNYBNPd59uWFw3GacbNp2zc3
UrhPDJ27N04xL09IJTzE3jQED27hLSDe1+KniyU+B1AEgArfuYVip6cCrQHu1nJXuyWIJR1YBMsb
C447ipSTeRBmexfzvqiAIth2wgiP4GoiDlHGjADisUZQg9eAvo8tT2W2e2htkTa/XB6Wx1zFfved
Sk4k0CHX4TrwkIRDqWsx4JUoqxoDbsVQlk5XbqvdyMc9FCtFvrvNdELrfEIS5rgukBQYGKpOjce8
4le9xvqnaPLzPV9d9DFgDOwijYEGCmeQjveDHc8mx9iLeZWPqj3Hbhof9YpdD3prO/kz7K3eeuFN
ZlC8csB1w5wMv7dRYny943kS095kysl9mLULl8kjhCBel6Nleu19eNvV9+R5JTYHoAhpbvJdR3aY
pUjECqrQmqxYCa9hZqbVvu+4Im4zUqc/SyrB6RYzV4dC4RLWqwR/tZSDuMkBkKR85CdvCU5NWWoH
mw2g0xwjG+jdoydq24Zh4AO9j6xhrrsQgqHnXmxbFF7YXHqBTyXiWHsHNKeANS7BiWR3Vz7eZnNN
2b0sMDRnfe89ka9xtYQX3Tn2tqpW/qnxPC6bIVT5cnqKpjwR78S+yvnQdURXqBJpu+gVMET/a1Ft
9GIEefTdaE32dy3mRpxXOOTanU+2Ig+XzKjTFCUuex3V9m+sdtGvtTfJ1ZDZ5a8sj/Q5Eal2QGGB
GH8AS4aSktXKZ3LUROO1XnKKGZJOzgLXc1U/eGmbvDbwti4sOxl+Mpn2BlxDOejYZQCznJUzv/DU
xti/ohVbG3kYkzV7jGWTDyhY2VhfusZ+ZvEAQLeIqb5hxbLyHR9e5IHFSvrzzncyc2ATQjGZppYD
P6V98rJyEuKOxUzZEYGyyv/ZzpBdd6Q+uDyVs3QoETX1+tlH7P07Umoge1Iq8r4kzVNPY2V7WSjZ
6CA2ogo8xPRljAdvoQiFxsuGf/yKvPfZAYQFX9sU8WPQpeJj5v7DUcQz/KLjgv1iYKY3dWy6YLKS
I1ndRBESycFTlEk2Y9bV+mXNW5jZdluUCEdgFv0Dh4WlO801kamw66Gk7AuagpGZq356N9JnyQIy
l2hc3i7e0KJtgfOQyPSfrZL8/jEoezis1Dk7A6BspjG7qfbxk8abVVViB1b4MGLxNfNYK+jkY/Iz
9nh+iIduN+w5zhu4PcWWDQhgukC3Sal6PULI9G8AjFX53mYqD9NEk05FnoXRto2RUkwNsrYvQbIG
UTh2KWcQFmTAlGB5Gq6yU0c4nIMZgDqBy4KdS68e5zVr+9mdZzfeecZU9DU3koSWWvEw71egVWIj
3zpkuWhXbTeGfh3ssEKzonu08g4URguu4bLwmOloyhwXmg1YmCABcP7h7uozWiIXV5wDF57cA35M
fzwhH+EiHWScHv2y8r2L1E7bMyiwjHgmEQV4A6PRY13SrLhkxSYmHUR2riq+GLvdQOId/0w0oXFY
CZ/USfnQXugnpeegX+fsFTEqZfEVKV4fQqj91zhYvnOcnXXa/G3JQj1IVWw15ljU7zDq6fsJl82Z
s9oOqvtMEsCL28UOYcopJkBJ9SMoE3PNOJm1Oyvy9YaP5vxDAZcXRxev6EyUoLAuKCrzb20uj/Da
ljj9pkV4vjOrsobj3OTWK785F00YUtMT0loO5WXZGIDwIlHsvEW7P8GgVGxRgfxWgNp4OskFZmFG
+RGrXVLGt3OVWT90prvPpcviLOQOHABUJQpKES3tD1FkEhyPS/66NR6cNxPoXS6/rYMahuH5F2z8
NdvDzBJPHVAoiU4+k+qmUKgzp7r311OEWgt3TFkBV9ZaZ+8GXEFJTpXKidPE/BtvlgWXBoNvXcOX
tidYsXW7MSJsMPOPRVYP8alOyJqBEieouRtgtbxqjioKuZAlZpfE4K+BRrQZKxguma0hW+I7Y20E
7BUjaEOaaSjzAMTUUidHqsy7MiAhYV2B+w0hKU+ACtZA9FDK0vwuRUr5hRXLulgnDow70zv+W8UH
/o58oXsPKlafT36JGqCznMFoksTUKs1Iff15G/hGheQkJN4rcBJ26IJ5v8GzEnwzZ5U/StaaCXnJ
8qyjXTGWI4rb8e/3rcWtjgEUHOecO1t+BUBg23r00FbHsh4zSi3SVU8hAAx+iWGqbFQVyynbPd/K
KbQdatrkdUlptUPfuR1SI1MFBzOo7cvbEXgG0Ph2OI3OON5VrVVCTMNqyH0mqLtbcDWA3xtmoPQb
4aNkRqOqW984AVDSYSJqhIDGMGOp2vN6MJl7zOLeIzdQOtZ35UcUPGu6acurLMr7ZE/qkGN0rovM
7Hn+Eu9RQ8KrDlggIGAnWbneerbHAIwAJoc86qhj3GzZxHg09boECx6i3zmR1/auiBf6MvDeAoTu
cw/Wci5ygzi3quDLiYr0reQheMZaS2CGy82M0danaiBsmMR+xNqf39Op5+Vmbi4/NG4DBo+uGPo9
z7f9o0oCzq0U70RoTIn7DCojisLIiuo76vkY1ObAoKswz9LsI3dt/hFiioIHp8YPzb+40U9F6/j+
HnwAJO9+Ug1nIQPBK2nsiSOIM7btvhdrB1oEJBIYW4AP5K8am3sPRNX1KuaMXB4COZryYLGsVrCX
oGSHqRjlmbDkALXVasFIGZmMcI44dDzX2MCZys7bMpVWNbth4lp2fMFiz+sLqk4wp1nZ4Q42HZBv
Y6mX+yziFHLgicqnA2l2hxfZNH6y40yluGZhnV+OWYHLJKxKrMK7zCRb6FQJplfOxI44+3Agw5ij
C2Eae2L2Aql2ftvcsdUf9Xv/Fpf+5mA9+e8tWbt66M3P6i+mrO07/uHKCihGxZOFwQoPC0cyNJZ/
uLICQEWMBQKPbKMgqvhfupK11TZjfkGLcv8oYf0vYckSHm3Pvm0HfNMfUtW/oiw5WKz+ovKw47Az
+o4rFOlLxT/zn+08eogpBSob+GPrPO072cGhpSgCV7JbOIb1EOc/GkKkpL61Frv2gg0Kr8c7Qwia
20RrAaOsnS2LEvMi2NfIyDA2IJPH0XHCcwMkoyTDeIVWkVOYMfRQQPU89cOzj9uTZPTaxa8p0kd/
hm404Do0cfHTNiuomWpKnGBH8ln/lLKE34BocBfN7JV+hnqdR33+lvo1U1ODAbiFIv/uTiyEtMGU
HwHM+3CdmVwzW8pusF2kb9HMUdV3Bhu6RyBfrUoVP9K+qA4uXJ47Cpar0Hec4eCy7vEKULkMJzNL
7pjDRylD+oCJ2bKhLpXmurHjxIgZeLTcJw727W1XsoTt4ffF9yNM40taodVppVT0hu4vdpE1A+KW
jT0zCuScGyaX/RTqdva+7LZ/D0TshNi4CJSYzrnDku0TEDBAIWp3rQ5LlDGEdsd2PjE+54w6cOy+
sAHQ0o7l1fq296P0w6lsDkh+8aTo/zuvkjl+CuKGWL/V6vhMekYfuCVqMLk23wfAMjtQxfGr0817
2eXcRzAM7Xhrxwtgei7i00xjSBKocyKwxQnnUf7sScPtrt4ntYvGQ26NcT10JqIdlTrWJM4vIT9B
05AEvFbZ9885+b/bJHKu0xo+r9z2t0V3wZ5qgvhlXbrokqEl0+CaMoevboIEa2EQPHMk4ZGdBXrl
2sNUyxnG62gUB0IH6dKjmc6GD3jb99N80W9w3pk7LViaJkjOxwiTNuMx6zGgviwM+g2NAVnzANOS
EF+SrKj1I8TTxVYXUSEGUi3TcsRgAkIqDfh5/Y0XY64YJaQK+qROsd84571cqDCd5DW5PWvv5cFy
BYL5RrWVvLRBweyyAnx60nfiBBI5vo6EaZ6qzC9vonrIvlaXczeS6VieF0M6nWa5QHkhnPXiVYX9
sNEAQ0IHxDgQpdjtZHaqqlpBarCzG4KgfAAtge8Ic20qdX/eMxQMEwqdLqolT49dWV6tedkwfSIz
imGHA1ZsmIpAOAIYkouGN6FkgqJRX3eZWrhadewECVP1J3QI56G1jDih1LUnkS7PIg3incvCwZi5
Tuh21xU+Z+VcrjhT9pRd/DDSzc6HUsYPURYYwAouCIK68fI9McD5Vlcz+FlcK5wNJ7CRgX1aV7u8
HSg8OOIrkdeRYwW3dDasNxU8NLYq1V+uqc0MHdSH+1WDnA8XFKfzHs7GJdBV/+j4/ZvTOfGhbnPO
bP5SbQyGIYTA9BILLqqXcRyQWzZBNujjzFt/EdsWVqmgXZrzJXafmN0iSAYJ/hRGUPPbgNV5t6bL
Aa2NtzxJo+KHnkXBmYZvG7qKWjby0yGViTxbs0Prob1BgoifMKo3tBJS9cjhDe+QhQKwVSW2ey+K
i1fjARJpjeNe5tyfOern8qIGR2L73ZeYKHVyGv//sndmzXFjV7b+Kw6/owIHM26070MmkEBOZDI5
SOQLgtSAeZ7x6+8Hld2WWGqp++G+dYQrbFlFZiYSOOfsvdf61qWemdLlWHAx6c7Qklt47E9Tnqw9
dJvF0abQyn1pLGh1c5qWxv6tFWk0rA+YTlRJQ9lgMY2FBeO0oS58G+/na6rN4Tbr0LPViWacg4EW
lpNksgqhIa7FFcQQPCbm8gyfXGg24gSqivVGUVtthZrz1d1NbQgmi0Mn6TUjCFkm1Tu17M/TKv0r
5cpnGLxn8HwrLX22CbjhfObhoNCY9qXxDHATuQxwK4PXOMnQku3AfNPWGaNGVW5yJO2gRyIq8eUs
ugmBGFNzZPedCqp6wuFQZrVDgU5NHHmtkHf5GPDn0qfi3Fjm/EmL72UgOhJRK1QzFNDyTjSDVw7K
2VKaHWmciPlyV81jCnfrWCVQrbXsOOTqEeS+V6JADpbGA6i2n5OKkV9xYzUUH02yrQZ63aFKtthy
yxTYJd9sa9tw72cMbxIZuHgWGShPFYjXtj0g560Z7DKMTKXgqiYTy4Hip2w9jF9PI2QnSZsv+Ovh
/sjaA0uaLTaUPsGGfQsr56jA2ydQYEJl0xvznUpu4wb3ruoqeXRXj2jbBqu4rSEOoP65T3PCC7PG
a6SkIY9CVnyA5NpNlunRZ0kBJnSg0SbuBMX9PpLSFodcYDwC4mpsN4WRbppmhNRzZNkzVYFs1aDr
O7B87poxznc6fHiXHBw0WqGpu3pnf1WgxnmQuEjAKcSJNJVPNMHQn5SQg4YIPcWA2GBvT+NbMCXd
mTjEdjv1jbpP6yi4NaaSVrkJUr1QywMjj4J6FgoeSmPEJKS4sxByrh3Jd4qrdkShVjmixEpe2bel
2czbvgMPlRIFgjQ3rNwyMGuXYpRntxs+B0t5FvG0N620f1sKlSfCvs3VRfGD0W4wi5T3OnkKupS3
W44rr13CyAyGTL3BuoYL0VDB5Fc7ZrW7MZFuxCQv58w0Z4r98W5gJ7SJOdhOBctHNoUfkmEInWkw
D/0Mei9o7+RQPdWjwrI4ZL7VY1+iMZt/GLHiOZwbyDGr0+JcF7MJXdfWD+CCCi/oAoLrMQjFO3VV
q4xdL54jfG6VwbLdkgDTuybt+k0+IORDSqCcjDzPXb2OmYv0svQ8msuZvQN/as+EfhPAn/oC/+Zg
FLKyp4AkglSNx22hC6hxhvYSDIpFxmIvXH0koXPTY9wC7ms9iynUceoF92MGeipJWO8Q8RNqh18M
sUfThrC3yvwCyYHspL7bJSpbUVwtHwI7B8nQZLf4CDd0G5DiLy2rnspcqVFPw7gkh6xt9sMoPYs4
3lly3aNna3cR8c7YwdU7fckVvHLqKe8R4+aKAEaQLKwUivQVRqt2DpfxusjpFZAz1WKF5V1Uxy4z
dlJfOjQy06/00tWtRPvXAfCNgiBevGSwSz+lH+NEHEyxrs2w8LD3U7/J82Mb10yZMo5e1SyNeE7V
Z3w+X3VIgJTHieXPVXU0TDD7+Og+kIGqb8OhRAyamCCZgrzZQetRY2fQEC/saFxWZ1yC2WGBxgzZ
YXxQFA5NRq69AhgnGglAxD5l/g+is95Kg7hGLcT+BHdVHdRiPjWR2V5a02x2aYennzMwCnTygrzU
SsvPIaUoeR+MFB6F3JGoYdCteNXbotkMMPIBd4V43SlB55Xf192VXDFaD1rNsHSSnxTE+RtmDKqT
LMqyn6WBP/djvdDxSu0c0lGopX7Q6pLTrf4fN+Y7pbFTD5CbMhRNW5j1EQz/qCZpLylK9Q7hYfYC
fpoXZAZxGyRpc+50pE6gE4Kb0JiWS1dlAEjyoiYXqMqM4twirXshkCVa5WVin5pyz240DXvkKtxo
Cl5MzgIW+QImliEFdfrZlFLVg8pJfivt9sNkJh+BaVNWK2IRXjto4tiKUPvYzlgKkywzNnGH03yK
89aF4HdZIoThCO3eJuaqfkp/priEXSdXDoA3a3gSkyUlXtUFJou2BL55aZp28mQi2m6auZ+PvRAS
alEsnTLU/7aEPuAlU7mIz5O+tL5ko006i04gu8tL6xpocT76dpzNpJz1U/OIyIQHBnOheB3sOnrK
COMZtnDV9BNlPJkkG23o0PaYYdh8VqXUMJjvSHz5M5C8zEVin6gHucchdi4Jxi6OrNWN5LGMx+Q3
gIXoEN+i697QO6RBvgwd8sSNPMtB5zWkNcs7BckmUZmgh+0PxYRy85rBTB230dRM0nVqQdrgyQfp
1W4mJKo9D7vBKHAKW8CDCxGOyscUfprmV4YVE5OhBybNwahoX6apYmxr5jmxOukAmGtvsu0ol0Fb
cCIyx22LnvKJimxTLwY5k4shrIoHNkSeFKS6/qbJQf5QK0TY7KHqDMN9PeQI8Cgt2abN2kjHU0EQ
RbixzTmtB7bZZniFRlDAZwp6Lb6LcjuvDmoEXG2/NEDc/CHOcIfOQ0xQ/ZBW/XEMOGCrTc7ngh5E
12qu6RyGXeg0tGzAY5bxl7kYyAbuRPqWIQZ0okUZ7hga6XtrLoxLlFtIsPol3vH9EOtrghwMQG9M
G+JRbcciDvAyKUP2QHKQk5nRlttyb+nS4qTRYmwSCUB8akqPePlvmSuQviQMgghaxk8ovdWkLW/Z
Niq4U9SvTPI/JhmRp0Zf1y5gTpYpu9+ZraivfUwc01Yr7Zt0HMD8ltZr0LaWT8PzqaCXRsuJfnuv
leKiBHV0H8jGfZbzPpsKa3QflS7JRduUaFE7D6HJ9eMF25SDnUfAHZCOIgWfl0jqQ6sA6gCnvhFt
9jQaFf38eErdxa7FVi61u7lUnxuQnNQFxDDYiryRqtJT0u5LxzhtKuencbRvwBx9CPpZ09Aq4LrE
RPrEV/3c1RHIHtS4klS/ZuWl7NI9mJNPiVz6gFFOy5LrPomWz0bCFzDZ27xbHC0yQaZh/A2rep/U
BKjDDX5SCvlaoxyJBnFLF1wgwy4OgT1+gRtqbKrQhkwitfcI5BBHyvkl1MZrutRnUSvklUB03C7V
cJ6C9hiYyqUjcge8aPfVVmiF1OkhZTp6UlXYbswujmk5AaRjah7Ww91SZh9n23qhHh99NQ32Rq2C
eDCoiXgMmad46yZYxH5ef02I/TSM4JJZbGWqCgqn37H4koYiGy9ZtxzBKE04zcHhLq22IwDFWygw
wsx662auhz7vLUV9nm3kokT/PM8RiZXBGO/nJSDNNfmkYUo6Crl4oeOxR8fHMC/vHGzti4vK+Wki
LMTttcHrZfNVCoDno2ZcHdjxuBtkaCEkDiF3JUUu7G6Y0g20/ZXltdO4HeMi4X0PiMmLXtv3E8rw
GlJzbywqyBbessJvUtriWchquZkpVRkCZp+bWNqVXUTmAAv6lmS845TJJ8uUULthrJUwJhRE8Q2I
jtXraCaPRarf0Ur2al1v7mKMDAyouMqWsTfteK9wurUWZKj8/2mlmXimsvtKan0Mt9QvhYca/l7m
6M7w+iZJp6epHoNHBhYu4XeOqSw3qp0+qjKZtJ11iAZ5D+rAi5fGN6FHN00NpRWF+gR/gGFf4cnK
eBy6wG+C+WD1yFTa9BHf8tawMldo4b6wi3vFqqBJjNlBNLEDUCE+oRI7dChrZER+ais9Yi8HWtPH
Xyat1VzcTKona90hmAsXbMRVnQMm3DMPOPs8o2B0g8CTdFq7UELn5mKRE3aLKuOWzsmeJs3HpI0/
BxwMl28WXdihN7Gq9Sd5BBvOLv7cRLN6tCul8GXFdJqIFSOB++Qk0Tw6eI/sCxrnivjRAn2F3DJg
q0uwfesISEVVEo8TUIagy++QLyo0CKpj3LD9Nh0GNJTmtwwo7mExuFaCHd1oz1YcIEXTgWbZ9rUP
IzoVEuNIRCfbSdR0NmwvZ0Zn0tc5LJV2EGaINDx1NSZ4Pi0deVNmiqto+n23cN+CimBvC51aqo9L
bWk7bDbAr6b4LlD7A+0s6m56kj5ccCpDCZXk4IMZKLxaNnfKmJPwVupvixZ9bCX7YKYV0AKLByVm
3K+lxY2aqCS32Pt1akE9RCAsyUPmqp3NbQ411T6xbDckGFybZOksNTdNWZ9y0AMMKKjpVoW8Jiwn
JZuw0ILPBWIIGf0JljSL00TnJGTcPjVh5dh1+KEtVe7Y1mvZsktqRlPXLqzXG7TIzohYDD1TjpBK
lc6AUa9BQCxPYbhzdwWouW/WqHZlWVMnrgoXXLObfa9QrRWc0QVHUiXd4YZFArTIdAfXmKIh0DVq
82XcUYKXnCHqVytaXOb7D81IKR6TH7MT5HVsdAl1fCvX/lAqjLckfxHLV5Q2WwxtMRw24qwVAu14
gdWhOA0PsTmcQyz6RQs+lknvNQKqwRjNcsHC0wWUu5o5f/15qAtMIuMLvrJzNga7TkyIXZYPTZU9
CwL59ADbRlMZtGLQsvTSeLFWGaPeHZlPnUfOHCZok6rUnqaFGQYpQh+SPL0dBFTzvj0WtXYTJ5J5
1nPWDj2gidGQfkzeU4g6QH8G9HGb6s1NMSvTRig2YlqZAXXTiT0HiSeAyzvI0fh9y2c6aPvJyD08
86BOmfvtGZqeAHGjmkZxxYScknDqlUcGnE6Xh7g0+DUbI53OTOyZ3xYxo7EcfKdmO/Ek71rmrRsR
E9qaqvqh0wuxE4RAY6zLXzORhxt9gOY09b21F1FCM1Voz0yNachVIVAVjaY2QN6GYqtqDhWaS7cg
unFLQ+8NHeSwCulMbzRan/Pgc9pK0HWixsWWEwAnL4CJtvZdnmSPRdDb40ebMoqjbKzN+GfwGOLv
wqqXx2VggJo2a75M32LClMn3eRvlGZp6/Ipw5LZm3CAx71d7xW6xcqVyFGhUy47RWHBtEdGpuxgL
QHnUEuT3Xob8/XHJ8cvyfZBN4GqjIR4gh0ZAemooH5RwZfXccFbPiNJoe0R+3BmfSzMYh12advrX
uOjMa7kM47WWkZzRh8QphyBSl8xNa+Gq2YSZxoRyqaSldQ2kTKgwQpFuK+D2JZWUVbDT5WN6sySj
dK2xnH7UF2wmQPZK0PLKHM0f7aAdqLPbaI53aUgvHsMp6wThsFb8qEyrNr4NcFLBnh1NgyjsYgn8
tK75GsnDY2i7gfzV1F4RLWa7T+ySuB6+dnVCEdv2tPALS/KmucxflETr7kbE57diSklqLQRn3j9V
uf87Zvu7AXrgvx6zOUn8hoo7/p4euv7En2M2Db21YCwjY9j6Rir4T/m2JhilYYxiBMdRVDctfN3/
hB8g3zY5mKgrF0GRmX4xgWtXpfg//i7kP8jogDlqIwU3BJ7w/8mQ7ccJm6mqgsQPCAw6v4mIEWW1
nn+no0YUDOy/M4mlEmPoIzJnu6Cz4313PX6i1/7pqyBDNzTB7MOS34nEa5LY6MDzKixM8ykE+POU
CZqZv34Vpow/zAsha/F5VloE1wdfH9iDHz8NSR8xceAGp4J+Hdl0UcP4r6oC62KxxLXenJr4VdM1
sX4iOJWUnw4DpE2le6lso+WYjoXtoQApZLi5rIvyDFVFoUueyhqLY9gQWIZfWR1dxuRE88H+tAll
LHqw65Ou9ISGiCD2lwXgszB5khk7dmLuK8BzAE3IgGwrLK59oF8JJJLrY2hXarBV6Sqtj7KG84Jw
PI5JSKg7x4wJf3WNYFI/abjDKKemTqCjRXSITLeAHcgsM7nFfoIdvzTG6Tiaqn5dIxXjW7mkvzIr
CrYV+Jzp47D2R11WkPJGU8Yu23UhXbidxIS/9WqSFHN37GWsKRqBw4ibbNoybEGDbtGbkUuoECg2
K0SEkdDYVicoH/4URMFTMXYEceg0SSyvSq2SJk1mUyn0iEfwvwWo18htQke36fCckZdYzCHW7HHp
Tpj/Ne1VAxaRO0bblcVT0WjVsUkWDZtbac6XgK0Le1NDYiEWlJkOgqnM+MhhMpPeUAX2awu67LGw
muornXMCthqALy/hoDA5lXv90xAP6leNxmZBIBpxwzR8JlD/DCIVy7cjqdE3eiL1MQor+EhQ0pku
+hXVIOETRgdGTFdg8lBZWW19BOqFWAGxUQWPTRi98tI1yB4dxEGUH51CkK+rId1VPNmuq9FdJ7LJ
hlRqBHRkJyfTvjHQFu40xP7mVg2ZMCA3DsX40epJT9hEeloAK6DJeovUePhfLk3czfvP//i7ov9y
fX68/9tT3IRx8bd9m70Wn9vvF+pvP/vnSi0Z2h+49XXVlBHNYpBZ9Qh/KiIkA2Yz9BrTZuakKpZQ
WFr+tVZbLPAw++zViwN/REVh8a+12vzDMFlUgXZoJkJadoX/+x+fpv8TfqF7kK1Z6+27P/+NvNlL
yeGi/cfff1zdVuuPBVAaCT1mG3YN/d0qKmGIGUPQ9Y6NnpMZqDdbgfvrJfRHsslfX8L6cQE1FB3W
9chLTJF2hi3oxZXkGoN9/+uXQSPynXvnXy9jcPtzTeD7vAOadNKQhp0skw+bjegH8lNZziTU209S
2e9//VLiZ6+1bnKawUPFFse388MOp5dNLS8E8CKBPEaiO5ac0lPk0nUwezV23VgdjjCzPS1KD3E+
33TzanJV/fXqsmt5smT85uOvV/Hf5qU/Pz6mJRn7la7z3tjcv39LImGRKLEYOmUkXTHn+WStMjro
j+H6xTbWY5hNN7++DL97yfXe+m6f1xh9GrLMiDKXww/FzMt2yDbJiS6gskmYd3GC/rne/HD7/u52
/f5TvtuMOys1OJvyKSvgc1i3DxG9/F9/KrHeKO+vJHB+Jud4pfDfvruREsJbSwstn2OhsFtoNBWW
5qMsP+CVOzPkOA9GfwS4tIVYduGE9rvXZ535y+uTFCjY+xRDVt8/kg0QNAU/SuAYwwvhrLcL2Tdz
m/lpYZ+sID4gtT0kun0d7cyvc+sxIgL415dg1WL99S1owLVQSiECN9e3+N03awcz1SrdaWfOwx1J
v89Kk9PCJ1NQth7JB3NKPCLQQFw1VA+g6hGaKvHB4mjSM+wvmHmFOt8PDx63wgnK9jHFXj3Iqb+q
9LBE/QZntD5v778ynkOCswwOsEJ795Uh3i8MLSr5ymbj3LUJKCB2TaUn7MO+R/V6tDX9XMjt26+v
089WNksWKi5Jm0A3491BNw9MHrix4G4sxje7yS9VObiwHq+/fplvkrT3Hw8OFSwxhcMumQA/fh3E
YIug6RIY0vJDmVaXQmMUkS+qC914Jyf6ATX7oQ6JaU+l07rEoF5x7Vk6KbN9GovsrioWhCi4Zkgv
nvDiMmtw807fwGiE6zuzHs2Th0Z1J5WZb1f1bRUujrHMzsi9J08MZcTg8uKzHv3mFK+YP7vXLAR+
FqEHMr3Nd9/dElkWMyDgnIWwV1PdhVniEXn72WgDsuoNx5QpWRV1IAe3o5OB7rNLX/s2dOEqYt4m
nqqMnydooZkWuBUC83G6rbn9JkgY1TzssEBtBwkKS7AaOJrcL8yBXGiVFdLgWJ1c54b7sgF3kkqu
mfbbVsyeYmY+Yw6X2FsHd5pX4DnSrQE51ULLk0hShZWVObFoxzezHd2JrJqGKxry/0f2iEKqhqnx
UpvTTaRSRk/5aVakHdlN13lEb6LbixMw8NgwS9oCvjjZ5uAylCRoOXmeYCOuL6jl5YWnHBx1CItE
W6ntTmdkz/XcHSGjfh5VMn2Z4NWxsZ2j5LBMykEi+jpYFgf4Ew2UHsJF86po8SFOigsIynwLDO5W
FwhGwtljruMBVIeJCE4tDO6ZebyuliMaDtONMvLYatZTLuKrmXbkxWYYR5b0YZiZSDRFdoFa4tuc
T6Uwcvuwu7UsaU9f7bMFNZbNyCvx1WfV4MYmhMSEb9SwnhBbQbTWNvZso/HdGj1yPE9Xz7jXNwOL
x7qQlMbXiGu7rrvrta7misRlBIsvlgF/ki79tlL1z1i3/KJm3MC25zOMuIokPzUBfNrFvJfG8ZjR
l2fsdVp/VzksXri0t3YaHcwocNsuO9GTOuQjxghTn71V0khYpTuE0QH+FGUK0HJpeQxU/QyjADrf
slfj4QxIZJXDnCgRPKDXp6Qw/Fqy79ZVR4plLxTqGaCWpxihi7fXD9dOah9dR2B1tE8pVppxeptz
aYcAb/0HSAP5cVPb75PMvtd14xGxjDt1zcSCyQ0yCiTrtYyZGHamyXMr0MHVxlZGg5Il0UHqRurH
5GDoADXN4aiiuxTt7FRBt88GyppxcdqOC2uCsAt7prbJ1qqbW4svrtRmB8uzE9a5U4z8TMhNuFqb
wcZ9agskhqU8bmKFjmyrHdavOkJHERscrCzpSRq6/UgunahTXw6HbVaHXltKOy3ERBdhlmvBeBYD
meJjeOVwfEjnxcGa++0e6Ax2Mi2EY78w4A2gCCzMLsJ7I4pcDf3VurEayoMlcDCL5IA30w25rM36
1YQoy5r4uTULHhFIItwnQ577sM8ec2X6zQr1s0XeNhRLR+6vmmiaf1x8Ef4bmUUigsPA9da0Oujf
k9frym+2/W9dkfeLvG2pGl0YGf6k8e5oA/I2q2qE1c6IxCPiKW4Q7ZDMdMn0GZG+dojn3O8LHNQz
IIhaKi4kWX9c91RZDz5EA3dSO+VX/BgfzCk7odjbrnz5X29Fa4/oLzutbRlIsi2Lg7b67pjZ4Vsh
K92yHUnMcPoFHB4ar59GXfMhYh8m/luyxYFC9m1RlbOmT54J7gfMRbL9zVv52TkJKTccXw5KtIDe
HVIUnVYvHXobzFB0jTvrQSuWtz6dPaYNjmF25Dd0x2KsX2MTe5zJYqFJ7q/fw0/vje/ewrurMQ05
EitIpA7QnRt6zci1y+o1ac2HX7/Oz24OUxYavTuD7h475Y834ZDVDGM7FXrYmD1XsnY2TAlDhu53
i/3tGSmGwEXB5fQsQ7UafZybW82WdiqrkB00e0kedo1tn8omPuQ9j23UH3/9Fn92bGb/FopBfjuU
lG93zndnRuJZ8Zc0AgAjoZ0SCTwIL5xWktwE+rKRDSgViWKU7EeI5kz+2d5+/QZ+UpNhN6BLx+4h
6ySf/HiJyC9To3qSbScXL1MbuVagfIo5B2XF78q/n9Q95DCtjVeMsPyP96/ETBYyeI2cO9nnveqS
JcA8zHLIF/BURn9S9/Lrj6as5f77x46XpD1rrq4K/dsh6ruLmxnNBG+Zl2Rg7YJ/2vV4K60m3K0H
3Qb1DAISyV3/cq064Z7tetWiQzim/npHzBRlWq0fwHC7cCx3OVJBfc58w8hOCwK9dmn2bRd+xM64
q0qZPtvg1uPgJgZ5nfwMJGgwoKFHAuPZMvJTHktPVS7dTwTwJHV7K+ZkCzH2FKdsfrAwuwaOa6gf
0jY+tLnkAjVkZDNuzEH3ayN5mamq5sl8krP61PCm159n9LMjK8ftKtXv2G2sEj+c1bujxh43ET7L
aazn9Yq2P+pMW6qs2w9FCFoODHnf3Wpz4MLPWXNVD0JePAya3vqU9DZ/3za3MiumnWlwO43tiLi1
T8OPoYauCIhz0SWHMEq/Dlbqq9TKqJmutb1c+jUqME2GVf+G2KbdC87B60nLZLPthoHdLfODSHIj
WbpaaeghPfTY7Q4A4T7h4DoCQr9Z12/mdYdAeYnr4LpUmcuJ99jaKXs0Btj1KBJA71OTELnl2cB/
KaBcgKTb1mXwBIvRYcM40YbYzojK19NosHRop7kL7BjS/ejWnHrNEmZ2Z59mk0SUJjqMKlwDruHQ
1bdYrK72PG2ZFHrrz8ULB0N2VHlCfDKpZ8nmn1G6H+v468T1g/5/zK2HhuCmEjGghianA1dIVvRe
SWdnCdK7lCAA27Cvi2m7Tcf5KcucUZ699SCjJfYTFH/stIF6bqXJsUPzMaAeCezu1izmGzqoRy1l
w0/4TrnXQlyScpqfdGO60XPAgcmVEEwP2RUenm095pe1Z2QFHKv00ROVehjzYV/NETpaqhhtcQiw
vVvmeBuW47GgOC2B1RUUrIndWJgruGz8cDQkHJKr6H7thaz3CEZeL2SZIix3t96D6xYLCnI/m+kJ
CImnyTn360i4eLc3WF27gPvT0qAHLB4sMSRaudNIuApyY4vA7d4suUASZScIGH1KfdFwkhsfeKQf
f70iiL9sfkD2gVTaqsmYB0/Vu9LTFnLS89ltLq10v9YDitYfwUHs1tugSDQ/TsN7E38rg1GvDTgG
qvb11+/hLwsub4GmpUHXEMUECO4fF1wyN+WGsSCR0VnoDkW3zdBVBHrmz3n3m72eSvf9Arg2YwwT
fo1lGcCJ3n1e4oRAoUlIzjQ9OUhEfm2iuWs2cRtdTXlxgOKWuOvTO0mP3Jp1OKnFUx1NL3UdXasZ
4Bod2ENQSachGncUMhtpGt+grIILDA1UZpScrA0iYWtCmodI1JBOCbH1w4JUGXAxx5z14lKkVVXo
9bHui5miIEYBpIxMq2Gf0OxaDE5hIH89o5q9cdSCTZmjNQ36o83xtzTVc4khQlfpH5nxlfrj2vLo
5Cta3+COgpe4iVbiKA6pzTBrZ+LoCieG2kIQxrLtI7TYFlYRw8A+IuYb3FRUoIT6gLxfHQQFq+CS
n7DrnscuIko0vpPS8gIPvMCAFrgNULBNxXrZ5yZrLPdqQeGoBNdGBPdyakAvQwY/EYXApycEA0qO
dC+x2W4R5V97BaEMSBBf07o3qYm+zJOh4qBVfaOoLpbR7wceX4lWRBtK1zRJDUcagntCjbakqJN2
UUunPA0/dCoVIZVjMRQVIH6i+tLlEKJ+GePkEFjFpUPZhSRNP0QUa0pBDVwOO3RoqNjC8Fp38o4V
GRaAW3boZxX7PuU1aZndiaDbyUt2qmX1oGDMs6inM8l21+eiVSVXLTRiuwij414gPtaFLuoL6oxe
J62+ig5VMu7SJryuy6xZmY/Mujdm128H4mA3GtHJ3365nfgx8B4s4vHWRPsJe9HvFDZFFFZGy18A
awdH3N0rlb5uwVCRVfuzaSDC7C0dTUQrMUWsVR+P4goUISjd+tpnmFPaii9XC6JDJqV+2k43qjUT
dqOjYMHfklr3cdPfYJG9M1hb4Pud1sI7YVFeKKSw675FDVZDKcd1kUrLfKjm7K7rzCddia6tYl1r
Fmd3hRC5hoU+sA0Ycml+hMV/O5lkmDf9TqyJPlO4RRTiVqvYJGOnBNEJHMhFoYDuV3ILVDsIhIHy
9i9GTBnPeTsTKyWBNROZTnAsBfFuo3LITOOhbVcZHY5AGAJIc004IgmYb/b25NnG7ggJK3d6RiTH
dadvivA3Z+efrBwMhzkzwzjn9PS+V9/R3srnVsbGZo+cjriYbLzG+ghqxSmlO/HrVfGvL6cwFeDM
r0Iuo4f8bjQgx0hl1Q5drZT1x/V8AvHUtYridb3Tq2n8zcv9ZCPQ6D5alqAqowNqvGufzegAYHWN
pkMurQ+M12mQMG3SRfbo2Wxjkb7Ic3Q/WukpjnI/bvvtZCd33z7z/weRxkOZ85//WH/zpxLlFB2V
7tu06t9/OsefGqJyvnbv/60ffogZ1z/f3kq/++EPnNaY4d31X5r5+qWF1vCvcdj6b/53//KfPL2H
uYKn9wntIpzX6xdimn8k6lEa/Ncajs0Xwrh/mAvyr/85FlT/sBjIajii6bGjXvj3VFBGv0HgKoWt
zVEfE6LND/1rKqj8oXKmQs6l4SvWzVUQ8s+poAGaj9wA5otA8+CFmtb/ZCqoih9rHHN9CY1yjuRV
i9YsZLwfN3dlZkyPWwADSkS0iTfoIP4BpKo1qW3wUoxdO+GpIMF7QW+2ESNjTMLZxvLLKC1oFwFd
cQDOBRbJCLkYwu+KMAP2SNgLSJ0QqrIwEy7ljEWNYJBMWUV3GzrBAvCrmCRHKSzx0E26Qfu0kTA+
j+GSMWi3avygEz32zdiTm3hO4W1y6hgB7m7lkV/pL1Ewl1sdGRgYb3oE5bHUyVCjCdeE/d5sibK7
JLWE/A+hBiyPwQiJjYYTYKEUNOXogxKFaxPYzg3r0I7jSmtAzYXMEG4slS3H50lUZCZMbA9Q9idt
PuIfgNBRKogitgKT+NfajJNrj+MUaB/ngHbb10rPIVRMSbSrVa2mWSHw99RaEzwGURtjtuEAIUjr
0bVmo7RNe48mpZK2c9jNGZtPKwGgrcrxNa6bBmlNIBrVnWS5KFhclwzRo9aKrxzUmh7nXE9UvL4k
We1FUq6V7pSwVXAJ+sm6zYsh0bZCDygQie8hNLGtzPrNThVz2hRpq8xoDWeSwqWqr566Ws1Lb+oF
ydSZNoSaqy/wkSAFJ9Y2tPVIx+k3SPBRRgt2t5nNwewqDau+p0BqwuwlIWVCWhaYL4BvRyh8Sv8F
w6aSHfUmqde+cgnYY1IathpT0rN5b8Ph6vx+oFOxU5cRyTEAdFQPuqXN+LVI35wdmPeq4RXEaX+d
Awl5xMQV/chhptORVEf5S6nr5FFghUoKCwUwnfjHcQLOAxIDTqyHsiIJYYaYXbpL45ZAvnxAtUcx
MeQXfTID2MqlnTxzs7cgZVKG/LDEB6AuZtupL+Vcma8Jo23dmxa1vjC3GcBsd4aONce2cCRhZkRL
WeNoyp08HoyTBXkjAzk4hB0ob+I9MZBqC1K9OkUK00rfXKdshMFtmKOu3aroguapszaGUluf5KDI
H/Vk7O/7QS3tHckUIRTXPEVGmk2T9RkSiPYhGfEnbpUGY/wmoD56k0Uv3UBuJqPQxvqbblTYPwpB
hKL4OCyK+hF2MxalrJZgp0nVRO0t4uArQILoSMZ4+JnMLeXa6Zby2g0qwh+cmcFbJxXqVzL8mmel
H0jKjRvtMQiM4llW57b21WQIBU8N2RO7Uq+VxG3sYjrIRisxydANPcetLYfgDbvBzLgveR5H3KzM
cczSmKUdHi6sTHEDbsmx4MUTkDkMgIOlMbcBv8gJY4CgTfhRS7IWbNgGgMitEDHJoDXcP4YZGTEY
KrIMJ9FFdokbwrmcUVXB2cCXjt7KyBo+qlbcPaLiDe8jKukctmHz/9g7k+XIkfTqvkqb9ijBATiG
bQRiZpAMzuQGRjJJzDMc09PrILP676r+TSX1QguZqcusF1WZjIEA3P1+954L3StwJ/Vl//xVd6Ju
r8N8MG757TLUaEV3yOFafjSJZDJmjFbzoSU1H6qJE/IaTmv2FOsMmgZEsnXkF0j5jhKKpuQGjyqy
2cx7YvFGB2l36nA7p0DTLZy4EZwhSFRm6HjbVEhgbwOW5wdKiokI2xoNcVfUsEHiaolSeL5IErth
kuNCnbe0rptu3G4083kL7AGDlBJWElFkzSEjvi2kZRIxLNObVrdjBYWN/Nh2ILP/gWWF+ltNVq2F
DEKqbTuHYX72mIXYV0ShMR1bFRWyg12I5A75qaQdZYK0srNxGaiDybaOvGZZCXOTTLVRc7LIynTc
WO3SWEtEzt020IxhC4bCfsxFVXq8rUTY9aML7YIaVeCjBy1ecmV1C4VwB1vTjXZc/414rjRDTJ8E
T4xXs24wihkZTzcmTlZ564HcYpfrIr+uy04jO51SUnITVXDWVylpl2XnDTacmKABXFN6ffcehrpR
bGZZ01sTDIHBhIkMOQa2IQWdCdDkLQySgPpx4itc6twsgUFMcnCm6JolNyZxRgpWXBlRL39ZKf4H
dlA31Vdx3zVfX935vfpfsEVCkP2rPdL5PYv/uEX6+cd/N7n+ZtgIG0u5lzQt+C9sbX93Ti0kYhAy
7HTY86CIu//YIxmYqvgfrlJcVxLRgL/1d+eU/puwHFdHRv2J+dXlv7JH+rWV/8fEBuXX5p0tfiOy
wUiy1iKQ/EGUdYXGMDBtt1Y76nJfJklb+BzG4+7FHHhnqBNa4xabOPfmhWHFfsHX0rCuT7Q/KG8n
7brq70z4iM45xy+bHPQw6PrvqDbK9gQGhVBw7lQKA5qRtgcDwafgGGxn48FyQygXANwAcFUShfvJ
STW6D5hWD0DSKXQXvqA+xHthI1IGjL6nmF4XuGgy/eEOo03K0BydyPb1Is/bH7QJxQTIW1LoUZkN
8Y+xZXlcN3bTeIdksgbrBsA6VfNRCpRJ6YnlwK6feUDgHs8SH5CjCB50h/T5jq4nyOqT9tAN3mfp
DefeARFjNuklsLSrxox/mlOzpKK+0urcHYs8+vVa77qKlE3puU+63rwprxLhYbQCU18bNqHKWXce
rTh6turOo0/Hawtm/ePMV5pg3t+pQLkTATcTI2YROi2AUOwtTxYsctZZUxutbVZVXXhiulYfHTeO
2idLSzQ0wDZq2QeM/QAhsZkZPfIJmuKQwkW8KTF4XilY2e22BNl7gI4aLrWfVX5oDTtrwWg2giOu
BT0uinqcX2xI3OAwl5pXroPaEncm+y9vTVwfuNyajP/4kbgjOjtlB6OOkZ5yjdtZqwOTwkev/TBa
EVybQTI7Fya3EQP7sAHNmVPV8WrUanpPW7e5YCYGogAnhg2c7UPZoEkzdmv7ztP6R7oxjcMUC/OL
rpCIcPhP4uiqGpmtbosRJNKnNSoZri2iXslOIlarc5WM1MVonde/xAhwkH4gXe94qDbZWxJDI4WU
h77iJ5RmWWR3BqTsiOw4PSBokSahsDB1vqjQzMQXCGF7vIc+WQ8k9FrwZdmYs+OjgjkzQYfogobE
bmfOjsmzuWyp/jD34HOBw+PFTVL9UAGPNz5tB+wBWsSkD8mGHH4O5rOTs/PqkPmNb3Piueor1rSk
A0drMm9a9U1fFv2udT1ofTbpd9rsfGOpRVazERA41wnrNRvQql6yScu2LT+8ANTeQfZj7dzTxtTE
j2bYtsvYO4kzgtbuXLZk5o26I7Ouk3a+7tzMAdQR6Xom9iy4rtg4JiIpSBIl2Fmxc6OlRONwZOaO
cQAZUZ7SxHZ3qeybnUHm7tqtQXvWrXmOJOW8WMuTiVxY6MCOrsMTBFFjC4iif6N7swXD4aQfOWCi
VYzPHPuLDmRNzMSaeWfelnBKsdfSNN8lXlBQWKw7gComStdQWjR6loNhnE8G2flxBTwmfXAdo3RW
yaS4fFOlnialmhPPuGRvd7N9LNgr+ORKv5PECq9Brj5kjXDvynQOj3rm8L2XYc1GRjE1X/X0wDKp
9uybnM3jA/xuB0gMluudzpPwOLjYj0EIIKwRxJ+2HIDsRx3y1oWy4hadq+uumolp0dQ2FGp5REuW
lgZwyp7ZP1u5hT7T1ybjgdjjYbod6NjCLkANatea7knHgk+xN6jcXcJUbE8zfPlqFHA8eoNyD7e3
qq0Tufjsrdig9thkSicQNtddRc+SbrTawcAlclZ9eys6IHqgqvRtWNCbM9cztqFgyahz3CTWaVjj
gyMr5YPZUSfy5N4mY+9IPRQoQ7ufztOojR+y14Y9bJTmrmtpZtB0qtksS4Am6I1xa1hpgHtEEycL
hvhxioboJSRAsNZKFBwSzM3WGVVwiPP6PqXQZ2tzolwNrh3uZgkpPcxUch3nsrxKAO/cxVoVH2hz
mCBZkYFH49a0hzqqPgwJBiQGA/ACXVBd6sVMosISpnk9ZXwjA/FlKzrpRWIQCNQ9aILMU+wkew/n
Hk2b+VO5XPICGgXNF65rzCvKhGN/JCi2zauWwimA1hvmRt4+MuyBsKxjnMdIs14oP7NPlttXh76B
501f66nnPOhDguqWJUtuykYVe6v1Wr+WdJUoWqCOYy8DsPdRsDM1vBVjVTbvQE+bjWjN+mBXmN9a
I2fzN3cfDr/CjYwNgwQUs0wqAq/SkJO/sImEWnPgvmY6A7uVTkEVXZUadFQrIEuO3Vq/rYoseRhs
w3o1YmRcQg+4VrpYFofS6cxbESEeaGHg6gcskEqsqCYrnqA8XUqKt9eNpht3Gk5vqmAjOtL1avI1
g0aA3tHv+0Y6ezNP7LdGF2KdxwMJMh0xeEpN9zhYhfnsQUD1E4OYRSjHTyRCHi2x2Rj8PIpJ2Op7
GvQpSr9AdQBjWkR5TpXuSAaR3ZC667hzN9GAHM2jy103hcAKQs04F1Cl4U1yFSRjfQaD2ZTddSSW
VZxpOfE6LQkyCEGz6VxqjktXRjom38Mcmu2VosonphQm0EwVQyclCwlWpdnSuSOiToFMSTLm2ivb
ZdkJX5QbQqPiSDUocvx12wY2A9CQc1AGOZ5URoPk3YPnpwZ65UYOpUXzovZGJv5onoCRfr/4CFp9
PAyK8sd1n+qRgristfkXWoEdvBu2mlJQ36Hs3rpWlAcEIp2Lt/C2VNaT6s+7t6zOyaB7Aw1xrYxv
3VaL4C5F2UMqi8zdYXU09S3CMEK21zMpL4ohydfKzcs7+LjSL1L4bAmBjE3TyCVAn4/TVnbtvE+B
O3FWJLE4OLQOMQxEgOlbWu4712wOIlb9QdOm+AqAff5EUAefFEnW8hOTOxsrWUbRmslQ6QdF4Syw
m8cCx/oqtmBMmHGZg5VIk7PmhMl7Vefmo6aqZe7SwTBvUujz2TCn3rqqZpdb35ue2xa4S16m+XaE
rvuVTBMVX0asYWgDsBPQRKiHjrjAbPeObm53d47iMLfiB3LZJMoBU5TEdP5x2ivYnjGla1P7vmpd
orxJwoFVTpr7SfYYGnA3OI+1zF+CYOruC/Y14SqOEufSGr25rZeH1kLAJj2vgoyyu4FAa1W2oO3G
sDHumXjlNYtOVpDqNwvzrOo5Ap3h3Ys8cm8rdr9bm7P2SjBEv60TDTkFMGJQ+XlQ0RxjYhf2KS7I
38beypGKbGM/l7I6mxO2OwcU0I6uymxfRr2xYKtc9eDG9nhFuRy5dW2GMi002R9oYyp9Gs9sFoz5
Q/MihsS9oPWssIqXzmFO7AQ98psJ5kCuCNrjGyhiISemYrHLuAJU4sWeXf1FmXU/c+6v4HarsLef
B7e2Pudcbx9ZGfsC28Kc8QWq9JoQK8/w0RSHxE7EQzS5xllqFF/kZQCZlWbK0Q9VOT72BoFkZ8yX
pTwfcDQQ0T1TgdWeI3vUz7nIg2PKj/DWllbpVzOdEg+U4tYnqhrI8HptagH3m9nHVHKKHvHqhWer
jcd5O5tad9/TV7jr5CJWUukxuhD28qB9CyFL135qwDD8GvPCveOdPjdQZGGr4xMhLl7Fwvhwa0oc
z03dNtPNFOjgn+pUE8ZNogBHU0BguzP4Vt0c1IOA91SdNQwUxsqiMYYOjlC1BU80TjCWhwUU6wT0
DeawawV/RZ5RUQi2hrmpU0EFME8crXBwiq3T02m2AteUhntX9hkBNSZJmsgyjJExaAKRH1yzZkHm
XABGqX7mc1Uc3PuWt80dRehKD1bs16pDbg71FWaG6TQo+ZFyjj8DovYudPklpxz0L94jhNZuGKqV
raSDqZKus0yAlepop/RllZwiyfDTibJq30Vxzug/tA9S5q99ml2UgbRBihnNeOpfUREo5+SupqQr
A+Uk8RRrfO5vblDzPuTRvba6wXjthjF6FLWXHr1BBDsi5PaZhynhMk3CiNdMPX5v7To7jZC+33Us
Rt31QN7uc2xtZ95bDQZmjkrjIA79xHHQp06wSa7ZxdtvkqDofASMkGtrK8nwe4hOJdlzHk/jVygs
lj6ydWT9c2H39SHKAt4ZQzxjX/eD86aYvRYbEwx3sLXyWOkH3czGyJ8wzR+GKuT70OKSI+yMgNNs
9GHCspyliaazsbMBpetYjUz8pWWsOHtRNnZ2cnZmBwWGkcHsKIf2ZnJBDb5boRUYm0ip4BOIstmt
xrpkRIC8pdHnWzmUVCqoYdE7xABLA6rmOvlFowHvUbjw/dcU0Zg8ziUztiNNGyW1NkIfIwiMceD4
1liZIM5MFTqXLAgEwK2hrcKLkJkTnK2eZgi/pXlgXudzPMgNta7uV29L4osuRz+bGhCNrj/Vzy2J
aLg0lj+D/q59DVzFVVTy9a0E/jfWgbnOKElmHEOph5rUXkvUkwSregzIBW7MSQVbDM/6TRXRIVfT
prc3gqT51KlLfkO/xa41Z/az1iXzppoFcDQtoJm2gFXB5tzNVrVBrHEV5WP2AYcVX2FhEumx9Mw4
uSPQbLAkL1kjQZVEupMfo6bVjuFgjBuZUh2TaqB2AF+QMSzq8qM3cgTXjG3B5yJE1yuDHlLYj3kG
bqfMmr0mm+7HlM3lUR9k8FGhoPAMlBV+w1Sfre0kKlAaKCvAsYqOAotNaHEITHSz2mnkoODHK3pB
9LAUlFwY3SUPRHCaRNjvHM0zbrF7zRtaEMQWPMaTU07T1smIoUJeaE592XLnzYVxxbjAOIdp4iRM
whv3BUm23cwGc22TQp5TpjfRdqTmeJ2nrvFDq7rmFKHR3IUTfZwrvXbhQUy4TWmOhNutpCIjRN/h
uDYsk/M7N/xW5vSmhrPu8g0HF3Oh3VLSEDB6niyf43V6cLDrd5sA2MEVumriBzKQ95jq0scuDNND
0fKF+Dl7moMM6N4slSEO01QnfqbG4BShv/tk01Jk9CRaybCrNlUfd2c9c90AJ0hdvSZxR3MhB4JC
eTc6KN6l6xieIhtJSem5Js3KualqELS7VDSkdJFsS4xT/1Mz2/91iuOSj/nPp7IXpsDNnyTH5c//
khylQeyS4SvDWaxNOtnMv0uOkrms1Jm5GgZiH0NZBqK/T2UhVAsX5xzkp1+ZTP7S74qjYf3GFNWx
XGg4v+uUfx9G3/5SEv/7WU3HJOG0vLIjmWyRljEWT9gf9EbHyrVBVAFYeCSYs3CIv8S68WuW/99M
2PEiUmfoi50afxkm3p9+gz+8iCoxxqBlAG7JNHmUjcCxWU/B4Q9f+e8f7Y85vj97x369CsYxly+T
l5AuX9kfP0rCbr0UutH4IJ31E7VgD5Fkjx73WrYtdU3s//rl/mma/fNDMRen6851LYJU//RyrUXF
xthNjR+gr1A3zfZ61HsmnJEc1omY4qOksIiRnVns/vqV/2zc/f2DMt4XwpUM7Beh+o8ftKRxdqpM
nVfO+owcR+gdOraCG8zcvT//dJpJcy8tazokkmP1X7/6n/3pv14dTATGYdvCIC//yZ/eT5R45jw3
ofSYzmqAo+b3wJAYN3Xh8V99KbR4XsNervPlGvrzB43DQGV96yqyJJygSyq4t4i0zVpC9fL/+qWE
/f//Pgli2NhrcB4Ch//53/9wkeY0Z7Zs1JHbq9EasMmq/BgbTngfC5jcGzJQzZtL51DLVnRBd07u
oA6ZVDmnxsDEzRANCfJpIs81y+uTYbu0FTdMq7/dzDURtQvnZWQs61t062wDgxoUdnIMJGlTBtpD
WTJSc9u+TMjFz1Yf9G+aiOKHAAOjuZacH8WaNi2Y6wbNOQFVvRH2hmihIGw5PLP/EJZ+FbkSG4QN
/gfwEsNTxvPYAVYCURrHliE+QfUqa9MjObb8W2PEExgZ3vdYooWt7bpldarrlmlyVNjByUmEs4bi
6569xAzfA9V4T11rBN84QrnUVVYVPwZVgdeielkKOBNZ/ggxYs58VyyxkkbNj/EsXVJ+k/XIzBKT
FlWqo7XugIrZK3aS2mviMpIzpl7EnK+GROxLBI9rWoy1aZUnjgBt2UXQ5UMbCIhPYo6jVxFIiHjm
2I3rYm7bDkubjUfJsmcwZHq/7HydWel+YEd0k7GD1k7Kc/PGL6pu+qzsIvzSHa0+9ykGgp3e1NGL
LpP4QR/i1lmZjaTjueNA4itI6T9cZBemokRYzsBt62sjmWaSZjrD+DAmfjXPUXQDGlU/5hWmWean
mkaTeMO+iv4VkF2MO2eNsSg17duenVy2nkohZ1yAxCukqe3rPLOvhUnybpV7ifeDIvv2Euv00ex0
A60E0ldTU8c7Q1IPofFBgK3m5AlDgJ1gnoPvsRlgzkY4EYr4vapSyjHyepSn1OzQ/MTUNzqWfXji
WA+cdtMLi5aMGC7qPrLRs8OgdpjXcubcc6yYf0x5UmA7neYOn4nISDpOgz1iZm/Kp2xIpvcW9u+z
pjczo4tipsCdJ/MyLRKV/ULpGYYP4o+9AvbYG89OhfXDrESWb2Ft2gcoTe4ujOL+A56EeccctvU5
DvTfHZE3PxwEw2NKAfWLoURb/Bd5739KIi9PME8sK56QpNoZuf2Tna5Sc2l21tT6dCtz8PNW9eTu
Bu+xwIvqqXGTAMBtJV+HslequK/qz8E8tRniunctvasxvxmS2p+IJQQPqIYZGcyRsOPPB9L/TW//
zeTJ+59vpWAaq+LHn+a3y1/43eKm43Fjn+Qt5R2Gw3z073spw1tGtMxT2Wt4zk+Cxd/3UhoON/4d
/1mw0VryPP+wuGlsprBVYnRk18A/kmX8X9hNUcfGkvSP+S1RcYbLnAwMHPS8mgB69Ke1OWlUTON7
9TQRKEIekJvcgwuJXqwfR8g40ZRZx8juMMFhRqmHV5NhJeKjiZCvunRjy/vevKfSgCqF1Mel5a0B
aFDYxl+Ame5qd918X00jM6f8WOYngDhX9LpiRR9D8WyGR9O4E9p71tl7g3ym2cBJUqrXnkrxo+p5
QM+nmgyvw4rSfmh1c1JzzgGksTLfEU29LhO9QzDMVwAoNg7DxcAOfHaOX0FDQY8YVq5q4zX+7DLx
mcBAs11OdeENYq6HQ4MF0YIUnVMUl1yPbnMn57vYjJmS2PhhIO+H/XCse+1oIYgthhbZ13R5pxy6
867zawWDWReY75pEh7Df74Km3mvIxQ3NPg73WCT1U91ioujfeqdveFS0MxXuS21G+KPMXeChyXnA
5A4Sv2gOtFAB2qF+O1vKDGaTPo6e949jOSFpIYrQj6jfrZKlAELbDgtpvmXYZUybofumMd13828V
mRtrBnTfPLrejwgpfbYXpOHs3fWWuMbOA2kcIhaJCLp3U3XG1vU4j7a9NwVYOkSScAu5FTgtaW8r
Xpkq+oqQ6Dk0LMsdhhMneUqGGiW05VGa7N2JSamYGDZohlOf9RifT5yERy2/Mqz3dJQvNCciqxra
65x/JN6IlnAevBJAeGpuzKrDBYbohkJe7DI9VifbtNprHnpIofIJyW0Fag5gO79kSe+Z5LwfSv2h
HojFh8GTwEEpYomkIp9tMODMA69zhaNxZTntcZLzrcdxfRe7p6JkG6R5hyzUKIIJ5Wm0RooQ68w8
m1TVAW3fMuXH0zhusHRi4Mavn6ivOsi4osvmOLKt0svqYHKRYpP6FkvdF3N3izlmoOKtoO1zVVng
CzUI1Byx1Yph29nOEjCJmLIqyKQcqrN1CtCZ2uJ1bjkQNPRwJ/qJCS9uocLdO0pnusGWXKs2Ihv8
kblVpDR/cBN/Ti8KTybQvImIBWVe7rTTKhekZnwTOAnJfWZBvbhw2F/r7r0VDyu9GQzG53ixcRZY
5kEfSF+7ks6GuqYZ6hjTGsboOtPibdF+tuUDPTWR/hRE44pp32EKMhLSgXcrcBtQ7Aw135zX06Sd
Kpd6ywQ0pnobqUCwi4uikN6g4xcI1IbVt4J93OSrIpr2oz7cqVHuxFzeWJUA2tSsTCtuVlpBP6Gr
3w3lcxBrR0G9QkLC3oqgh6F8bPXxmmE7fwKMJbdSm4wbZ/jW5udYfzEwm2VVUF+GnBRZGXULjWNr
aLjEDp28S1twfHluEdtSF5Gwy9LzrdEd2Szfqzo5zO2l5OaP+6bz7aSgyg1reDRRo3Nj9OEmBnRM
2gNbLvjaKf2giwsbr92vg5Ei6xhiF2UcQWIfzKpZ0fR3W6avdmR8ByFgTQvppX8YA6qHJHeDOxdc
VR8FkEKHsW1lstEmqzKNH11F3VGQbvKIO43Ff11HMGaNRyL5q5rbvKJ7ZKrxBc5fgfZdpOWqz+S6
kne9jb6dXJIk4BFxTeWfd5pN8YJBi0u7WPci/BCMv2mtfCR8QoOCo28AgV7lslvB56ecaT3WEVgv
8mOuNdw2DbMvLpe8Gwj+RIWD9JvsewvLyDT0PtykcRsFPADnYKVwhXULyzK9dPOz575j5eFgxTcc
FVuOtBuuO8CqOnBfwnu8eUtYa61m7Ovk/bfTzMfZ1a7m8V6PDlG305XlXiyzemi7GPW8eUX43TFL
26eCcp0yL2wsJzXPeCpe5isXOYgC9Oi6kXF3jROC1uM6zj6w39wiHhFW8epbJ/feeu7auOguRIox
+tj6a8ta09C28UbdBdJT4YmrMG03dR/uPJO8Lge7GqJsdEMu92I0JIFI2U58sBhyWnrdBPn05iVU
RHJ8CPL2PMy2X8nG3lbU+lyXJU29ohySY2oo5M5uKeJmMgmTil7TsL2r80isp4a9Wqc72aEedBMi
N1V0V2YVjc92E7c7OmyaR7PAPcG2c00XZfvVD57xLJig7psRS0Nvt9Zalkb60hS0+FjA0AMQaH4I
gYUxM0clZpG7dsjVig9IjWi/t3DO5jiJTlrbhAckAqYHgxcD/lbqmPWOegQx1/kwLGOYdjyJiDtC
IIXBt4p69znCKRhHcOtp0nqCe7qWgsXfc4aLzDzuyIiWZvGIeIsmrSO3liFIAlc8eRPfXWPdtUj8
O0xFFPW5wyGbyQnr1jOeQ+L9NQVa27GjvKf6tnRqZ5xSLz5EXTlHkjk6/c02x8g28Ch14cJC1V0O
1QxUxaMhGRD16jRZ0X6kG7qjPDuYx0+ERXcJbFpbIx7Xk7QPVN4cROfGflvwC3YUHtci3oCySdcm
PZ1ru8viLX196DDRs14ML6U0niva4MO0oUOm6A9RXt/mVQMZpn1unGEXQevzbWNsfAMYEF6Jel/S
04kbFtL3joPcsrysKp3Zry3rIWKGpe1zxlZR0vFlxlq3n/Vw1c/q1DFM+s5drzlxNm19veyKpyrQ
3O00BSOj4tbc4F4mseKB6WNd7WKz29Hv3l06zWRkCGj6htqSYMbAHYFYp/pQPRQWmW8ricM326o5
fGpF04h1FVkUrbc2wGlYJ+sKXm22onyoOlSxMzDzmRYUSWXcFoHFhihO2nMxpM6uQRe+gHaMYfWO
kXpi2GpFB7uzqgv9cOUyukhY/KfejAlsxUymh2IHdJ2eeSMLnYxHKFQkZosBsnQAQf/ooFsTTFBw
XZagWH5Ma+4jSPiac+Kubm9SFMBXa9Kwrrd5d0WIYlQ8wugBL/SodCilmmOa3lxKOWpNvZRcDJte
LWJDRCiA4LdX4URvWF+Pbk+02FIWFtkk7Q48E+UGC/+0TWesSRg8HFZRgAm5ls4nGmrDCzA4phti
Ks5aBz4ytT4b7yF1hpNke/GkaBQ+dBY6+pTSsULpqXllQkACsRSNrxbv/tqOWJAGihyxyXjOxm1b
+1LOE6JEO5YX3grmlmS8c7Kg9/NELjCX5imdBDZDj+yazBVwHN7A/KmoCNplwjlUZErp93UDqsgD
8MMI9H6CaM9+UD+llaldK1EWH0WsF0+RU5ZXcuhsbr3EoBsZL15czFMIv71S+ZoKPRq8okec0cNV
XNU7T9CG6ZmbVOO8m5iOhgbg1kdiFY2vyRRqWvM8CS3YeUGIyQxVY500m1Ym4s2pGJiEmRFvmkJO
D9qclu+54cknkhjBpizTYd/iaiQaF7VUjE7B1phc+9EpvGhLm5yx9+xArOt60EBjYqI+TK4WUbAa
XrxEMJXGSXi2mlqdSrNPlrZ2cAYBAbnueYD3GLuXuW5fo/ChLmeS3EGfntOoQtyJS7ZwwtkHcjgE
xJ5vEBzgkA/9Q+wGIf6QFmEm86Ira7QeMGAN61lHrgiYiEH2iJdkCOj9OP6q0U/WRTwRL02dK6Me
75uSceayIWFvuHdSvtxKNC3jdzbsWfwZxhhCqsR+Ecp5SnoIJM3YbftE3gYU5x3t3iJT+53xu/Sn
LKZCre1u9YSVOEjoQseZl26ScH6WmvFcSFhHgsrfE1HJNTMlpJTeu8vccNEWTzBHKDkwh4st9eei
72475Jhj1ypOB/RnhaIwdl7dPk699Vou5xaDQ0ropEdh1Phy6ayz7SGF5AbOHL49BybPGkc/crhQ
bFwUrUMrV8pAyYLnvC21HHULy+S20YynMB6bcx5bdA51kZfcOl5b+TPX7Vcio9o3oyA4NNS6bAbq
AOhbmCiqp7IDFxMKLTIb1rotN317Tmm+vk7jGK5pnyclGlCZcmfkC2a7LvywcVTrl1kO3LsO4WqT
SejRNXC4woKgji8CWn2F6lMafCdt86MfRmIUGQAHBlTx4A9NGX20eCDRPwi3ToDQrrqeOfdMnZVa
lUOzr7QmUNsq1WV8or14Zc17xk/zC1O9FMZMv7Mn8ZVQ8NAoNKc0KrsV8YlXDsVLr8H4HpYZzQ4U
Tf6aD/yfovJvQqJr/JWoctN2iG1/O3SIK9Xf/v1vm67Eq6V+54z+aXD160f9kltAkfyGkIH2bkn8
hEIycvnllodS+RtUPBZ1iWQCzxiJ5vfRlSV/Q1dzHFfqpFUdsoX/b3RlobYY9pKaBTrD/ED3/hWx
xV5s938QW/gxZG14A4u0wwwG//2fxZZqyouG0kz7sZHiB9gMRvd6g3sD6/m5pNp6Q3gO63sRHFLX
uZ4FYZYgyq86HdciprSziibrx2DVCBOAn/GFdMaFDEd9adusvs4pPzg4Y9PxUDGKnWVm8kZPcnmT
9aHHVZ1ftT0mcicDqjyDU4M44dF3NAefFARekDwjn+6mF7apKR1CneWjF/+YRBxCkQtcTrrVPQ0j
hzahPKw3L1VlxXvDbqsNWK98TTh/WbrMS5glH6rM3oI84IjjstXWBzAaJX50qpUA+WPOWOGLowyC
KDkMtOTNS+cnow4fjSWyFnpYdCv3YOTae8TSZ6nsWwVlvWLbeL1QXShbRikpORaaRvs8NaQAjKYS
L3m9dCu6D+1kcU97zOINXhzvyDWmeyqV4KCYRWXS/BBRwNIu7XyG61MLqfOQdVmGBQKE3vXVVkW8
O0YJ4ARGjsKkLldZHjwom7opocWcDEBAsYvMvgOj0n109CdwynBj2XyvxbRIUSH/N1jJD4dIArYD
Pje1YdUNVhl7DV3M9RtZ3C7V1swKACsQ74p+0KS7lKMXao/TLngbKhm8hIkTbZXeq1tmZ9Ftn1WW
H5aaX2G/X5Uj+oCnqnbNzh42WQfCxqsBOhCqQjywPfBXMa/vzHr1wSlQvKiKKyB2wnltzRnTqRlT
KgUIP7TMunioAWLgQzv4fTBTRt+0Ln3HZvgdV2gIvVlclRNrBXnxCmc2exSi+MFBHydtz9By3HCZ
xOvOC/V9OFTg8ohlthWz02mGo62aBPsfAOrjNPLxuRfIKPWw5LKYfGxRWNCee4psjOmpdyNr15fY
+XvRN4ekm9KjW+gpAkVsPmfT0sgTcYFRw7eb9eEp0DjqOW0f+VLg0oN1uArZme5C3b7WOGBRHG7V
n4VGUrVyG7wPlXWJFOAFHcdgWiY/hmR8Yiyp79OqnM8VtbOPORIB7kGuolBNzdqciwfb7o2NQijZ
O9iOVlVc3haNeUljkAIUy/NbtEz6yqGes9kNg4egTj7ovbkvFL/9MuE7SKuWZs7lOy8qApU8wC6a
YGwBKIFRXB2dCGHd6kPPmpxdiZjyzXmm7AFTLL+U0pFrMNZMTDquTomaYhklQcuSS1ditPA1fHZX
7CsOXqFzcZfFLQPP+DInNp1I/Mlmql4IiVKdyZK/MkviOl15r/8HdWeSXDeWbdmpfPud34LbxUXd
yA6KV5F8rCmKHRgpSqjrGuPKGeTEcoHuESEpPNzTLS3TfnQlkg8PxcW55+y9Nsq7w7xWLwTWPUUW
PttFyKew5z5ZiACCpMDeMOnLy7wt9R3wvAR/Wsltp6foRRFREoNhdw+dyKh0LRE+1D3rS4qmE62l
EeQo9JKNo96K4YqsFXIdOF5rcR46Wd9UI/cTvfAz9l3hoqpiixQXeJAnQRJw1E++JfvRq4z0G0bc
KwRHnY95gskGJCTYt4S79y2MoMJswpeP9a/qaI/pZW4FIGJNrxXcRXm4PmGDkx6boyowuEhMDmPs
AyrXuMkJnMJqzo4nT946qd8Kuncojc3qmqwZ3bNXa/YF4mjMJfAzhCLIEGvyesveIve2xc5MWZaR
IGXTDnLZpnJ7EtB2XPst8shh8bCa9rlU22dAaYJtD0v+4lCRzEt5b7U1ks9Z7+6y7UIWhgmtcpYB
gm2bCmZ9IoCMTnZnP4QjbwHBwbhW2T4PMW+KOnwlsunb1pU9VnnHlqoee+jo/O1SkxmoDuM4DtZD
iG0haAeR+dmaIaYiFLarCjQUUTW6E4LBXTyVgNYnjcSL5SlM0m+ySyxvDYV6cpCnNyrRG1PEI0si
TeJVMXyRJbtsCn6f197Z6aYrDS9PsLa8lmw9fSn19rkdCnnq2ay7gnFu3ZkJs1luRLQQC1TaoSEu
AyEKimwH4fQutZRy8bp0bXFfZtxrGFy2KQJgyNE+a7V2O048dzQA7p2ifGmU9DFtQurwmHsha5zI
twYurR7ip1EnliJjzXQ/2+aUUZQfGEL291pWW+gO0tqTUNmE5HUwD91z3kzZaVLTd0Z+mtsMvfSm
QVmYgsLzy40xOUQ0Q4MNQfGgWhIN5qQZKOD020nLcLEBWCGIlJ7XWHYeejuubWg+VCSQkU9NX2hS
uF+6Pv62juX9inVzNrKXmcPC2s4Pp0byFi38aiTpQzbLk9Kb55E0k30qR+uQ2DkhCToXtI/a52Jl
yJKknIneVr46Ef/MLpuEqvyF++CZxD/uA916cArnS6jE78K25kDKldU7mdjGkCF2F87lTZ4tT1Fe
P4cdPut6TtsrrWxGl44DL2VT+cqbBoNLlXxThNLvmqLUeAkWL+wDT0tt5t4UR+9KtJ36jW5joPLD
84LBBIP58zzVdFYjjlHlNI9L6BwVa3maq4mmjT1WQUXUMVwetpMljSlTxMrDtCxZ0Ooth4BBj8zV
b8sc7fo+es8GVhkavEgMaySHC5thNrEcnT3xrpuS2HGhAc97XawyaIxt/9pwYXlhxdwtdPSLauIk
Kek3h+2u2ypcO1I5Vi8xeWbUIXkbNeVUwJzznEJ5GIjVJd7dsV1sshzNNv0aUu59tU7g1ADbjCZW
g3JBCizMtqHLtZ3BeKz8sY+gMkhRVUQYGeFy1TK3flJjzkbUs+gaoCQWX6+SN9RFnd8rOV4MTfeF
UL1W46vTMGACr8xPWTIgA8j4/LqULEdZ+BAzocOkwSRlbesAYn6CQcciritf63PUq53b5oz1881m
vq2U3tDNTwkhwK/taPJl8u55q+86+upesvVoUkLnsJSFlUe+EWdYsuRIHM47/JKCZgHrbLh16RQK
QXzH+WVXqK9oo3BvjNULwudhR90M662XsK+i9yTruP1YrvBhsVQh7g8aXCQMQcoK1J7ZXpF3oe2W
pmVYozvdXtFYIVMSfVxZc2uiQc7dVGftVvCwnaem7t3RELcixUEQSfUysXhqek6mWYbEA0/1zThx
fPCYyLc2SddYk5GXQccaCTBqdoWWvLUFy05e8OKde0NxK9AMnt2znOHG7lzCG+9HhYbtwm41yPR5
xOTE9zY1xnN19hJNzoIDihI7zguw2lpSs2sGnkNqZMIooJj8OLQf7FijnDbJwptX9UhmEZqfcb++
ha0kHl5blLdI8DLTazSoncKDnofMVj4Ww0SPCegN5amIjW89cX+Aq3VSiHvqIPC1h2mWHY0XJL/J
mPHapWuxG3vuYDDZy0VU8n7bFpZNg+A2c7RQUFsPa0e9PBNx7UL60/1EzkwA8HWS8ztzGjNTO4mY
1vv/KwnAvxPfZsOw/cH4n+n/1x+n//z8b9tR1fhFY9PJcEEDgkHIw9+3o6r+i0DR8QG5kZu44+/b
Uazbuo4Vhn2oCnQejtI/tqNIBlAGOKhBwK3j4v5L3u2fMLY4IjShSalpmu5IW/vA73wvyyNgS8S6
OhVHjL/kvEWPCsgTbsVydk1neZp0u2A9usyADAqG7tbAa3BlqVmc9E/Ynj8pIX89ki2rydTYnRMz
9OO+eOjirAhDTAZ1Rrtu8Yh3Z6L5mfBn1f3u4vyO5vJ3vzTnEH+vtPTNs/7jRzVdqom4GIpjLwAG
62VAxMwlL2vtoLWxuqspYmArT/lZUSPCQpNqCYjbSXerlGTZDJ0T/PEB/aTi2766xTfnupq6IOtg
+//vVHyWg4bJwUR7DKttZmY4z5Nd0E2t9WNs4ofE8hT7vTAf//hjt6/5D9nHx7X/4WN/6kRANtPU
BR/kcWp4VTHoYgSfdZoHZeBPtLS/c22//6SfoYUDLqc8a9X8GMfTmxIlzExHbESr9Z4nf/qtxI8d
Fu5iKZHgmx8nk8tLw+aH0xm2Tis6o8qOSh4KRrl4APBjkaw9sGFrjSe50Ol31G9teDSguEXZiamI
DHrdfpZLh7sEVLNhE6lI5vig+45aRZC793mfLEFRlBicqnllfyHBhDe+CmXJn4RS3dHxUiGlYgnu
FP3NSONrGCUxuz71OeTicwUZMEr1gD/+MWMTvOvM7jFV6DRvTBfGv+3oq1syFHO5zywQ4605Yaly
LFSX6tr4s7TPYbrIYNLC6qll9kIA/Fh+lp1yXoa0gmobP4hlaHdGisyNmb6+JFbQSnmvrmjbHDuK
r6rZuXJmfd8VTAdDRt1FZEwuuXUnRkw7W53sQ6qqoJ5mUJ5txIPYxcOjmcdb0GYBOA5Lw72j1Rd6
VGbXUwatSuttBsQ9WYe8a/R2Jk3KKHcMgb7aFAQNKdqYI/N9v6V8tZhOBiX+zIZqt44DZgRBOzea
/JZcPTupH8VUPKv47ZjEEvsrUHJ8MeWkuOR/hoe0zarjUNW1H4muPsydc+iYH7BOPI8LAKVMfs1S
XM0oIau9TenohhUFfIO6UeB0RVg6HOoysd100h6xYO+5Ud7IxlXcjuEB0tAXe4vrjBoMh32zX7sV
ivIAtq+IWI7gkENmHaJntpBiP3Y8L0xyU7ft8pR9rn7ftj3YrqQ5d2xy0SsYIhizPgpEF95IA8LR
ovMDlflkqdwXzjJsasbCfuoHswskPTCJBMgtQrN2s3LZW07NmrNqvc9J32ZrFkV5JeVphtHu8Rw8
KXJ909GXfcrS6dFYybksN9TLUjAoSrXOgzkf2M5YurU149KBk2XqtyRjzW4jZuJJjqnVfJlTdou2
CzD8Nmdur8SRGzP3B80Y48aNezQ8G8SoSQj4wZdjhcJf7ekuVOQtk8Ca4Z11XXT2rd3UwtVz4JBj
L3lqimDtk7s1ZeA904QXM4kauXwyI/GQhvWJ1dnTRoFxdoDK9YnINULdYX2Vx2h+Zzt3mZPWXM/5
PgcXOBiU7mxOyzcB49agIWSH7ZXUaC7mLzUY/ERSJgrlEKn3EQt6NelBaeLVVgwyS2moIWNWtxWg
CmQTQv5GV5oPAf0Xe0Y/adSfZpZXAr9xoLpOVN0k5c5UXawBp6LL9trsS+XKRhBlDntNz85DXl6S
xxaY8Tka9pF9FyXZUWvXAASr6FtPzC9Rtx96vl02XA7NNf2yXYWIZ21e2Pi+6vFrPbwrC/U5mCrw
clb63isiyNWbSH1cY50piz/X3LZMYgX5d4SlOUp9MGN/it7RzHptDKCYeXyC8uCdEF+f2TV4T2BK
486uTwDwS8aDoaMG0+iOjGYnBG7JJjbuz2VrBJpioSpieJFJgB3tTmomLvbneHjJZ7igpDrL9hRm
8Fo+cXoZWt7BFcOmBtRgOteU2ZvOQMUVG7Nhq6SvxjQ7lnuloYUnLtinumEWgvQC1w+KnK0vCSVb
YgG38Fjsqm6Ephl7WvPFKNZgQZQ/sBVAF2BH+s4uYuQ39HZKzvDk+D0ot+1cInf3k8ncoZvxZL/5
F4Xb6LQVeUydhi1HutMKeWc0W4bdPUZkAHC2b9b1fhISfjfEuWbcEYXiQepFjf1cqGswrCScp0gB
1p0aF6cFNJWaSD/DBlfL5QLeV4LiMIkJqlTcwRGXfQxZRrRPJoJou9SvZJx/bhc0TibqGnG5FO3e
QKWgmC2Oyg0mSieQJG5E9F2rHLa2aqPcrKR96OYdRBR32jyg8AckLGodlKBuvK4T8Q/Entj6Fa0W
lsLrVL5A9ULKpPJXriTzMZzMZ6d9ncprMA2IS74YZN06ZuvrPZI+uBYlRGJDJD7bI1y+5z4f9rIQ
6PlaCB1N54Resx12w2aCqRYClTAFo6y1OfRfcZzMrkHHk7yUdJVdxva1uxi4x+ocuA9Uj2cR0cUu
mFC7WswgnS7uBPgVNq/mr4uq7uaieira6FtT9FcM09dTkk/3sx45F6HaAzvJGfnXo7WzxocltL9p
crxpVV93zL2igzeGTnKBAcaF+7avJ2hlOGK+hisLUNqy0zUm0mjz92ps1UOSDreyyUDq0DDtmjzo
UdP9cakEU+mHYmkrKjBa6A6mDiws2IJ+KioStTPYdzvKoW+Q4SVLc5eGB9tRy/uxgMCbxetFNvSp
34ot9ZgKhWTmyhbiwjGnZq/qSXGxzA26qn4ur+0FsVTRHMe8AzTb8a4kbsRJX5deqqjmzbh7J05R
N5FyohtVhqditLSHRjE/AUcg0WjrqdTvQCB3Fd6HmbUPlsPcoypsSmU+h3mBt6KSV3p6JP0o+abK
yboxkc2+cnas5vNaX7cK8GEMsZWoOJSOjoPeKdIfopXuLJSe6FOkOa0XDRNCw7OiaMjJxOWkQ3NK
1QazpvNpLekPy4jXqWbSaZmesrXzkM9jE+7Dt4qdJl3G8V5VEffoldLcELlduv2imjfQgtKrxYwz
T4w2a8haN74gUPQtXtLqU7JUO5CSBFj1ZwjZKMxMW/HB1z7jypTc0DYdQFaTIp630BsnSG2W1ghu
JX3zleWgeqN1G6hpPtyEVv2IDwJa49IuGGEtgapySbKYNo/FCi+Xa+lgci4LjADtRMCyEWMVx5KI
k6RlWoATjejxmvGUV1TEzUAXELsxX1/SMKIPMzZheZgmhYzuaeJVIrtTOYjlturVT5XcgMGtOEGP
27LFV+5XOzpbYV0FUQwKuWWrrhhbDnRTM6WSbMHShbKkKJNqTzyefaLwwlVAcCkhB3iyi4gVmSWE
tclp5LFC2VVUWnvd5WPNLAo+Zdl/SZ36zDp4Oa/G47Kqp1KQTC+TLFho3ZHP+NTG/XOk1LrXreiz
iArrjvTDSzzxsmFg0gy+StF6JeCguMXU9i782vYllED9XehdXIG5RrrUL6tymzvT8KXPqvG+1JxP
sO5pr4AmRwL7HAFwRUsY3WS9ejkbNFXLfHxdMfRzr2Gmnqu59awxvF5xNJOGHSwrhhWZGXsxoCSA
4Ux4goqarJfICRT4gX1nfZrzlgpDG59tqJ7lSxXapPCscwVwosDPdur4yggXWU+ywFbo4o26RDsd
SwPVHW1xp6Pn2PcNYVPTlwyreeGC6pm+5lK7Mocyvl9rVeFWwBfrp9wxwnhNxSnN9moTf8mcFs4z
VKOHoR/q11L0r8ZcX8cgEXuldo6mgXE/bRSEm1A0+VaDfjS6FyRU1L3LgEQeUER1btVh/mTh+u9H
ad1khNiiX1RXQqUYog4DpKf8ImuCqqyiDHUWTaIyOZUAuBb7MOdsFRRsj4rxrEcbvnVJMO93ukU4
2Dg1vq2/0Nxur9ggUTUNCy6waAhyHS59g46mLL3thbY6+03CiRSdfh+PEQ/2sYOgGVanzqmvGIgj
a9pBMiFmVrsoePYdA7Hzbk64OTinb9qwV6asJKfr06i+4V321XmnOgUjrXJPrykoifQ24Ltm6Goy
IIaQWVERjlV9XxmWl+Xx0UluGqCVVYRTZW1uZFtg5ryc6k/NeGEui5dRRejy1Z5uxNrsctI+iJqV
bpe8ZsDhC+ZsxoA8Cp0qZfZ+bWD+8MCWQ3cZ2WHoSi3zI/mWrOWJvnHiqrGOaKlCmSjN2jx0DZTZ
WPNSNHueSJ31UCWiCTqmDsIh/L0WgbOJIfHlF/nzMH0tugutj9MgaXMvanpXYeUaBfFn9sBQzgwa
czoNuMiNtnL2W01FGe1rVPS1soXRU75iDPOVorjoiUXQ9adChZOR6DtdagBoyW9rdErvPA3MtegZ
++3z5cFiiRjS67TW8X0bbj4+5HHyptlfh5nIrXRBEqPne6zVtR/G6bmdETBRhs2NFcDQyT1LVW5i
ybC/XtHgQFyfI4k+Myy+1laLQHzCS2BM2rktYTG18a++y78kX3n4v0Bd/4DH3n+tzq/F1+7fAPa4
da/+db/Qi1/fv9evbD/9a7dQar/Q2mOEhBrFwZ8rsOr8Jl4h6RzOtcQ/TedKbL/yN9s1/wNFkV8j
DBfT9la6/Ga7tn7ZkFpAxwTRGNAZbfOvaFf41R+KIIALHBZKGP4oiCi83j+FT1SrOeiNap4GJWsA
i5LGWExIvGKnZj+GstnOEGwIUFJ9kT1oThXfJiHqydV2YsTwYZN58ZwR1ASohXwsE92IuUsKbcku
1i1h5qIq0+ZOWhvRzYxSx9mleoMIL19XpV+2YJSk3nVtKdvHWB0cEsgUSC28+cc00fyojgxkd31u
LtmCiDWpLoy0nbruaEyZKDA4rK3iz6ZADY1LV5esh+D3eFMhx49tRuVxUrcEHAoY17Mu9ggNtHg/
KZIFI9Kw1enl4psZLwyALwIiXKuU4gwRUw0nYgCluCxNJXuGCu0UhyzvVUyFZR6/wj5YfWXuKU1E
U8obOhEdqZStU7Xn2jIg1efhI2+epbbZ/Ftth1h3NVTlk8af8DNLWbS7aaC4PiOAr5TnlqBrU4M5
Hd2lBVPh1uNA6zkDSTE0+SXzlcKIvRC6zDXmSju+E8qyNTHSUC3r9zkx0q9NoxCXSS3DtMOH6KtH
9xQkGCYMpdXLzzXUrGW3II4F6TJP7wicVfIfs7Z6ixtr+dYD5mpWNx+wLdKmzE1Ch3JxgF8E68HU
wiLZdZ0xXNlFuabX1NWII5ROyusGiI1yWM1YYT8VEd3xaBOs9zWValaDKjFjwuOZ+Ft2IJGDPzSJ
g9BTAZsuUIwehD4mt+VKltO0qAzlcFTPeEe7OUhCGWv3y8RsHT6HpRfzLkHhUiaYQ2iyQ/nGhULj
C5hESLU1kW1DU6CUXYhzACZjj1QytoSOxJR6ZvQQ4keVRzneLCpERRLQGcuttYMhRuCHXcmPL8Oa
8xvRanEHY5tXzXol7Ys+mmLVR3w2L0ciEHGtwirfjLyJWeR7msz2DWhucyCjMiW00AzrJgRi3g+j
T6Otb2k7WkN+sNqsKY9dNRlP7B8iL0Fk6FcVcfIjSqPNJlsTwSJqs2bDWcRn3irdrmdLWbFHbYvz
oDFLdudw3eAxCrzHMdeWe0pgRLsVpfABrvR4G8X1cp2aQMBkBrXvbHfNcDtVJQZqwKdlRr2ZR0+M
b8uDjAFYo9HhkQi6pVD2+jjUdNTCNr+XlcPrNUageqwbxBOwSerXqIzMzyG3VuvZlrKm7Lkn4jIX
Qf6ql5cRPuk1r7T6aGjkK/o2JTkzW81hh5d0Gfmt6ZD1n8zQiB/mpdHPdsaZbkfaN+S1LDLuiuax
H1D5zu+xnNNwZQPb6+SmKm4DljumDchz2fTjF1YFXRuCcGkay3Fnom20LvLBnMFAK7ftN22pvdOW
s63uNdH0M+anbTT8IlXZTfIi7nTR3ztdCtGyRy9sCq+G8ibXIJyxEhfHDFvUUH2r2wmBck1LJaR/
5nfFkEyXYi5TZtWMru2xLYMSsBiYlxm1nVNchPbQqD1q6mZmKDixUdIJ6mwFteysTfqudiZG+h6A
2goddC+yhzDCIaFeaVNnTNNTARho0VAit9YG9arjXOyTkn0cPplah4aHWinU3M4iXuSxivK+qt0S
SmH8Cs+sK5+cnhzFz2uuV9mDLfMJP6c6VEgvsj6hgIQ9lQROFtO5RyQ7lMNNG5N2wA48rVq3zybC
MlvUYm5Iw/V1wJVHXGXWWIfCSfQ9OnrpVpUoXmIuLn3sedMFYDOLDbpBGsrHe3sBSlMyVaXHUaTZ
zpxZFxYMPJSy/KErZu/tyc5M+y4um8hfxtUM2oQWhTvb9qDsnUGUAMSm7rOmoU4rWulgJ9PWgT3i
ZtseoAC4oivV/Vw4+VO8GNZ11C/0S0QlnEBWnfC1PrLYSVr6sexz5Xow68mbWklakVma+6WO7KOo
J5K0mmU2XvDBW16/9SMKOnfIlrrigAmsunRYzimuqGcfspYtJF4Now9Q9mt+OBaEhUqGTHtZdmyg
gfc7O11r0z0ZDOojqKK7VfQrhXAxnOpBfDN1RX2was1CqGjjI8O6oR2duC6f8oUououFc70PNeut
V7OmfYnBYWqngZlK8x7mWlddoUub1QCCEBfcBNr7hFQqJl+34mX7me2jXRElUFZAqpBr6uHV3OY6
GoukS18N05TKszkTC3eJU6pkEJKmSujzgEhfm7hl3C6S1ug5UTLB9Ey68na2lnqftCLfOEBmeTbh
rQlfL3UVxhKwvWWX6CHNR1VE9lWerOw11Yy1FHJhj7wF3Eeztc7nyEFoD6VtucHTpa9INQeah4QV
pGytmjwHYYiFQtspRQUvTI0NTMZjswfKaL8YwwpWcSKOAb2Hkt6yn7cuQ8KX7vp2RdXRZU60GQ7L
+S1XNEwPyIBeEYqvNH3xC+1CZVpqoOhLhpWZ8ZI3hHH/OprAFaJDGfOacVPMUeuXLjbi+ByyfbR2
JHw19j5MkuWCBE55WdQof900ShDOkaTxjQw+0oW7tWx56EFIDsXNR+H4lwrsfzlI/6F6/nejF0mV
eeW/rqHvkzJ6BX769ftC+uN3fpu7C6bryMBJSQO/y3D1HzJwof0CTMGgLiYwVXyA0f+WK0ONTd49
c3eKW5Jatii330pp9RdKazz3Wx2tUodr6l8ppTX1xyElh2VpjHTRg9kWenR9s/d/P/MtsgSIIwXk
fnC0L1V3M2UMnZq0XN16VIIK1KangeW+HJI0D/SFxlnRRY+SOpbOIDLh1jyYVY46F/XwDBBQxCyA
+myioEPYtmlHK5JeVzUP6k3xFdFBKm3kRsTpeBoGoM6g/ItE6VcYLTCGW5A882AygFjMCbKWWDEO
cVHeEEZ3hoqZeJodXRAQg9QL87VWopyyWh4rW9Nv09xCLM6iy6eaaXGThwoPUn816qXXIWjkxUDP
kikAnb9W6+qdmVf35SaKpDPh65m2ZYTcxLO1U8iGwTL/YhLHlRWka230tygcr8zlrW+KQEurG8XW
95EGuxRJalrfUGwchVmgRzQOs35XRQx1ZAyEPYNhBJR8k7rq+RHj5JGNF6MwpbwpE0bBxRSh2hOV
vksJONl3w1sl3jK+CrjFS5GNfqzd0QjwtkxDPo/dB90J5aAr+sHgMKJcoFht96YOIpyfBiOzz8El
r9EeSfFJVZd76hswdrzAnbB7nio4lHGy3mdK4RlNfxWjFELyiIaUE7oKgqkxavWK3UFi+SS4GByR
MalPhmp6ibjLh7uyuhNc0Nienhr1NhRgqPlgJzH2ZmtcSKO+4w3vW+t7E48veYz+SoNIqbXGgXwI
/Nbmrnc6PKOFNy3tPfsaTwUxOW8tHu4KNhvnDx262StBkRmHIiZwr0zHq2YoXzI0WQT7FKe0ou/I
vbY0ve+MDjkYJsLLiEku18Canwh6CYhafdvkvXEvnj7uGyIFi5ifsVB+LpVyahLjFhYs5QbS+TnJ
h0NP289oOUq+bVqKpx6/XV7N+wy1biO1PUKBfdMpwSLHKzzUF3b1CQM2oqj2NM7BuCExbetYJPEe
hPxF1yAlpnu7TxfgcRWDGmZz4AbINKFhvyWvF1EwtTWgUUJIh+RdL7FHVOQifwhAiXXKhjvohf5a
xRdl2kkPLs6R3ShgvUS/SEyr8qvFnLxlIr9+IDtmg/684OBe7nQjz46mQw4eVqH7teQ1VPJ/TovQ
MVsq66Ig2dRfURP7eTXEu24s410bW4TRLAy4Rnz7fjc04a4xY3Zi/BiCVJNxMf/Z6gjvMBPfxHoW
74UDCLCx6g47N/RHLsVSekU9PEez87UftcYdLf2m5MEB3Dp3QYo07I7WYEcwpkX2rBkeK3O7Cwqz
9Kax/GYidnYLQQSd4vDsatTHIDaABaSGUXqxbuYXdt9jK6HAO/YFij4zpEsYa1Kh7sSsPfRQz5U5
9G1S3om/SYybCL/NPYiqJtAg9Nuzs6sbFLn2uhc1SUptshNZ9WI63UWhZd7KVK4mRhOl+wlRdmAV
9Nra8YJJ95+pgH53BaalgS0IZTdL+o8rsMI0BwznVMGc5Jm370ZHIiB8s6Co2thPCpHd5eyhNtky
Sd5/+ukbVOU79c3HC0AzmCixi4Dh8uET+k70oxUm83ymgnvV0ZGj1Kc6nBiK1vYuRkUbVggOAFZg
/d1W17mzdngZk0O7om5WalTgTJNOiLvYqfUDcAeRfcug5/ukqT0w9TeU5sEys9EtVuucDPp++yup
xIdTPChhfjKi6dack+d644xs6vIRxsO65AEAJBq4GAREjTBdVLsyWk7bstzn9hGPu5tHua/rYGB5
L2EieIX5dGmNgG95eGsenLVHh4yetx7h949LIJzYT5Kt3Tp69hB/gatsj16EEdrOq2MWbensd9xj
uNqR6rbDW6TpMCJwS1Asmanp5SaP4ebpJ0c3UZkdmMZ+U7XWU3UPd/SbkepMiYxzNJtncoMunRDW
Lj52NuwjFSEGAIIgEXQI5rzaocdAmcr5kWXrODY2KUprH4ffatM+QtR2kdwjwGItjtkZwhwt6vvt
Cxm8WC391M42DYcCN1ZXktBUHgwnqFbjLLv2hDT9u3rmd2RqP4mmPm4QU6VLb6o8GdwpP96fsJsM
ZzCWap8OTLdGVm0npteDLXMnKvXtjz/so974+XYkWd3hg2BMWcZPrT3BCJLZn12RaGSdh6Rj1ctU
Dy7/bScinsF6AORg7hRd0NgH+6ATsfRn3/jjK/3zQQAosnTpSJQrP35lp0O7Ace62tPucjHoHwCT
0jMLqSpIOEtYhpCwckG311kzP41gka1Uw19SMX8xp7cacUCN6SdnkonBihcpCnQ2XEy891po7qe6
C0zCaNWF9cpUjrEizqG93sTdtJEVjk3P5MqaqlfywMY59JB1EjrFgGTcYM7aAwpdhQhldb6CJXxI
43ddf3MScSMIY7ZyoAZKdPXH10X7qeX6cRc4myCSi0IF+qFl/G6ZKAE2xSNa8v2gqJuv5KhFwpuR
oUBz84DLB6sW7aL8oos/dWq70+fCk+uNpS0+e5tgSWBKhhRj9IJS/WA1+P/UGEdFXu7ZbXr2hOxk
utNuVpWYs1mcmUDdLf3o//G3kL93L+OepHY2VAex6U8Kxwk/WKYPrLXDjNi7qS6Je9lLvfhMOk3A
8PJAKtkb2rOL3HiYjOUM9eIgWmrYXr6WcKWoCVACVbE81J11L9v+TADVTqrjUTbW1VZ7ltNAAy26
+OMD/zn+8dfTT+ec5voWm6qi6/2+TNdqBZ+TMUNSGrS3RYkvDMXyyB52JR0it6LN4G50nB67Yezg
IZz666apg5I2Fwlxqgf27mNxqyH82RQZf/Ia2Syr//QW4bQavEmIiCKB+qfjyxvNbKOOwS9pFVtJ
DJsQD3dav8Rz6dXEd2sqwCLcVaWuH1NF3Ue8QFRK7yFhPV+x7SCFMwn7qIebdEu27O6GrAh0CQWv
bG4VUC9hGz+phb7PRB7wMjua0egi5N/H1ojFaKAtqd3qKM9VsimmLvsC1vlgxExA/r67+53V8HcX
KMfSdCiyvLFtub3Ov3sQcviQmQapeW+k2u1WjUka+TK83Mbxhch9GiMk009X2xtlWcDlR+39nxzC
797FsEt1TWNC8xG29f0hGHXdt4vKIdQzA3iByQ7TSzu/bVW2msQXapcHbEXeO8XwgW+7TEGfjRSQ
tl5826psM8qDPzmkfy5iUAwLyzIt1dAQFP50VlaJ7xbiCWcFPr7V4PrVbyxwNHpd3cAhf28GLnXW
ny0a1Jn+KzqZtkH0tfo/uyZ8OldDc1QOQuo/lVATM3JlaQ3uPgpPS/lcdY8Ghs8Cly3RWLfsU23Z
HlaOhaCtC2Uyf02L+5cHoG0f8OML48cD2Mh2390UjYxonKq8MDKkRyueFuyG+5q9C1dFl7iOqGZK
U7p2RUWfdsds7NDDfiYb4ipel8NgzH5pXq88z1tYYtt+2Vb9CCTIdl/bJPY0dbdv+phYHusctkWw
CTQJVaC/iE/PSZz/z/PSrW/09wTh/x7RwKilvrunt+jh3yKFt1nu//hP73/9z/7rf7z/13Gskh+b
OR+/+GszBxqi7pDKsTVmGIDiJuRv/joXVexfzO0WZPyJzYLh6FY0/K2dA6saJRcPCEJ/XBSbEvy3
do7+i4ZtjxVTZZYpwNH+pZhgNNc/3IgGk1mYAjZzWMxOpvVPgGFQgnOYQ4UfijDqgX5FTp94CJHM
AaKVJWhw45dT2s+mAHX6MiRFJu+6aJBLe8xTRNzkidWaEtnv/5u7c1uuFDm39av4BXCQHBK4nUed
SlWlU0m6IUoqiTMkmUACT78+yr12tHt7eYUv9/ZFhR3urinNyYT8/zHGN2YaedP0lCsVdr/WMTWB
+eKOjfO4ppqe1iTvlXNT0IF53w86UhdtmrTfJm+K31h81G9um+Y/6JrBmwi3K04u0SAI1NKXuiIJ
1pvhSIl1/kyGOE3wcAIsxToiIsUahja2mypo7LyLqdNhiljLHqFJjOFhtc0c7BLbVd9d+sUu2Yr7
Hyt0r+WIOsDAypsiqq+Lq0r/oROOqJ49oYvxNusScYEXrnkNAShJTORD0uh9PtjlM+dw892vV+RW
GC/5a9A7LYqSm003sUOdCwmUgZ83rSpoPLsql+F0Y9cyxHMv44q9gSnC9ftCBo1WE5NhZI2GeBRP
3gh9EKgNy6INDuehWAk00fgErckf90Gd2R+s1YLqeqnygAT44AdPdR/J+tCJ7HcBSLfSeZOFyl6C
mrT5ZRgFzvDFj51+eGuEKaNn3y945EGnd9Sefm8aBEOGeXw/cloS2hiCZTz6sAvXk8x0xSNX+eD/
4Nlw6lpohWDQ9wXr+ogw9Wn0awWVLbWk+YzIbhOJC2Xn1z4pT0f4w4NjqS4ggA7Eca/IEay3TlBi
DglmKgVTAAXBe+TNGY5qtAgwDTWx0us8yTGxho23VgeS93QARx5oOeYJs+HIgs09ElGQwXseCv5i
d8jHr3zoltscgnm6r6gVBLbojsijFMYIeSzF2L5oys243RPilrvIeKjWBL+TJ/pwma2EgPrCZm0l
NE/4j65gO8ZYTT0+M7KJQ1CdPcFFsQ9zmn4RJ5z4l8VENm+4Sx3BQcrHhT3HGKHd5kMaXQdB1Wan
IFqTb2lm158KvYfwtIu3eWe7nOVHx3wZ7VYVzK+x4zFNajf6adSMDYvGsKLAHuSl2cmOLufgxfcr
lkU0Af+kWQZTvqQe8qnoB7/fx97chvsg4+/o1WSeS6dpvzOmZ/jeOlN9lL1H3x0xCKK6cxEgOMfY
Z+yk5wuY3w4IUJOUfH1CmmbJTmfrBe+O+rSlbvnNQj95dPKyeeKfjL4pt9D5MYJYdV/lhX8DQZkh
oxR+7u29ssXTiZW1aQHnwag5qDKZXkpfEthYhVYzb2uN997myvsUtMzg9ubLvdcm8BC3AG9JeIV2
+JEtEmxaaBhsTrWoaj6PpSfYNOsOpbgczDsdhe7X2mQyAi2Mb5uhYpW3CHWZPem+cl1sYYYI/Ojo
YZ9SqPyzQbp2jpqxlGBHMJTXnqDDZu/Mhp0FVkEEwZVUTrr3snK5ksg/L641lFfMESqIL8bgdg2G
Se/aeO3xylfA55lv3eYRzCKastl6qy6zTA83leO4b4RZpy2iHUWYRN2u+c6LBjSv6NbpKJkSsBpp
SfzhpTHZzmzrBzIqkm8dZRRU7vX8e2iVRNrNmOS3pk/VPfUzRFW6JWofs8kd7qI08LEj9rUHvrQS
7CkLZK6oycfnorGcDliCtP0V0ZHenBpjwpe63HpK095JZ1woafOdQ7ODKz1rwKv5fYyor3poUqBm
VHdo3ZryaZysMKuTZrxvfDrpDh5PxHsQFDoGajo01/zencb4nFMxw0slyN2JcMp9XPY448KoqV5G
elSfeqfRtKqZybqHxCJQHaeM8PoRAERxowbuWHtZcS/aZ3JDl/tIsAa/rJe9OX7NjiUwdJEdotTR
75VuyuUmGiN4v7iKawqRqLnfcdZObxu35166Ftjli3G03/xMAUcfO35qDHRdue7mPM/fvWguCbdX
EywW7ARAviWitsKRPkrv4CUqitDx0viM2UJjJQVDDeEJgfXTU3J88ZmZ0QFCsxKrztwEnC/TzkPg
44YigpKN0dY0730xjc8CqY67rfico8DjUKX+HVcKBd9umvu/KLq0+ui5bf5M0t9/aOCNzvuU4tMn
6CLVZRUZOAG0vbksgKo+fWs4vqqdZ/zmxdbhEmHSxk2NmUNxWc2FHJ/oaCXMRAMp2NmBNp6Aj7qK
3weTb7JNVXeEawoKXrBjhlQLCcNSuVQauwn/PYSEE0cqA2agcf60prFX3UIF17l0Cu8buVBaqIDS
bIx2TE5fW79oOqAtee4cNL9tA4DZtRdDW9E+k/jczHdjQ5IdfbslGBIqnoNzCKseObpOIA7AgS0O
aezbayVBKQEcjWeY82SYMPo2bb5iPa9dnKJDJ+1hnWr5HBmtr+oxxdmJ4wWdWdRpeaECqoFQSuHt
HGNBwSnzlW2mQ0Ur5nzG0jSI8xDDfvkydgG5sDZR/qPA9fphsPvQKehjSgVNxG82YC21HDA8ELv8
hS2ejIE6tGsBrQDHOVUi+bnFsPDQNBNfg5nkEm9VW9f+YUvJc5tz3PQVPwMRamgW4U8oFitBkIG/
gAV85b1lChgjvGlLooP33KNctxefbVSWd2Ioog+t2nk4NCatPnMIALjXu4jsoarX+VqJUX8is4/v
sbvSYGTh0n+b5sQTPJcEk++6lho/eTNMVHoZs95kxqveKauHfjf5JjyK0ePblpaNTk5JZpdx70tR
3g7diEG1FTEXzpTG9XsQITkfR08OlrBpEPFgAgjw0xjasA7WH5J3G47VzQCG+ImnXkTzVjbiKsua
lUklU4NCWwpxjCRjHECWrtr5u42T9VcitHmYVNIUyAL4sHxC9Owl0Jtb9uaGIvIoNMGHSnQgd9rP
568iUGY+hNz3Yi5qlTU7wLeADXKx4HQdZeneD2McdldjLlRy7gDjXcP0z8JDuNT6a61ByICg7HCg
ySoTtyD3PfwGK70NYxMZToxSrGxqpxjpjWLPvt/nazS8eLRHXOuunB4LBfto70R047XNakcAID6j
Foh/9U1XHB0gx+hW7vnf9tqM3vjicI/suV9m9ppyC6zJvWxxepANijuyCjwuz5kEkUo3LF+Nkd52
SL6eA+BoWbqfOuGXghco1OVcuT6dWlrfZe28RQkGrIAcX0x834fAYnZ5xy53E4JyyfdKL+sum1Vw
shG9RNd81vZR0ET0mSy/UXnk6t0jTq9qPAfBCA23TaPpNSxHVbNWJrG4I73vXUUiti/ZsmisSazV
ARUu5X04AJZEJwnivaVmDCQ/vIyLmhAYCJRoZMPiyEt38OoPX2Xlw1ilDmwif3B+zKHn/0h7L4FU
RykBm3mBGZNn+UjVZyZRe4d6tVcZfkV+lTFrrsHTRJwk6eL9KJXkbKD6uqXTKta4K6l3ow45Cwo2
OrKCCDi3LNJO1LOFuHa6aLxr8MZVO6KFkHetpr1vWlOcM3k5YdBO8F2gCsg0bU54svTJz/sBgI3p
FK4nms++aW+kYp4V/xTtAFZw3E/6Yh4gP2XS2Td9zDPj9wj5H7ki/l/zOwQIRP9nIfZ/jcmHj6Z7
1z+H4v1vdx9qfAMi+bfu829D/vG3PTad7s8uiO1v+sfc7AtaBBi9fotMmweC/ckfdmLv73gZGKh/
0+jwSLA4+mNqhleALYFlLVYVycpzq+r5Y2pm1sBrTFY5kXFMmR5J/f/EBSHohvqnuZm2KIlBgFff
/uOxvuJH//MCB+zH5DgzzzYq+iwmI0qAESupXVXdJyxHSo3NomrEIFZ/PfENOgMPrva8F6ZpolFC
Ws7mTU0V8Y7ZvEoPqZb5JR7J1uwa+kjgATfrWpyxSEffgqzof0ryFff5drA88pza6JTpTC9rCTdl
Y1KyfgAao1xqDrFP7Qu8eRh/RN5J8O8ufbd8wYqbgBAt6mrCd54D9ez9cPiuwbfq6vrRRFmXHTvf
JWAj0wz/oz/Nq0Pv86rzy9FO1P+OsLdXzmerfM/zFGRsyEB+3VWywkPWdvUvDtoVxNCuy7+MLhBf
TrBEgZC0In3V+SXPQL3Itd7r2EInaBfDd9DqPn2kuaB9B424jhdTCHiPdAjTFia4oX7ATgosywmK
kXsOCJLXMVgXyRwtvDN3Ghxo86LaE6xSNJMkHOy9U81q2Wb2iFxFZPsfVFDDnaGwoKeG1rCQ3G0P
9Ow4pMIuZEGQoM9ds7o1Ac0tv9rbxD7blrK6XVCVnKaA9pKyDugQROnWvE5UT8HnwsjytfEWHgO0
wGR3c+2swcVQJOqTARFLOX6Zab7s1YoV1UndYj0lCwhEfBOUseyCIOhm7oA69E6FgQR3bL1yvMd7
iR0YLcF9UGUVvhYR6DwOf0P8FE65mc5eV/pPHRVK7xViFOz4CBP6Curhw9fZ9DRxaycrrtMVzBCm
oO95FwS/YGD0AoBz5o67GQIaomU4CSorlL+UR9zfpPO8cWQ4FpMQ8jtDbM8zBTeck14yTYS0cleF
LYYvlald9Mwmi4iZd70bHzksuCfZuMo/T03ovGJGRQzBobumZ7oH6TeXWrETqdOhvNJ+lkgetCCy
hi8xXnjAzuMKFzLgSIcLzcuYsSZg8/glAXoQ0U5N1M+cNys8poC7Zg6XEOBZPNxqrM7gk92AP+Ok
X4qnFoyCf6qnEBwHHZ5V4PIwS5bwdfECfs8EIGzBnoCL8XrFqj/duDlm/0voCx1igtc7Iz8xRYLH
pG67CLwvjatXKnZoKi0n6cf7oXIiwINpXblfgH6F3rOPRpHd05dbhHR4jACojY5XS2kHxtZH1D6J
5NVi7nmtPZoBnsYeNMCtmy9SXdO7WIbPLZVQ9XVrSRkQuxl7lbytWanKu3qzwJ5m6umCO7fxZg4l
ltqAszvPljyzGqPpWlWwwakvHbHs7NKEzONuGmPrH61ZrHsf9D71UV5ZMvm0Zaq/lnyIvIyIxrLA
e+wzFToUSR9HdmbQ/WCevzWw2fODCzlQvmR1kTO7lLZ+IlOAd8RJ9AzNl9LJ/aoB190QxGMDEA2h
u29sLYZLQAjDRzBVTfzFRhVmBDz9QUB1RDc7XxMHV/4u5TZD+wkT0PhzyYP1HoQwHcDcd0tayutE
FV9Ej8XzKKe+MXduK8lj1V0cfEfnjKsThvgJJwBNmHzuOTclDhd0gqVDiEUyldZ+Urc0nLx04ttc
1NuOovD5SLeGZJKjKYzie55PZXNPE1VxR+k1sf2qXTM8+my5CKqzahFMApQGnFwMfN8rs5j3tYjH
Zzws6r2ISnc8obHZtyrDr0fcz+qGHAcB5/kF6w8Lnmw2TXnhV5IgE3tgbTmnossRFaiRGkD50zuV
tIUGRtByxCOY0A7pfsCqQ+fA6DLBZISOCbm1/fKVa8AEZzwRmF+rnnZlusSYnBzJMXVPnVLUgtOs
u68DLNkKb5rqk4VZFZ43m7OYHlvCIyREp7hu6pPpilidp8mtrypVkkHn/QzS26odqkfp1a0GuYBI
sktSV0JbwzdECHL2C1yuju/uqZMqnod+8l/qaPE2rUKolwDXQ3i0FF9xkpe16e96N1c34Qqkfk+l
p6Slt/NYyawkNBIqeKv2iUZdkn5gJThjjkxDL5SeRvcg5LD85T7Nfl8EmAQgmE36SVYvJB4eZ+tD
hxpozygoCODSnxqNQSrPIEuKscFrHrUjCOZxRkHnmZPgaRVztA/EBCUBxbY7+z0xHOAF249a1abG
N1iCSTkFYcYRNm0TLiUW56wL81QBcmBmr/GYNPHyPW/q5aUHx18e86rcyOZD53NxBQ6+tpgSHOaV
xiiY1/4c0tSXj9EjEf4Rat8STYyT5DAoOp89/6JzTMLjeeZ+tkv9kf1lXi4DfzqdiyXXHaJdAFON
mhKvMJzrvRX3ZGVnQseFcqf2wBTiiH0wGamAItTReQ4h5h1ABMYPZO35/Ea7AN0mB0AaqSzKt5on
M56pteR21qRr9814LD73C/u7x0mtfryrbA3DXpXuawnj2hxiVTBNYLv03jjRhDT3RMP8UpNFeYMN
RZeuNZ7lLfb7ZLuMfeeB3EH+vAI1/FV7oNq2I0BF5N7P+CFCygUHWt8bl8dmjjVNan4e9nt9eONq
MKa7UYzYf+gMZLZLYrty3c8N7hWMF+2xKYQT3sd8ZwBztIJx32GQzg9m7k1zExHPoJy9Ec5HlRnZ
gZiwZXDKiLherllMzLkLBOn/2IrkeUrK7itRUkyMMeR/7u7kmr56WU1SueRxXTDwllsOO+2H80zt
CSjHgcMVcaSMAl+vqGmQrjLuTXroUlxiOVI7uw/R9AeEEZeWBuXzj6fFim+o7UYKd4pecU6p5jlP
T1kFiJJBMFYXhu5KFgeSN/q8Zmva3q6Fs7xM2m+mczhN66evI1ATdITHNAT3NsUOMcdy3q699UZq
X/0K58L5UYHofcjAMkK6H2zyptqOfTz3yOWjcam8PaxcmC/p7CQNxeqOfwM8HNspLgBNipNh/GKa
zfrT1wzS9B84ZG916jtcozH6D0daVz2NgqIeKBsIizVRmnFfzNxM9rZmE7CjXKK89uceqF5fACxx
w6n3j72eBvJPa/ELDCdYrLUwzb3Rdf+aTHP5KxtmoHTuFJHBnSlieO0tEKtdU+j2cczb5aNTi/pW
2oLOp3h1kwcdUcPdWzv+5Pia8vkJy0qQtND3Tkmy2RO7VfZfWpVPRViIT495+D7p+vXC4sDnJ+4d
73VyneYOcwqzpuhqulJgPRXvAVsmzmUmS9560NM/lqgOf0Yj9SF7WJvtm1o1KVqYM7QL+/QfgiJK
oQFwuoxfGq6UL3M0UhjT0SIIFde3RHSJZ7Ctn12vHrcsVnxjo4WO5yUr5/5A+AL/qdtEMI5pEtD7
Bcinv4Mcoh4yZ7bYT2fizm02x990gLthZz0NXTFY1+R+aWuAphFp+EvgDVW29ZjZH9zT4E9k5M0X
7stRRyp7ZYW7n30DvBI7bEjv/Ha1eBWwYlYSRV3hV9QsScnkhWzPFzV8KPYJr/iQ2MdI26Xl0eZ9
By7IY5Df0IHvspMAcbhjKFQxdga7gkP+41JWLEvNWo7dKRnkCnQt9bcWxS7J9n5mnHSfDrNcjmE4
MFZXiuziLk1d3V0oohPJzrMLZNFCsCo6tgTekwuMnz4H5p78026NOE/DHK8k9/ouAD6QLhvqjfOx
85BSCsaizglgtmg/feqLkmJIj3OWw76iZcEtqjjzj9nQL8GXuU5bMjDJKsNd79SW46Wc5A8UMCN2
Ptmrgj4ZTuz7aWiUt6vilof7hvn/mOdJJsfUct49eLFmrVMuCU8WR/rlz4GrhGymP/PwUcPkvs6O
ZQKccmWw0QLRBeyTovfhw+BFjxBwfMDG0CAFznokKsfPSNJrC7oiqZ/ZwoweCOxkiDfOV/6UN0Ce
TtHKsp3MH3GSAxNYsO7bKrUfq1um9AuRfy33yvRDduLrMl6kxNzCY0pOChGmDQmzeZkLh5oyVHb8
8RwwQBL12jy4tcBpXve1zHFk2WY5TGnPYGk8TPx7Z6g9dRFDC6ewPRzcYSerFmBpwNIwOZmwRnb1
igxjf0gDUn6oQ9Gos1lmLZDXgG2VZcBqFCYpm80xW/AwxoHTY+QEIaNvnXAwZGIS03zZVvPeCVqL
6PDLOSmLdzQGELLjAh6znmg+O40tqjYYBlGbYyVTLErkOQt5X/sljjY0aUbSyK6EYDq/4zFFhBEU
j+3kVJ6btWL9Pncd5SETjtb2cqA3ls0j/SjlsZwWHujwh5FV1JomtG3wZPF3oU+v7JnDjHmAQddV
V6l04WWhgVbcMiqhJHW2irvslIXhbbI2PijjzDp3c8PR9mw0rDPWY2OVfBkXaOR7QdyfBnebJL9K
jVqw76NtHhagfdOTYtqo93kozXJVpaIvLkAhTI99XREgIz+ZUC+VkE298nI3yR5RIAaXzERl+51c
6nojLREjhjMlCsMK3AU0u5qFdSSU/QAyUsZjCKmuSLpzX3NpnbScIAXVE7LNiXYdrt/Az8mEmloA
x2Ik7NPDFKZsB/Q4ESmc8nqkUBHzUHpFMpFQk2nqSl2gSJf5pRflWXSR8WDublNb6/JijTPVfPEa
UkcXPP+LjO/3IKHCJN4yXCq3Juph6H9HPum3/3eYZwzmsSj4mL3QoWqEY7ZF+ZAgRH6RIlPqpKTb
NrdZFqzt3kWQ6W/n3OdJKepmLc9lSODtQk0yF0d+wKo7VTrTPrZCjFf7YQwHfayonALLxoD4Wbp2
Fedoe7wfhs5J/KucHw35Ye3C+OvIrI4AicK2Hua1V5u0gmh4mVC2+7s0eS6Ozrp4BTCkCVjFhLqo
vpvJA2VU1VUanlRcRuLgJG7anQM3TXH/JS2HwV3h9To+Tf5o7KWdu8h+XdTiTrekIkaWoNwj6u9J
pzQFxdEG7x6KdLIvE2XzmJYg/6/RHXVMaX6T+HUYIFVVZj5NC7f4RU36d4EflbDWI+QF9LZIaQMA
vCBiztIjUJN17Em69Yy4mjGdzQm+u6zfEqf8/vtmydfxphoIfLLz9NfuWENDiolxS0V/MZak/MIr
A5iDXj2At01q0K0HkyMlHSXr7vINML3zHEdNgxLZbdwO4cXdfCBPwTEkpuZsAIFkloEnKsUu52HJ
/OW49qNVZ+k3TJkIFyXbKGgiYu+JCHhXX2JSpCVKxMvBWz3YQmYwqgCNPkt1WVTNaC55wI9caaHW
8q73g7y8G6OWYJ8frqo5R5Xfi1Noi3GGEAT8+SDWCSMCXT0rrLRk9m+ceEbSH4pBdns6NUH9T56v
70o6EX/aNkO0VUbVI3wUzdFXm9WB6oN4WIDuqs1tLNvomztnTbPxhMbXeBD6vM5mQlLkGyWPhHA1
Gis/MUzpNuRISFzW3ds2WO4L4QIfTtdyDgiW1j2fzBqrB+l2ycwKQAwucYWkXY4lC0GQm1XUgjzr
RNxRYLfW31gPDKRFaszBrN46Ah9dKSF2m7J5iee5S3cOkUgqKbpmOTkMus+FjpMnmHsLEijxW5dW
yC56FUUAdJ06JySAMkadwziHGaGeiukKixKSauXxPnO3ZIfI47xhloWuh6gV6HpRB69JktfaIe+J
/i85rQgOWzxKSonioqPO/OLL79BvHul+uZomI5YfumA+uFySbH4ieAgUWUmtmRqzeOYoWk12JB1a
ZqQGvvBl2gSNZZoHe1ursRjrc9Fpw0Gqc5mc/T18gkwepEOD2YwiK5nbzukoZk1yhygs9lIHKg51
HxwtvmmB8nxrHJFMQIvGJqjUqUoaNZxcOYbsap0wM+oe1wjuxJCFkjyGRDXt+xiv3haIRk/NNAQg
1+HgnhYUMIF1md32QXRNiCrp44A+wFQJigNOpBYsRLdoN6WGLBghmu5M7qnAOQUyZdWZTzk9URO1
SiNPgKSWF3XkwwOd+k6qK2bBaT0GFQNcvvNHtuJnrC5hrM9I/Kv4OdVLMt3VmdvEF6id4dY/IrPo
rq3cZf4wE2RREJD1yFR5bYsIMySLAZcRpumzkCcPA3LO7aJSNh7fUXEh6btKM9lp7GmT2EWYuon4
cmrPNgyM9TyQkiPJ2P4tLfWSvg4eav4D/fUDy8vCTZkSUOEli7Fd25lhM/G0SRiAhahz8xBi4i/3
kGrj/JdXODYPIf/ls7yPVMLhO8EthTgVDEmBRlcEU/k149Lo7nggpQT8G11C1+QxOdAfW/dA+7Ll
ESjuXJ4nCnShoMdjdOsS9WUTFiGUEodbgV2YXh56b8uJ8ME1gGyxKl2NDhWzhyGf0b8ROusPd0n7
D9UV4mmAMYc33/Zue/T7gONhQdxJcXOdMWJmYDVzEJLt6lwGVdESfHKG6CZSgxZXEB3mDq02ThG9
AauFZOVbyO+xX4iAfkjFOVkwh3MXc9RybwgvEnA0vR2uSIbTM0vsk4QNjifEw75vRXMgEVrBFVoE
QS+11cyzHnL7ZzrR8l8OXaQJu6TKuQdvn9BNKlTjHRc2TOs+qfhiX7Zzl3+bPP6mfWrxibEmQqe3
vcVVYbuhOLLQnMNvrdehg7H+hxukM3+DDOcWhl3czk+o9NY5FHWMm2pySNlzXzFq5audgm9jC8qv
EOUUpDWaLMqeDabxsIpEGSVxkAXee8rBuZ17PqTHOB2EOMJB1c9duzWTUh3g3ZV2mOHLgl97Z0zL
TkVUV3foyDlx9xj0wjrIHhpHWUKgWkOs3cPgGWYHb9NWxGRLSjoUtcA4edJ8x9XMND5jYZv3oIWi
1262IeiNzNMfUzRu5bjuVH1fIhf+abxGXGaTu6qLiuv/Lm2j2BwXVux3FOViimHIyz8Gjoh3rEM2
qtKg7f0AIJVlIMVcFW+JCb85RaZafrgZtpNT8k3ec3ooAWDqeFzAwRd5tSMKYn80oQtCFerD+iWJ
CtJvel45YDoq5SS6TiVTo81Z/dGcWLgw1auadUdV6vinUySYRjpXNZ8bLuFj8jM8FSyJttp1LW+c
NOTxXegGK0nOIppHWbG0FEE3cfUScBpeDj0JVL2zzmIfUqQXKFe1A98WJgo1Jx5tI5YmyMh+mRMH
WMdQBuUHcxQpP4aI+KaB5Ooc29Td+PqxJHfYKme+9Iog7vc45IrPsHWB2dMhiVyDCWRrsfSJ592W
lm5MXKQuVDs+2qA8FIHsg6PDlkQcNXe//EqPWccReWv17KBeMGC6FWCYnnujC5oU6ADWmYlSprKg
UpsaGQPCk9tSQGo246SPFtZW24YGOUjGmpFTacp1uCilvE+t7z7FdOytpwaQ23cfjgVXUblSkYaF
q/hF5s9jHWLjQbHHmTb6WNYEKPOKtvpk7udHwTcpwDEhzK0aG6/fR7IDMbduHj5YBmDSMopvuKfW
XvqgA5HiHch8QZGIdhjmqf9wiluOhPF3NXegm+eu5t9MB5NQKsTeN7pYSfO6hxHf63MCKR/5efLl
xUotnzqRBxdm73pAQkkTLRg7hqmEEs7s590zuUVXacYR+WiCEt+4myoK6fSMLgd3DUDzvpTtKvd+
D9jhxazd8Fn2sCF3blNPvyKqt6o7OZghOXjutgBmDYMQFMfdeAcfKHGuMcr5t0MSztgbcNU9w4tx
v1MpB9osUIEubgw/300fUye5syN1NgGyE40iuecTAZ9a2lNpLhpBenmcMozj6nnnRyK/mxrT/SSZ
01eHxe3NU590GRwbajTe/3PZ/f9PGMGWVPufxfk9Tnb8ku0/ifD8G3+QCOTf0dDR0aMkJKgBQfS/
RfgYV3tMU4Qk0uvFZLuIL/y3dd3/O2KyzzKWYAVxyq0m7g8RXvxdhmADsK6TDMXb7gX/iQa/BYT+
lKD4jf8PGeUEsn7iBuIvAaKuMiL1FYchd0RchPhy3ft24ji8Lqc/vSf/Ii3yl/TMH6/EC/FueIkI
/hKlGgSPkJSe9rqNvZx2yrBEkHGL6tRE7ptMXLwk//4F/5KN+v2CMvAlwSgc+ZH7l9AZk5zNg6Q8
5HlVnPUwc+cGfb18LjHAr9pssigH9CBn5Z84T//+tf/V24pPMYnwsNGusHU7/NnXkFpRdLkEsuIW
ZJMM39/lTEYKhqXbAUH+X97af/VqMTEI3w9IuorkLzkc1uBDy5efoHjc4kVIdcu52G5nCYsIOv2D
OfI/pm7+1fvKvZBfzdvQFRuj7s+/WwHN33Y19eVRSe89N5vDUEWIeWXIuS9ijUwI4Fvl8ce/f0//
OWMRbZ9nwIcZhCBoBJGNv0RUJxlWMLcp2JGCmlV8ZWE1EAyU/jsQKhzhDlXL//krRtL1WIWgy8jw
L++r18YI0LqBNt/aTQqIaQMgt30dKi+/53G7HrzMjv9L5BOP2F+/k7hbeRj53LhFFGNr/Oc3OPJZ
yc6Vd5oGxzCUMd+WOz55dvkjd5JfNvLSL3nnpMlFlHphfxJDLi/zdHQfoIFknOciQ7lrH8rlbnE8
ir5wIvofYlinR8JzA/iqAkvqdqYlzVSDrrrxDfmJfYW7/83qSCbY3b3gmwNOej7PnhHNY1BXQMHj
1hosOWbO6FCLe6AAck4nnONju3wNbDnd5ez950Mcl+33kSsCHUrX5KnrTKkrB8ezf6jKOhU7t4hY
DtbBGi4M8AYv3lpFBNlxMVBliMOi665jqOoryFGNmHfyEI3y4hA1CS3Jexx05XReVCBb9M0GLMnM
rhNRCaAVqtdkm19Dredn9oGAIwpRVHesxY38PiUqPNlA0yursLsFlCevGwmwTWis9bdScLwTLHXz
pWCNo9jF8CXG8/pE9gO+uFNH6+vUhUW+j6htYWAjt/PSTabsTjkdhGyldUdlkMQltNNEkiDhM2I8
WiWC9pzQAo0y6Mi2PpUx2c2j8Vg/4WLJhtsQH1Gwr00cXLpIvR8YVIblOMRJ+cvvxMLxJqUX7egF
ABglDQ/UIXTBFDz5edYyMc5Z1V7CtaMccGV2WF7KDo7yzi5TKJ7xDzPfMiqYqLmFUWuWnUbyXNAx
ZtPmTxVHBIi+Hh3a6YF2pUx957ziOtd46OuQTQlEjybFsRdU/TOVXaCPmGrBIE2d55DUcdqxr1gC
ADCDdQ9rCvZ50AXlKR+ajXNRsEDfi26Wltvgb6gTnpW4unPDosivsBcjJFCL0SGQ+nEC3KkI0aEC
7JJlk92wAAyd57zh/YDHQKxj09n/AbGKFxEuL0Co6+UmjrSHFNj7SNrDbxhW37E6QJPGE5AxS8mB
OjA+ID6XWwGQKnt3R6cT90FMlv0Uc1ZEvlI9lX6HkJnZPq+u12GWTFBUD16og/SF75dmVzO6Hjgy
jKQMZEMXfY514FFOOlRVsl/Eavk6JjEcX6TnCtiBtNNDE/Wc2N3MZ2HjFxnrykoGy3M+JfZh+S/2
zmPZdezM0q+iqHFDgQ2PiOoeEAQ9ebydII65F95uuI2n74+ZkiozZSrUw4oeKVI3b/IcEtxm/Wt9
a55tAHkM56eANu3EA7heaQ+MWqdXrrPt/WCxSRPblYkgFDA2+JGQQs8FUc83pkERSjxuzUAfamQn
pWXcBSGeWRed3DF2iHqmz8FauETjzgUvDh+XGjYm2Uo8JNh1n0qzUF+amMWH3+XFm8kq8oXBlGto
y8/Uh3WmF7dxleifnfT871xFsLOMyB4DveiGfjN7LVMoYMORvqpKR7ujWxHwHHWV5lfsuraxMqLK
eqiGpGlXSOi8nyWXiMdUMOdhULKYxiqC+gcGPrGhghDjxKbLwT9AHqTFzMLkVL63qWmDu3NtBgbV
HrpQ9iagsPFfBPn4rWYSCozhsiUJ8zpK1z6QlBgvSmm/LX5L20A75Kj3pZ1FGm4BZrCNbnN5cHr+
Z5XIJKoguzflcx7XqVxNiIstIpGBtyGpnIpekHgh5KBZEXAZzcTau/KgVWeIKgYirYrM+jD5FUUo
eCfTR82u0GgjC9k36NLRfm28XOgrn25tZ91FWsTD3vrufc+oB38EkRGed4uknBwzKoZ0pIVyY2U1
DdUOV/+e0soFJYMwTlkf6YFpyzMO8AhhQEuGaNWJWJ0jWdL/oWOSvmcYni+A7WSyJ4bQJDdYGdMp
BPWeMAHi7xVUsRqVUrdNN6C/k8tpOnojBkgrizW70+Fq0nO2V1eCs5lBxkXrGqc5He3a9UZotEV6
NklhRI/+5GvLxtKtomR1xxjyQCs49dpV63RgeDTFTbOcpBmvrQxPdaC1zlyEaWJb9OMWEI+uF1Er
iX/4QEP8p7hx4/iU6ASYNktCkGDrurU9HPuMkruV0cxF8s10cexOXeupcuWmnsXkltw9rDhTTe1t
jmHeOrLmuilfxJp2RSMerlDWXJPNl6+a/HSVdbQw4ig44XXUdL06KqrZrDO/17K8ysFj/tbHUazY
Tiw77e/zLBqMm9FFuqSpBtjClkMKaBpHGro6JPqSFZtW89OBCsfJbONPNFIqylkILNngzFP2tB+n
0ayxNUj8+nC50oea5IG5u/YG4rUejSfSgPJn0iTJ/TSl6REjZorZqda0b9kOcie8Eg+lEszFt9mc
WG4gFBwZ9tFUQjrvYldh/eKlNrltXzM9XkyNgsechslhyd2amI09UWZHXe2WIlTyRghY7tdIeUsb
wN+TW5H2mh3Opd2/yamwnlN69hLg9p33JVVForKjTfhzStjKQ8CXLRWvsYjLXax70CunuYqenUJF
owRnCN9yM1Fc+2o6JoZvAR73aKKOXT/vaSkYVjHOvVFLsRzY/dMG+44TefPaybrh5A8MOc5TVgnx
YM6J9yzjq1HYa1xvCYkwefTbLBN1vEw10JsmOwUIM9q65e0X8CLumn56HBZtLtzyMLrWWJ7rilwO
4ippq5e0ixfnlcUb13yu1Vc+eBPBV5lm3/2OhWe/tkvvf9i9o13iSTAmSXpHXPAoMk5uc0ftKNdo
AH4xVXdC5ou1uenjeupXszNjDl5w7XXrKtJSulLZmJbA1PqEVI8u7GZnscrDnOXrQ3dHoa5vK2MS
ikmcFkgPlazxO2BhdWb0jkQ+jhx+GLgk2juhKcJQhUCUa+3EmtnT85q6yMhZvtEY5ImusNI4txXB
3yCHh6ptHLuHCkKLj9e9TEiyGn0T0nQ+Zw+s3Ba8cFTsGE87jIwG7BDM35l5H6SXUwo1ax4LJwcM
eFRJrmS80YCs4nCApmof2w530GNqJ95wYuA1JkcdlQsDBMJ7Y4blwCB4lSUcJYKYFKMMGAdyK0ID
wt6wZhZrvZLcjiPabvrMD8zckoAcdLeSeC6LKOGgJuOD5cKFCHr4l5+kcpQbxK6hOJD66ryo0evC
LmIr4qRT5v4GG7ICztnnLMPZnGKAIDlI+eK66aPB+cYcJMif5bXVERd2zTj6mZm0iGwNh+kyFb9J
mr2UPjIqrinePu/LT6lBCAsesWfHdutPzbczfh1DYa41dLe+mlYM/aOOdbUc8Gu66TpLEuPnOBfp
pYfp+ibbCsBnYvvmdJ/ixqkpE/JLP5BVytWpn3p7w4RWbRfXA3viZjK5VGmevTuOWb3QZn1NxVpM
JtZDOrJre2OcvjOpMWLSbdRD0JJlNheAqN5PZ6mZcGqiyTeYsDrckypjFJdPGFkcQpPliRmfuqFo
jAMg62+srShcjakEbma+7tJiwmCIsVVhOih0J/AJ+Og5GlsMtGtpfCxptrwU0DmqACpz+u212UgN
UAUIAmCWPZ2TtpUur9h6H8Rq2wffajWauAep73pKJeqwp4j5Ni0RMdnwO3236HhH8bzEU8/UWmif
yWRTjNJUzOfmSSdlpHG1Z+Km8uJjIMJ5a01MsUk6l2pstS17ebI3Ze5JxFWuKBy5cLiA4+iIk2Jv
a2Hbzbj8HS4XjJpRMAnRW0Z5G+nM/TChSfO17svppVFt9WIVUX7hRCboLwNcdyZz370pd/BpFkpF
frJNbPTMzZHjhQWoBiwNbnH2pGvVRYpY985yZTZUJozJ6xSJsl+BpHUPKZE/7k1G5LwI4td3clqW
xz7O2SRdJHLmMvE8Tis1KONol5WdIGoL+iqSLDEfsV2jbDdY+6pjlpAeW9N0jbtOpv7go/nT6riN
2MjvigbFObAsdsbSwOQUDKbR04sbQ1kLLI5Oj/00cA2gm6u56L4qq40gbQkZ0iz6E5ZhiIQyyma1
/uUa/W/Fcf5n6oKGxd38nwuDXG6ZTn38afMhf5fQ+eWv/aoOQrbQPRDkqIOChAoZnb+qg5r9Z1uY
hu57gqAOw0CB/PBXeZCGUM+EeeGgLf0l2PMXedD/M9x+C7KFDqNGh+zj/jvyoICug9rwO4WQpC3M
DecKbvKI/PwholOwn4ihZbVE9AlEP7YL7TK++aPXXMaWBfI/rhGw75XvbEuS9lfr8aYdkx3yAY6T
cvaNFRj1EJEq9N0rI4jzKicTpt0EDN3jcm0hxC4KmEVZG0f56Y50JhYABT2gjzp93XO7Dirrqev6
A8c77gdGkoaF57a7AefvsZbZQ6ItW1qnqcGJ4ugG/DG5OM6teoc/S0XxudGMa5q1mW680RqCGns/
vdQpRvah6++72oUIrqI7pdRLVI2QvMA8t+6mTKJp44gofsHvASnRrU5KAHsoc2jD0+IYr+VMZWSz
UFhvtIyjF2mSOnYYIUS6fCrHzL6ZesPcF6bOSdUpf5aFi+mtneQt/TrLT1tL3w1PFdgvKKiTdZ4x
7DFlSIoyusn8wTpW3pTfwTYR+zIx6en0JRFKlzprGhWokLFBgi+hsG373opL8MmxfcfRcq0aB1to
Ib5n0H8cuDLMhghBjX6n5mqM1620opNnzA3OpJpJGbdTk3GZXtXhFGfOJi5p5WoTYYf0ABLjsHvX
46TclPFb7UkGmSbC0C3UDfelaCMMz0O6qFsy9OXF5FtBKqYkOoQP3NyTy+VQLpe5OqedC3ukSK1V
xFs4hgYgkL2Ct3JFCDmKgwX7fLplwM4Z+loAB4dZjmkWmChwgGszMdKAV/qvWGW8+RPZKlprstVv
mtKUFgObwhCPrR7rl7Fz7+hjsEKuxikk9KLAXYZfgplbPGPo5gxHGfoCDj8zq54J/lweZoMI7ejz
aSAZNxgc0+Umom7MMnRc1K1ZzZcC1Z6illIdlth9dok25YfUQNuphbUb66vbcYnUJq6M97JI1pg7
9aCfl/SFioIYnGjlY2fFY6fb23a5wsHB13p+tNwogmsHRXk5timKeO8aHTGiHCpcX9bJyvVTlrtM
G/Hj9urVbbNzvIAq9NJjNRjemqMDlVLX7Al6AxfKlQmOM1GCkCZDOs8NlqSjr3K0QRK4+Y05utui
BMhIYm4u5SONRoGtGxQU6Abyxjhf5jgNemffm/djTTa22zaj4tTzlZtLONPN4xT6q25nElrYcBON
0Wq2SNPo/rAhZUwi3zgWeKEZ+J9js7oO4maKjLByUnTXV+UY+ou3S1M61Apm/wt6wBRr/tHjDrDn
o6KuYD4WlB56wHa2Y26LYJiR/SbH3JMLkYeRhNutnfC6SZZjSCFDFbZu0TzwtTmJ7FbBnvf09zT3
nhIdkulibxUAQeIKe5Pxr79Ue9VnNxiogiZ3A9UtR0Jk6yT9abGquLNI9pL0/9PUmeS42MbLrN1a
IJWp0uvCKHGfXMgDQS5Lm3VOvkdEW06kDtAh8/QnMcDbIkOlWTLXC65WgqadvhFsoxA9zd0b1nCc
53I9zMWFvtgPlKet0OZl15viU1X5HJ8L/L6oEXLYqqyKijuILNGae4oF7mCpg8lvt66uUhMJorlg
BA04XKXxngQ+qS0aBzTmx3lylCWuXQKSWRc/xT4YDVfzNzGwlz7J15quQiWLByz0P1JAG1DrWOIS
L78jEBEsFGg1Ed6YyuH4l7mDdm+pSH6bS3evE8u/ZwqOiSQ2tEvG/dUMowIYO41I/nim9j5fG43W
7eh8wIlIpQVAj0Y8+wJttUZtfNXqip51q4tCrVoY/GcZcJBcLB95J/2zZaZkdgwiDvhqwq7BSwzD
i9o72zo7hv6QMOMI7NR7RT4ghldk837yxwFDlX7q0izFSdn4By+mmgkifHOKDJJ8SUFVXMPBqSkf
RTHdFsynk54pbLf0xYkit+wmupKYtOTJVXwzar1/act6Y+UfaW1CrIkf3FThI671H2Aqd7ETceKv
wc7RDtan7CqmMx/jEQAgBTlfQhhnLx++yplURCStGv5+ftcJ8dVSChmoeGDzgelazkJDszfCBr69
36FoRHOOnXCBTeS52RwSxKFHMgGORO7cWxUmuGtzMCZCNdhpy6X5ioSeb4q+Osw6cjFUQm9r19W3
36FI5Z2+cVH3S9sKmnJkZK4nYRaVF1WmwAp1imE6LlVQiMMc+SBqm3XDvbmynsX8vCxv0jaDFqJD
wrvdEbq6PnTSrV/8cToVHbsaMJawH+adrb2lAM3N3IXrYywvrkdiSnsjgrQb2ukMrAgrPmpLdRXf
eUowTM4rusC2tDjcdcW4IcRJvsTh62A4geWOt3Hf3JjxcEwbHERpVn2SkylWqSfPxqLvB9ntMfmt
se/T7GI9RQz1AWrgfsPnxUNc4/KJwdNUjo99TYwB6Mx3YIYXp2z2FvjM0j0v7kDdoHYwNPMR5jHW
iU67AB3/sYwP3GSSjRixn0wNCdxRWT+pI4FBTveC8WENlJZkQDkpwgyi2X6wTPtVyZ+lW+zGMj4D
ywCpQo+6qWeXuhC7hmjyyvDS22xAPRuSW58zeuAlBaAQpfM1NzCByR4bQnJOzCMlz1lYFl94ePdx
Y4cGlXh4s4IBfZm3fNr483vqeQFHd9Tw2TZBY4szab5tW2ra3tPlvvAoj6TvhvjXSs/gCcuXZI6P
pnpRU7L1yngzz6hxuChXeHabgw6wcJXG4/3Y+rtxme8wzpEY8CtmIv43X1ogGOY2AhaE4hqpvd0S
YePW8+00DTob3nX84TwadOsmewyRbIXetuowV460AjuPlAt9dIm+hfmyXlg2Yh0EStJ3l4gorV71
9wYMYdcsgkpr92qEXcEtGZ4HSgGGCYyIeM7ysydBhyxF+ZbLH17hXMAVABtTG4x/O/DYG5u2pQVj
FSUz9VovtlOf7WN39NbFAj3fSjp/2xVolK3urP0cU7qdsFRZJ9cyTkrnTqiL+G5wh6d6MrV1Ob0t
5bAuQdbvCMi5RzrUMn5RXx368puPcp9DJ48IEMxDeeartZpltqZX6eBIRAl/zC9dq5Psm9w7h4Bd
4NJZE5qDfW7cFjMnBd04OO7jBpCQZsj7loPG2I+3WsK2OIu1ndCwtSToxtQAGxP63GyvnYn8iikf
ZmaH67onG5Z6ZbOWFdWNljWPu0Var2Ryq8cRbldo2tI/+hqPnzPquHtmzX5UZvoq6kd/mS99Yz5Q
LbRGf9wMWn+HFH0El31ye+xrOOIq2Khrq5MHvGMrJ27v0E7uvXTczUb6PunebT+UG80/GTjYkkXf
GnAvBt77wpIn8s5Xls+4WfT++7qgb4jEsh/U4xZbHSGz/olKLAZeZHM4m25I7fjwq7wnP4nCzrNW
k1Ou3bHfuOrlGrWmo6nYYKcbttI74HRfeRj6xyFJQt1NRahsm0cdvRdzQaj5xlfcfSKtpFuO6vDv
LAtRyhieK7N8E8p7N4o5OhBKIPqK/1+j2JByvBezqsLUd/YC99GqytkzWBfGhfygsA12jjRHi4OD
1TP+GMbiYjKv4nQSuBUtCaUMI3PayNxhAnMuzehixZeIGt2aA4l1U+RyO1ba3pbtG552dmYrYMIQ
aI3+buILyK/5V/x11A+Fuc6QFZpbs+Awo3F4U5feuo/wSbDGfLSOiQSskKL5QGztkYzGHiMsJt90
y/1zN0OwjA2fh2eiYqAx4OxoEaZedo3MCtvCdpiSuNG2p7+gtaJ7t33PyGXSElFRzW7dA383ychd
ydk5HTCEqdpYBWNqi32m4/1z3RMXvE1Eq0HKqCFgIPXcjnQyKHeXzj7jzBbIS/Hp46myxId0rVtl
uZ8i/ip0Z946CSH6NjsM4sWsjQ+bWQWhx8e0yxPsY4RMDTdaZRoDv9liYlZXrfmeRCJ68+KWjbTy
4A2tJgPVDOsXgwxwZm3XPXSzGz0n5Kyu/x8DETkz7u3ThjMEUKR9P8RsmFf8ncFEbW3G9sIy4Rzp
9P7UbPN1Yn1mzMN8Otauj6QzhjJObw1lfpYzyt6ctg9EYDd1PS0Hf5IvAPXuJ9vqXjI9/86ue2nE
bAEDuyGmLRDyO1sRJzGa9MJ4Hg1fO3QU3gVUC63s3F0TI/9uraurvKRZ1TsbjnEpLCxmRa5Rul27
K4BnW3Z+EF/aKWYrvc18rnuG0PJzNbbZBbKPv1PSNjidFp2fhiM8SYAP+Di7CzddbTNWvgl2Ircf
it6QGzowktfecfP3SFsSxv/46VLLkCdUexX0jba8ayS7gmmkh8TxhHceF83f+SCBYO0YYPHQiOBs
M53TTtiaiomQ0ADHgEhHWa9FuVg/xyZpGJsQFr/kmTncxHan5YG94HbDs9w6UHXkEOPJEx0jfYFR
pw5lajTiVHPOpS+5yrWh9hlw09G1jnqYvs+lXjpEGOwx7rb4euk1I0qw5Umj66paSDymGeeOhSP4
bTMRmV9R8+QyuI7Si5+aE5dvrd+TB4QGSOMCZeFFIg6e0TFj7IsYHFy35GlPT5cl1rxZYqQ3BJJH
OCJ/IHFwsHgZWEdTPjeDqyhF9/gGTY/8r4ojTKPFIkmmQuMEsCBiS6l1UljOZso5bGDNpMMdZtzO
ydLGurhtgxN1zpx0v0iNca8kbLpTndsdiZ77j3XJToBEr1UcyeqFYGMb80TnpUV6FI8kLNpeakFK
wyefIH+4Gzj9Mv9JqjMUd375wcubOySkQnlI6dqU3XhCo3ADFCXKo22lKWbAmQlYjPeZTg5fpPuy
5bq2hlKhnqkSTswNqPRnGvnU9dgJdMLJGCcf40VnA3NdIjQoqb6riS+PbVnf926d4Vhm5tvl5i5b
cp3ZEGBJ0Zy1EUaIWKceb9Q+qvyqOGXTrM+cdkmLUL66kFxfte7sdpdC9e20L4CuzQ/ZYBfiBxe4
xP2RVj7LzyQr65AwAJ5fy3SZTj2hvZ0unHLgDDZPwdx56c6AuyruW2voSElmg6Bx3PRZmdK5VVvY
JUW0tXvsq6uJKSWvy2rCetZU3jmDewN3lLSgTcnxnE1YYZFFVwR56DbLKImnD2bJ5NkBtgoUMofp
Eox5bn/Wtkm7bNX7/XCIoEhWG31R0b6zzSTCEzqP9raMI856ChSjIN+iuzfNDAxkDR1Hu3dkYf6o
Gn/4NAzTuKMEWv6oe04ohU/jR981CdXOSh4afazfGiFoNiRybSz7CfoHQq8fwcskUW+EBBOrflsZ
S3vPLKM5jOSs77IoipK11y4MX5w57jZOOhv7SmGbstskfQXsII9MLNQdSn0XWjrZ2lXCMjBeWYDc
HyB9/eidyN/bY+4/NL3t3bepV5+NfrDvrrZC7m7VJA6dbIYudKgueCEzbt+11WRcr92EO4LClmRa
UeApnS7VFQ1ZloT19GyikKWhjuOW+5MdzFqW7aGg0gCQuIws7Sh3aRvA3wf5Kul/6p3Hsz5FuqL3
MqkeKtekiDHttE2bI5+XVsx9QZxSPUH1cnPOECWO/b0DLYEqvU43QRIUsfGQs1y++lyfD5mo44eo
7ziPWJOkMm4YUdtsDuOXMjV8hsGK3btMo8xfq2iOPyDUJQBauBtnUoqv3C0ox+lHUT5nubKRGWPY
IRlxgctiiu6HiKsbniMijgS7fmoZOWtmG5BitkYv2WJ4n52N46UXvdARSSvWFw7tVC7cZ20pphV1
hdabWcNPhLPlOd6pB736IgjTh+gecqUak0HzUAqub4w+iWfWg4tu0doz9JSqT6YnNFdSq8YEM13Q
RHMdgHFItm7May+xKKjcaHQTaIw5DMVmmKXcIcOZ9F7E9m0nvIjLmlnvzeU96e5BgJEX9kz9hPKp
XHd+cEmbH5gglgey3CbRgr5mzBrXHJ81kf4Q0FiaYBaROhhQSm/j2LMeJhOwP4k0uTKqVD7OxIvZ
A01TbmKw3OdiiC2urc39klvqIuw24stlekcbHOuO97u/M1lhOHZQqjjNj2aOQnDtDN0VpBrJt9Qa
cA1brpwOSZLPQp+PuSnQX7xu3JBtBUkLFWDlTJUekMZEUe0vw5Sc9YLt1M62fK0KSFP5a6vsh06/
Bjm22uwf5zL+ZgS8laBUNY42rixwXYES9y0OFcQC0iUK9Yio33R1z9dpJoKGZlAezorGXAKwxOS7
8WzBYjrgCrW5/OTmt1OSB89iMyk3On2hz9fJ0GSKcDRuScOnr47MjoROu895KZNzidfl58TBAbyT
pY/HtjHy16JW6kdhmcWbYNR3iK5p7TlhOlpFOR3PJEK73Zh4tJTTcygzzoSkP7Y8nyXALOh5rzBy
sJr1dnKT54v5ZRHhyViUtTR0c6t4YhYn3pz6Wi4vddLVUya1j7hriV+6RBRw2Q6PYhF40TzNH2+U
ES93MC5AOnh673xmpGUPRsoxln9pO9iTvtNny/mm3Mg9JZyQRDiRpP/omC+HhFXaG7Mqyp3X2nRa
LlT0SNddthUsKACYd/OMPjRER6Usemh7mLljMievCmjFdmIAHvj4mYOyviGBq9ZRkzqB44MKi+LU
3+u4vYDQHFodxygbeQlR9PqVnNOelp32jHsQjEVFIVt8LbGBLkbNWeyEViGI68ZovMvgO8/TModz
hXvD0JLv3qU6BNjosZ/TPIyGod/VkUPR0WKTQ9AIL/ko9rHtP5Sa5DLby3Enyb1yVsAJhiAKJBsz
Zh094RbPaBVzslMt8G3MTe+ETq0o9ZD12wxEPRvndQbSNTbajEtWVR0GpPjAGOd6nYv4MPbls1Zo
oRm1wA7VgLCUZNgA6FSBhruNvSraNx6ZZiT1J+Hw4Hdj5N4MVYbSAlt2g6YVqqHnSIfpEUjD0N04
jf0wTjHpIlI8TAnd6NPwqiPDCIwXPV1OtfbWNiiYNWloq+QxxsvTBddwSE9LcOiN36SIuVz4VHjA
QqVbd7yLYgcCQ8X7MhalGw7e+IKLkbF6bF8QbbJnjp/5trbHkc51jZpFiG9zLCk69tS9Z1Kxiusy
LpJ6M44+gU1RK0Lqo73XMdvvfcTeHZzG8Y3gJ4FpvEhsGLF2W9ivNkU3cugOMdIuxi0uN6aj7kTu
w1yLs+OgzHjXL7O5rDyAoyu96+lZKvOYBDL9bNIybkwQMu6cksjP+S7VGEcKu1o7CHXe9EU2jzyP
o2+4Xjd7+p/w7KAbwnAS9+A9w153y9CIKS7TRBsyjXlXgG1R2RpOTEP/YkEb0VuftrHJYJZm2ROt
dx2PB+ewoCc0H+iAw0m/zXs59wTa0R6zJO3upoknJi/mCyOFnrXOgfpcDsWp7PLmAQbR2fel2A9a
+SiFOhnx/D3P7gHvz5GM1glQ1rP/i9Q39Q+c4MGu1WVxh41q/o4R7sgHdxdyt9p7lubujaNTUrjM
3bBj3aVyqiioByuvVE+DX4Z06XLnGPlnP5AWivimJUwXwTcBEvMkxrxBxhcQCE8WIr6e1SX6vcHJ
fti7uhksMr9jRLgrPXeXAAEJRo9cDMf4gCjzLpddKLXhpqJitZmzV6q13TvVQl/tVHWXydb+qOfR
u7d9fDdMmnhssYAWR3jyHCuw2T7O3ASCAmh3OC1gu5262mCuR3BjyrIde8bhk2seDES8YNSni4zk
8ExIMLmJNLmxjT69J5yI5NbDgxqa2VqJkYQ7Xq+PtmWsGID4NM4TtMI5kGO0p2UQQUys+0J/V0sr
djRkrbzUxxc5TNvJjGFODyZxcoOG8njuDkNV9p9zplwOo3nDQ1HdYxoN9AoEp3DuNSk+DTPe4kbe
YvwI+EQPZk/xof+QV0xtqGZd9ZOxV5FGaaO1NyrO53793tCKnFbjEX5Lz0G869fEBvJQLsiJTVMg
rbOw+wVd4rLRv0zQSE3Bb5Nl7Tfhg/umy6FlpDdF0tG3ks4YHzRalXJb7ZxETzajUTwrxMcxMcyn
ofRJgLb7ChLSCjTsVRbkizAnhnyeVSZf5lILSeFZay+RTdBNythAIrKPbte+ZTF9RHXGsIAJ9xLA
wRs27tzGIftyGuj6BLvYfZFl/cB1tnji1wEbaU9t0Hj7iYBrbqEYz3GzHrL4ZNoHQOlHonbJLRB4
mBfKht72DckDcluG4/qmVePGhTYwcyF8S0dj/uy62b6hUKb/TuNpoKUoM+f1PA9XJT1toZtrfAWt
Va0hkq7oB/Dvyl8A+DkVd88w02rtyIRcuzGVV73VkCw+9KvmVvBTAjAhIEous9E7jcoIQSMfSaCW
TmoNCyWmzJ4jTFXQGTTqYmsbE6pzJMcbLBoeIKlEPwuHjl0SGAykrEJfvmiINtDgnPIHh9GYOWI2
Bj39cixgv3QBxCbDS8RgIrjwbjkHQfCdtgYHM6gzTvYGNUtNZzDoCnETYjVV3NUs4Iz16v+Bzfo/
0wxik+P4516QoC7rrpa/zYhd/8KvLhDL+rNtkmjBceYTVYKL+lcXiGX+2QCbagDqMoBYAZ35mwlE
E+Bdr1EY/tjH10j1yN9CYprAWHL1juAR0bHjXhNI/+c/fxfxoR7md//8p4pCvTrFn/y//+OXgq7/
MoF4AoOmY2ODRgTn5yONhUnk6+M+rWL+bfG/uhaTa5o70PDiAR1Z1/jK98Jb7ocl1e/p0LbZqwYb
loRoxy+90pFCoBg8GJVkjc46fdnXVfVWFNVM6ivuOPT41pAQO6uSGkC0g0F9Gsv6FlNYmQS+nbjn
CqIa/krAnMBuKEt5nGw7ei7ExJ19xIj13nRVeYJ1XVP/xYhSG8puWcfMmc7k4a8Y6SZqzuAll1dF
v/fDQCrWRXmq12mZPMFIq1+0yaxpICgamFs6F5itjv0pDurJC3Nvil5Spmhfs9/BKf7NZ/8PwnDG
7zM+1zfUJt/j8fmBEfJN4w9puMQvhSpKZZN0KMTjUnMYsS2vyDgETN5draT4pmCdzih6sMm598gl
AQGQ9h7zVv6icn/6ueBUJrraQwIrI+A7+HDShw7DzbSuK2s8ZElhm3DuULj+9Q//+yTfLz+7ZXMC
tQ33mkE0/pBPgs0a03VToYJXQE4m347Y8tUcOlrqMeBO9V/9Y//06RO/T379/Qtef6DfPH1mpCeJ
C6Sf9IKHhwPmHWEUIWlaGKw7ZeUbmoiblTV7B8ALGyalp2IpLkVhHLpIvcCuDCFyMZmfdv/6jbha
n37/rbCJ8NgejWBYtHB+/P7nMjo5TzzwNk5TMul46usDxNzovwmE/cNXEYZrOyZvu42h63e/fYO/
hbsPNO1Us0G8dKILW3MY/5sP1fwHbzLpumsIlIydbv8xXkctypKCSWQ4k3lciVIg6HDysT4d2ScR
AuHBg4wwWvWic5R+7uxrbejg6NkHl46pxiW/B41rFajqQMqwqSwgHMoy/yGMQuISXyIRMvGFVESL
Zr2Ocgtkn8sBiZMmdyh/uBHmXIKNIiv2gK+sem1JaB2UXXaoVJTsxaj8xNqqYcJYAZsA/7co9rPO
qQPgw7zszcp0kl8jgP/fu/gf4LZ/87T/HXEcH3+fyuRPzxjh0+pPe1l8VN/yt9vXL/+BX/cvzbH+
zBaFldEhpumyovEQ/0oav/4R2xYGR2EIChh0mtP/ZmP0KOi6trCzEJoEna+b219sjMIDXe4KAtIe
yp5F8de/s3/9fsWybY86DYcYNTB0ktO2uHocf7OAqKWjM0c6/lpaXYPIN/PsSIeh3nYo1M/fvE3/
YGm/rn7/tSj8+lq0X3jC9i0MnPofvq66ZO0hDxit+4pdZYnjLHRaHU9wIp//9SsZ1/zp370UNk+b
DAlf2yve/be/1sxM8v+yd2a7kStZd36VH75ng1MwSMC/AWcyZ2WmZpV0Q0ilEucpOPPp/bG62z5V
3TgHNmDAF748g5RMiozYsfda3/ICpgDkc0WIeL1T7z4Xy/pvLItiDvQBMEB/cCCY+sFQfYP6hvNH
v43isHzLra8+vNcMTj1CA8G30HMCsqtYCOim2NZCUf2LhfzXJebvt8Zz6AbDfbdZNX9zZCd4aQWH
Is/ngE0Tpan1tTWUYEOGWS5LzeRrrmlv/vwu2f9ylzi18ITZLGr47zmn/HqXsowttptyz68Swujd
urwL6/4LhHQG+Fidh4AMtFwbynMUE+ED02RjT45Hej3DKt0Wfg2fK47du8hu6TdyOLUAQK7C+lz1
z6OGSYlUYgRxLN2raaYNj4CbKKnQe5uEs4LkVj4Myrkb+2aEPUhjGBAYcUqOG22EjHep0CPoIEw7
8Z9M5IzTUsnDakN+QvbScD6wxj6++fNbspSTvz44NJGoCpdHVGLidn7bUNUwhkMMFNLHuTFyjMjF
2prSTxpu8CcNFOYczr/lLfZqowluiNo6ZgrHYlWFzu4vLmW5+788w8ul8J5YnsUlUVr++teZSrr7
Ob4yFEEAzJfWG9LVcVoxjM4XWmW7yjLd28Smn0bwffDQt2s4q2tsAi9D76i/SHz9l5Xi18uRvxW6
FKUlls2SyB2NrkGIjwuyocKbQhwQuN+/2HR/3dp5Ifg0nkuSZanSkUMv//0P61IM1cy2es/165rs
LG9oGQZUTAT+/B6zVv7rPRbs7BwxYISwCv76MbldLfjC3vM18n1W/di+WeNIdnLcnUmt6ldhMjMN
dK1jFVnaKjDEcZLV5M+L8VDsG7Sea5gvzQ6PzH1lYf5IlsjeQn5aRdcQg3DuMiM4zwM+Dc3qtgHG
tw2Yp51maw5O6gb+dX/BvQiZMfKelDCuS7AhOUWkqdHpQYAQUv972Kk21dLTpht+MSYfZmF3qMOc
iLsIp1quSVKgI8JpxwYdTRa8a3ryydjpleCo+gbsFuzdcKbrrauV8FhS0vgJthVnYAexgYOdjJkA
jDvmfc0adUz5F/fZ+HfPMtluFIMGuA9u96/3ORqJ4XLSzPNlRgYBZMoywXdMCmC5b5FoRH1Ungw9
YtgzRVA1Qx8nzQjfE5o4P7b687/6r5iGvz9bLHiUjS6Vo7lsu398tqRXdYQ8BmiDFXhaTNEOFp1S
X+nfvQHiHkVUFcEC+D/4UJdTgcn8xxS/f6g+DzmLBB9ahLeQrtCaOj1QT1WfZ6TfdFMZY4fJ659/
6L9dzkjgBIFhezpL8m/LWTEAq0AMwfYuukPjsYK705iiG85WZa+RfNN0b8zRtVUPio+sifiU92Lv
Mnr/i6//E5fy+2oGc4RKyBI/Y7t/velg8+eyAnPsh2qwl6DHfh2QmLni+LJM8SGcEUJPGsLS48Nc
NCLDB0lrSu1SUZUcXcfHikj82Ajo889vkviXzZe1hudSUiyQ36Jbv601aUyMoaDHQFH+asG/vGbT
BZPXin7UFosK3X5Pr3albR0s+q9OMJ2ROLJaiLjbJLlo/RSjnmHoC7QaD3xZea/ElIl11kT5OrHu
Y45D66hJvN3ozfw2E/eHJMbJQqAb9Mm5djlV0+FihjEBCgVw6KTvjt5jOMTIF4/ZTToke2/gJAV1
FtAXszPwXzWwWSd6FyxrqwgoTVMa840Mr7UsUMzluYm/qTlpOtK3ISctL+NGh+GY+M5USz+e6dcZ
dXZHgMVfpB//u50CrgymHWlR5i3Nlz++X4Ik1gJWhOsPZDP6VsfA0W0xNMRPsWmqvy8t/zeOIf0P
1Xbqx3+c36vmP8D3fpIaVBb/dfmo7xC+VRxG7X/79R//30gKXohAf9I/e5/y9397Dll+7h/HEOn9
TdIuM+hOINa16Zn9z2OIaywNMRMtAiuFJynH/tcxhJ8SDqWH4bILS3fhvPzzGOL9bSlVCbiWJj2w
pf32W9vsz9pooJl+3YhpoDmSc5JJ145H5/e6q8DkVxRVZGyRjLc7ElrKq4ngc5wNuTWgqmwxAMSv
1Pqf7mCGt1IfJ1RkjU9vasao0C8JSeii9BayR6gmjI5V7JqbPp+D28buQSH3yaFz+tcMfMB3DwPI
wRnt/C92lp9Z639c5Zav4Zqgf+gH2pQUvz36EfDkWFnoyhkTl+RKPFEt4BytB8QEDtjSCzaqXVTT
xl6bUYWrMKlGCzJk2e+jVMXX0pwJtDNG56bWRuuogz+hcV+MAilC3z0oxEv341y96PTD/vDM3P79
Gv/YyLR+f2uJL1mafwbPgbWcBX87gphuGtchp9gtDU1aEYatHl2M5a+lXffVGj2SDtKmKt/LyS7u
cW08RXWsn1EvdRdcq0j3bKtIbns9r56TGuf2ymwYta0cB85G6OXDj8jsvUMRta9TqaxDrkf9u2Yp
BhmgCoo7AorLNb6LAj2YLg+E5ZgSJERE9Vfix2caXVTbKYrpsWQB9QGMO4Rok4BbYcVt8vHzbvz/
VeUfEeOHz//8L4KH809WlR9Fq96z//jvXyr+zvLyz3C1P/Y5lt/wD7Om/Ntyyqa7YfD+/rHLYdjY
Lm36FKwQFpugxc/806tp/E3XQW7QKKV5hzOT5eofq4tJb5/BDilstjBBarnO/97q8ltDQJpcAK1k
m9JDd2h6/DwI/OE80TUJlBm1sHvzPGT0PojG0vYtE/eNRqNmbyv9zWmsaqcjNXuzZ2SJVKzttQK6
82LIfryqsEqW6FFZLJk53jOI3Q+rLlXgz0g/fdjmzo41zvDhwsQFKExd/JAWYi4BLMT/+RvHOh59
rcs+yOc0/KlpoQEp6ZaYD/I2PvBiVQedoelzKKr2phZWem8PStw4xkS94ZYVP52wk8+1Sq5lNTtP
QRRNz2Of4Mnsmk8bB6Zi2mfi0RKJ3Fdgfc7UCBZxB/wsWN5i4wVZcc54y8gkbq8ReetXROOfCUzf
i8xyEBOZZR6QBel7K2s+keZpLzEz1ytecLlODPwt2gjpFo88Wa+R1h/yKZaXrq2aL8zcH32+2M75
SW3gN6LgEY9aN3zW9JtPHGYzCDtc8jDw4SNy+69ai5FFMzXfu3PyIUNu4Cyt9ArZdbbWP79GVEgH
Egj36edVuuDHr7pZywuhlp8DmTMyZScAb4uQsukavxyFsy/whfqh1oovO2GegV9UzevIHNprh3hk
L6C1X4UXwJE3otEHaMy6I8UXf9WxXhmKL6FrIOEh0RjGLqNr9IRdhRuQR+SQtT29DZj7Fzhcco+L
Nb1OAYatrp7S62DDN1lhvZUXbLB8E43LF7LSTx0awnQ9ORk6eUVyF6qjbNwUBj+wMmqJXjiIzM+8
43cOqQUmyBFkd9F34I/HngExhiP4brm5SeQismVOzD43kVKbyOyjLjI+0Ro+QRV/qEZji6lFeVhu
KxB4ufdsvnJBUpFv1TnpX1jaenirPlG8zpfrTupLkAN4IIdG7jPmQvvEwtNGqsHFFikVsabsN0C9
3EW3v6TEYN1iiwOZAgwF52bzrNM/Iya37IGUleZBujEx5t1QZw+qbuUmiQZ51eI6PRltEO8gkSGv
JZXefWZHVn6Kn/kqWlS5FYABQr91fRM6XtkjfRvKLfuu5mu8tpcahvRGr8bgxFzOOqeFhw/C7NRr
nCJzdewRYr6VRmshLExssoWmqpE8+DkDCN4X1MaBL8wy2EsicT4t9AdEcE1lZa7ANZWbPFDCt8q5
ObchniK3dNsfySBoCfRemBB64pGdqkj9kK7bXAceeLeUHMy90SB9d7bETtqpc1frg/VSde5wn9iy
3KjQREedWVP0Trz6dJpn2jMu8RXAYabhfgplcuGp715UpBmbAsdov07hE/pk34WXxjGqo6SJsDVy
5AtOUzI1CA2n3pTmYF60qQ7uPRIoeLRa75YxfurXpPqtHb02zwTJzJewGiHvBqbl28RRA13Cezux
bER01fpyHbYe9QfaAeQoRejuYmtGyDwkzqV1OuuqF8HwoJdQR2q309ezkCGsaayTyKBG5zx0KSaA
RT0wjZk4dOR1dtJp7g2WSkxx/SiOWS7EhpypixPjHCrCAOZZ3TwaCPCHzUDo3sZCesYon+CpJYNv
a/W8EsvRwjfxEB80iMI41QiK7jX7uYTTeht1BhG7Thk/4f9UR7PQbEzPFXwvePH4mcmjYPpXt+kx
b0yHJjM49INRGU8NlOAXL5PipascwNfCXs3tED3KmLaHo7UuDxx4q9nIpz1CaoKvB4qWo100wbNA
0LamQJ32ATS/286Jur3KwX8jpSGfebDSFvVflZ5aI9HODozqe/IbPURJVV+vlY6/TTgDEQEN9Jpt
xYgY9rwbZ5+kenB4waoRaePeigzpE2IZP3SQLPYdon4dOWcpSYbVEsLiRhAuZqSclybBImRgG14P
8Hb3aowwTXW6unD/ifsFGuOtszy5YvQptm7t1k/hUNO8GmlkRXDtEJyOGmbJ1vWVsMfX0ZLxKZoD
wVvdeRvESEStjDVau5QYvIg6dtUpYIJ6adKzwIr+PgNeXAkFvocBWOvrs/YtnYOZVHpVLjHDIykm
szvnZ8JOQt9UpnkgiQ7MV4wuRZFwjYfQ6L0NmYveRnTRPrRRTCH27b/j0TirxMUJ2fJ9XU2cspGw
Aq/J+oMODQHfYIa91y1FecpyPDmqm9Q5rUv+HAZOb2IZe8s4RUypT5MZof8yFK4wZjEIwPUq2lOU
DOuck8R68gLMZHrvvCgK2I02IFXTppDu41A9YoqID6qs8qem8uZn3fLc0zSG+vJKWBcZgYFeVfZk
HltwLwIfmNOiJR80cRfHDTCkWRMH8mSKm2Aq570lJOZ+E8o+guXC7xDLbBbCwYWwIJRPEQk19EYc
PFoua6te8kIAwjyoXh6bubaOTh94V85x7QbRDwERy07FfgccIbKTOy0M77Oumy6hGLwTSSLpZzfg
3ipJ30FDWTxCN2N9NrDI0q7Mf4TGVJyd3COohWDZVZDY5Zbk9PI2z5qHPJxij6C9ANrDkv5D9Gfu
rdxFokRbY1FCB7l5cmEJ3GFBSfC2aZU8OnwgWoK+vnpVqn8mGNVPDfEvz6YzvmoT3U19IjtzFdhd
sfVEnN9lsJJuppBFzSnrheaINlsJ0Ps00rAOKIM8CGSwwbUt67uRs9eO0MGz7tj1XSxxutVIz7qV
as294PdvmdncdtpY+HFf9A9wORf2mjbsgii/VpF4Thn23GLT7n0FFWEV1GG/jkBH43tiFmvlTC9q
HP2g94irso+DpHtD7y6/Ir+6bSw2gDg3H6MEUWM+f1DBIqMd42hbeuLNo0V8ylrX2lRENPDSAuE3
yElYVzJ7sGJpbBljkIErRv2YTwCAKNO0te61zTNMXnlipSk2BvpmVG8Y2gtOth8z8tU36OekGwRu
rK6zQN2o5YF9bQoN6J89evcxGQa7psT9iGll/lKeOiok7Q+GaIJrbcbaRWDl2Ni1GaLjtCafPOrF
LelilauJ9BAxASBmqalNr2XWJhqsaZtMHAarobO/W7FbbLJITvVmInMQWXHz5LC5nfNkpAsVTAZp
BGbHSbcoNXPgrTEZJ+VO7U9ToT+5Y+58x7iBP5HCd419gDQVj0TBiXC4XYetZRu7ctxa5YjJt4fJ
AK4x9/t0JB9HtGjkeKWPlmjP0Qz7ou8yRGf08o8J+ey7sszPmQ19r1ZOu/P6piDZinUCEp3zZMEz
S5Q5bGYDykkrbe1AC73aCTEyskdYv8Eoa9O1hx9C5zNYOdpwR6IQVCMPQDqbwxKiJCEC1CxxYSnQ
8RbahA0wR/A8tdiUiYM9xVEfnwiiwzJjD93eNVp3V6EDpM9f659TlDo7yIUYMBuCZ/hOAQi2bj4J
RJi3I0VBkdb19xDXx1qP1Rt9WkBhZMnezdQrO6Ji7BtO3VTDvXupUKFr84IjIKAAiV6hP0y6cSXn
KFoVZlivy25yd2wMLdFMknFD72kNEPnZfs3Y3b7DlOEUXvU8XaU+G4eiGFxjS0JIxTqeatYZ8hpZ
a2BTXEKu+m44ESWvDtLOrFveWES7sy3ObqWA1NZ4+7/psgH/pGPpAHZBuOg0ifGxpz35jrkQuphZ
RntvZknpGkTiRknDM8+G+eS69GZWqoodgH9Q4fGWGPU9jsHiLodB82pYpJysmVsHyECXYDl2FZli
fyym2z6stXt8csBwotIKPgRRlHtqwuZZYBrAZL8k1mlxYz/RABRXPKvtNkhEvaPZhd0boxPKKYAH
7u3gVfpeano2sBu1NcZur0BO6wRjsmqKvjvMuaw+4ArITzaK+SDivjf91gmjWxDZ864tefIiw+12
TDjk84AzagP+FdUHfiTjHHpZfigCL7mNrYJEJ7NvdHJSkWifo1ScDY1oSYd8vWOU1xEWcYHgWiYm
5G2OSoygW3IpKKyI/AXSUOXvaVKFft40/ckdIfJKPOLr0WFsEfZ4i6dQfBubGImxZjzlS5RwIftP
xb/ahLlOzVhOLNLs0zcdIpPNqHE6AZLQIDB233HgzEuQIqJlFfUEeevZTR+27ykyTP7S+CXHnmo8
1CjWAx7az74l5YuMlHtJz8pNQc9yrc8Tboq1OaTHsHOGTY/WFSd/rZGZsHTve3EewVmcgWOTaksW
1CWLoAcYXmXcEVge33gm6bxdISnKJiK6RuBAe8qfO1lMb5ORKJo9fUi0nqV8IgCHzTQEzlEaIjwW
dYtqllGqH3f1DewWsdI5lPoqtMtdRZzdpVJduici1XgmnFcxwpuAZGs4HpEt3/Tp9MnaifG8iNx9
jrGqVFG60UmQyjTvOVD5YzpOD3kr8m3rILVP4umxKOE1qAa0az88jTlIkyZO7NdqWMLz8kTeWlNQ
PGljHaxMaT3PXf9K6npx2wl4ABNEljUKovlcVQm7efcZV6LcpLnxMeZkHY0d3fPOxZKrK6dbDzkY
zQTGyJOulflNwnc7lNS723pOHmgxHGQEsNFOBwwvYIF6dD9XOgiWP8bqY4qBmCy1VAzOQY3skl4A
3I7K9pjkKYBLkb5paZGsW0OQV6F9wd0jhKy8ljodwKHst8443OaCkWEhm+kmCBzt6DBF286O5WcW
MXfQqvj6BWKJztBeyEVhgdHmm6FzE7g5qWS5qUnHblLzbCVVv6lnuzymIdVkq1cCeRiC9squsp0b
JhfKUpy6ug2HDgXZRod5uiEhi5RVc4nSbTuky335HcPnBKSyY/SSCGMm7cwlWMMbx0ctlC7S/d57
Qwfa+L0rQgzAIc4W5oqtZ33X2bmO4EBWiHkgHJfnVOTiCpK63yXUwmvaQF9TK7vDQPAs0xbShMju
MbdBQNLN2AGcc7w3MNMPs7LpcnrmOY6RmcT9FzGl3zHFbIsaW48UxO1RU8St8FBkBqe4ZN+kk3OJ
vGAHk8nXyAlPaoTltp7nm7Fxy23cTs9Fpp00L3lq4mo4M6bW7qsgcfEZl18OuO1OmZ9Cmw+h50Z4
WzjJtSK9dF01+CQBk/LZRP2mNYyXWvfgeKDKbs163xeCMG+2ObdDiAat6phhzMJTTfk+aM5DzyaZ
8kAwdtZe0WsTOgbrcRdCfB500oA1It16joVwm8H9kpCFtLTcBba8lgRXrYhWQvqYQIXIWuTaron7
t3ZjrAjN/MUDTphuMkFrLvVdkI/PVSjyOwthwU7ziiP6kYoGAHYqI9zlmYblILZJcquftda7qbps
PJp694P+HHrOaiIg2GZ8DnfjEdD2S25p8x2Zwq9lo1iuhuabodV3pTB+gFV4qT3vY5jCL9BYN6Aq
UC8AxLG8rzAzDi7gLqJoTYA9BEmtCau8n7v2PSrr4QSMkKetYnJP2vQhbB31rdI0cp0NI722umVR
K+rBDcyxRSpkSR+/dEqhCawzzRxzpSl4Iex41YrQSQDfcK88gGCM5HpcMdqur0BrQQ5RpX3Mmdat
TLzTdTh/FmQ2r7mcZpXW8ykJ6ldu5kNbRHvE1Bdm/eMmggvTWRnbaneIQ0X0UaTREUhVtl8C8rZA
PpxrwfAt45y2IgTngdSCkD5TvwXPCihE1wkHiz2godV9Sm0egpSk58mxKZO30Ch3pZcf3d45KOQn
DqcKZBiMZDwHGHIUPy/IYW2KGlBc4buTWGwiKIDcfNjRbAqeZAtoxCYPEKcO8am9rPbU8XfarJ15
H3b8lnv8wlczRuI/z+JiB8mhHRWOfzfD79fc90Cu4qA8CZ1CGsuSXybzUzVjt2YKoPnw1SxEa9Fd
zr4FaGF6NsfoqGfBFfX0OggtfQegryeIyjtEYRqs3bjbO04VPlqF1651p3sl1OPEeRgyU5Hba6c0
Ivh6lgHXn3lu1UieXghvTH4rHQ3rnMl3pUzO4GlC7JWEzrzWUrO6b6r+iSahgfNRM45RiCakJUlr
lxZNnW1gJzXPpD0ra9VFJQ0Mj9BZCvnEW1WSVRF+9Xwu0QkeOqhKjL86QmwKBrQmXWQYObSGNijj
jaODKulHZvbuIYC07MOvHj/aEiRaC13gaAO/O1OpFp8TlsSX2QsVVuE5PraSzjA9ghGXrRrz4kGq
KPoODtt4XRQDe1IOzFvsE82TapIO4hFiALNNdI7lbXDMZDodQyyxndf8vKTymcpErnG0F8BnOO41
FKo+kds/ZkPLTry2YtvLghs8hdM2cJ3x1iUVcVknmntkBUvTCLv0tY0MtQXx3G8MqeZrOlfBeUIS
RMajF91GNSdluzK8b2nXOetYdxiG91H9LPuoeGyiLH0Pp7TejW6JMTFjV7JgCR51NWh3fYwOmtva
QfswoEitrCppXhMVBT56ecA/amGbNWhjt57NMUzv2mGXKdnfcFqn4dAwf6954YC70nWoQKissAbE
vohF8CBN9FjeUBsQeMZ634gaIlskxb5OcvvOneYfpC4HZ75ScEjKpt/Cv6HS0EMOvAZUH0AkpK2x
ozSnInPrHZBlqCVSWcY3Jxn6M4eOYhOx+W4n4vMAQpq0SawwvY+8aXqIyjI8SBQKn13XyntcvN8s
IczGl512zjkM+nBOAAhSGB+rwrxzFIDqAo+2TzAILzfzPV9xQe9B7E4PlWh0AsxziK3YZneUMd3r
TN/g5JQL7cTM1d6uFxtO61K4SqM5qVDLnuDYch42WLGrAmB+VGb6Tcf+d9PAFPRtD3dYmE6HxEvo
3HSiObgF1rVUKXeN6E67RnryRswE1aoTP8wEwK7yqr7i/wpvKr1ikOEWj7Hdmvfkp+PBAb0arbo2
xxdB5CrNLx3BRWAOZE/CfDhkuQcwPJ3TG6xqIJWHFhN0Xhs+SYkGTPio6IFpV+X3Oe27E1xv3Ptl
p226cPnDqiLB6qi6nrkK94EncxMGjnFeEuaA4Q4PYW61my7Ra3bzEezKlItDIXNkj4S7b0iLyMgZ
xjUOqnRYxUAJfSBD4TFOMuN9NDgjtqZKNuGyqpitU52xSUVcOI1qwwXMR25Agiisa3c43tTRRQm2
DkchrtnU43mbpnsSSyN44fp4KKeCwNaoBP6UBXftJNytmBSeqymdj4hlCIvz8Aom8cAplLSDnbs0
V4n9GNdVhHNkxgd5z5PbImZEr+44dUjOATMTBjbIQUxlbLFFPQRd1T+0JcC1meHNOouG4iX1km7j
OBgiCRiGYTgN+GmlqtBHRgQkWWa9o9fC2MTRxAVNCQHaQVLfaeR5nAGABVuu51ySYkAf0bHOgPDz
G+bNb7Yaoi3Z8NmhC/oao72kgcKZKxcZWF/mhkBwYvO2N4bu2qeFXJsV/PBIDCkWmyjbirB77RxS
UYYU7z85CsV+Ie7s4mn86Em99MspI7wzNufw1Gqjfmn7tP8ME3LKVjn0y+OE6mAX2bo6ljpKLEZR
mLzIl6HHten7ut3CIzSotwvybLLCgOFCyLQWgoEvwPetHXLFdyNdiBNNS31jRHa8TUT6o4dkA5Q/
Gg/WWA2bUE+MD30s3I0SWOWiEB5nIQwClB36s5UeuVt3rscjbOd07QxkI7SsDdsRvNFKaTXretS5
Z3ow8qm37OwcBpXpD1HTbCpmQeuQXruqsnRd4wd4RCoETbattXVBVi2UDlcdp8nyiJrD73pIRPbO
sDHb1Zk+nHv+77WlY4lONGnum1QXj/FMOlKbZcG2dMRNhETSZ3/uUAimYLlIsB1h0ee86VLD0530
DvA9hQeH/cm5Q/zmwGKo4DKsq3aKH1CaNTuiScnUkF68ixzinFcowYo7rPNMoizLecIhml6Nxpv3
Gjnk3/W2qy61mIcfWsck04A2Q1RwxlAMkIl2nqq53jVjxjGMnsrtHEP8MKTU6PzGvANGYR2ccra+
GfPSXm2y/Bk0Tk7f1c6eHU4+fqbTf+YyvdspZso1Wn12zIEQ+7PX90993X/GcY4Dt6GWoa/vDM9V
r42XCsL3Wp+bT/gPyxSXX9I5heabnSSAuXR6+xtJkdWtPsmA5c5Q32CoeLeWZmO6J7aQJIqAVYbS
3Er1l3oITX+sEaTk+AtxZ5Z4uNadPYQ8EElJTH3HtYWR+4XibaDfGnPleIhHvzGq9ginZ3wmr7Dx
8QeXb6SYaC8VssJ94YbtsXPc/hWKd35n/HTfhxgALlblfg2FAGCoMYt/zV2jOUuvt6+yMvSjkXYh
Ie3kY61MT2d9k7Q5FFPIswrb8qWHLvbMcO7LU0x81QTARUYMOO2RO0BkCzlMk8ZUZx5G49PGG8Ro
ZoRKJsLko3a94Q5E7ABWZaL9pdn6riaU91paeuMjyPNuUzUEhzCOCBcBA999IdSCFQfHnOzU0aO8
kmaRQWTSClh1dDQiHh0TwpAv4GcG68rgYK2mn8ihnls0RlPi63nDTydFSLRmW99GWJ4h2NrBAdN2
+daxJh8sXdnfalOB8wQt6jezVY0cffi+Xs+cezY69a0IGIquumy5tjJrcCG7IxPigYbweTZzjsmT
mPMlYiL76NsBdd2SOWJLpH8V8Yai5GHx8ozLRzxdHRizV8dy0PR1YnfhPpS5dWVR9W4LUnTopQWw
ZxERlh+TqKz2s3PyutIw0EbtiZwd1vIw1t1n/EAOeDs5dyvLmol+X+5KwXfFJcja5Vc5/z3uLTq7
bQYgwR5cZnLWRz2nCARKvJHQU1O9ETjlY3tPrw/4l4WryJ9H19iQAcCjbmUfpo6oY/Zraxw+A1q7
awBFJHl7OQm0r4zZlbiP9SoczyorZEW5bn9NgDS9NdPqqL5J2xbecpBFfGhgTIO6eGOV/JiLNh+3
IHIrpJYAsPzBLaVxSqZ4tjfYg0V0b2bSvFYIRBtsbboBrZciF7NaASqH3WRejNisC/a8nXFOPQd0
UYIHRcxWh1EivE/Qfkn2TUiGJaBCjR3JnNSnaYC5vk94g0aO8PmsLl0SARQ1m0Z904kZrpfOd/Y8
c+phN21m7SUP50G+AHpN8m2KLgF8dNmnp6w0qTamvHJ4ED18wmxXifdtAIGlzoxpnjqEbphPiIB6
z0PYsxe7xwO0G0u3O7pxCcGe2AXdeI7HUjPWU1ro9QH5Xjj5A0jateDP8jST7TKvDEJnN7LqEqjC
jXjvRd9etKHXrH0eh9BjZoFVHMBKmMkVMQgRfYi6uHNRfq+ZNRkBI9iQhXQveaJOITId3+B8GpJE
xtjTX3p6WwJP902tnWbdCVYDrmm1jTrORYwgiSiNCP3ZTVnu3tLcZo0QUwMvIxrwfEzUGe7Rtkme
eRka4Kw7e0hhSXpNlCSbgfFH1u1ofRQMRMu2vjHrWtGshPhTgwgezUYxuTNwxkV9QgCai2oBsBSQ
DCLCiq4n+aqrW+pfuwhu6JW4LahZx/kRYIKjfT+UHOQyer/Y/6WXfcCZsKd1aZr1Z4RV17qaaYlc
1kFp9yXm0LhqtW4HK8mH3XsTnL2tJWd4vhUhHvdQUUb9lOS4PU5MTysAfsBRrpVtE2zaDYBbjgVX
zXELPjak2JbCNQlmGvVeGd3ZvSl9bDAxTCKI6e46Dy0tI8SMhVlfNcqDpSNnibwnHLIBoJiXa0xL
0hk+IDm2CyF0ZNTxNZYgVQrFvFqSHO/z/q29YHH/kJgAZGgie1bTnSsdkWanlW1xY5RdsiVxDPpF
Ee3mqGofqZItblqb/OB4QkrF2AQdfPkJ9krlRNQW2TM12nmmb6CslLZx7EwH2xiVrwnXWxNQ3a/L
eizuuJsw/5oJIvGEWD6Y7qBTggrJaKFTgrRrrbO+M4+k/C3hAbMT39gMxKMpsreJo73BuRDM1o27
lgbGp+pYLCqWztaz850xNAgXEk4mdK9BPjeW3w9OcFM51gP2rBzynnuw4WL6qeCEJIqCvgSsqQXE
GxE/z1kadrYERKNTUdU4X2ilgVcDrtREK0qV7Vx1HgkVBVB8Q/fAP3G65u9nPc6CTRa/7OMc2jVa
FTrqZUiwmMYyxnxqI8e+3ehh4b7gzYN8UBucCJMRyGrSgeOCX7FpYL8BdMtZEYuYLpAq5+ISxyp+
IfuK+2FWTXZT1UX9KHqRn6MpfMph4MPqrJ49OrRDgJF7gKRPDheBI1WCl/PiBtLNIvqRRDTrdWDA
dFZmtUobjxy8tBQbuzTGW5oG/XEuGUVS/sS7tgVDH5KYLYzsJLvhTmAKqRJxa5MpTcf4QIBTuant
xF43unZLcwyDUEl9kefqLghInnJTCarYa8dyTbYJMDIFczpjmtu4A6pbSIgMTG/QwS+kZfwp+v9g
78x2I1eyLPsrjXpuBmjG+dXnSfMQCr0QGjnPM7++FxU380oecaWOAhqoBhKorMyqG5F0p5Nmx87Z
e236uU5qkluv459OR2IzCiCRsN+sVdr36RXx1sUsz3s579xBrhn3qXM6wXti6qM1NOsp3JSD/8ys
KR1JHTEZEIxU5ByB1IU3+JLf0AvPC4eWp1/Wa0/Nw4skNvdeIUjckcPWE/FSoTu4RQj/XdeTBVAk
b0MbkI6Wm8fxzgltOnyiyW6ZlXYPEqvLnoZ5SYcy+K7kfrRPteheI271so/ljx6r/LyugP45HUba
oVNx9JTeUnPaVV6M0EJsDGsyY3ea6N6i65cqbvQNwuJxTaZn8+JY7rOIfDpSaULSdcJgMNby24gB
8raD8n+KKpEmHNFGhxiE4zRwzBfQy7axovVTQJhcSIMJIxTw8ZmVKaARjLrCLDJxSAz0xDHtl5Im
D+66AOqR39+5bFRN72cHXYnpdHgPnKPu3KoO541AhmLo3Y1hiIJmOTy+cWhJPsZneqYHDJxrfXiw
ew7NJDRxAAj1F00mU3JBloJDHBlc27CD+FnNpVshLGn7Huy2HT5YCRhWxrHMvCSQblLnyHGhvptb
tn7F2Og5VkqKir63aTKG9cIaxhOftNBtPlg3im71bPjICNHgMIrAmvgji6S11jWmGIOxofuhzLNe
vw9bAGqQjTg+vEapPJSp84QfT2EtBzpE4iLlipeW12HDUIlIuY0jlKUovVWjwhASym5IzHPp8KtX
cDi3Q6bJ08F3LxLZPobhFbz0s4j8pmXh6AvabHsVErWu1S3sFuVcejl4nZpM7UZLHq2S4KXcO6mq
zL3L2+x7VCfLISBCuugYtxeqtahK130iEHsVtPFwXRqSeeRwWdo2bS3b2omyPPXBnizTJp4r4EU5
CC9glbyqdUjkjEXbRnecZVfSfrMjZRW43W6I8Y84GFfXON+p0M3sLCQJcYU6ZdiJxMtoZ3ou6BX7
rtfzu7AkwjcgJQo6UoiqXdX7A0A/PmPrrMwOlUxlSQA/tTRODA4lSdN3MFOCM9OIb2DBbyHfBgsF
GCDYb6CJestZq310IPXNnMR3lpkSnhqgEOkDlTdZ7e8IeMSonj9oFH9RoVSzukqfKkOsW49Mu9jD
O5dBsDhzUbrHMrz1rGJNCiEqwvrCUbN9JdIzK+g2o+0s6JZs0HCfhllu7iu1gvGExITKp00bDnTx
wkuDnZ4g1MtSxv+IZXFu0cJIs+zGt+u1luoumPQuWWaDsoLwvKubCBiYPI2yYs8RR4CVSUPw9SSg
qilPfezT/7eBT2dh/yj6iKqBdjZ84sy41yKUQ60PZdpF0zBDgRSD+cmwJiXA15nXyVWp9B3tPKu7
dMDmbttO0BsXNXJHUUAiJvER4lUh9YPZ1OIUvr1EriVHl8xGF5wMWTFvia0k/hHfav3Mcm2KKdgV
RgWPhK+jhVEHR4dhnG6F756ViGzOOhjJCwOBiBPxweKOuVbOFjO2xmVsRLc25f7cR6u7sTmBKCn5
VuQ8zUxWT30siATUMS+zg7GrxAppBrCjrNSlh+o3W+aX7Zleavpc4yh9DusQX1zaMdmL8rnVGMUh
TWz7EIcFTqaouwh0d41rkR/ZJq9MjRp9TQvH3jUQhNdd1e9rrTwNhHHL1rZXU8OagQ/CQRurMKUy
YW6irOYh6PTkotY67bxoMdpy+9+CNw6hJ5ZFE2w4nDCapDMUuTmuibKD+fZIc5pZQ1iLuZrZc320
lUVglNva6g5KXdIF8k7UUdtmdXzLToRerV9oSXaTxx0K36aja5NRZ88GDIDPOhA9/FQT1nSJVMZ4
6YhXOAmdNDwwnXROPMahOz8oIGO21IQLtzX0Z1OjjguK5DVy2C5RniSLJA2o3K3KvhBUx/NuykhA
l+ss2HTs046R2SGxs2T+v6vBxGqmhee2nrUiB/EZ1fzb+PPfKqhQ/F//z6wM+Ut6VZcvLzUOqY8+
qP+Rtijs1p85GA5N/5I8wofx3nsW3v7ST9OC+Q1vAegD7JiWbWnGZE34iWYwvlmsq6y6AITIl3rz
Bf9lWjBUQuvxUFmOaWEKxBX1b9OCTsIU7Bdip2hNOhxH7D8xLWhv5syfRp3JnkGslc5nMN7MVZAe
hHrkuB5ycjU0aJ+cT2sKekjqS/rgKdV2XD4Vee7M6S4mGz9MxAUT3hxiraItQ5KBF75IkABEBOHA
RuW9K225JsfKvoX79mhUY70eRYfePPe0mYPII0jMhxxAeFbqP5CVE0KvWSvbCF41aV5jykF17E+A
Ts4XvMlazmnjwKnD2VmDd8ko7FmHtDer9LzY9mMBsgAsDQLHngWTxQYaIgk3BN8+0s3pftSCqNN+
9IOrvkOskntsfMjRrZNaTJp3c0iRCFOTthDplykxjnxPgkKxBo0r2xPqws8S/Qy5ubNx2dwOztQg
8zBYLqqa2EZtuAHkeI8ypd5FMrogb5cKSOVTUnSzmITGEO0aDNG4oC3Gpo24txx5wVGth0BfQAzr
qSBrJlUJuEfgrHvGrTQwPM1epVnyaASdxqHWgZRResUqlA6H5soc4Rpr9ZwfBwkjjpD5SEAt7CuS
vkEdPXQ182BEEaSomMiJCbnx9lVt3+dV6c3BO8vHTA3Z2VyIPRti+Mq9H4KAjZHazrzOuknVmOgR
JRlO4EAr81yqISJMiYdTwXM6xOM2sZUDuThiFRdlcdplZBzVNvFFwTB0C0eml4RiGuScvm0bJiOd
QJ7QTsFOkjEyLwMfLm4PgNLIy1ttwH3lFkTDAFkF3eoUN1hZYgBVoNDVxrg1m+xabV0b7ng/LmK/
vc3zul5FYjgxuoo8orxvTqUbQA+nbTjnTuczpD6CYxayahfgqO4yd/dF+73uMntBSvRVJdDJDMwx
a72p2evRY6vlxF3Ih1WeanSM+ARsxw9u7nIMFwejqHUyPBKogoV/OrZMzMhLf2T0aGLFoFqJ82yV
6ypDAoCVkSTYjN7CgpUAjSZcfc+jfE0d8Vi2AcOQdDzDXnsz2uYqIgt6JgnUxk1DipfirmrI2iuG
LqgIW1nNUXDQv5epXCZaU153qMhszbdmpatDhMQvkKXdd5Ph6DzMVGXLsLan4ggrwN7Nj1LzrnO/
d68MuvubwGNDYw62xmxpLgadwIXK3ggNujbtI3Ob0f3s+eSBWNE4YvePdUw+iN22airQ4wbljwru
76yzbTEb0JxvwmZANlu3O7Ulfaatta0a2vbGGbR1boChbHm+vqt1+VhDqlyIFEwYGh974fkENJhK
MVDJ2vdq4z3ZbcHMAStxb7LB2TG6w4rPNEuc0VlzvjLnvsXnjAl7yJ2eIZPOjc4qax81wtm2Mh8P
ve/luwrs9oIcPHZEg8MnqbWUDiK4Z03wmfHxu/o9pz9hRt9Lu4xXgR4J9tPuSjPCHwHpzPVIeIkt
W22NZzAGewCDogUUtmVthPBPIMA8M2yGdujoWsadJjMVhej4clwOkFPm9Wijrk5zbYNrO1iBmUfO
iWCBuxbpl4NVGddQDm2s3B0jvTEWcJ1Z/RcATPbMALdVKEteNTOAwuSPMxlVZL+0wYUqtb1MO1YV
JRDz9EGHfXtZePHW1XJJyoOFWC4B8emMKnN9WZ863vBYul20Zu5vMhJ13WffIzioyPlXYN04zNoQ
HzPEQ4VQz5CJ3iCHe2zd5BC3ZGcUmWdSthYa/aniO0VgtEg7f0Mah7eEU4+vh185tsxiXnGIR/XI
21midsyUZtgjNjYWXccwneajhV6v9zZuYL1EJSZNNebcbmvtSS/7ZyppFJIBZWBXgbf2SGOx3M7+
6Zf9I5vldZbwP8flxgdP9knwBCAwe60//VPrl+z0IXmpjv/QB3/3/wxDt9QwUv+z9/Iaw+/7muXt
j/+sWcQ3Cg+TgMsJJEFJYECF+QsnRWGiC1VMRQv2XcQ8BmCLv62WAnsv/9iAa6MDnPp31WJ+E0Jq
VEGqak72TPFnVktT++DktiiImKxL/M82kxv++46wNbk6DoYVvlpwBcx1Sor5gbgLfTjhqG5W89Jy
ypFSIxsIjGaMcGBl5CDSBY5/qkiRvFq+xLGlxaZ77iW9exuCMLr3uyi/gdDokxgiG1ICVYOBEp1p
VaZL02nrB4YThCooiNhQWUvfKziQTQlekdE2Z3lNpvycfHdgxb5tpWzmup6dayykzUYWJQyqQSm0
HzQl9eEJCWMpvosmdH1EEa3jrz2S9foTE4f01hnxnwE2EGZxQy4PPLe5ghXrRkNLyxhJKPZKH6Ku
WLRxFvXL1iJYl45ulgsNR1UORcrK0KZszUG0Odp7JxNEyKcivKR4KlmnvN6fuY2imwfis5ITTKdR
uQqtrIaY3Q424Tl+VT4qqDuLFQBISieP8LSzDPoKBy8rCBiX66HvzQdXlDGT4J5Yv1UXlO1wVjbV
wExOs8gLqQvEkYuxIbxsNhRoAg8DqjB3roMtv46FERG9S+PGWY3FoFYYMLKkrZ4zN1G8aR3Mb4yq
N06RKAWNsar8AGD1qBEmf2Fpmnh2vMAlwEDv0le9Tr09orue2OlS75YFR6J4Tm8JV1/OUCSZ2ZDj
dXSVBGlYRkXSW6urwUxNYmGvhiyjFujQaVzZEbDPteE57bAoC7w3M1gBLnMg6Yz+1nENEpYGgLyH
GhI8QuU2h+FRqJESzw2CTl8h63j5rGEoZc3LIXZLyFRK25Pe4VAqZMVYPCOwp/EEt1Gi/q7DQJ9Z
qm9RnaoI6rGCVs5NGJdUptkQKDM7TOgCj6HXmbhPC/euivM2oEUQ6g+WYe8Dp0/zNW8kcN/UbaKr
os34YvQ3UNwyZ0LzHhlWfOoYivodUVKV7SMAaT7Y/YpUSKlR9pnwZyMOlJasZm5t+QMkZy95Nguz
aklGlcO4wGbfk7Fql168ZABtno5BEbyMgY1dtUqD7EJiVdWWQH6yxxi87t7zfQcSOxEp1EKJUVfL
oYjTux4Z9COaTn2cZ35ivcgW/9J2GJ3w0XMABDOkotIK8AWSpRpptAikrygUtblJdW9RatDhzHX2
ssg3vW0bgSWM6beE4b4LAh/7FbsxbrMoVc5kaujNwkEtPyxCre624ShJH0B5nsHi8QmoaBRSS4A4
DBpOpVpVZsjY+FWL2ozvNUeJfig1Frw5THkkeUyIysd40BJ9pic2JbaaWRL7A/CwjZ3JNlk6Xg9x
xQ6kQ8IaTEQPSa80r2h9MrU2x7x+LGlFFUtwOaFYjY5brp2+9Y0538Ey1nanEos+OCrBBq5b+96s
r2vlpkYoRkIh2vuXmBFUsRq00CsP48i4nNgurUb4Cdf1YmwU/4QMcebX4RiHL72vRzc+SjcMXDz3
5azOk+TSGyqHQ1Q+mOsxlC1o71Il2rvxi3uemF5dqlFkZxt0HYgHCWjHFFolsPG13jNvpBPizhuz
6cylGymHjUSkyh6GOF0NTiwVDavWhJzfUJPrcYzhFchh6i3zOCWHkOFUTTvMaluUPk6pr1MHgemC
iBFjzezVUTZmpqHD+E9voh7e4AqftibmD/nL/7p9KZ9f3m/zE5jo5y6vSPmNQ6FlgTzSqFWdKU37
r21eGt/YrR2dkYM0pVT5S//a5K1vArkEh1VDFwY+xL83eSgM6KfllJdtSHiUlAZ/QGvRJ0LW350J
YuUNm40eRptpORboBqqZ94QfLzEhb+ukHfYq5sZIT/iPLpauH0aOkpm+gwZQnaRZhknaFLLAfC5w
Ik1b4S5OHjIR7ny3wb+sKJm5YP9nmpvEakyYQq0/6Lyx+8YGJMLZhvIcRL7EtIrvx75zafSfhU3E
bDQasuQ7vs3moGDpJkfXotsthbYphUMiVZHRDQ0zaCuNbjxiJVAe9GTQEPaKbqnjyp0bJLKA0GuH
Ld2XbhGZMrh5V7X9hqlyRJ3gPoGY122p0S/STEGc38f7lA1hTLqJ9mrQSoIfgLyriou+WxtTAJPu
xWhDU46kG89IC3JEzebJGBwG5DG8qmyGmbO/UshJUQmZle2takZER5YtJ0+SWE+yGBAiwi21VWd1
WU4MqqYJlikL+BdUxN9+DzC+uuGoqH8oQD9+D62tPObR2SsKEf8ycd0XX4uGdZxTfWAqY1LhZc9w
RMkATj1t7bW+eekk+GrriXAHMY9UnNoTj27stjvX4NDuJOqhDeHw255f7qO01c+11CeOUmTB7vMf
4YhrM/0GjtCJz0B6BgFNHHFtSuRtGiPU1xQU9CGFqHpAG8G8mGP8QURatvj8cuIjv3r6zR1hwo/k
N+VXtcRR/Tt2MXYLab2gzb9TIoNlfhRLIyfiDLV2vHe7TmWCBiEEBSHPfp+sPv8AbyS5Dy8nH8Ay
VTTbumXq0j76sZKw6jnwZS/BGE/hc6GBjA3+SUHxlsrXMXaBi7oV8FPgGMGyaNXhkV1kArAFxvDQ
CQ7QywRX+yHu5ZmRWuy9HIiL+xbZxXJkGOwvmKWzf4yJguvRlma6zISl3GaBsmzpKBgrT6vZwr1S
uxyx8jWbhHCj72maepeKa+MaaWI7/wJPKY+ofhOfGd60ATuKs5EB5uXjM6pDiaCwqclmKNtilklz
2A3gLe7KfjpMj2qQrUhoUF99tZdTbF2PFASyakVweWxe+fgnwU0B6GBYRO8MoAl+qVk55M13U1Hr
U9/Ux3HVG/YFWnnjtvf77pT/V4lFAPkNy1CGq9IvTwSKr+veti8sVHbbz3/aXx5lxr88wRYvoRQQ
jo6XXSZEXlsaj3mBPw7w87gkDXEK1RMpGgJX/7k7/yNd/BgJxS0VaI4kx0P2Ex7naRt4B80pQtWS
2lA8Nliq7gzXM5ZDBFwijesEmFbiyActcqxNy3Dfr918mEdudSnbdBq0t6xH0vLaQ5aXCgM7JAMb
hn4kxZS6rqzRbVtoE+xCmwvLrhvCdBAYjIOsLgK7aK/bpEE4UwQdsmocWmdDrJL5648F7AFLI689
ZbBYKlpLLgxmZxyzzSuvvzgzzFabK2EJrvvzm//r8wW5UjdBpxEcYOo2++77m5HogU7TdnzqkCjT
JirVxcAtI6uw9Pc0p2l+szh/fkk2+Y/bLNw13mT2cpvDNHaij5f0g8Cqjbx/UuPS3jpRPamQYWMa
EZOlz6/0xnn+sGjw0rBK8jsz0uDtOfp27NWIWcrqaXDauykZDKFLXRGYxYkwHB1a8KbXjZsIthI/
CGFd90EZRieDTv/9i48iPzYQWEB5uHniVEOqfCDwAB+/deTgo/Sl85jhzviBzibhMODo5bkMS+YQ
Pcc6/Po9eoLQ7WjgKbqn3Plp1d3JkPyfNO6KMyUJYSwOiuNeKZ7xUPftUHKsDFh6aj9/SkVa0v0d
0yJF3+CAa/CaQudaiVV+8RPqv76zmpBvKCsH+qn1trW+e4fUYLQLEjEf4khmGJPj3nxWK+SVJS/5
GQ5yqm6CZalvCLATy5z35oWoRmdWBbqO6IrY3XlRkr/EUSjqTkcs8kuBUJYgX77FQ8fc8XUwUUJi
HRt7aohRXoH9qE4jb0CQjLj5lqOyPGMVbiW98k3kFsEFitgMzCqK2Qlnb5P1otaexRDAzdKNHJrh
RxQ35YR7xo6X1waoHRytJOI0B0LJJscI9lJn5hgAWCDRAJ4QSUysdwPzBzNaphRf3MapP3X0KoCS
nACB3AU6WOpRJaW1NVxWTz6U0ld/kF9pYoD3dVCtqj+1V6uUxvdCOH2Ce8XsEScjFonGMMbeSigf
gfWSDks70TTcUZ33ft5eeb5E8uKxK77isgAlWCYR0sXeY0au1FV28faK/VGv8/+ukXn2/9sc1uAV
/udu5snDAKHlw0lHTH/j51FHN75JMG/0nKDUsgRN+/bPkw7/RBUUz+S38L9hYct/n3QUQlym3BX+
ppSchLR3YMrpn9EAZaFmbqvzT4Ew/sFZ5+P7O13YtIieYSvkcM/nPlqNGMi34L16e5ZpdAJxGWu4
nfxoZUTaE9ycZPPu1vzmyDA9x3+vw9PlbPJP6JFNqGAbVdjHxQ96VYdGJKdBzyRrHg1oAV0jKOef
X+WoSP3rMgyXwWtjAzKn4+X7zcwnqaRQ4tpBsOKYS6stvF3kQiZQlSDYkTDZbdyKHImZGDQBcHry
IPVo1D7/FG9XOf6yJmdVU6CGJi/laMBNZaY2jLARI+Yo3kMsYBdjRO/DDV+zLDOeK1IzZgqq+x0H
Thyrwm9XGPbLcpmWUX6etuP4PSzMZO6OOMDWKa7c1wiL3uUkJ7nE7DPNNusIY5/ChqZmsdgL1OTm
HGQFqB3HtVdNX+pbr22hcJYK3qrCV92IGXpCRiKetGe7hJSwMAMMCNB2q1XmyebeB5pxP5bDue7k
7qmZx4KQbwRzDo6Ra0sBA85QFv9CC+KC8qYr/6Ip/2ct+S8xZeb881qyg0TJevKSvu+bvP2dvxon
1jcOeqwLvLO0o6ZYqH8tJ4rzjRQpMqF0gW6X3AyVk9lfnRNLfIOSzF9EtwGG8i2J4y8SpaUS0oFY
HHKj/WdRUdZRYcOCpE3b10SaVpm0HNdYge7lqOyVcZGYI83IKhu8bUi3flUROr7xY/S/E8cDn0Op
lM1p4RlNsFdHdUHD2Qu9eKPwdg4zz9XYquvCYA7i112Cq1738VPSTQq+t4ZiMnymS3sfCz+wVhTm
PYFvocosrxcqSgjgukz7NHwEnENHZNUy185NNehfxZ46ZOgFtnMNGpTTME9YI/Clt5/qefoQjvUI
nIfk6KvaGBa1NRCBFwWVetPphpes28BJ9nhbxnKh+VByAFbJAiVa1GmcKCt/15lG+CS7cUtzC6VB
KHtvR9ugb4Fh5M2tKSyBdsUrMHgFHRYRqYp4TbP0Cv0Ofdpw9JprMDkleCg3vY+HMCGWwswShO+K
eMDCyAwhIeGbiUYlH/Ca1PcQIfJN1unFzMDq+nO1/s97+F9T1f3Pr+HSG/L6/Ss4/fGfb6Bmfpt6
LUK1JbulJlXegp/7udS/mdCwUALzbmpCneixf71/mvjG+zXZjEhhkPwp/tK/SLCC3RwkMSk5lAig
ia0/2c0/HuKYfPLfwdlNp38GNY0QgI/7nq0MmSh1k4RQ0q/tHg9NFu/yAisHHCs9xlsUXL+7MV9u
6H9d0YF8y1UpYc2jM3Se+LZfjmSSRpa919RsnbjBV7v51FL6ex/91zVMjm026xud2Y/fClF0DRXO
xjq4CLcj8Z1yYb66u2ATzM762QvfdNaYT+VsB8f5i5bEUSXxdm2OxSDC+fU4s70lP7w73xCfkeOx
db25Wz751VnMWM43cxIscuQ1Cp2i00RmmJRfP7+tv14XNQxPGX0eLs6w+eg7B0DufMiPU7K8BjyU
DOpSnOLj2JvakpVx2Yf5hYyZ3Jj3n195ekQ+3Gwkg2TlIBCkMKRyObpwbSsZIiiEV5meuRxHS2Tw
Vr6M2/Y60zRwqgJ84ueX/OWp5ZLTXsYtRlXI+P7j7xu0BiNSQAFzZkOPKInaHUlk9cxvlPNWtW5K
drXLioDWLw5dv7ksowSDYtqgSHvTDLwvElWUtxYOCx8dsYdSvRPyMYLYtsTntcXDstCcnd5ZytPn
X/ZjBcwDNbGi2YgRYEp0lMc/bCGIVo6gKMxjBRk0ZoY6/j7ENo7Bz6/zsbD/eR3iJJlhaMLgpzxa
CkwvNsuqAHnkVjGqGsbw+IzQrO8BxXxxI6dq+uMjw4aPvhN/hWGyJh49MqbXapZRcJJPQXgG42mP
rYd07s+/z6/3bboIIXVEhlHDTrrU979WPsZxJhTo0NiQIAhZ7rzq+q8Cc377TRg8IRhxHHRyRxdJ
+iSElqCFcwa17orpeQ6iHxdASFTT51/nd1eiw8FOohPwbYujK3kM5SXvOI+BD/xUYZaQxXNevuXn
l/ndXdPxwRiAwXgOpo3n/V2DY2LrMqfwh9B7bRnlVRHnX1xC/PYavEWSTZG8reObpnSiydWeX6at
cF9FribPacJnm7bMrkY1wd7QoeIaMDEvNMUB48pEeC7TRr2UZSvkvK9JCu2hh37xwX7zuSaVM1IE
1hUK06Nb3AdgmVSMTDRKUhBBNeDyVZLZ7uXnt/g3vyRJETyX0qLwpp358RYDjdK8yrM5ixmYyz1/
VoFP1hGtfn6Zt8HK0VvGBsvBn0g9lITHO22t5qKuAlypuJUfSwegpFeH16oTkzge4e2SaoZPK2NI
mSAP8jMzoE1dNNUuMNToUGCs2uiYbLaFns8bq9Fe64ZGcxdruKLVRn3+/ONON/f40xJzSmeQDofD
qvDxrphEJMeozLkrw1XcP1vuaTyXF4N28/ll3vbfX67DQZ9xgUV6w3GKmHCQ+US9Fs2N1tzB9uhW
HazdUztzkXEw+Z+4xBX8BLJreoKQtL7cNNhLOIJ43npQEMIu1bj4Yu39dWehNASpMBV9nK7eun3v
ioYkJ2NiaIDoZaiJ7HLwznH5P0T1pjG2NX7tTVqIr4Jlf/MYkj/l8Ayq1Jh0uY9uuJKk7CoCTIZu
LcmxRXIapDs3q7+YNx6/VZgF2KNZItk5MZYeF0ShQMZGqHc4z/Fdnzm+5i6aTlZfXOV49zq+yvQp
3t1B/KCuBhWAdzcr5MIHE0Uk9WjuUcgWS+bKzRe/2PHdO77e9M/fXc8ng44uCd/KKE90sR+LW/Gn
68TbJTReBsug2ien5uMlzExtytrhEoQEmOk4S2wIgpjZvnghpuXm/QvBZXS6jLwPji4xgBwtR8j0
CG8ihnluGF53IAXCXMdu3v9o8YWfqtAcH6oKMFLAqKlP+vNKsGqRQowW//MPcrwAvH0OFJwcywXv
5fHX7eNBpJU9gNBEcgaYj9Rzt2FdUo1lLdV2Cc3ni2fmbUH/5atTiLBKMsgno+bjHbaNTjPUtAU1
aDX9Ws8THJFNn8Jz0eIZdq7wimmIscC9pMN8QEaNqnHVR/45ObaTV+mUiclGsy4EHYFrtE+nn9+R
3zxj+GcY+bDuMYeib/vhGTNGnbMRAIG57nbVk2JrEUxlAu2k6/ZfTfO+utb0fr17nguY7Yj8WBYH
SASDqj0DFF/1QfbFV5qe2V/u+LuvdHTHVTPp/G6kcu88xz54ab7DcD/vTP1scIJLqORyVmfNg1Vm
8eLzm/mbZUjHwMTJmVpt0uN+/IIjlHqIhCWPuak00NjNaF9K+6vF7mhuaLGxC86bKhEVBB8xFD26
j2yOTI6AR82jxMfSS4dl4Ng3MzIVH4m5KkPvJus8SOHpDuDWGsnbFwvTLwdBSndp0uqn58d8Db3N
xy/qKUnZjza5l73nPVu1fhprMWh2hJZN4p+Jsr5WG7mokCXK0t1+fpN/eYqOrn30xNZZ66hR1eIE
0Z46WOIScjKz/y9WiqMUP27y0WWObjLQkqzoaCPMi25YWlYDsDh4qGmxzEyZ78zEWyIN3hZxs9Us
RWc2DpVGVO368y87PTEfnuXpU5BETHsV5LxxfMCIrKJSg4qfuo5w5/vtLlCUpSLCKy12l3Du/niB
5HrTOoCWnbXylxkFHb8hgjaOwsKMZiwZa+AC4CJWpWlMKOL/zk1mPDs1j+ldcZD6+ByRZNNWFfIK
brKz8fNg5xvtReUEuxTOvAidk9yEAyFG6wCKXs5ybCW4bb5ao48ro+mnJmQcrZ6FQEQeV0b4pLqm
q7Htj36qN9d1xfBpPhJgcqZEhV7epuiB86tY1zIAYXGbG5ef/8i/LBschAmWZsGgncNNPSpL06pX
xrqmKIzG7sBd9jC++n/YQZkO22xABpISdIRoDj7e6SyE5SOJIp2DjflhGNhdcv/crp1LU83uaqJ+
/xtf6d3l5MfLEb0GxMIDqoNFByl3VOz6trn6/BrTG3j0bnz4Ske3rbd1n24VaiB2ViIgunLRpday
dXkbWRO++EKCrfr4ehyMGXqy3tKHoqA5WnjgV9t+nCAfLk3UXH01QD8x4C6Xr81o4qYSsYIvGiJj
5GIBcLOrjKOnMavNxiCsYkSrg+CgCg0k0XaYn9me2/jffc824lP0hqm1y4cW0/usBm51JUerP407
odxB87f22qiOQAyqwoVdXuvZGdYxOmFB7sIGRIAPHUZUdrOJyqI8ty0gSS8pwuszV23L6MYRkHhY
NhrQ0AQXWGFoLytLsW4sFJ8XnfQ7+xDIqrM3ZtsG7cxPYsvfVLiQLko1Qy0kKiBF5tj2t2onW2qS
0R7OdDVJtr2pGYA5pPsasLPeebGXn0iUaaehZcCqjep8o0fRq4H/Vd9WEVbUGQYEEqo9f/QKJKQm
FOUSbehyIBHUXA+SM+I8paAv1m6qcUSChoyQwy5XAbKpXUq7GcQ57Hu6n4jT72ATI0avXKI+QO3a
M8POx3LX1oF2HtXhKpa1v2e86+4KEaF2j3R4CgUxLqoSjeXGGIR6UEWqXyBj0EBRjFcmNvnTAvzo
thv9ChZOaa+qxl+5cM0AmVWQWF34+stuiqjZKJmbdY+VEQ8JcWBZt2obvV4kxE6clW0tz2uADc0y
MRJt1fCTLsSgjM2Vhyrwxqj7qqMnFeQGgDPDSbatnY57EeUqBGKZcOOSJZqRJpiYxmBpK9U/72BR
dHpYz8cUEIatklySR9adycD2tVRrbTm06OFQbcwtzHu+OhTnSQ8En0eTWVTcv9om7s7MjwBOq36q
uLMiwaA4wHnulNkY6+Zzngx+ODdTvLoI5xdK0DGthqNUzUkG0ciCktE50kP1gt+LQLEgUMWJU4yP
hgonROVH82aBF3Of9RSlSkRJrTnpq9aiTcUSeZ5NjaVMqedeCHyly3R4PjCivkfV+GhpgfkDTguM
paqDDZFOHzCI8m2bmfj/M2sUiKKUrczla67pYE+izi9mSRQsIaLNGsTyShzdYDWIYTCQw9UqsEcb
/dL1X5yhwjWpeoOC6yI7GzJ+Y1YmSDoDfCKtzObdOCDvz6HB8YfAkVhDtyunHV8ZXRuGt0D/lzeS
aAP4QSNY0zlWHhAjYIpWoWjPTLa6eYXLaNMlHO7jjvCcYoki9DrWihYrTsi4ADoffa8WV4XWB/dp
RfVSGUkz793iSVMBlxZBnJ84Qow7aqfoDPGS9tz1jTrONdPXyem9x82wpzMnurmDz8e5swgo79zk
DDXQTWLc5e6ya0R3k/F4pNAh/T5b2h3BL2kMjtmvsBjxYqbRVacwsZmpopBXjfqqg3lfqHYDTM/B
der/GKV88BQeM0aYeE2UiqGojOrriN7Wvgqr+KZyIZiIIjSXNMn9aFezthUtwgWYCqtGMeVTFSjm
KsDDs4WfIqyl1wNKicRJmesQWmuw0gSZeQ6pfYR5VLGxS31vRcTccqyr/0PdmSzHjWXZ9lee1Rxh
6JvBmwDwjnT2FElpApMoCX130VwAX/8WGPEqSZeKTJnVJC3TYiJFwB1+23P2XpsJRGACoWtTCUbe
6lET6MsYGBpQB7evH+KxaEIbXRuKid7XZCY2aUmH00PoulnksjOTZG+63aZawFGvNhXV+2IN+haF
eNizQxRLuh1NEtmy4XEib0TNUh6XhYVWQAEEIVdzS0FAaW96s9nY07Bvhn1m4Au2al+q0u+IQGUn
wJpUy34/Nrbx2EptColYemIdg7NYqBiCZ6K7okZwzVx+2vDUzLRpVuD3Q99MI9BGloWYJq0PKXBq
ttgNtG+aighztNGQMS7OTGEuF5BhbUJbMkPqvrtwcxrjoXtGY/zsxtbNohbF3s3sFTgTlS0MtT7a
jEqmiY1duXdGzC/dWWaCkH9Rat+Fsg7PPmpvJySO/N5GQ+bnrKvXulbAECd779uyANUc5+i728HF
IsHRflArOuLwgy9WOFyfKA9Yip4yCCKNC6s/JtvDNqpp43TGPp6X9hryZXvbKgRseN7E8lopEthu
O7WMp3jwtIMF6Ks8E/Nk3pQeFUJtigT51F4LjsZhf0A5/dhXNTBPd8iKTVm15FJH3Gx23hjvoonp
HS3K8NMsVxgsNMM5ua960koMNZ92ilIqx5jsUsw9Xemc91WeKOHsLm6Q4uIhwmblV2fx0XVrJUTO
H8AQC3qgBL5cAcyLpj13w/SojpPdnNFRgEo3yugZsNtEbNukLrvFsq4Lo2y4spd5iGXyMjUwQHCu
DTFThVwYgH3NZ8j8/UI0m76qAqxhUGHmJBiabtqjciE6zRORRf1vwD9hc/h4zCDJm5DVK2HedrFh
/BBayxmnkQPx3A4WffvCUJMLaiS7LgLmTqgWiryovUzHy7Sjptd45GygjzkUGC6ho1B4QYpot7di
FsNZkQhJVIeRoiqUbvaEI2AuzjoUnppvWuh2kpIsFjF7E67BkSlqRa0uDsI6ZLEhHrwpt84QlUJ+
Uyu9JY+nKrzzKbaWoKVE4TOYISX0BC/61Uwph0Kp7SfJsk9kvNy740CqZNG0/adFyJGik+BpQUc0
F5YxZ9lH8QDVX2rPsWoAOKoXwA611jyxUn2lCt1QNe9NKKaTN9/EugLQCGLnZaGMGVwoFFUpfvnZ
uFSMooRUFU94vWIvx2O+ouaQZbg12mEtyrk3KvXF5MxqWFtG9knJRS39EpnlvvAGzO1UEsAnq5ZI
90RfDjhpYy++zJbW/dKKRu7ABy4eW4o1EbMGuq2jX1dpQ4gmoyWK3IJpCj00y+ynDpxUaBRo41Fp
T8deVw5W094B/qy/pI4FTNTEW9rYiubw9iTee1TYl6VdztcJ7Gu4Xd6jkfXtReMo+6mqJUkhiVXu
nIZwJ/5WfKVNdZ0GDiu1Yihg7DCv49+pl2arVqSoWRntjhZkQji3XnbRl+QLZHEcP8V6zQFlhZP3
RPcRX4olBB7e8tmc58uKaIxsb8fGPnGbQMGSXtDBH+vrXrr9Mcqn7Bl/D3kslSddakbTTQSkyBnr
c83q29sal31Iwn0X9pjv9uWQJMfKlYc+QQ1ErTEmhaD8DIPrIKtCJJs2vykj975qqu7Ki5xHvA6I
RaFQLBYqHnLo4RUJqpMKiYrlU7zwVs6Lbsx3DftDwJoWXWL0dPbmMl6B0MK9aoEinTGz8pdw7DSV
Xd4aGmdcP2cuYb1THMWH7XCbtdgmFUwHZyZJyedA6rqnYp5uCau4MaLpUcHgL52ij/cFKctR0W8s
oyIcrKli+2suF2PcRMIwyKpVtezawMTK+nsQizlep33dQTG3lMhbkVjim0yq9rGPXHHbcPC9ajvI
/bJbmvthac5nZURqU8vmNk2JotF7UFt574R13eQ/l0QF+SSmp6ZxwN86KdXatjAfEiubQkvVvzpD
+gPI9nTE0B2Tvwg+/0w4w0Wa6XKnTXyJutLVbZKnD4ZR18AbB0B+0xqOQFALwaHFeWzV1lVcZEAE
rXzwzZHjeDenl7GqHnuhb7xFY2NbMREtiRdhlk5Yx8mgA4qcfrVR3dlj4/wUjk21oG/iK6RBZ3aK
TRvCB7fTwKaZbQ61sgPE5myK1qiPUjOq/VgD/rPdpNvbGslnieuK0FOcLPYlywCcNByyqA7rxL6e
kUGPud5eOAW6q4VQgsy3AGzvvJwLrmwKNm6d3u94juCqToJJRDt7snHGadA+s5qKrzoLkgbqSS13
udFD7iChSHseYgesjCX1wGwT+QWSv0cEQfzN1qfRH1aASp10t55Xf6naOdmMaryUx1bAyGINmXsm
QJIfxKANF23DISvp++nKExW8RxwF9TbzIPDZA4SsMM3VmA4ZBUOfPNwRE7sN+o8+kJmynjqTEEC4
FlTSOqKugyD/YTNmbYY3OiZ/apMZrKqlJ6hMAeDe6HlJXOTSZ8jUu2/VTMeTuFcQ8sR1Z5IT1Zy2
LOJEczTbQgzmHpMIlhKGAUSQfHqo1ig3s1aIAMp/1vogbjK7r4qtIb3iKk3ZJvd45Nmx0kFyDtWg
y6B2kWAxQiZO9XWRnteecW2OcJ0velMdpwqXdM3BHuDAPgd/d0tKHxoN7pjxFA6ai9M2jfoy33ty
EBMENMCdju+xZ/YXedkjFg2iyetD8gz5bLPm5fatoHxjbGm5jIQOz6p3YNrPyfkEXKC8RvGKb0JZ
TQn7EUMyab9ZrxBGa2ubAZvy/JgKlMvg4HBPDJkC1pEGzmq5cB0/70m09WNbNaLH1XSf7lQzATCi
JS/xV4PTfG3tiMyBLM+rNWJFLT4BzXGKjZzm+RMF/tzYtc3s/Yh1wl7D0XQavHZGcu10RX/n2THQ
fB393CZe5mQ6Ntkoz/ibmvJFxi4qviwR7gOq+pFczLqYjG8p6YLXXDtqVmVol8YVBxJHPiQD8IUo
BtvpR1B93IcRek50hbQeaHPcTE56zIbOji9rY1YtUHUxMNPV1cmW1B+bOtH2k5C3sqqXg0JyJt9F
/BB9TuqKVfWd35RctPBZW8I4K/Oq9R5rAtmGc+rRRRUoDXDEPLe8Xcp5rN9Py4pWUrhH6Y0V5xs2
78hmNHqXs9nLC5rwWNuy82rNVIuqFju9plS9AG005s9SxOJTqsnk2EAG4MqlYc/rBoiDFuCF6RMo
bUuOuya6V7y7NBVnqV1zEc9YVZagsaOAnWTLxteMyWW9goHNH2nc3gliBKMz29X1I1fz+IzddAxj
k1usutPUGyvnWjzFKhnQpTAcSF5LCAQ+TiUXNqXToNzohIdYgxp2ekrAwYyXZFv12mYkKaIKedGX
RRqdG6m1adT53BCPpvMFw36wCC3dRsZcE1AtjOJGCN0GC0RM7BAskPytS+Bd9U1TWaGzXPPA+knq
WrOFVLcmTRInt2hctS6WCBxPCO2BINfzuRuiMMksSnSZaLdJZn6j4LHa3+c1qlJUx6ZLj0mr9hc9
tzrb9RuFt2RLAFIaFLJAmXoJc0vdjdOi/uhoG0CWspbICZDDi/uCu4CVM/FmOlKjOMfobNziaW4f
pN5+as7XaIGjM9QFu2XDf10AwOK+rfTmUcdpT+xOTax5XKob0tUvMcnHFcu57SnbhmxNsFhqHl2l
4MUgXw14GAXXnIHDXqJ806E92dVEjlcP+JxFtlqIwgEdDPPA7zVtI0cEu8tcwDiH8KBKToe8Icco
NIDAZnmwvIWsn1TYpUJfLfVY4GIiNclgSG5mlXCqrSnqpL8oLeUM28kXb5mnZycu8rDWFVBGsTTc
JGBAcrlxKptASIWiS1VTlBEU5Ksj7JFebJWpSDagvtNw9HTs+moxd5fAjiMKOkaE4idR+cAc3Ar4
V455388TJCZSBHw4yJ+nXD04sIc4wpkAQDd1zIiHwqzNfjsk9y0qs2YjHfNHB0ukdLrHvuUWti/L
PnEoWSV26NCvvNSqyvAr9uZNzjy550wa3/Zes7VI0ow3URJZB12jBEVgtXHlzrDVt4USt65P7Pg4
3Zt2bfqUvlpC6d1Ihp3TbdS4v4eC0tjfBo08rYwsOCogqRUY7MyBvlj4xaCxsd5V2wRopXIYLAIf
cmBndSLOZD1ejgILXlR5kN2a5nJQzU1Vq1o4D26XA81cRjDPg2JpWMBqacD/LBUrP2LEWPqwj8GO
k7ZhXTStGOg3jM1XwOnZFMyctM+cqiTc18qR3FFMWAOTx2K6GkEuXS9uunAPc+qfRUG20U3lLuqd
Rzj0GGjd0uGrKpTHOs+S46Q4anUF533mlNdP0WFwW6ETgKkPLVasiNTds5FEnqOBxsrdRFHdVZwW
EkZZES+wXzjgbnOqF+iyl7y6T3JPHhZsq491YmTVsUv0Gm5vXrQ6uel6LkmkRzWOfHt2QMaSe8Xx
aYZwrMil97Eymj9VDG9y0+XcD0dFz8KBgunBq3RCQvH13Xds+t8LVeTklLkKEIvCIYtVGSMtzJsc
2ITekY7KUlOimgXsQbmk2HnWHD/nslfPPS0DLrVAwAmivK8N2ydjzTjgmNc2Myp58mtARk9ttaV4
3eDXaMCbRHjb5eKx35EdBOOu/yxTw+TmpZhThyRd6xzWeB80GTIgbZtEC/8JGrc5/rbdYke0tZOm
oTBgVWlyzRnK/ERR/Nrolmqfl4ZxDsvGuppKLkbaQBQ5e6jMzmKY6PfZyMiiLqHVxBupo2tyPysz
a6NDwXPs/VSojYwIGxQ61pmvcqWgKCohTYjzJ4BvBEe2xbz/s7YCw+9F0mRbGN/o15/0pHADL0lS
SxF0vQhTyl8o3gPbu4+mD9o+p22n9UF09eCigZRHdXnSYdSntveAWQtQ3EUfkEDaBKWWPQJyeeTS
KkO6USClR7P+oJVx2m56ea6FYJw+NY4Ia/1cr9rwCYpwMqWQu41lWexUEeeX5Vw3HwgfTjuX61Ms
BG74BxyLf5y8xrhXoPUXvMbEtAOj0kgt1QHEO/AcS3s89KNafdBNPG0MvzxxbV46Dl001LNvv1ef
jLNRS5qJVXmlzOdeR75cYn3wkNOm0/oQOqOQBmi8oy48eXmcLCskdatWMD1QdubWhceV/Fj2tD8f
hnBD8D1TGzJIZHz7bZpCJ8NmVWKY1JBjJdplVS4u86Fqb1Ni+/74YTBPNZqgGqBVzABvH5ZNCkyD
glxbc+R2yNGDc3ZXE89sGB+8v1/EC7xAcAFoTnACAHR1Tl6g6mRkvFNQDsYn76qKtrb4FJXgSgZO
M9TLUwioB1v7aMz/5mdjkeMronXCFnD6BVPhkc0RcS8q4O+EBL6rjxOBZkGVF3UY1ZnywQv9zRxD
EYnbAavdOs9OviVMR10UM8PEy+OMcq3a+YOpbd7/1X7/EMIaiCLkda7eqtcT2VI5L4AZEgHgkhRz
Um5hATI/MsT/5tV5qoPWAxUfhvhT+8ZAi7WTBq+ucq8IHq7kd9I6RfHw/nd5mTivu7mMCx7DKogd
BerJaXeVFJQyb4g2B+VFqyzLH3AjfWX3Q7hTnBlZdo2qZwtXpPYLSNuOcPc5hGfdGQJKT5/0ites
dESReOT6OLBp3/94v30JLorRFcmA1vBkbUn6smsHTg3UnzTCkStK9uPcVAdCRrTAQGi0f/9560/3
9m2YKh4vvHOaiYjZOlk9NekYtd4wS9wu24GvDArXvcwECKph3ksiSeYEkmhePL3/2F+/polc2uV2
ZGrM+FOOYMru3+aOYOI35Y6dI5z6JLA6+xbX7QeD97ePMkGHrJQeD+/B28E7kdSrj2uloqQsTBYu
oB1fE1yzP9iH1pn29k2yISANZaODxciv9/Y5Fe0ur2tYR402C2nThiSd0V9eNjhEw7nX1hPyR2uc
cfpMDg7gO1bRjoV2xzuZ/a60DaE47OwDfKLV3LcjejNfr0C0ytVPnZZ/7upuH9PXaAkjJBDmB7zT
2yyjl/n+D/rLt1/Z2KjAUcDrCJ5P3/KoaN0MW59wo5Rva9zUUiUhhHhLwTWt2FcfuWZ+Gbfr8yxW
CXwkULSMk3Fr0edSRa3TNdgU1/354rchcr/H/g9lUTBBOKXoaFbRcIJ4OJmOFfhJCrjc9SiHVz4+
D9JRo/m2sZR7DqFpALQ2fP9F/nKcOXmi/nYYEQvhljpNvMAuvosCW0Gh0D+hCaH02zUa4/2nnQrs
0A+aqyYITS4HRNb3kxGEVqntY5cdGPzDmWZHl0ZHxAx31DWQgdiVxduSmLFNmn/4M3/krvw36LD/
QdxXjzH6P7sqd8PX/kf5tfj62lm5/iv/eJtd9y99XYJdGFMv/mXWqX+gcJ7+F4JzG04M/1zFefzR
P95KzfmLky8rDg4uy/zbEf2Pt1Iz4NxzdHzx7mk46f6IlGA568D71/rGxu856N5hwgFeYMl2T1RJ
uSzzkcIUKWDtBIis0Vq/tvqceIT+Wk1dFCTgPoM8i3+6iIzuVUco235UbqbI2WfZLEIoVN2WTMHY
J5V4PkRWHh/03KEe5nbOJsphc1LGJbwhlpTfNeObvqAJnE162EQXfUFZRimlh/ZUWcPRTSlLWYpj
Baah3uTu+FSVJdlFkfyqNUC44nyMfzqTSxT9TD1Zl+1PMuSLTQyg3e8N6j10tHZjU9xVYJO3qG0N
vCvDPG2E29UkoFH/9Dujj0gqKZJmX3VDvO2leh9rGUt56hhw0V33sfcoiZEMblYpOcOwVrBv589z
3/RHSi/Glj+2L+jEzeSXNzFRxh15KFHKhHbzkguLJHfeH9L00mm0SxKc+wu6e9WWzv0ZBr10Z7g4
ALIVZ6q0gCkN2XTnlEdSx6/IUd4lhrC+tNFghGhy1Au68JdNpn3iBEqtKc9pR1dK/BMGqRj9xvPw
UCJnGubGjEMsWJ+pKHQhd+LMp6ncUDmqlL3McctCyn6Ky/TChGazJZ3F+jSXlJ/hFu9bqcYXVTKU
h65y9a+1qMibIxLQDNPJSr4Usqccr0H18yXFhzMLGaAq7fm75bTdMTULm+hqe36qyZX5ptftV5DC
FTWjxkyIXjdaS0XKO427fJkHpEiOJxdfltIJskmkB2kp3pVXJOC0rbo9c+pI8W2a9fc0OlOKtRDp
Ug+MeaMXTwsQ+oObr23SbG21ddL+Hgt3Pf/b+fdUDCkl3nYc9JvErgzlopcEj+z7CZUX8XdTeYxk
T1A9aS75GTEsmRWME6VL6jZFEXqWGgVAUdu1oQTJ/TFyizzbD/OK4o8L8gX0tSCqSod2kuX0R8KX
gYtUw61m6dPGGkfCmytn9MWSuIEq3EdbAot1J6I2jZljUfGow86nqdg8dBFUf0PMd0prmnc5sS3n
cIYr9Kot/ZgQ7m80BKBs5/mx4bjQPo1KUV8AUXb3PdqwjVUN3eOEImKbaqnz7E5Z1oS5pyBB6/Lo
rEz5AZFYzY8q0vztJMv+jqjl6liWVnSv1qUH/9ypaEoDSDvXBZqUIXPH7ep6vM1rUVxNXVo+GTNT
thhq9eioC9B78say+kqfpcJ4QKe2raRLuay0p+uhoi6KJ6ntmft0KKjPlgrkekWt9wRXU9GefqoR
aXSzrAnjxjfi2+5QwHYlLHJJjeEsdZGAJwlSpCh6ykmJIy9S3SvyqiV0O5wsMz/Ywk73rSh/UA2d
qKsY1RYc3rbMTJAkVTGExprVXhmaF5iVOd1r9FurCHmAQ/OxKombymLlNkrjSz3rvpNW2f/oE9Fs
B+SBCR43M4+U8dzUkkT5lHc0FNPjGqENnakxc2B7m5heazajfzRpS21tKyKzKuwkKASOxuc0MIxn
JPz59z4q7CerrmzyPdFdtS38B9FfLwvsxSHuXSqKtPMUdyn2bWtyKVjI+CEa1HZustR67uEwkmCH
DINjw65KRm9TmNpCpAW5DR35GJeVcmu33WwHke00ocn6eDG0E/cb6L1Hz82Tzxky0iujXcaLiHRc
aN6kIW50g1tzIhT7shy6vt10CikNNcx/mR77yDl3B1HTKq++6bNxACyZ+GNXVf7QDNQspvQQReIO
fZwGw5h2yDKdR1xnQtlQhTcsjIldNk1bhM/5Wd1+bskXSOmi0lsq+vNqbt1rUUTpZqDjdOVliAiV
0sgeSkcdUDSp0GvUCGd/o2UrPbgX1ha112rxnRwijB2HEEKAeukmKqlvieW5sMybqek4+6uGJDW8
JGWZKqLxc3SsjVIMNiH243yzrpkBZaaLxXTGvbVo5/xeRoBHoT6QRUwSX9sOCHKS+t4mhtBJbe3K
LZRqjzZv+q5bebGVXWdfc5PSzqY+vetMbw4cMdf3hh3B7kD/HTQY30OQVhIimIj3Ja21DeO3CcjD
RgRY9epdAa/mduxwxqRT+6QqbnHetxmYfmwQrFPbqaUe3GIZ/lZPIvOdwSsBCiXtctdr3oMV18T1
kTPP6SAPl7F4jBvCK2s4HqFh9+Sz0Ja+jvWJ8UgfFKTA4gsRHWlBz18AbKchFE1K+lGhbu1F0i4o
qhA42S7SZLFJSk9e9VpJQkb+ySyQR7UVQgfRttOWwioiVvbKe6ePP0UmJ2cEfG5Y587dKJenZZT5
3YiWLIxMORJ6YKE+HaFi12SnbwdEnSFnkDmwzDgwRLbT0oo2F2kj3K7KDQJC95zcMs8302k+9FBj
zxNqZ/tioDgRmexjagTDrpYzTQzcZpuUkMvOUdWAj6j6aavcuBjRWFLmimS86CqPtMvc4fhRD91I
6CHJiK5De4qO2hSU0NptsbBS9Xl0P0zLNhvAri1lYKSj0ra3CUhJUOF2p1uZeWaMiTkmvkHd0/X1
WWuSTQLYxHlQiphECMMldFnPyTTDg9ZUeITqq0rTtzpHjLyoHli6LZ9qVhr0I13AKVWqTS+SbGtG
dMWBqD5qvW7tZJfsJ8+70J32pq4ysubH+cIg1Dcw4oQd0L6oc1abdA4JsIGVXfqJkh5iARe/JmU8
cLVqm8nKj9NHttWv4xhvILWM6ObIn6CQdO2SXy9mhHNxb29m4JgdinJWxuTc9uZDlZBeWNvoXMTz
0MTJRTx6cGwlGn/HvU1HLaGHQwQY3lIVqRJpbx3IBhJ3C3T5PmOelcuN8ueWDvFd0+dbGiCc05Js
8HUZWZ8sSU4xIrA5jOvBu5N6ybuU3g/LG6qLQSP+c5zM56lbym09OeIGls7IJhL1zVWTZ0dICyod
ycEcEZuH3jynGU15Dt6bZgCEQPBMnaTLBQo8fQh7d6rzS7OjGHORD10ZZYBzpgx0pdfTJk3SaFYO
JhrlEYUDIQbP84wWP/r7Cva/fRH69+hy/0HXJXoR792X7n7Mz8mPovjRvb4wvfxLf9+YLBu2nOG6
NE8wqq3cl/9/YTL5Ezw2uFDYvKkwvWbLcSniLuSpFL0sqC0Eafw3jEbRVP493IlwbAxzVRX+EUf7
bZdgrdiDbKCAR21NN1XG/NuLfDUPdAA9hstQmApRBy4zKpJGSNvW+6BoyDd9dTX751HAb4CD839Y
1CePMmUJ5Ndl7YrmJHQUD9WvAzL71fu//vuq93+qobyGT9x3//e/fn2KA9aK4ilvDS/eSynhVTun
rdt5TMFdktJklCF8DbqwSux+UHH5zVNYH/FWc2+lquWshZ9XTyGBNpojiMIB72nZl5Gh0R/r0u37
3+WkCry+MsexbWwn3Kaps57WjyiKWnIpqiRwnfl7Oxxb1seJe8iQDZCrTDQS2GTIsKrn4mghjRg4
aLOtwpoU5PeSH1RfUza9cJbk7v1P9rb+s34wbJ0rKhECMHhUe72Gv/r+fYJI31X1OCD4LULlWt7V
MeuW5yaSHq45h1GXph/8si8D5F93+78fulosNVhGPNI6GUBjUkl0H/B2CEd0D6SW14deJQhrnpxu
tyoHQmm3cuMiHzmMHgdzodmXVWJPO2TYySGx0WrEVvxR6XadjCcDm/4X+BSC+ijg8lLevgwh9dkj
exQFfaXMc1h7M1ILTYc8VKLXCHKdPF6DeOkrr2nS6y4zDvaEdGJJvfrRzbB/qKYhjy73593icH2O
XCf+UTsAK8JWdVGttE5kfyaDXTmnW7XcjtzUK/K4RzKhldSEH4tSA/9nqn9Uuv11mPPNKLyxNKxs
EvXkm0nb6WU3qQkihAVVmpEWuzY2Zfj+YPrt+0OBRDsFGzrX87fvb8mN2bZSA/EJnplNATw1XOD7
h01t0P/IyRB5/3m/rnmexeCEpefyP+gXb59HTmDbOFQB1k4zIo92pHZZzuSezbL5YMz+7gWuwJXV
Xb/KCoy3j6LplavNmhntwNvz6TcinMzQrL3/hV7AESczAwbVWvpyVH6qUyO/NjSo9FXe4GJ6pIBL
dbqCaC02eeqau75x1K2qpfSRBicPisJ1rqKMM91ic6eVF2O0SUZHHpr8br06+gmRsNccnydcAYq1
Bxr0BRBWSkK5MmxNLVo2uqt35xaXiU2RGSNkwJbwl8K1D64XFR+sgW9L9i+T3rbXrYluGwPEPJn0
qEPXQzf3rp6KQpA6Lr6rJS+geRekBFMRDxVzWHU4H1kcf/PT0UskaIAYC4QJL2TyV0scEZN2F7cO
2XCzkey9lgqPMpAW//5P95uFlK3XomRqIgv4BcwjJwd0GULZYMQQzJ41TzuIyVFYjVyVXTljtGNR
++Chv3unq1eUurmlEci1fqhXX62xenVki0yCMjERSU1ZflS4Yd8Vo97uBeWXx8GYi63rVOnh/a/7
m5fK3swxg1Ye0+G0kJ8zRxY505IA8DwgNiPhrXPa4YP58JsJDlyCXtO6UXCQOpngbg/XxnBUFmQo
46y/+rR3WnUmlF6JPxieLwek11OPM5zGEIH2aTJGkOG8fZf6nHAI6Wk85EL70qRFmAxTaAPB2kmy
GX277u5ip++2isvaPwtUU2WBQJqe465K3WLXtMZwmPTCC2oCov/wdf/94fA3WySxGKwObz+cx9XW
NTQ+3DJYyQ0mp/Ii6mb1g/VUP/1VTx9z0p6pbdu1l141qfZ680abBw19WmMFyjIv3yDkJYfOirqj
Wo/zfVuAX6oHqwxRQA433JCtsBfRM7dFw09T06CJrA1bZS4/s2W4G8eV8c3oZWi9nKzcGDJPqY6V
XLMH78f7g/OXjZxzNWdhfV2rmfq/8MtYmOdCtIvp9667cb20/T7ZBYUKW0vVMHWGb31EyjInr3zN
7XaotZIzOpOlMXPWarqk+NyQwK0hG/FsDSi5AxUhxzcJ283Q7grcjao/1xbW+sFD0wu3VKKG1cw1
+hPqamGGuok5whriMQ6wv2Uf7EYv283bwWqCHQJmwE7Bmg1M9s3EbxcKTU43W4gtNZ2bdi0/87UK
rvGJd8apow65y4wBKhwBq8qVtynCekrVNhUqJShxzH2wEp1u/etNhna+jtCB0Wl5J/tjp7dYkcyZ
oFe3nh4Ky/iptBZ5Le0Sb2yT9vT7v7C2dkJPXgAtRBq/tKkMQgxPZmvZo/qsmMy+pNo6jdoxt22C
HxDvBcNQil3OodJfusgOhNvmm5ruh2940wfTUl/PTW8/BlOCRZ8z7CqpO52XM4nl662C4pW+6l3V
PL7viQAPOHIPxyGp0GRri3WhY904B4ZAOKFHjaqHjLYhdBVpPu2Tr42OXq1pyvwsFS2B94rp3ePr
acPeMn/Q//4gged0UeUqqnog6pgiKPQgX74dO5g8DVz7PYUkMdtbr1KeC8S7fl7V+Qe/0m+fRJ+Q
yy01RuCPb5/Ut20jxhb/taJUP8uybNfIWNy9iap88KTT3ZfvhA2DCBG2CxPWxcl8oMM0axZiqCBt
NWv/5UB92trWJbHUU0qgyfuD75exjvTPWwk1K3lWVb2Th2lLMrSexIDTdwt5sQm9Fa8wd3WzQWv2
0WXp129GXgfqP2QX/F7aS8LFqy3ea9rJJaIKKoC9wEN1x1pstDpqUQNbgk5kgbM+AU7+/lc8adSz
IDOhmdLciV/kDqdCr8lcVELpCJma0MFTxCREZbqoQagj1jnPUnmWOybuDnnkXPfBpPpl1DCddPoJ
3E0paqDQejtqitkaZtpwSWAkI2HGBDQH1HRzTt7UEd//mr+8XB5lczAEesEXpp3z9lFZ1PSto3OK
KeJKD0eQDGQHNw7t5k4J88zCL4udc/v+Q08QPOu7pQdDxBC3fg43dN/fPnXUBZ2uAbhgyqVs1w5F
FtLCjs9aKeNdjfFxqTx0swY1xhhDQiui/krDVnxA0vrpg8/yyzq6fpaVMIe2RYMXczKW3XRsl4nf
EDDkpIS60xGt6bUDNKBBNgEY8WbX0Bq7gr9UVhw01Wrye3W4+OBjrNvDm3V01RmwHCEpRBrGL/L2
lagSzFpXlHgxOV1fs5Q0FzYozS1+uwU2bPw9tzC7JYKsNj2btCs7arpdL7UZ0oZiPcO42L18oj8q
k/57NdD/tISNtXD5P+tGtuJr9fzjdQ10/ft/l0C9vxis8H+54XCdYg9h5/hHM2L9xQ/nUtOhwgUa
kvvPf2tGLO0v1WX9h5pDDZQ2IYf4fzQjpvaXAbWHpRRurgF7+Y/igt8uy7BHQbxSRV3Ls+qKBj/Z
1/LWigQ9P4Zu0k75ftKy5cHE1HWGja47guqjL/Pq1Vz/PT5flyh/eSKVWx0GHhMalQo8yJNRWyoE
G9XdSGtT0OBJLIczh5Qa7iGcjrhY9HS5ef+RJ7WzlbC6au8QGJrUjddy1dtn1q2V1pGKg3WyFyL/
snEuI7+boswgZByiPv5YZ8OxMco2BZ32pwH/I9CB2Pw5EXb+TTb6WAexYUyPXm9I94O17e2Cun46
pEFruRsuooEe6GRBNerBJp3PEH5ez1AOxwpsSIixwr7CC4HZYimkG1ZWPQ8fHABOTsQ8+WXxWOWd
jDQKKIza11fhdLAdzIYc+mZiC+qgpum9iwtjEZiqkkEFsqIOnZ/aurga4kYQT5AOXhvAc1E0/O8t
rdq5HdLi1tJyzkYf/Grr+vWv9e3l01H5RaANhZgL3BrZ/frTmZPJYcSuayJa60nHyq7Z18LsJr8W
OSoe0Zaps1eE4lahtR7LdrqT1D9reFcqNDyl+zL8P+rObLduJs2yL9RMcB4ajQKaPPPRbFmyfUNI
HjgGGQwyGCSfvtfJLHTXn0ANqLu+MfJH2pZ8REZ8w95rB1MFYBEv1305VsDQ1/A2d//Pvs2/l2T/
7xuFyRAiqiQIlJKDKBwGNX/9RuFkhskS8GHUAd6rqsjVnn9NfW2a1j7hwv/Vt/W2R1mm3srC+J9A
rwsF7T6aHlXctXdrXQTfQ2zx0BG6eXy2lsjL6pXEqlTHagjPw1wE37wKedFOViUH+DgHzoeGUzxl
Ndw7lOUr2izaiRYWQEyy/ZNZk3Z59pPK+dzyPvRP0s113qZSq655It4WjZeVAEx/rhOxuXtPkcHU
pRTZtYs4teyTIZ0KVD6HFvxM/VSGplqORdR1NbIFGglwFhGwkXSemJN+iVQgseLlS/wZWdoGr8Ai
dzzrFknkvAaiO04zSdrEUKIHIxo8kiYLap45CvwemAT4C/dxnYn+Pm+MT/LU7idrBJPBsi8Lo9ki
cmYyyweO5xAWR5fwMoSl41ekZgebSb2N9G8OHP7GTbIRTWd79onukcJ9VuNa7NqpQfpWRyOCqS3y
1X1XjT06JnvhV2x9TPOthoy1rOibBgWC8vkop37Lh+OQLPBm+s3tFUCIql7A8tr2J5iWvEoTd+M3
FjdqD5m+SqeBKYaLzAnlOkxbV7avM7uRm7LJs1BblfX6qBlMAWXoh/YNFwab9wQ25a92BdyR4rVl
MOXohdV2skWfiACgoxPgCS4XYPHyFPoT5/SW28HVmicIOkyyXPAdMbtR3trY/hmrsmnwlyf5fVzE
/iFcAeHekC0QS6ygi3djn2zZhsph3i9roc/+ZhU8g65GDjwtgF/JFymfNwSpv+iR6UTWKkQDNXas
lIXjPDNUntQlr3GZpU4dJMsru1xAdcrry+RA3gL+nqQD+ELks0oHd+reCRr05lPuleEXSUTtcib4
G6ZKLQrzHDc+oSrzUsBUchSYAsKF5v48BFIeYYY5F6+NP4SwBH55q28+tsm33J+YftUBqEj9a62D
gJCTkPUw3wIC632AMQb8T6evK0Tem5rll9NSng16Go8sCuafQe/W99BebDQQNhlBHhwkvodtQVxm
lPcw5YE4F+AJ3gOFcA+NYZG2FdkopDAxEx2n/hBMM//+dXHR45PqvYcii3i8sfr5kDQlOkdwODy7
vpwg24spR7oY15zjDE1+bgWLjXQCY/judPg1U6fpjJf1c61OKgg08hXuiYNjR7/DqahfLQRRfwaG
A1DY+fNJNlL3vfbIEdA5xlF1cRSuyBXX5s7vPLkPtlF+qX0LEN1AjOY7i34wAypGSGAGN+KY4cd9
Qyg2BaHWIJfwdt50N0wnt0u06uCLv9XBJ+Op7lEtLtKsAZJLobvoPICwuOsZepGcbQf9VQYup0o/
hN6cEfVUT4ewhqV7aLUvDysU6d99nKj7IVrwaTpSLlnX5wTRsLOnMes1jIFxI3gy9+jHViCQgDGM
1TwtqoiT4xL1AehQtb3Yjawyp479a1OMdbbUIwm862RpqB+D1SCxaG/rhYn07dFlgCNNNSZZZ3Nz
2fb2iJSOaEE5Teab9CIe1hyQyb07lhE28qF4ijunOmJGhFJj5QSyz8HkPjcF3lQ+Ge8UjbGfQaoI
3oZEglZBs5Igbuut7ZAod3bIyHT7gx7q+FSXBXsGbfzqsuphPdoDuKq7Hgja2cN8Sv+HmSPtLDg2
ZdsR5FN47WccVt5NGTofhFjy/HlyNqgujCHQhA7oNF8EMwl1AhenQZSHEPntKg+vwczg+jqDadnP
rGKfrA5ST2Cbaktju+Usw9x0g2xsPyDA+6gqez8kWz263T5F78fPje6F9Sx40iGqmWRLTlzIFqQn
XgVgIONSHgaeWN7txn8YIzi6iQlB7rm22aHStW4LKr2zxmC8LG3wNMNzIR7htc9j9w4k6now1nR0
G/c4RM5P0W4v0k5+j458cfpkHzbuJ7DaR7WZA+S7pwon+TlQ4/Doe8op4SMiBPV0wZmKEKWV4f3k
2NVhBFSBYtVcFsHgkRg4wYoQRzTQYmfv8DZ/zU2yHAa2DodOJvVpXrHyI0JAASe2aGcVVf07l065
93FFH3kGo30TmulzRjV9nfkSEbcP2HWFtzhloDG89bXK7d1kW6dy3ZbxgBY0hIPkTV11UQHT/Ey1
ibxqwG9NSma8zPA9aASIjf6oh+3gLJ1d3Yei0WbnWKWNKM0oQp74QPPiwwoWrbM4j60vsioKzHZJ
WZyrOmQBCE6qDU55XtjxPVHcQbxPgnJ87W0OVbeWDp8wYECzDTp/QZm97aDy5SblIYQXnTh5cRHd
6FLrTsHdPOTbIZqqZTxSajBSQizKwKAyywMmXGCMcYJG685b5bKvZnuT4Kfset4lwzxgEWdSe3Ji
FTwMKBXndPV8CRYJsSgL0gXmSWpP2/ZS53zmHIMBogC/FMH3QUdlsndFyX5usDHt1y3IuwODqfAr
7+xwV4NLwXxnxagCFTb/XQ2xEmllHRxqz1q7PeHX7a+4mLzbZxTtV7bL8c6Ta+AzWq7qVxTGNnl9
RmDyXD0RusfYWP4zjN48a0Ed/ZFOYX0dtMRy07RVdx5LYEf7zW+gJkfRSHp2434FrRd/KzFa6svQ
J7LL6qny2bFXXs7NMa/mWNr9cPK7udstc5EgTRzUYy+AwJ+4TdrH2EqW75qR5otfB+qyCjt+xlXb
3bOGep/jGh9747v3vdcWb0huBQJ2d3J+BLSBVxZxyanIW+dPPXrR10Krca/6XP/kkw2+T05uX/nB
3WLBBPfeTigXZmLFMOs9JDmlScNlg/Zoob9dgQqxX1/2G71c1nhanka3wZvfSMFm+bbJQXtqeeak
0X3+kA3Dt1g1ycVBlkvg+8z32Riv61DaEVCmmr4jww+09OotC6hjqMZ6MNDNJDFpuZHVe40sPt0A
Qlxsch3QAkMeAb+YeAgBrEBTXDmNuZtD71oV9XwRuQrhtIX8gvL6c7V1ncWS103n+px7dXH0IdoF
e84u84DF4GrWtn/RLVqQbC28+WyWpdgPloyfTDA5rw2wkquA2PuwRnJ9WqXwJ1qmLjkQIw0fxYE7
udnL2Vrn5getaZmNiVmeE26NY2zHVr6PhL89ll43pbZk0zIEHh0RPePwC8Bofiec2bkqZY1fPXr1
U736w0UkU3nvEnj9NNjNtajHR2gn8DdWbbs7GoBLEVnnrlbNtxAk6AeTq/4rEEFzbNvwGdTPkSJu
hbnZj0ffsoeboLG9UzoYEZ7CcS6Z+hycwdH3myWiXbC5NRdaaw59KwKoPQnUH9uiYRyEfPUMPXof
e+1x7VZW0TH8k6pqnCPoxLuolQ4gtUk/JE0EUyUU5dVl65pNAwpIB2HGo9c0+dmEGlmkNiuUETld
5GysV0ouZ6eCzroi/97Km3EDkQlOq3o3lGWEPNZ339ZiaI8xw/GrIZRx1+ngs5SloA7Rw94kgihz
yEJHQld+DyA4koNuNrGvQINdB2urEYiPCZuzFbohxvNXpxy7e9HZqKn9oor2S+lRTa9sSjfdGJay
5XRdZRRm0P7WU4MvZCctvV6F342v5db8wQA6/hK3PJdiXmA1lC4q2ahySU3WJj/Kom6Prc2i6oYH
SnZh19+JUvxac+J0qL27qx9uPQfzRFKxN3g/Gg8ecgHSgHNnHB9QTlhp3/YjzxQwLMgPAGI6Kg/I
gxWQxpofcdUcR7/ZnnU8ua+RX9anZZi7A7nIJSUIHJ17XY8bDhtSiJHZ8hwgoz3YnLs/EyrD35Fq
8ZvMDvdMnrtnMebWPTu75riOfvw18XN6p2mCKGq10NpgYbzFW8GZGwQCGhlKHNgk6t3pp52FYugy
9Uk8p8YLaa2cmau/HWxB42KKOywnt23YZO+rYdnuchk6BzMVX/iZLGnpVR4EnHw86MS8xXnQZeu6
tOdltZ9G1Ot7z+KSdvpuPbQiOpZr1e29amIeyQaj3s1hv+6Q+HG8iHXGWVBxHDF6Tx3ulteqqryT
RSl1jqkvaOg672cb2uIgtHkBJhOs3AVJ+W5X1lNbVNvBcuPfmKzcCz9tZw/uWZyTqjomUq97FkAP
a7uYK2cBrZuxxBfqNdKyfZZHpetyly7VnauDFfuA8GPySpNI7xN4ERga+ja1E673gtcbPFWSwwR1
v4vIlEe2pN67qKPkHl0dlRXAsTQATXOIjOYcaZLPMYm/uLN0MgmTJ5PSYaPptP0hdNcTwEmRdsb3
7pYmrn91bWvQ88Z8BEuxLOfYqNRbt+6prVsBGShCf52vUh7mKRIau4VNUROUORL37VtF/vNh9D0I
FBWjfqLdCrEf8EZlGyoQfY6XcIHQojVx1s008yOEyNanfkTXxBqckj8uKD6ASH4CR3lvlyX+hSGo
vvIHxWME0zg854MO7snIrKGVKeV/KzTYSdBt84PVButHYznqyTis4NLcrMMJvviHL20Wd2Gs5P0c
hv5H69vyKQT4eBl8y79HA+A9+dA1M7unvTBskp9pKINLHjfdUXZaXjyHGIy0sErn3KlWXyxITvdT
pZbnvmwV7OWE/xQGP4u2vC+TWCxGGz48Nn92PoWZxM62Jq2O7MhAFzVjs54SeLZeiqMhObMAG/mF
TmD0EMcNlHVfZbTZvwCDb/tEx+svjyf8aIJ4YW7eGycdS6e9ihwvTWBpeQSTTAmS5M3AqeD7wKts
/Hclt9pSDakahfc1cj1QnHkfUHRuE5SsrXWgLwo7+D1bo54ynQ/D8yjb+s3b+Eq7Ws76OY+s9bIo
7EVt06if+bAkp8ZxvG/wY/tL0QW/rKrtQBAmY2aFXvRK2Y5GJajuhpqONg297dmgvnovQ0rZUkKk
Ze9WfjZ+3PyWkq1A6YaUWWo69q09XmaxJUD7OmqkqZGAN4f4GQNgt695aE5Jbds7UzdFSmjnnHV6
co/Eo1ovrumelxXBtx/oZ927zs92XBD+i97cN7P5jkq0JXHQsSc77RdLfrLCme0jJ5LK+qYvph1d
UlCmxJvmQB8t+W1RwbAzfWNdi7CGeccHjnsQw5pwxmgX4tQY0gpO5gV6rPHIgBEMcqhi/QP+LZ73
adGIID0f59Sq1vxFIjNrTrOXTNZhU8tylO4a/o5MuO0Hx9T3sui/CLiN/c9yWnxCImaX6PbnQkTz
ylRn7B7npg3gJAeDcXCO2c7F0QoiYKQ3JBiKgwU+sdMs5RuCqNBAMJX2p5PIcD3krdE/Egqv5jCr
ITnmk7Z4CqPNvYJD8Z9nKKJ2Gq+C2dnq+xaotkK65F8CCayb6uSpqCgPTPCojsVKAv01GObcZK5q
1viUdHkynWGMJO6ddAtGadjYSJF3BqJTdspx4OdMMV0Wlo/iyM2Hk6I3iX7iOO2aj2EyFWPuJsRE
d3tog2+mpBV6KJu5Df8wgWvgEEfrPAF6reqJwxNgtq/zgycouaFiKuk8+hBzPQ4WDCGHmqrl1+x4
4tWlIcDH3+qXhKs6v0a+ad8mAQmC7mloKe2E/2NTTaiPVRcH24M99251rAIMF0Fg/AfNW0Z7XrtB
ucNXVIn9Std6X/TrMp4Fs0RkI1M+PqHPJrkkcvU0pOAqK/RunbjrWgnsF73trdwEkdcdO7xdlJpz
8VwGedSmHAkISMayWjD4d7L9k2AVUzuHlXjw1UkAKR37SnGml47bYjl1QaVROjk3D5UxJk8ni4iH
B8deOlBiET61dGMw2Zw84q5VqlyX399tGz/XUSTsT7ZxWJ5mPIjxLoSNNL+UlTu52O5Gfjs7xLLL
GkZ5r7nk8Tw4s00AgDSjQaa4TQ4I9wJnCsZ1xRivnBXFRAcdPsW0H9qEXt+mI7VrLfchzCYAck6k
31l4gDdsyjZ4CXsrSVtSCQZ8W3mouDd4rb4EONXvqcqxgBQsIDJPL6Lc4THhf488EHZWUX3i2ywa
Un8i7ddYaTGb2fDKa6bocyK6HPJxs2nMIVMlCQCM8Gz0EPKeN8imAJvivArP3lx5DDWkZ57QGIOi
IqgIWGEIKCsL6wniCRvikIlT3S2vdYksZldt0MrScF65QGa8QuF560wOG9AVnBlLL3+V6IhFpmm4
vxvwm0+YQLpfU9TqtxC7CTNwOT76o+0A8e+jFqvxtsBW7cRijtrLA/8UhLkznss2XOJzrxRz2lL5
UH1nE4x34wA7DqB488RifcXGN3ftm0f9/k4Q2/aQ9FEiMjlIhFnQs3C92KvdZipZIu5mXUYfGzkl
B4tJObf00sVhGstoFu/V1CE0iAXRzX/QYTOyd8pIN6fR+JT8zJ87bDE+V9JdwX0Lr0uVuHpR1C8H
vnMPt0+Cltyz8pgnHmDyXi8RT5/XuADogSx+c7devcaFNz04qimOzBl4ZGz0EPFuon4sTtMUbM0V
FKptsl4WFdYurxDtriLeCZXlJjz3KBabwsqyHPcpGCLhXdcW6m46hYHbni0X1FVmzUPExZ0XS76L
mMavWekIyM7dyKg+Xi0OtqkBkd2uU3DR1eSJC+CWoMPME/Bwm5p6f3eDJ/6oglvZWdnCfPGnsvOy
skdulNo07rxzWlhn+Jkc9aaNKCnWnI+yR5PF0zJV4OTLEI5bki9KnDYlmocxnhL30WOB6jKQcCit
5BqKNrMin3+C4q2cs1BatIHu3593G6L176Wp3XDv0+Y9uPwjvZ2c2XJCM++LbMEl+WMMjDemg4E3
lObj1H5hnht/VMPU/MAFWy7HWnrtm0vRKXlZG+9ts5kFpBohMMP1CPejnJb5Meb1q2kJouXdWZsR
vB606fpsV6ajsSZ5kdMAcn64L/t2CsAu57VIXa+wH3zVBZ85bruzmAZeUHyl/OhKBwX6MTIBTPZq
puzmKybC2nl+3jHpXj15aGJ8XEU9WOKOHeYqd4nv+w9+ApI1061tH80EgWQf5hZRgpFXeDsk4MgS
aDHy6Wy77miOndN7y9EOYKynoyrZrszY2dp9byAcZmImAWnf8s/BLr3CodtrAF6PHSD3p5lLWO+Y
cyz5gQZHdHe6NuS6+Rv0/CGaou1b6Iv+54oQeNxxjbvrNaA/Wp6hLxWUp8JAuV3HbTU7FffDVzNF
ss8G0bPnWC1czC9/32KtwiFixN4QSaa4Qp1P2IzJw1zHipzzxb3FOXBHsrVNZPGlqWfXPd0Oz33I
yxalVqmTt5vWrqIfjacX5I29c44V8NN9lRS/8S5WmdfDjEQY6BMRMDMuSrcpnt6CIN+WndLK2wDk
ioA5N5YPlXaDb+5AoUNelGOXHImEYcg/MeXHbw4vFBJe2BY9zGriSBy3y69NnIjwl47Gcn3CzjsU
Dyok9DMNBLzeO5u4X95ABiXudWyiejv188Qqkf7Za88B9t9tNyhLjvyAhPqjiG6cWJ9ZzZv00Pde
zdK4+Xd3C7chSd0lb8/eSPrWh13Zzfbm5rfqIAYmFO8h8SfRPmZGMXzx83oFsu8AZXamRGdhH5f+
jglQtetCIPDpnA/cGSxRqvKc8CnRXhqpmykTETfFJ4C8iqiPxSihn5jK1+OzGCr366a3PtqPQ+It
B7sfC5DcQ6CDR22RPSI6CJrxbF8b3JUvuuiag2I0+B61zfazqOz8PtgIBLbzILiqqtje/eDmE+7H
8SUqNgzoaxykQRGyzZlC4E+US4+DW8GvkI4td12+RXcUc3wlV9oar2IQfUG/PP1Ej1rcbKdVdLTL
cnhij93+dhDc/Rm3Yql4q9acnAGCCqpa1snVaEGgtRxCtbMaQ16BBaQtM0W+vkew5U9jDcbfTaZq
15Rb9GPxk/z7aEcJ+Hh4yNHEoxBh+d0hvQ5+i0oQeo42272f13o6R3NnP5Y+mKlTiXbBvZh8ddq0
7SWswR7OAYdBcKKtwpbAqKT/lKUMOcC1sZbDCg6fe2goP7zNr09WCwe7iU1yJTJguQSoN7LQsZLL
iuI6LZYmeigT6e7DdZribBFb3ux8PPgWi5DcOYq23L6U5HPY7LE6tMyFYsAVbz70eyaEH+6E/9eJ
kuaRN0hau6hsKSqjctQ/jZe0zA1ZRbH0nuu7CaQcPmfGKANr6apLiIIw6jAnQ4KkNCISbmPeSiyM
HFmtBgWwWezuc5G6Qy6+bEFb/mGXzWHnoILEyGyTHsBIWXqZEqWLtLqE2UAkhb+nru0uZpKAOoaG
oBHy13p+rCSM1nOVn9HDtXgKYv093Jx2pwet7txtK85O37Icc/J3/DEdd0+QEw0MNq0P9ltt1Ptq
nD+wS+oHqeevGNNWrsKeTCImWnfsT9fHRZZAki1fVS/9ZED4QqzAZn/j/ql8DC7TgkiC7Eb9Wq5+
/LG2pr9zkFg8MUzlwd8MzE07UDYQhIFnIwHEm6oc3UvGt5aA/ejd/NxidvGyfLbMIQpliDhZ2EP5
KbzRurB4y+JZQSCy6kody82M0w31r3d+bOowNXTHWbMEX+wlFncoSfqUjXVMgBKbxJPLZ8a2mkb/
ydfYflIZmB7UsEzONMjtGxsHsZsaTfCx1ZXs6fO48jIfrve17nT/Y6lmbjHcGf1XI+PooQKh8B3N
JTz4mCUTHBnnndAmw0R34kqtesXAwmvsCve4YZCVKtFeA4ubfO2IaToUtktclyX/WJGLob+TE5Es
SISy/1EaZ+VHjel3sxLmosQpuXs+9gj3eUXgjy7y/gJ1vj2Pbl3ARYML/B+rO/6qzUHaAVkKJBm2
O5TaNyPTX6UdivPS7mTJmVsPnNSoWwOwEHr+aQKXfRvUvcfauFSW//GX/atI6u9fFnNGeDM9OlRu
wT992U7DadnWiYV2ZyGUFu3q57uWmTdHqohpDqJujv+Tr+nYN7nPX3QsOK+xXuC6JKI3IgX+n/6x
Y5hMomX7PM0wslOQLDZ7KJvDK0VBBP64XIx+XfKJJa5DTY0YIq5PLP3p+GBwbdO+XEP7c23HZKaB
qmyaV8SR8j1wp8A6hxYT85bBTN0Hn6ybqaFl4Nd/RNMSM97P8L1O0NOpD9bamX5GSc8KSAdhAlWv
T2DHB23fPdeMNeAqtJv3MDtSf43pck0mQCJANFMAVo+ujSPsBP1m1vupNuu6b0weDTtnCljP1TRG
w2ey+jcFCejnm0ulZVDsQ+97TSqA1CmMGetsk34ItsIY7F0EGGxnQh7Cl8WrW14teoVPsxjuunKJ
mcFSWh08i+IywyHo+TuwJBtloSVykq+QpYQ7VdpOcI4re4a9NnbrOWxterYFSyWnpxrkxWlCgr0o
yrz3bqoG8OJBb/0WRLdRayxLFB3ZWFXfw7YDMVDVczzt/dxZf7bxUtmZpRY9pM28jETfzAvCgKHc
wh3enObWaPawRCymYxaxW54ezq2YZEM30zA4TiKlrjCNuWbwJ5GHtMQKwUsR9WuzkzJR9GNw3Y+F
wL2Z9oARxZ5MAE1egIG5TNxVk3B8I5sJ0rXV6uI7rZ0chmXdzjJZ7eW/ITP9L2DJ/mtK1P+P3Pio
Fv99Der//lOUH2iWpo/u3wpR+TP/0KFG/t9i4IM3iSFDDpByvPz/0KGG9t8CWIj40jiewVq6aED/
FV3mxX/jscd4eHOK4vH9vyJUN/mbh2f+Zuq8iZBv/9e//K+fy//EmfuvEtDxn/7730pCHQxZfzl6
QD5AgMWWyjHrOW7k/DPED0wFXGiLZZzTmfoOEMfvtaRRsTdz51dliJfNXIapLskLn4uLNZffAYHY
h3gOMttd3b2jVH+Pd5ZiB/9KcLCI3oExUeiGHXVOp3ZT0iVPGp94sR/nioE4iw7TPiFYHwGQUYAN
Nn8L6pgGgejS9O7PYJS++hUEarluUESsdwnzvXinKxXfmNHP95MffUba0c9tR5mSOsnYMg8pBWy0
kBDDQofcqGGym8l/IVEMI/4zSFYLdxRhI528Z3+YcECYHpZnO8VmgvRTxduJRj3TvWx3Xiz1RcbB
TMnfOhdKH50xpVwyDtcnTMn43XNW8XY1PHDWwAYfvGuZ6x+rol7Q8AbgTy2kJfizuBuBIRIyzeSI
UU5f7zpXhUc4+5A2HSJWRg9LhK6PbWMP42FGNoRMz2ZvmVlJ5xC6lgf9G0R1xlKE+dI2Z07BKZfO
/ipTe/PEnRNWUzb0AjybYDozFG34KCa2jLZw/mhrva8FQTHFIB6oB8biQQqzCtQqkXpj25AG/lTf
j/yVjFe2sHHO7Aj4uit1+iMKEuo7FHni97jOfpANQyPNQbllQkxCOZXuToTVDDl+DN4sBR6OGr24
uSFstsZLTT6E66LbxXm3mrd1dcov7KenqyrN21AZ+P+h9sXBkQA4IdfLa8DH9mTX8qyHjUWifOqZ
iO9X4Da71mV4VaiQGd740SDZSgNntI90zmnoJs14KDkCj3NiiBJoHTqxOHAeu0jrgFiE3oRgH7Qz
U7cG5RNxH8zarMYzGJDLdv0ajQj9d2slH0a6gnyqL32Bq+MAU8jXGYsF8vxKtbWc9LojWo8EuFuS
oLnPaffU1FAxlEy45HMr2NheZOlUYoeQjwI8aE2kdkFN0kPGzhkrjOJuqlsWgOFWBpnLwOo4WsUZ
Flf+I3Ex4VXlOGez0qBhtmDZ81ojvPLt7QtaHxpgazGQzVr9iiuaMkjPoP05NPpfiwyR6VBppJPT
+Y8exDRNfGPmSNR4WwHVRcb2AaAXC5Rq/VHN4k/nVUfpsPcAyof0YyfYrYWkDx8aGU1prpK7yKny
N1PCxkuM+w+pLck5MI7YyDGH4mWqZIUoqc9ZeMyLJX67vFEHHux1uZA4j/Js25pLGCBtKJuuQ+K2
0RFHaG/uNzJ1NiA8Vg7oamaQi2QehbHFJUvlWnfzllWwbtjb+RTtGxIJy7XFS6ei6Esx23fYLnC7
5gylL1rN17ww9bX3OmKq+iGBUlzqkEFHFc6BdzC9HzHu8Ib2QGzkeIyrae6wdttle1zqTX3YAzqo
o+cnxBdu4+JR8VINXiAON8+2bpnMk+ggGZX3tA2jvXZPLr0NKmnaEpKUaFg+54KYhUOkzE0fGvUQ
GOECZX7hg/y3RPGHgj3ksFtRtwmP1bppwmdrLW7IPotROZmi3wg90/mR/EZGXKXGDmap+oaBJOdr
T1dQvZCA9VAjYKGnasr7oSmbzEIi/9q0pblEyNuONtnJR1Exdq8dFDmMTaqu2VvrpM5b2yf2CS3d
D8Sn4yVZB/eKeqNgQNoU9Hf+0tbHSeaYiXw1eOZAOk3C0TepJUVKdBP2KitrjfmYWulm3jiRazQS
QZdXzKz6WaXotPr5aqHIVQDMiMxITVioLQ1awjSRfAlCaX35DUEwSx+VjMdGl3QhxLWcGIG8ejEr
UfqzVytk65QWY0GWJCPIr4XvPrYS/S4C1hNMDeZOlIBHolK+cb6qy1hF810SmMzHIATWd5X3kQgD
NB5M4phalNK+BRVSYOXxTlBpHtQSrkM6Bu6O6au+Y46grhaYvCApmQfFLIeBfPi3wYu4OUlPsqrC
58YS7E4ZJn+fCbdg2uITyDK47ncvGZ61pVo0FcS0CCW/8oDH6TxHz9j82eqwlQrVzbdLYtd9Ttpm
vTa/3MgELACQ6e7qMrcfWvZvYZoUt+GmLQiOy1yBPAVcBOlciDBfuKLiS9W10U4V/nI/2FK8ktKB
3pf1OsoAe7iTTnILIWGunG65igjl0e72cRtuzGxtyUNmMCNRgLCT5MolrZMYkYT0oGpY93j6BNqj
ed5JpZDBWX7BrFVaVLRtvvl7kaC7yEdz17vevb1ImNTONsF18ztO2CrM8/cBpyu8y5phawoj+JBb
3bFllZYNrkVyGwoZpiqVo38giuheGbVa5wpa2eM23HI8asujaQ1VBYAEz0O7ZSHu9TyqoKgwK+HU
TLpm7J8tZ1tS4BMNrXoxjPWl5Br7WCfJRl9MXqmOPt3qF7dGPMySDf1U6rr658xGazj4w/9h7zx2
HFeydf0uZ84GGWQwyMGdyKWkSqX3EyKzDL33fPr7sXpSqdJNoc74ooHGBrp3hkhGrFjmNy6gCscu
9aepdUIGnrgejsDinwuqgHLfNOGVKyUXC6RcaPM02xEX0i8HgFRrE7OkwUFIiFkPspxRRC9jwbi7
eY0VeElkVeAKbmrXS2/ssQX1hVJccmji1G6+MTMZ0B4Yiku3FN0rBmCVuBxqMU8Uops6yS8iWBMr
jCe/ZxHk764zkyV+ZigCCgY7D1OInuOCuvkSeNM8fSBFjNcmCT+wBRBcqJZEe1Gb7gMTJ4z6cLWy
uR0xj4m4KrOiA45RBibmBbT/8RtKA2wNmKPdBDofZxN6pKtAWfrkwzdoRCwgT8FKCKeiAvUGSbwA
MeYF+Sp0U54jFlYVY0xvmAW4KhssZYMiFXxiPI39B78Z1c8k6269SG/SJU5FatxZBZnVii/YiMU0
jkX+BJixgNw+4HSwcVNHvQuERA4Fw5eU/hSTqasAsfpqGdoRg0YEEEHIOEAS0BARrmdvoypkXKe3
If2aobLpbVFD978iQ2VAiivtCc91BzccN9lqtS42NgkKipGIxuGuIHP7GoYjfopmzOwLE9Ixz509
3cVmE+bdcxUE1aaAtK6h0RsFYEzc0lu5IWJIAzttFQ+gKxI6lhwUG3Uk3k3xjNsQakEU5IOxgil4
UxveJe6p46bIpffNSwFhMmTSglXmtPijTkWrMUag4ZYxcw+aZeCFzBK6QfqgyKtp2tlMZfY99Tc2
N165bVrRb6jXKxA9yc8kxNYzik1xFeqVOnhj15fLacQ3d6FlhbjSuUU/pMKC1pySmqFk6Sxtu16B
HoxugyEF+ubYmONSPX+TsSGwMi1I2s3UOoymBIrTavfVoIf+qlNhvQ81II5RVD0K38aNgCvo+xSM
Wz1OMaBk6Pqk+gxpQMYD5kcrPNCOTm784sMWW/wMbYbl2i0lB01TJCMzhxzce0YqZljHmum+laWh
d3Q76hCj197pH4ncTrtvAk/sR1nh3JT2zmPAFU3jQ0eyEh8bv/9AHDV8RJExfeunnhlUbiLHiBsl
tXRhajvYNsl7ANxu2UDrCBYCIPT3Kc+MaG0Z8pc0SWDWWVTuYw0CGvSzKizQQ5HIW7WmIlJGpQ+z
06VEf5mGLv2RmEAY9t0UWclF1reTu3O0QlsbnmaUq2JiJocGVhs/GPYErH4E5whUT0CIWsK3g0iv
8JP2Dw72TvIQSKv1ofxn4LJwwQV1S+e+X45MOTJGU36Jd+lIuFoEMyPLA2XXrPj/dea9HaHqd6OM
NPuZERgNUm+3NwWtAFEipuw2YrwA8sDsOC0Z+Wtcz0sNc6eVAHv0EXVpd5MEcO02QU/C1699jhhk
DD8G9n/vdrUs3qpEkV5bZbUjEPRpBtu2aN8nnNiMbRv6Y3wJhwCIUIonkN5qiBRXMi5vE0AnP2IV
iBDM22/dXs+SDw1ar+SVrZLFugCcL1bjMB5SdHvrB64RoFeJ7lfeGmDYPWqfSb5v8KfHj1IMBuiq
Fl/hAYPPpv5RBrrbbvq+uHb74kKZQfqoV2P9Ql8vZxxZBw6dr47AHlUJdk2RXlfXhcrjb54Xyo80
y7G079DCeGXSltE866F5beK0zJpNWpNPpVV1U+WKQ2wG7jvwX3qc5MO3w4T+LClc06xrKM7Jqmsl
fRwzi8FmwUFDXitwtU6u0ySKEWDNi1Db6NxdwPV0Pv2F3sdw47lUQYrC2fC38JzQ2xYTXK5N2Ueg
YLMWCR5sueKZxuQb9tvQ1aUFfrrEaFsvGuvJ0/Duoek+1vTGRZaOCwlHGXnWnKstYJrSXoaBH+MB
2vg4/lbhfFARNPiFvbGdbHI3Mh5JYDCYqK1uzpL8eJt1XXblYQ/+MYyKAbhBE/HZ1vqEMgsFNPdS
t+L8JnYLmdAC8zKSODPfZIZudhsvknl0kBRq7i5qkHiKF3Vh6y8upLhyURiFdkhC30YLuvOuKn22
k1VBmD9m+B2Hm9FvutvEM5oPeoj6ssDO7VedlQiOGqO9APGlZ+yWgWQW62bzOtF7/DMHQNM+/60K
VEgDP7rSB2BmdwBc8DA05GRiaib1DlMZHc8M+D5ZdGhdDDhJSRU5ZBnUOVK4LZ7JS7Mzxtnh3INL
JL3GwlKuHNvnoSiqO5eWsw09qQcx1BEDXnIAi94edAdi0BHKs/kqEDX6opEUB6VN1h2muPvE1+ML
oyCpWdjlIG46dx6zjN7YQgCQJAVoiSbxcMhc2E3GZDb6ykDI7Tma4JXt3S7UYnTAdZ2cF9rDKk4A
F1w6rkv501eDCYaUYbkzrqYqxF43GcF7DiVE42sTQle+AHxl9zut09WwpXFSNIdgojy7qf3IjVYa
2ubVHipc9N3Pqj7fgDrxNqS53GQ108ZXcK5z/7XV7G9D5Ih1xG4lU08i7XYMkppLytFsLsLxzq4o
q1rUphGsNakMo9C6Qi7H3tGIqZEojoFjaBlaypqdvSiz9S/JQJydS7lyXxkmeuj+YJEzJA5sKmp0
rlJznsp3QYf7Na6bOA46AhMutOzEJWBP2NJpmq9twUhfd8fpOrT4DsEQ4uoIMcYFVruCwEX9AJ8x
uFJmZDVbYWjGCIslsX4F5hCZ3+KyS1KAd1q8ZeyM1FbudTCJEEBxK2avvp3dOE04uYiW5fbseN+o
IXM/gO6nsJTI8+O3rk+Ly6rk3F2rQkOntw81120XetZuLc9Z62bvrWhi3UdFfq87fFoXWGHr6c9A
LTiTRvkA0Ib+DRZtmeRP6ckt0vHb1DF4cCbD1zDpmvuCTHsBb/MAnXIrHQeUkec/NTHXXib3ZZd+
kLO+a1F569bFXSWMn3iXgbed5adQLcrr4V3QQV5Zqtn53nTnRgl8jTp5L9MMjLCSz5rJaexkfgMC
4NYx0ldZWfehrl33iSUhTyERhssKyUyQX6dg1mncfOtdNlllTO8yz18Bi+orYK5ykxZMyAdCNb7l
8jsUZfEjMRKKggbUZlP574NgDpnNol8FHRqXNkqihiWyQzDy3BoAlS7mDdNAmaCYXhh14i3Rtd6m
Rfigp3jx5hNJJ7v9Z2+yS4xO3AVR/lTVFEQSXPdoFy11OUMrP4zraqfBeJy2eqTnyAk5edLLRzcr
pnKdQRfgJyi7svzHeDLLtT4xokzbKw+pLAbFuHC703AtSxdnUvuOns4hNzL8se21E9HxSCRxy6Ck
kCPGVVO8LUq93vVaB25bRBsm1N+0OrsySeE9DJIWk43YXzzZ+JYEl72tpYesiBBlUvm13iWkJXbz
it/stImrsMXrMHR3Ihr4JUNxTb4FDpVuAHSLfo2RM1iSpnl0R3VTGcgkF6Z/mVNI6cSnxaDcoXws
G/lLJLbJ7NNy9n1HleszTvmGnvh0ZdgDpuwuOkxKbZ0KLwR02ZaR7f30M0suQm96N23j1WBMtO6T
eJeHWnhZQ7johvyiH8QVsEXrzkzAY+pyBFevt4gWsJt3dY7Wt5VxN9m4TKxU65gLyp7im6jLcGdF
44sbYEla8AO5/RfkrfuAbHUJgh+l5lIB+U2uKkMOOzuI7nIJKJUa0mPzleElWFbEks35mwNUW0xp
9+ENjbUQFnUgSsaAYJOpWKUROBoBZG6nrOza0KL7KU1oIHXFeO1CjPsAyb+zfe+pNae3EFuXFA0I
zL3Ha5oJ5cLMzTu4W0s4WOEW5Hl4kWZUfAUA9ciwjEuIz/ViTKW51OupZZ9107UcRLHtkR4J87Rb
cA2xnYjeCIen9T3LILSDoedmrqe3qjLeyxkxgFRdDzOowKpCS/WtDWCEVrM4ZKJvrx16aYu2iB8q
O72TkffaOgHgIm5wsg36Arr3Ew30ZezqUNtITL0wbHivIddQ697WTpXt88DKyEaSoHLxeMbtu1dw
sevAlC8+g6ENDZDrJnDeTK/8lhvyLVddv4Zl7855ETNq14eVlpmvtZZW+PJOV46q2bBGfenbcfPm
Bl28RtFyh/H5XofSgnxj3LjX4LF6ysjIFh7MBivQtjVsJ7mlzU+fNJO2n303M1Fi3+Ma/cWEl+dl
WBjTfZ2DaiuLANJ44JgP9hRNl13mi2VV6M8uVdY6YAi5RAlRW/kM04NlX4/9tsdS4HmQfP2sG1GA
Dyu1aUUz3tVeMO3Nwks5noO2aUd6/0y71Ueb0s9A6HfdFaRFQVRw03RDeR95uHlWFghrB6aO6vt4
52elsVERqPymCO+8KNyDq35w0ukWMYkHnzR/Ubal+tZV6Qg7qd0mJKTCEhdkc4fMxNBT51itgnDm
TbqoV9lIEHHFqQdEG8olbaYMQJVA3IEkZYuQ7Jpe5DcOrr2IacxBrS+fQedEO1Qm023a4JAi6mha
dYVChy6ctmbaHJRJcwKk0nUb6Y9jaW/1usDHgO4ZpIyi/KlNZAE++uyLhtpp5VTWZZjVzAuDYZe5
7a5Xw75OU+/eL9rx0vcjo1qp2ISDTQEJN7h+QQWLjuEUXQkTs5ogjQ8mPiZr2LfxZYgIwWtYJt+h
jskFis76AgXQxwl73QcmQfoqKIt40zvVfsCi5AJq2UOl0mwZVGJf0dssQoTDHDOFUxnCXRva/MPX
/A9gXaveo6BP5YD7eNL/wstjm8dM2EBK5+kGLNr8YZkva7cm7Q0qUv5qLDqOUlv7GzxnAEr0ygL8
WP2Ieu1Njc1NUhmAxWS9w2nlBwUOF7ymX4gy3TZO8DI43hLMyaOflhTQfvtoW4X96k++uWHv8eOd
2s+WeF4dHF19TE4vf/RyuggG9eaF2TNqoTvHMPjNZSkuQO7vrNjeDbGH0un0UzB+XqYlLJQVvq4K
JX/A9DvmYemybhna67TLrU1YxvmG8S2OlnkGjonhmgfCM2+fTL19iRrZrJ3SeVJe9Ep18suc2ut4
gKNTiuaKvHBc4tZNQwdTBoPeCN7yNGz4m/eO3VDw4O2HuPv0blkEoDYq1U2p4k2ZW4fORLaVcZQl
3pMI1W5g5CaoQt8Bj0AnHWQSfcxZpAII3QoYSLMANgzFJ4xzsLoYxV/3Ac7XBSRGtmggL2E7Ouuh
0S5owCgYhW7+kji5fQD/NfzAHaZ+NzT5ouNpCAmtUqPDqU4g80nGUBrzRgQeVoz23CsyrszcTt3M
x/KsasCksucVYKzrVU9D6dPCiKINhIl+3/lZIReTo6ZH2BljBKq1B9/d+5odtsshKdyUiy/p8uuO
pgJwICmn1HMWVp430V03lYOEKF+10YZKqg/uUk3gzA76gogvO2dfETp+xTTvD3rbRz+F3UCQRtUp
HB6xtoBahSx2tnVKE7hpNQGBao1+kPGBp1PBdVBaodwnNGhBG1NyLYK4MS9omo3swhjMgY/psxc6
b2OaHmILY3SUjbhIE+h/ANeXeaQnC+xlNiLDRaIPdZrusIOLK82RB1gz2veQvXZj1CO9LNo7lYD7
5fYenWZAzfmk77Om9jYQcn8Qbq4yaKvIoMDxB404d6SxUkQjLvO8CCRnAmIs6hrxQwrY8BwdC+Wq
Mn9BRZNLoMVJxoNNjwda7iwm17kozLQg/2aHNcUGKUhfzsx1qdFe+hXY+qSBTqN0FjbFJu6w5BSm
v4kjL1GAd7upJhvIajPuONxCX0oVT5uWrqi/KazOeymQGPmItMzqYMnKAfB4NrNW7WTpAM75Pbv/
/0pa/zNP9v/fKIY1h7b6+f4ngmH+F/4LYbDM//BtkJsXaF/BV5mNW/8LYTDt/1izF6/DTHEW0voD
wmA4/9ENhAeRVzINF3gW/1Kdt03wf/7HEP9B7NTACtJBtg+xwH/BMBxhp1gSJTxUvOiqo7hhHota
hlIjPdfAdzaOJjY9HZN1PCB+8MfbOCuexZ91mSGjFQpMA3tUNIc+I7SCGlxC00N8n33GXxo3GbYq
y7t9kLak5goO/H834ieoxp/QjM8aTL8XRC9UohPmzBx0OT/2H0qKw6TKVE0AewYOOYWAKmDE980+
zuzozFJ/vUHXRpR1fjyEhE3HOVpqhI2IhHwuF20ZZ29ApAr6T0Xw8PUbPBIS/P1EaEoBujJ4hQIp
ss9PhK8ZfYShlZT6bnGTKQ+7XNFr1b3QqGuDJM9/ek2KSYzVCnPu7bQoINXZS02GvgF/n7x9/YNO
vGH2rs5/eMEIjM4IxD/ecI3+Qs6sFSoAmoPdQiiPSSmSQe9+K84pVJ5cC/01id4ce0kerQXOGpx+
1MsFSD91XZSg+QoVS9R9E804p4t1hGGc9yrybjb6+Yhtz5qUnx+sD6txBIpAmwHY2N6oXO/Bnv0H
AK7jfNZ19PEmWe4DHThhXxlg5zFLYr5DXg7tKbJnE3ivXeQi6r5FTYKaQOE1375++Sf23CwPym80
dZw1jxU70XrvYDcxnCpTrHw806dRKPJ29e+rIDnsgtgFXmUdezPrWYgGhhPTRiztga7jZD3Eyo6S
M2981ur7A745v3B2ENEM+CYGEc5RcGAYVmEASflt08jFFIrMjixKfM/HqNqRlmmUR4iQQdwT4v7r
Jzx1qpipwbgBtMreMuad98cuFlbRR7TJrYVeBTnODDSSt64PPHbTKc+YEyqYKz7My2WLDRvdfbeq
txmCaoB67T7/2cn6nLj8iW/LrlOUsLx7ZIaPRP98JytttLyIlSiH3sZFPKyK2knPxJMTu5w0TVkK
8wvY7DOs7s8HB/PZZ5ZLttIYGv23dGJKp4eVpWC/SXwZOc/fv37Xp57LEYYhUNTlynGPVvTKREf2
xJdg9KsIEZfahz8n5erfV4EnRJaN+J6w3KMw2YvQUKgKwFeIIQUUE4jvMdfOSR+eehZIIxRkOAQR
K2ZY4B/bhvaJMJDxoQtTF90NU5OQymIqr79+lhNhj7Y05ho2JA+FydXnVTQB/r9IuVlILKwLI+hJ
ceGvgTnX1ObrpU48EGrKICO5mxG5PA56KgPjpDUpgloKJolDLjyzUfIzJ/0zWvL3HYZxEqkLGw7e
5nHY0qHCpY0OfSytEfBOdaw3Qxg8pmev8krcM89Andd0brrAPRMwT7xKF0q3mlkpyGEfhzJHMsnS
ihAXNAbBEAfqdNNOHaMjgOrLr1/lfBkdhTNCss4IAQkchabP568Go07B1zasGYeOnJiNEBH46kCn
3NEysS9rABpfr3jq43EXoMZKxsOtcBRApZs76GrQzTNHc1yMdVqvajMyzjzXqVcIXN5BAYlwjZPw
5+cSdoqi19wTkMz+t7lnQYuAT3bVtyjNff1Ap/aJRJjJstD3nCk4n5fyrbTvbLSQFoNu+zvXd1AT
oWq8cAkul5GJqr3Q4uShmvxuoxdg275e/tSTSu49k3fJRj2WF6WgpQ3bCGJIOjPeNSs52KDJD4mB
OtXXS53aLFKCb8ZZC1lZeZRsZD30MVfSJjCr/nrwsrsxRCeJAvgXoq6XaF/EZxb8e68onSTJgE7l
AJCmePgUudqMCOl0ubXAQd3cRLEnvoVhKddfP9apVcCHohIMnZWax/y8yoDOZgsBnv6RUaQrwD0C
CSBP/ZO4/RxOMLRG0FvYs4A5lJfPq0iImIz2MMqo8tK+j/TA/d7mffMDqNV08fUDyflvfT7VChVv
5E9R87eFUPMT/xHxMVeseFQqGHJDpS9oNQDEQWlmgpVqdJJJetcOy8Dpu3wB19Ks15J/TFZG2WPi
rOEW8TZ5/JWF7QJWWPQ1MBt6mEPzC2pFMmGNW6LoFRkQVBcQFdLXuA+Y7Oh20nTMnKvwMILVi1cC
+UYsNyKt/EEDNDEBu+pYSiG3bCHWnQv54NFviFH4b+Oc/qiVJpsmZGzv2Ubzy+RSvJYSacXc6WmQ
aDp80UWFilK7qys0S2kOSHL6hvlSvfH5xa8B4n3pWmTh3JbSfJ7RLv29p5wgRpxOolnQuzUQoti3
JLxdU0JH1BPUavZff4ETW4oOmiJR08kUhZwP7R8fIME8kbG8TtsGyOEhbYs3ZzS83deL/H3yZ0Vy
wg7SFIr4fXSvxwXKVujzA07u4vFbZAo6UoUbwOpN6nM76u8NhTYwzYAZZMZZPNpQUUlrlckaLi+A
/y9iGxbNwhtxUU27kYbO1891Is9VBncfuTynnvLx6IrIEhFAiaaCylShvvetRN8opqd3Uw0Fkm4k
Z+g6ohzgLY1Kp6HK5HqWmKnDCziY0W0JjffMq/6dWh+dKN6kMJAKF5AxjjsPbWFaTU6OC/9cJCjK
JMg2hbJsLgtrir/rWeIcSslmW6A6q5wlao7DFbBV1Fwth5qBsYqce97onw3LRAXebTk4+ngmXP4d
n2c7hrlzg+K3pFXzedfljsjrDBFC3lAqPurSGFYxE+tfFP3iZz9iVefjL/rz6691aheS/FONQFCx
hHv0sWaSKhJrI28ml+ZlGrXWKtVDYzs1sXb19VKnns+hoaDTl4LM8tuj7I9TFRtRRH0FZwLBJsRu
nAn0rBpuqzD/CaDzSvX5dOaNnno4B16iCWmHg3wcSE0vlUAt53ZJ25fbupDiCdgCgFsQl+f8NE6t
RbvJZc9zj8tjW8kM1idJGOMarqF2Z/QAL2RvFpdayfTx6xd5cil2smu6NOc4ap83isNtN3Wz+vrU
GP0WESV2R0Ll1ljnsr2TK7EXsZrh+LjW0a3XT+kYjSCuFhZc6g3EVw85Y9QkUFtxq/jMY52Kui4m
Tmx+hc/fcZkYKBPsnEc8YkIbH0asQjYUzPbH1y/vxCqCixUOukNzxzwudAx/1iqsiU4I46TXMeKN
20mvkab4XyzDc7jS1lGJcefD8Mdmd/Ue9d2e7TDQ1sBuWJiXdjjo239fhayEpMSl0IUH+3mVwgbb
JnSTI9XU3e3gCvyGS1ecObh/1+8zjU1YeK9SgtIT/LyK7IFlNImG9FFgcida6S/PaG+MUDHqp5Xy
9SOd2HJEIXO+eB0uD3UUkKKpHb3BZDHuF/PFyJWzcfWgv6hQAj1TqJ3aCmRY1KF0t2czuM/PNVia
gxihLRdK9x3gkYOzcaDznCl3T7w9TOYsCjRyufkkfV5F1oafR8ipL5xEB8ahVbi5pYN1XzaI7Plm
L840S48sdn6nqnTQwBGy8zAF0I/ukcGtFdBZSgq9yDxE1rJYPEvDatCNs6PbiRn+jzCejHu0V3DA
7vy22/b8vouvv+Opx2a4TisBErXDBvr82JOJ5pVHhrcoQ6A9ZSSYmUeaeGowolyOXtOfOQqn1iNy
6LAkxez6cbRvUs6Il0w8tV/p2a5yEHZzoUI9NhPG5ARs7fbr5zuxT5mI6HiEYU4mcPj7/HxVN9AM
/90nRr9u47SusUI5Ei0VZb/8L1aiewb904YAeuzxEEaWjlzXQKasI+7Q44aydKMu+5a0XX/mRJx6
KKFmwxO26hyHPz+U7+aa4Vuc6VK3bmozU0/IP08H2xnOTWnmz3+UkXFxubh6SCxfoNx+XkkGAnCj
x0ozOOGGW+Eensa4Sqxqxk8pO111emVv+y77N//n38eDFhc9LpMuPxLKR6e+aoY+ZriCKwM4okfe
wYxCCqYz2+PEdrTmIRe/nMSDf/r8fLQ0XEcziS2OGuAsaNOLAlKA5V/wE57Kvwdo+hcESxoIWMge
9zDQtKYwE8RM248K7gKXyWwAfHmM9H5d0E05s01OBE7qFmZQXAu0LI7nQ8k0aXNJJ7G0LIe7xFfJ
BWKf5070qVUgEXKk0ZZQ+JR9foUkW/DWMvZ9MgWPsWe36x5FoDOlwclFBJIODNMcguVRhpN6KOaU
HmVoDsD+ACxRgns2jPW/H2G6/nRXeRrsPo/2HCj20tBKBywPxSx0J9vaD6UVrXIjOmcJc/KBCIII
cWCaxJ3z+a3BrbLJzUjoJ+RWqZQH9zJqNXmmXTz/4OPjSxZPb4dpHD3Wo2gLfRiAYssOGMI83PqV
9NdOrfJNZ0KC6UscCZQ2Y2V7NmFun+2QnFid7I30gHuL+HH0jH5o4Mmho8vbpbH+lBS1/w4BTVxn
run9cwmBYzYglN+hXv1VtOgRmNexlqSL8FyXtRZ290HeQkMFZH7mxvw7JLIU43eMjuQcf49uFFwn
AtCHgLNSZOVAzZkQ39qylO8hZje4tczNcqiU88hw8/X2PLEydQsJMQGETXpsV1eV6DZqTo3ZBNJs
FzFF8H2cS+eRGtRB+Co3Q0BsClWeUTDF+Xrtv68cCkISMMY0TNGZEX3er26WoGVPdYHVB/Jic2G2
nekWuzFX05ml/j4ars58EXdPclgkUY7Ouuc5oHIsWlpKa9UNdiLNzmu6f79fKC4YOTEpNTjzx2GL
JmsRDQkPZI0+fNxRajCLsUX5+rWdeBbBNzPnpICz/rsJ80d94eTIyHAjmNxdWrO1yxQaUZPq/xy3
XLY+UYSxKWX78RBF2nlqGgXgYC+d9LXZQJFyx8rHW8WazgTi+UL8HFFYSlh01S3Edf7qGo2B6NOe
PjmCADJ7T9qMLiRaDu8WFLtrZFiTTRcAwPznt0ilIWmGA/bUCc6fN5/nKzfx4Wks0KP33+BmIina
gWr8X6wyQ1JsmjsY0hyFK2PUILgKmC4WZfQGFT9rxVDonHXtiR1BMkNIpnyi5jteBXuAWIsaVqmy
yFvz2YAwYCdyZt+dOK4EqLk0myerzGY+v7Ga1wMcTiB323fTmq7lbAzkoMrlmP2Z0Huia0c0pBBU
pDRk2Mc2r7D1sEehUbYoVV5miGTBL9JU3OIkSWK5G7gBXsPeste1ocFL70X6g1LVdRflYFUXmD4l
a3gv/V1UY8LZy9H65zbxHK1dm/uPJr3rHM03EBAZrYF8eYG2dbq1cqXzS8JzUevvTJJVOA80fBiX
/mWrC83OC92YM+gr335GciZDI3Oq8mWiBykwWCs884lPbCSLYbaYBypU4cctwRHpUL8o+cSFb+sw
KCA7BDIazwxUTq1CMjQ3FKjazOOBCuYcTTuFaPXFAA0f+RkvmFucO3knetFzIMYij9k2PaxjI3uM
y7JRNvMUIy+sQxo59s6esuK+rho4xyr0s+c0jvGigWl4iHVMVKDJtlh34PFxkCpIz0S5E8eHTsOM
FKP3RIv3aMuMlSNji5sQozIdBlqKnkhuQx+ymkmcudRPLMXlQ+9uDgcuafTnk4p1nq9XAmxHlDbB
dRrVyaWN7NimR2ngzEE4tRRtKKAooAQpqY6WMnOV/XcEV+ZOiVFTVl+MkVeuum6WQPw6mJ44DnhB
Mh1Delm3aHN8fiyEHUcPIAzdDcOrALsP0VWgKRcCvq1t6hEf9q/XO7FPmZnSaCXmzWXh0RdzLSoQ
2FYWXXlPrqM8DLc21OQzse74DfLOEHxiXIqUHmmQefRUKN2UjapYZWyZA5VNYK+Q5A0fokT7Vwwh
cnn6jE6g3c+nEsdbEE5jKuo4YeDN1A5DPz1aD3Vz1vLx+L3Ny9AKRq6K2YINBufzdwLCPOE1zjIO
QpYylRdxGy3MMFlNg7lsK7WeXMQTY8hdMjI2MBkfJ91HewnnHpH/89vlt3DF05WXnKvjDopIxm7S
FcNbmcFMMdEn4ZpvnIscgaN/3C4zRo73C2YJVIZN+Pz82L2N0E4agsiAJBLtXTuov9UCs6t/25Tz
KswaGLT+nrBbRxmFmSQYe3L0F2VtD2+GHOtnOOgv/7wIW9JGFYWETLIzPz8KrqVB0dYInaYuLIgg
FvUSWvi/pi206rAEYkhD9U3jyT6q8uGfNXgY8MJi0ylRIg6QPs6wpjnzLNZx3JjXAYRgUlkRfBnv
fn4aUXc43qBBsrABO3/HECp961KVvE02gqtY3KriV1O4w2NceO672Rvlu4nALHOxPoI9FABfw8AG
Aj9ujbkabwh4En8POKL7pBt09RCnI2qBdlao6iL00OtGhLfwt0jBNjeIWUGfDGvmQWhJW9klDqEp
4/mhM79DL9amNQR9DWZ3bhorbRrNdonYE1ZWldBFvR7SSrXQBPryMpBoLaJGFTSvZuWR56UJ7JRt
AdMavyK8GLZIVmnvEFWSGCJIGlnLQdhw2jI9iaGyJ1gh+FvH03R7mZOU+teD28ZXyajGp84ycnRB
ZC6vMcyx6g1kh0hgXFNNaKShaV3tdCvB5HDI0/Q5b1oYzchwjUvXnsIDrE/zQXca473oBdQ7lZRD
v6gTFKkvBlIXb+3AEDqQEMRvvdOUw8YPBsvYoBZv4B0TecQ9/ADyaAcfP4FNRmbnX3hOhEci6lgu
rEwLadqFZhQZ0quDjUtnEcmguxDArfzHAM23ZlnZRapATnb4k2BLgoRbg6gIsbvNI7RxtArDNrvs
3wu9MJ7MsS8Rqgw8t5zdddwHSw42Yvh1Pn0PTBvIHR4/SLwS3qpbGSTxjYWg7KyeN6QvpC0hdi0R
FmTLsZIoe2AZouCKhVWvo+eblAehmdaTyDPoWQPWt086/8w+R756W2sIMoMVd8p2MzVRh+APKjTc
1aCaUXZNJ/yvcqRBAvwIe8x/Qr0otUVYCvvDizLx1HlhlUMWg5i/6FQ+YAWhZjMuvwq8A8iqCWUE
U4P6pqNCsxZp5D2rcuy8rTKK4E51rXNTeHDH4MK5uzCwqr0+dtXSBDa36MFiv42aZz/Rwq9tlIFU
nCKd2/QVBFAzYgQUliiXmBHGQAtgaSkGD3Q2fuiDisMVmnU4s4aOE2oEwUr74G6LXxBacQtIjwgQ
Lx0QH8PSdYP+rpIdVNCyIONc1Kos0z3dMySubGNuj1H9xrBY/E49dXUeYaHGv/+964YkvZg8Z7jM
cH9EkL7BwTDRC/ikbL2Izx3Bt11kTjn8aIZEffSoRnF3Dzp+qGYRBc/4NIhs5eGcfGMDtHFWiZ5X
JqRJmGUZrtsFos9jVLTBmnHFdInLYTpcA6Ow39FokMmqdzNZbmB3Iy+RNzYAB6vE3uAyEk6EKlVd
IfI1q2hByXbQdwHUnDT+MrOi1FwltourEV6sKrsFJlG/BvOI6gLqRIjfqCk77zUyaz09hBNqF8tO
q+KXynKcAonqUk7LrAzH56QeS3RisziPnLdywmPTcMMhv8zsNO63BchD1MiYZb1WaNyhM6DG2c8M
JR1jGcvfWr1DV7206Knf+YZEYAHPynyXmZETAuqr0eMoJFJUq8bwlb1IYeTDIbZIn4HrJAPJF2SP
maKIc8ICRasGO0iYX92lDFAy3CL/k13mZYUAXtdEfLwpsd7S1Nbvif/1W9GkTEscs5QoGXfFDF8q
iteiG2sXhVi7dNdmgOowZVWF/SBKKc11NDvYLge9xpIZ6Cj/o4TY8RSEMWznEVXFxdiICZovI+qE
vrczIvbcV/IXsrUb31LJuxFa/k3slRKRpFTPxwsPDjN/HdEddF8oDxL8qQJrWJWTgylACjvbWzd+
aF6jySIQHkumPl+6qHgghxQinL1qAPuiA4Dk1OjDoCtasaMvmvjRcnKz/mGsvO7WN1q4UiqoHOup
tLrRQXsEQ0MPhvLb/2XvPJYkN7Jt+yvXeg4aHBqDNwkgdIqIlJU5gWWWgNbCHfj6t6LYfZuVXV1l
nF+zHrBJFiMCwt3POXvv1ZEQPx1GXNTmm+NUlML7Cfyv3DYeXOKZ91cGsuqMF00Q+cH6nxou/lHM
COt+tvMT/TSezdbs+nST25rDxRYeSVPE6fXn1E2yHpFFPnpbo6e6IYXExysmRTbfdP4yLaE9cRwN
aqG3at2qyroBBtk8pItLdAJCONc+OMk4fUXCRUy5npryPp8Vao3nsSraZE/QnPVIsBLhG84lpKL8
RhpPM6+ixF4OOdwj8G1+hF3jMmgim8Lw+jEYqedxHwqNepZ8Do+kfFPkBzNBnha0leHt7UHTRVjp
rU5CEKsAufCz964lKPf5far42liRMaxivNxq09PshuNaWih7CYGa38B1J4+FXQ/lSppeAZSIF4pe
eFFguV6WJuMBLguIGUiP3bslZWpO1KQZkz1cRwcsfyQPtbrHd7disnzWxEY076kc63HrocWpQsfC
hYmnfUyJQvNksjHbsqc5ayUTrVl/AfemyOFWK6mifAsFMj0PIpXLmi0M8jUoInt3yXm/98hhImZ1
dpS20pk/2aGIWTLWFkveuVEp6aFJPjZWwKFA4933XZAdli60Y64aMgpIRxiLnZ0l/nmJJsI59Lxt
b8ZCdTfjAFEPsugSrXV08MS51b1DVGe1EEpdscF/JtEjiQKLLv50MytUftc9ca7R7RJhhMR/PEbu
N6sgbBZzX+PptwJZbLbusZhYr6rAT7rlsQbNro/kLoIq5ym9NogCMFDBO4lD9F3P2pc6eCY3CSBD
5xOATTWvrVEb2y0pXgNvYb/Y2TU2wlnc+b60ja2WR4mxp+Spxz0Rf0WzEUkqbVJreqDjGubit64Z
cN3P2WjeNUsURfMlhwvMFYCjSawjN+JRpSK2q5cxncxvvz5E/keRJi4lGloBhviUax/HXqRSEdhJ
2PpqmEF9JEZpk+Ef57cuQWWnX3/Ux/kKp9XLcOVStCD8R5H/42lVMwW6EagFKxeVKfuS44ROZ/Ks
W4SqbTonGg9p3Bv7vpmXdd+Pv8t0/+lPRbRAg++ig/yoIZC5ngDo7iljSFfZtINtPraRqUKv6Nrf
jD3+o1DkpzKNp6R32Gk50P74U8kZJXDNQ5ZcRwyANWHN27YZ1N9sUXBBPbpNOuYfxiuI3X78FKgN
VeRKdi6jh1OQuZy+xtEaEE0RO/m37x1yzku/ABkT04YP3ZBF94plWJDvFrmlE8VpIo61U/jtXuKY
ICbKdJMtTQLh0m0OEnLA519//s8u6PdhDpIHknM/fn6baW7FEQ5JORF023mOGrhtjFF//Sk/e0Kw
vdC1wDqEBOlDfd+M5UIlJdH1dnWztpTWry1gF6tZRv7ffkJozjPMYAKBlOo/SsRusMa8qzykHamf
rRemAtdOb3tff/2D/vOyXT4FXwM7G90l8aFyF67gBEPHiXRNdNVkkqlQqmz4zWX7Xmf+dc4BrJF2
HGJ4/ocF9mOKd5p6qA9iPkbrC3lL/e2uM7ucAgTQQEO6vvFuVK9GThqTunFKoa2JmCflyUZssvf6
aaLRjCOeUMvqN8OQyyvw8ZvRZUcUwTCON+TDK1LObU8uMgoaa3H0t3iyCURjA96MEUd0D4/aQAR0
8jshyM8uO+AIWmuIoJFkfKj/I38e8atzPdiHq6AvyVORKjHXf//mMoIAdcVaxtjsw6coqOIDK6cF
Gaok8bOUz7pOdN+vP+Q/Wwx4U2nM4KHGdcTP+XGNYUNLvdhhf0C/76+SQYyfqposFgGq6FyXQv35
o/7PAf8P42JO+e8W+Oc3zmv9/7xVX/4H389Yvf3VDP/9z/7phtcYwP5xsVAQs3oxl35XQ/xph+cf
eX/wOLDBMX3+3zR/TZh/kPnK+o0zDTcQY/j/9cKz9WCG58ZyXqW3h3D/b7nhP4y3LhZQDtHokJis
kvNAm/7HxyWW7pimQEEfszGrslVnlsWNqlIX8Y5SI/Gb+iVlP47zNXP36R02D/xpT+8hG5tO/hi1
Q3tDFFV5R1Lxsu3BmP7mpfnxef7+BV3LYQdjPu1ZLL0/fkGp+Oqd5wyPRDCfiFYdD1keeKTcEQT5
m7nIj6vAPz+KN4Y9mo2a+/XjRzGFl1FsL8PjrM1kB8kuXsd6kv3mEHC5sX9Z4i4fwzCEpreHL++i
ZP2wacmldbRuKJOnqZbjVjgtzc1EnlRbEwLV9+1GlyOR0AMsggdRzN7N0mrXeVeQgh+hrhJxtaeg
W9YLafD3pccV1wS9ymyeiRKP7nK3bY75lDW7LAbG1PRJtE3G1g79ydd/symKH5frP38Ljw2br8WZ
1Py4kcwE+XUzGZhPrqslX9wRjLBMmj7wDafaOGlDbOsoDooZUzgCINji/AmIAdXDEotB1TXLtoC7
Ccb2wbambD3lcfrnTf2/9ekftPh/tT7df62+xm/FD6vS5U/8a1USf5g48C5u+ov9hxryXyEdrEp/
cJS6ZG2AzSauz+Y0/E/QiHD+YBaLNBNX0nflB3vYX1I6MB2gaeehRjuEiu0DWuRXqJGPDxYPFUoI
NBioccj//igtqaMqVXMZnZ1UE5+oOopH3ipJVrQaL4yrwVPvtXKj3zzPH1eAy6dedLuczhEwIF77
cQVwvZjMz8o/p5FoV0Nst3eya93fLAA//RCfQcCljLssND9+SGtErRcP3hkDmfVpdrv+ISe193eu
iY/r5uWnuKhmuCx8jP7xIDVy7O5GyzsTOFIYKw/i4hkb0bSmk6Xv9Mp9/cuzdfrzhPbf80eYI18+
jvKJR8ZA3vrxJJ5nQrrL6J5FLtqjrsz7WAr7qh89+Zuz68+u3l8+6GNh4VQ+eZVQbSXpXGHCxkaS
gfY70+jPnj5s09SETIOYCH24RU7MoCZJnDN5T/4d/xJxrEouy4HIQG0zE4tZBLChk/DX1/D76f7f
h99/XkQXYwhvJMfDj1VokdHTSwrv3JcmUhJUyAjXB8sK6WaZQCj8/H4knWNduYX7bHu9s7HNMn4n
Kxf5sBmNCmjCYh0zYyTFMSkEJLKqrH7nMfrptblghjg6IBLQP7wjY9eNrZ9xlhzhz9COWKyA+QhN
QRpp3wxz8U8Y3f6ex+T7lbkkA/FoIcRl6P7hhswLmORaGWdcw82xMbokhI0s/5Ya5J8f8l1MQ7ud
o8aH/b8jDhagqn72y4mMTbsDvTB5cvvrm/yn9u7Hu8zcm44+Sy/GBDBKP77/DfnDXdekV2qZXHvd
2bb85GdEAx86r/TIyvd8Jh2FyBi3TYYYM1BLOK1WVmuKcTfTTPuGZz2Kw4VoQoZbLhn5K1lxS7bd
0rtlmHFOuHLoIPvQ2xXIRLonzl2OPWteIf2MTktWDRqZxoMit9RPm0eU7s1jZ5WOXJFt2H1Lpn4Y
4XZ6OkmEmtmLVbyoXKwMrTGf6dnTZVTGkD0Mjc7Np/G5Z0xsDpyWRqCOepr2Rkh6EE2hoa3EijdW
XRFRbdJS9CIjrOo0f7MFPMDAIi5dBDUhQFuS0MzHSFqEvM+ab951ZgtWpodVna860ZXnTOMV3Ob8
DTLLZUcwey9t+eqIhvC2AoyEvrLbhtMECUi4Wuo55V8BTj58tZKqJf9SDNpnrErqW5dl1t6rBjcL
bWkDivU6LbnnOpKjqqrS34ul9K2AVyw+OqAWy32NDPABegRprXE1RPtKdwGlNL1BT7u3kzZeR5cQ
uG1Vi6kOCUPMv0F+Jmo7htwck205LPWVQZQfUzSWsHk1JDZu57jvtK+dmuC3dawJO9+ByHCIRgsG
kvJs47WKMGwx+1ZLHVotWv5Vhw+5RV5f+fcm7tFTXMbtTV3yCUGWu8VDlTl+v6o9zXtkU4m3/Nd1
TuyNI188TY5XHvHJZtiaeXdapt4+trofvyW+WxJbnyWV2DqdykGk9FW2SXObyIjeUiSEU/Xna4MJ
bxEkSyOjra7HOQGqri9BIZCrDu9AZzzdOA4dWxdSnggv+Z1vqZg4zZpa2muEV8vmvewjF1DWbINt
d6BwBGau4N+MPhEtqyVzmW3MSx5/tqFPMNNimJ0HRE/Pn3XZjj5RGrCBTYWfyG3A9YRLkmHjRu0U
LZBrpNmGXS2imzofjeK6lRL0eQk3k0ER2NX7ARQR44ra/EZJ5syn3BbyaIBVv6kz9PFEfRooI/Oq
XOCHzMkCmmUURbmqyHcetlVh4xolJk9omwySVL7yLWnpAeDmDg5jOdfAi4ZRv8PWB+Wj1TsJA2KS
RsRotZ4I8o6VR76OnrjfpFfp46qdPGcDaIL3pm9tPWVfYWoZFq2eZeQcjYqcPmE9GnnRv8qhTe9d
SeBGMGXOTJiHNppvsp2LR8st7XNuLum7r0pvAiHu9xAosN7va8XTvPcBIN4wYKnTLTSKej+WtaYC
fiuTBUNygxbPLt+Jio1f+Ab9c0VnnfzhanEPk1G2eeiJ2n/1ca7iH5iYcAcNDMoutLDKvUTVsCRr
g2vLYCz285zOkK5fgyjrXlNrAdxTqTL7OnMbMvQL1fQgjKz+jFY0evGYkDYACo34temF9aRMC6Bz
7mfVbVbFE/G1fs4MiuzoPA0Mi50w6LnjJ0+zDY2AETd9ibQkuTZ6IyGcXYts4ptAcTmbqF46uZFl
y2SlrsymCrXYtR9ra5oedMIZppXSxyfVg82E80S7DD5Gs/ALVDvrtMIs+SSUg816bgqmKCD9AE1T
eRHyi+GmDyo5Jde6mTqMVklVnEHlwAcI8qiKvYBEcpExEUvFNwmQBwE7y7IKZ1KA/NDoJMPCxDDk
aWji4izreWZSYWviihmxjXtmGkx9PdpGy2xB82EGQKzLJZdpKs45z71HqnpDjiltSfvUy1Izg5jA
10eEoJV1mDLiaKeF8u0aVRXJASXgdGYhpLZH2savqBeZ1ddgwV3gF3aZXnldx4QYmwWsBtQmdjnC
L3c7ad4DEANEVsOIumHWRrr5DEulDKEq+cZB8+2kv+6LPNMQOVS8uXZjNH7g8tfR+vJWKCL5vYYH
wl8I3cCiQRBxY8g5ZLwFAmoCJXsUZup+q+rRt9aoJZbtYkoQLxbk735VWGA9JVNdxkwpIGoNNYha
6WbsvHR2MV9Zje4Rh0piNj4F09G+TLnWPxUTwCRo4zOoU5Iw09exLPMTFvvpq5bY4ivnbwsWdpVy
6xugLXIPbjAh7L7uC7BZrWedGyNJqrVZI4EST17a6w/t3MLcbEDipbvWU/GwXmz4OkFj1sRcaEk3
K6hR5Yx0Au5avHGLzPxCxIRgoOB2udoxerABs7lZbgSLjHS1M4sm19aO17k3RY9AhWDZIhPr2Wxh
b+h+q6XkDueEXkyl1T5n2eCq0Bj88pmpJcPlyc3G4Rj5PD7k9MOkWVXW5cmykI0wcCsbx11ZZnJJ
G1ITY32yBN5UJ3MS1Ai2aQIr7yfgz7FEXNQ5A0Nre27LaUO9Du1ZDbhGV3R5QJXomZXETM4gJa56
XTkwdZIi+mwqeqaDLEDRJBHpNCvRsRFtOHoUEayJKMlw0OadSdJCWg2BhVQmWiG1hWVsp4T+B/m0
OAC7sK2LVUpZMaxkGiPruOTjx2s3j0YjpEDNaWeWRdwGmZawzTvQm9trnaj/YdML6U3bqK/ZqRyU
RdkOeoOjXelFPSUHxVbgr2s7z9S+7GvzGZUZgd5JX07hwLT6k85RgV6LPsek+eaEfIRTnPZwCDVY
dg8leM6quWUEXKSrsuzs81IK99VokToRX9xCtK+WAcyOyAluX7l0zzgxybwtVy2qOEz+JiXDqkd9
f2s4BYRqDC5Zy01xODiYciq5nNFk6Zt4hGiCLILzXtDiO4C451rVsupNeUmiI5ZNhp0ZiW9qNMdx
Z0R9QU2CfnprzJGmTulsZmpDyZ6gTqpVo+0Yspf3Dngsb9fN0gXFm3ouf6iHWj0dOoStyWM0R7m/
suzFL7ckbMdLMLKJVJti6MaBW5xIK2z0gV2t71Iv/Yz9CJpdmMgIJ62Eo6lv2ylugeD4LaELK2MZ
GpVvRvwHEMiz/KpWeUXSbq1Ne7VYHRMFvyxjQnYNIqIsGlRfey50zldIOuxvYwUwG6cROjKElAU8
4XEWV2PjZITEc1IZA87Ao4BQ08To5bSWQmwYFuc2E+yvqzJaCgL6/YzGt4JXt6LWspKtAomwVl6i
PShbON0RHMo07MHG5xMM+TT7xJjWLf6v75QO8/7L//vHxW7x39viwVv5Xn9Jf+iGX/7En20nbvwf
Fw/KJYOPVhGOx391nYROyitOVQoFhjB/dsn/1XSy/riMS3xU9CxiHlbWfzed9D+QoF7CDbhzPqM5
9+80nYwfmwsulFxaWxSYyFwwfTIL/rE0M1iyl0xNwy4HmbSPXIeWeNITFFMunJSbSZ4qacd7N5fF
bsAld3SzmnJ9yLx7FeGiXEZItQgBjbWt2/1nnk9th+ypRG+HemCFmjJbtz7LyGRwpIrV9IDnneFW
Z/3z8fuvebDf02T+XWV+/yk0ZWj/YMO8lMwfy/TJHykKkh5445R+QZ/jgKCo6z02kQxQA4nsRToD
2NBn+2jyqz8BGwMVUTju2eYcSSK5Lm7gGdU3XmnurLhrd43RNy9JNog1x4hl25nI0K0OJI5l1t2L
7HX52VM2mkHoMXtfJQoMZp3+pkj/bpD7+MOYbHGbeIQQ330onznJcDaO3W7XuRlx/SBw3vQZ2GWj
RL2b1VzvI0PvtnoE9yaVfbLJJic/NLFwDo4j0+2YxWPzm87N5WL++J2YGfK8ME1F243D9sfnptBH
TiWJ6HeoMFJWUrg5cdRA/gCBulmckeIzrZLfdBJ+8qG0bXEFMApCS/zRQz4YIxobDYJ6yY1+SYdG
K0DvCaECMbTOKZ+By2gSI8jqL+/zT1p9P/tcWqMM1knsQSr7YX4RZZDmqoXPRfzHk20v9UFq9SOB
/Twdet2/plpx/vVHMpS+NF/+fYkvchfk8z69Z/aRy2z48ur+xWtIsrlV+UtB1EylDjUnlw5aYawf
5jQZvoxDZn52u0i8yKiuN0OlM/OYjOah66zkSmfm6jBx0GHECmmNWzn2ziMZ0EBN0hH5zpKlfrdt
8BiaITLG1HuckjoLqNDVPX2m9lAO/efeSdSxQj0RygSMob04OD9oQRebvtf750sq/yCndk+w0wzz
KoFCCeVgbWaDfEXaXBN5FbtvRe6uuianwiktTtwmqeVPg3sh0FrlZF8ZVeM96EObsGI0HvBKokf6
lbY0zbrXbJP86OXy/80YtaRZo3wOY3SOQTXZaluznh09MJRvvHXW2qRAC9uuY6sbnARlNwYE+aoZ
eW+Hnm51HFFKt72DGV29iYQ9d8UFRMKVVhCyVnWl0lt/GtSqG9Vw64/x8ED3B+U6D/JR82W7gXoo
KGg590SlQltXRu4Bx01x1BOKwqAk5xMJ7uAYX2q31TdRVXS7HjVptqZG2KGb6p4pED9ZLYU44D2g
s6TMNeW59ebkOWrz8aEweu+IJrbeVZlZcObseXNhdSIHHo3kPGH374OyngmS07kKveCAJducUmAe
qq8Xy8O1lbTFluOPSd4S998te+NQWdVwC9EMLUFJJDxk0zob8mCxUVHT5rIPlALRl7bJrAfYafbR
L2HPAeKcQzSUF6Gck19lrhVLpJlFBghK5A91zAB15ffOFBg0jZOVW5mvAoXvlbSMMHdTgzjfGMNJ
p50mRx92gzYu16mKt1TaNlCnYeDwDiXQsCDQxXV/0FTyPufOFRDpL76jJRs/Lm5Nk4WXHklO5URb
biRy7063IVzE9vAZybjFr3a9cDTkPTDGlkR8oLguW0C3yue8ekBME99n/KOTMPt2pzpvuq7GBgJj
k5Lr4S+DF3KbAVmXVo2eFUg5Wk7SDTddHs1nKzOsmygb1ak2h37DPRoeHJxP3ho1dwIhtKzJtIob
3sHFoiwJYD9F+3h0hrWWLN6lM4eIFXZpHFDbWjubU9q9u+jmu8p8bae5hTjFPUzdjt78td+oMXQb
ukJj3Mxbs8tqgJCayE5V1LgbQ/TprSM7a2sn1ZcIT2hI3mC0RtOsbmlsaK+VMWmbKUez6FVTuusa
Xe9DNc9f3X7OgmHMX1P4nLSYTnQJ91bPABaP5XOrt7d9qz0ZCmia8qcxjGYneSiRnR2yC2eLaANc
KEn1uZ1zfwciU892oA+9eNXMfvJ1olK5HUcXUZeNiPi6QnUJAc3tmp05ArSPqjpovcwDYpAe5ipC
BQb1pGiqExRScy/I7MjRBy/q3mkAqqm25+3pgXtr82JvDAOsZDv56Rw4vJs9HbeycIHECjTEXQle
LTDiQQsnU5pF2NHQHECvC5A+Y18HFHbJrqpzdZdEELUYFfgrXqAucPWxYEZbRVcZHWjqQcsHYRFd
qFCmtTwrQdB3b6Xvk+r002R7JYC+niaFHAf7MEhANIYJm0K0mPVB9umrfin8m0lkw7lPC2CfXhTf
wvzrCftRB1XZj5URq5O5aFeG1lmb3tKwWCMDPlhu9T5Mnyygp8EorGM+pxp1pFWn3+Jce2A4Ym45
GzhbjxbcGv2gHZRstoRONbeNHGllEf3wYDYqomCtDEi4FxxRzR3wimRjTKLcCnatz5Qy5a1jjhU1
KlJVmCG0/Wj3FXMb4OGqsgceXHcTcfjbYdoH5QtXfrjJvSUO/Y5GxrZhXHFImSPRreAUBmOsprEK
PLYbaFs52Z3iJz7qTVRf6URc7yyt8gNC6sk3Ttwj6xrDqzFNVjV9VwjSs94QZgIJBBVGsuZW1s9t
pDvnCML42rRLRv6VQQiDp/ndndXpbmjnNirViZd+xNqSKaR89dxficmqtsNSWjdLHc3b3hCHelie
y3l88AeybM25Ogw59o6LhrgJZlWmdZiJZW/GTUZjs03XWZ/qtP8gCFiu1tHIr+ULe4kWOu0MIXVi
74QZP19rVUqecWecGr+5jvrsKR2TczloLuiZrkxuvLyKt6Uw7F0CznTMfIETWodLpw3FZm7Zt7AQ
027sXVpLo8ZdUo3kyGIDJl/HWiQ+FzlujdRM+ztP18o7DqyP3aDsUEvzaAtuxz4b9GY3wr0ooIfO
W9NQlKHeTc2+phd1lU1tuU1KhQLei/Q1CYtw6vlxWGPTA23kp7gE1abBI5xf/ExCWa9YNs32Wyo9
O3SWKK5WBICsrGY4xrP6Brr8nJfaNSgnUKfuxVwYeV5gm9r4XkoehQFt8namJXDCxksbZHyXTaTt
HUif67E/WP4gg7bw3o16ikNzauWe5jhsM5o2R5ZbeWxGMa7bcdfa36LScU6YcydaEbYKM1zRKyni
6Cr2WoyKFdO91pD5mrbCWSfu71OmZB0Syk99kth0MZshuwGsuARtDlxc42/lGL5WJq1tqJKxtq08
Ue3SxPeCRGN052mf6i7e0kZ484B5HluLPZy25rYvaKQzCvXOaQE3lEgXFxyWMYTkuwozyNxEvg6j
RHwdNTJcTPcxzbuHoR5Co+neXGPiRLIsXxrZ3VeLF5+9uAigTNjXLW2+9WQbQVQLXDhe3WLj6pxw
Ksl4aEXBfyBHUN2lwt8ttMhgbJKIOdFDi21R7pJmcPdYzJI3errDhq5aH0S+V4StdJ6Q9b9wcRkw
Zc4TcRgj7Sz72HlAuvMSfxd2pIylVQ7XJDy8wVReEP81NlGb+l3u2I9GqfR1JIr+1rG1ejPr6nlw
GL9ERnJL46kIZOfgtHOab1OMf7TprKAbkoMWNUddz4J4BFHjcMgqPHZRhNIXZqZuHzC4fNL16txZ
YHSbxaNz5EqUpXNcbkzpvwwtCYda4nENYjvAHBjicHufnXqTOK7auDpnTjk8e9OMzco7WLzp27FK
3KuogJtqQA6HuD2f3GHIr/zcZJrp0LzPev++B5z4SRXAJmv3pdOaZ2IJ3F3S9f7Z8Jtt58TaCjTw
k3CShma6HXRTaj3WujLCZBqWzYJfileITruV61bYIt4JUU5Pex9ywrGIHGdde7F6Il/1mDdWHAg7
e1hExCS1EzzYrstkczBXsvG/jAm+DPRl6zo23g1fo7lr+vlN5FXGlkzOPd7j5RoTVQHRtEEfUWkq
PnSFN+2cOb+tKceP06ysM16WWzC/2ZY49XufE/1qwXtw13Dz92C+kfoPMLFLeUqjd7xh4EEVtNia
xHeCsNwQnGkceh5lgO1VPGLM4M9Y9KYVRUYS6sNYrujMQmIe1r6uHarRHPaGXm3YWK8L1c8Bcr4D
VHhvCyXaKgz8buQrERNVZqd8siamhPUpUQjKCg7FcFvfWi5MGFu8he3s348UHOtq6tJdbWfpK9la
vL9dFzZMc6ugArixbedvyk/Qfz0N1AwxlO1Cozsb9B42pcmZbpZk9AI8MBwLm00lm69VdRKSzDTf
STcgzLrDmCVFUCcDeF6lnKvauVJ17mylxgHM0CafB1OMN3kHdULRcNSthjAcjcHKVi/xawGqjzf1
xfxgZb3FtxrMgCdbu0mcUod2LvYOzoqe88qqYhZ9z4lCrnvAoyMd4TtAqdrIPc/rlwof0JYhLeCv
udQzuNf1ss8Mh05/LO5zd14lo2lC3FXiie4D3XJ9Y8ihXNu9/nmU5sFVafGJcfAxxS22S01e954z
DNbS8UsHoM6dt271SGTQLo7e7XFmbLroATuvFepivmliVV4O9E7QmR3jvtnatzlHOG2b1TikAfyd
THClk+80h245OlP/qDpAlg71oDY9zn50FItxmGyHPdKFWpcN3qYpx63dMqFFF7VFvo39RjI5zMxE
M1ZxC+A4L6S2KeoKOYwBhx5HkOMFYNFr6oS2vKW9j2EsmW767C4irqqNoWMxLtJg3Br+bvaLzzXA
LDnB9Y7Me+m3T4tZY+Q5gOLJrmWc3ibDnZE14ajeGosfQi+d8Z6K8fyIe4YanNbmYyPajMPGvCId
KIg4c9qx/sTa2QVSHACPcjvsHeOFPcVsaFuPrVuWcMRjjr7eKUofp7xreJOtvTN2d2bDylOCTfWn
rcgeeMmMsC2fl86t93Sj34AR3xAxVrdGsfaaV0fpYueZL9hliczq8q1jnZRe70iM6770Y98/T2Xl
3ERxBPpTePiImTnKrLnXZHHP8meTipMs1t6NYi9fE3laXDLJGbA3A63qeHTJEfeMnIXBp2eFiv52
TPLmW4oTd8zm6Nr1ewqfTt/YrqseUR2GCyQ3oLZZiAjbJ57XIxlcu6DQDUY/lEuaeWX7kXsmpwl/
q+4kfoDfkfpF1M2VxBb7xbOqAt2l0PZJNMRXc4Wdk3nGoZzQXQS9Yy1homIjdAevWRcGZ19CN4eA
aT0WPFc/Y+GXt5Wle7dxm8swTfovttQE0F5uBX14uQWbHYXD+NgvvbOLSoNiBbXT0aLaeAEATLAF
dr5m5UkxfSqgxe1gyvv3pfrUkhXzoteJfGiJLwddLehBWd1wbswJpwQS+g20yRz4+VCsmI7oXuDm
lrkn2FE/ykqbsclGtxgBOSQKYbh3XVLa+7LurwxKwzOvfoczluGBoaMwme1k2EuciNftQkiS6Sav
mVEu96Uvsz2BRsu59KjYYdLaxpsdzV7NY9Qm9P0rOa/tTjMYczP2dAZ6ZkO61eZWQ/Xkx/gAbEln
32gquS+jtrrX9dE5GAh015BFZ7YMzJg9FNEdr08cuFF/XSJ7YFYiupO7OHMgcma1wjBZMTw9u4kZ
jR8Nkul3wlF7GbXiCj9GsxvdpTmnGl/S0iYJYlh3mPe6qZreBnIdLlNzqhsnsymQ2yrft9Tfm7xv
XwXh/ytmTe0xMuf4yrTJ30ztZvw6e73/2WgmqEnzVHDmG6zCChJRWVcIAPMFInE1rjptliedYfGj
YjzLTF/MHAWMWnifUiDC7KA5NssMPCh2ENE8G7D5HmZ0/MlF6FPcmIZWnlLiFd/8qlpCPSUeazE1
68RosjjENYc9u3Td6AYwomZu/KVM2Y0j2e8g9d43TJWPbg/eN+9q5e+iuZn0Td3aUR7WrM1hivJl
Y5DWwYQ0QpdQpu8uTtuQ53G6IXnpGcW3+0aqwYUjmFtfdb1sFIz1YrqhRx3pwahN1Z5Th8DknlaS
fa+wWW90q3wDu0sbZpEbd0JuhM6nNgKdy/FqwFL0g9pk/JgulAllI++7Wn6yQSiLgUS6hFRQwNeI
0QOwUEzb6kY9p14VX5teZm600XhIkpmw6KQrniNzOGCtxhpUWE+xGXfrUqERiCwst9E0HkuYqbui
oXrnvG7vx7mFPVtOQ7txsTBvbZLid5Cazo7qUdL4pTgvWf80IoS94UQ7nzvhZ+M60fK7ifoPjhJ3
ZclMf9v6iXtdxPMxrzoLd6YkEpZTQ2jPi3XLQzqvE+StDI21JT75sG1vBPuzTgxC0CSW/c5drIPJ
zV+pwEGqt10xoVkQbn6jdYb5/9k7jyXJjTTrvkpb71HmcGiz+TcAIiK1zsrM2sBSQiuHxtP/B8Fi
N4s2PT1cjlkvuCCZMjLg4n73nnvQFUX2TssJFaUT1iIlqq0M48QIWgxFl0nfdycGIegbNRbanaYV
5hP7QHs/VTJiAkeMKVw6I44P+FNqQBAiKwu/piv3Y/FE55IYMaeLhrzuNXf3POCSY37Ok5juTUVn
ZWzqDJo9jerwNqq3ab17AtpAXAjNje6mifILPc+NPeQzi4tyVD7UrLJ9EKP27YsuvyzXVS99MXNe
q1wHUZLdpmgPXZctp5m5zh+rSX8p94acI082lT/SiJM+Jb/6mUYR8Pd8jPvHo6I/LmP/2K6Tdjol
nnqi3oqRq0lTaA1L4srC5ZGEVZvVIZqAda6ZgkzRsowv0Zyn56a5rHvuS5eQkJuXYe31K7sZS3p5
RisKirW0nugCx+hCCdFNNGvlTsRj84Ll0r3kQt1ktK56/YWuFYva8Yeupd+U/fquzBw9PpKU32xQ
53N4r9YNjqzR94a02rV6g/bTR/plC//pPCEkgt6UmT86bykuxySraIU2CLx7cTW9l5Rf7vWy1x9t
SoNf8iV2byPNXU5yvZEX61x1iR+BEbzyVkoj/FWVSLMrLGLWsbXuHz14MAdayLvO7zMxHcrKLDnR
D4n3qWlcITh8FZw8k+ZqwXv2zjC89id7Yf7sDs5dgiv6MGh2c7Pglz20lfY2p4pRslYb1jn6q3HV
Lrrax0YNpV2uinychcNJzzFTZHozVWFLq/pNWer5ZbNwFOaskL/Niic57Ur3FuOPPJ06W77prYhP
NazDuwXQxn62Kv0KHrtzu9Bt/qKV/KvIZpPpTj9cLb1rhnHZ9I/9kEaUjlvXmdPjFC/K/qIU/eIE
kRAQCgYLU22RyPQUBkd1sJyKFwkhrz7Nba/cmVFFRXAzJaQlN37KylX/ccgo8fVFu0ZMVQYzvpwM
swTRpZn3Zcd2e+gHOuRjUHSQdWWxHqzUGE68joAD9hvnvV9YF/DQ9EAFliiub9KeQl5fc6haEwCF
byPH63Vk/qp5iZeG+ltluK+YUmXrz1wZDnCrPQgD5Wjv4e5aV9VQ9Y/mjEIexp1u+JrZ66dDQlJF
Y1a+S0x9OQGguDyyr3OcN7wJgkWcicvjKOYv5Skeap7W8r+2z3mvm0WlcdIfvf7//LfL9F3VXf3V
/48fdfisr17Lz+7PH/TLVyY28POnC1/711/+ZQc5pV9uh0+13H12Q/HbTxF/1ttH/m//598+j1/l
YWk+/9/f3/EY9NtXi9O6+mN2wiGD9a+n3rs+gc7w69R7+4yfhajON8awDK7gUDFaFhvv/2chqvxG
BwBzLRB0x6E3E+d/Tr2Z7cGco+lHEIPYJl4/oxbGN2Z+4PHI9vKnBeD2l6IWTPx+ma1hdCeSdIy1
YocwiT/wg/9xtpYVyyx6myFAnOs1hj+MLjeysVoN242M1ZmiMnAAHU+PLgM/YSRIj8jq2kunFOgT
lZlSPbeJ4iJReXYsk4BxgFTn1FVmLwgaGHGS2UgIjIJuACpWkPnf6UmDFafHU5UiNNcRFcdlppsH
MPXRi2M10Q3zjLwMONOjC2kWYiFLml5+9BxafuRlrjtBxxgwPmRATu7B0rRLmCoSL0Fe5c0Y2m7j
9EExT+ktVuL+JoqLhAirDbXhICwV1wFfBGfe2nIzRVpr1Ln0CH2cZQu5f5ZEoSwWO6vRH7s0m5pT
Qs3pwhLhFVDl0DXjU1X39GaPporj/VxiiD0zROsJzvSLpg6l5TCBwQ+YICrGoCcC21EYtdF2FIV6
/jRjiLjOkGYNSBEI9yjsUbtMjW9zF5t80qKq2zX2KpImrBxgGjurVjh5uTTqGyRkzqzGH5Yhj9d7
nAhx9zDmnFXX07TGl4fCKFJCfOcV/bZiuB2dDs8WhwMtybyrYRJ2N91xetzIGkS46qE8ncfZ6uAb
seBRfna32pnMB+gYooU4lHeVAgUzUoTqBd1Qx7ovKuU5aCllN+xsvWa2WdqtgUPfgvd3ng4FZxet
rbNha6Bo3ZtpSfSCAiBs9gjkqhrv44LnZWdidiefPku9uqtbNPRLAwZRfnCKcZoCo8gUwnPlrgn1
UgMmMZcYhO3jV4LxbEAkkacMrmDg0PM9NU5QT62XniyWpOSpYkQSDn3krX6G+3UMVWbJaYehYXb2
9hJjWaZVTRhncmF4fVkvE2AOjMfVg1eVjNhmPe9v4nHkM3WD9xyHRMcMO61wugOOS/cGf8ishx3A
IunbfKkL/kLZdWphVD/xBlhUQMXS+dlxsgmmCTVU2/vWjsZ0b4sZWxpQoUiCqRh0hhxu105IR+NC
JbzVA7Q2s9RATihcsB+TpWb5A2jlZsdNK45otTEO7bk3S4rUF5f6ARx4UdyoW91Tzp3H1pue4P+m
AYR9bANVjEoo/VFTmSgP8si1ALUC4yI/8i7iYmNfRF4xFgMUqA2NYTFcnTI/PfIzBC0S3EiMI2Qj
6003eQavB4JjOeI42OBAc/RrLHDwWkdyR9pzQkyD/jewxxHyYR2BH0lb4rirfwOBHKEgbZzAB2lH
RiTGRg0ZxpypDBcbdcURv73SWmb3gQ5e5rY9YkeKI4LErDvtHP86Q77pCClJ8wFgSXuEl1gbx4R6
cZAmQksWBt8xZc8+cBmwJw70pvthY6F4RyzKcESk0EWV3MazkTMkakGodEecynBEq5hHzIo9mGOy
Fxt9xTmCWPIc2mSYTRughebX5o1ZEdiWNNowJqvwCKxqmeaduUfICxVu4629kV+SLE3sHatpSgOG
3iUqMOscUAwu5dzclUeAjIOc+phtVJmOvhKEfuxzKybJTp/37RFCo/K0YDfb0DT5RqmZj8CaemPX
2EeMTatH7inGaeA2E5roWXRE3sCCB38zHlE4/TK3QxB1CdPG+ojLKY7oHGgq4gwaIkAdnpDyy9Eq
UqjYgB/HI31HrGWU1E+510739pHQs+je+GkfuT1kHfSck/uG80kW86o5Mn5shBQjAG03rCEzxeXK
nl02AzkICGlYvzr3kBypQaA01S0HWVhCbtLbiqHYxhhiJ4M3lLPm3VRHChEyCQ9ULDc6kVl4+gu1
ntyNdXPgZmY1sbZjzBGZiPENw87rReNJxtpfRFQISzIMrr/andfX+NnFzIjFQS+3mKOiZeKGKk12
OteevKcmi1Eoop7FC1uhNjMU6l2oVhko6nkM2snj9mQmKmFqrtn2bZp5aW/sTbvAHJwLa+WQ3WXi
SWmwss/sJUtr35a9pOjLc0sn8CpT/8C4RL0xyNeuOmvwQtNQJQ12v6JSbbEze0jR1NEZ+kfViVUd
JIKn44Pi6QdaX3MuSHtjLpg1U5IcnTf5WrX+hPKShhVXsctWVknOdaQx6xGTsx0BNU6VMTxOnjnc
R/jFbXzmRXvDI8DvSmXGQkBI4d1EM+DXJtNYP62S9wYUsKRmrenKAY6JjL3h3B7WXFbYelsr/6qS
1HFPeW80q1+Cecj9Zi7G7YdcFB3lUNeqioG4XXx38m5hJIx5IH7Amq01VyLtzfaNIWHGqyuZ0dZh
HlmZMHf9qnJU08GlVjeEKp2JfZP0mO06t5nLAD+KJsIuY5kOqPeFslRMtL34zF8VNnBQCEuwioLM
By9e7hOASLnCRL2O83fk+r3L6dh85eOW7wgS3t2SaYRAZDEvD5MYnaupK1xB+KNtnwmNSMhS8+wY
Z+skNzlLTd6X1mXMhvN8qK4IqzKMWMz+RnrRporH3vrk9ZH5gx91fMk0hfsjR57BdZM2t4WdqAeU
OSzUMdmWYV+abI/+gC+p395i6MAVSBB+6qT2bMz/KTjhxOsY1HcgSzjKGPU0B5aHc8Qv5tJMdlM5
rxfMthAc9aqMT9hRGTxilM8JZrcxM1HCN2cVvwr+xjxXd5o1k1ZJDVEzNJIKuJBr1d87d1JXYxxJ
CqBBV925WdN9TF1n3eU5sMBQB2IY7xYX1K5vR9QHBH2iRYcCL2cfjAwDDms5Tc6pRdn5wF+k0W0/
na2y2gujqB+JvDRnGtN0Fcpuaj4IkliYjJJZPXNCg3tYEQt6Z4Gd2YrxXORMBvJ+8ZEk1HXiNFWC
aWVsZ0TVzY2me5HWBLybppOe3qESYbvLLxajkRw43Ua826iOGuzASWGWsDwNFWlZmEOUrV09AH81
qvO5jDMHYDEBC7+qaqZVg63s7uAl7qKB1RjtF+I68BQXBvjVRcID2viLpzIWe20gc8Y93Wx2q8j1
KsTwGrsh023Y+OAsx5cBOOBzZugtX7bk9uZTQQfvS3CAQefAtEnqj/6bPkCQ1D4UgyXhZ+aGeQSl
a+MNSOktCsuqQxu1+8V93L4/s5Y5okXPL4y2hyLg4G1y/CbCGcqO0Q4M3GLoZaxxRquf1PE0l/sc
ShYNrBhUwl7ORkNCZc4VRQvbbNuplX7QOA2mB5uBK8YWqKlYLJJBnMwUJXdhzcV9hzASufuy1Ka7
KTK7+LDQBCpALgJzZKQDDc8ogiobrM+aX0ncT3M3hA1Qzup7beoYRPzINFPvMJYZ9wjHk6u406XQ
nQfVmV4aYproLqK6GLWg7PvmVut1ihALZ1JPXlvQBnpIPTfu9suqKVbk1Kk1y/PtqUlnol+yKZAx
qogDIMiBNcfuNaQ4aHLGZrdq9ZDdVcV7JE2G+S6yu6bmQNXos18BxSJ4xDGSWZykfoCVHcdcxPJf
clposeqFZtl5wx4paPnOKDttzqtc05MdJIeq8O3S7hY/g7362hjuSpZCucs19PbxjdACY7G8wugP
pVLFP9k+f+l+/r+7fF8zBrzv1ednf/na/B+4gbu4av/1Dfwh+fzbAe/5r3fw7XN+Bx4Y37iAmxvY
mk2TMSr/63cMi/0NR6nNf9845fh1uJ//fgs3vrnSdC3aduV26d6gIL8DD4xvAArE1nrnWPQQ0dD6
F4AH+p/M58SPHbHBn0yYawb9yO6fjM0N14gFHOStnFOugBr8yB/VFjkxIARj87CyiCiKqXOkfnBG
j4zK3LXeA5fU6YOhC7toLNzsbD0GWtiqiidjEfCjNIIOp0VH9gVeqxQHo2Vw7yXpekcnDvdr0ZhT
ctYqzdEukGCxsk3LkD4OMMl+qGO4Zj0Gbaxj6CY9BnDiYxhHWa6La1FwnD0Gdea2dX94qVtXLLAx
KZ4U8x6XtWO6Jzsmfcxj6sc+JoDkSMWpj0XG3NnHeJCrNKJCyzAy1lqOEaJmZdK850uyLzatQcxI
kc3y3VpE7/jLqEOdZE7uZD3Gk+JKr6MwMwiJevhvYtC2Jjkm+5hp6o75puiYdbKOuSftmIHqxxGt
VcMT8NCI3rzqWXdBWrechsijjKaHHOhxqFOW4hhT6ki4If5qLTtFlF922jGIZWyZrPwYz5q2pBaC
AqEt3dsCXPY8V5gAVJbqu7WRWOEMTD9kerbUV6qxQvqSE0Lji2MkbDnGw5YpISoWu1tsTCsY2QbR
CKp8NFf5YemJGQMr50gVxumWOiPPyiETBG8mgqWZoKBZRS4nmJTCYZicDxDP3VlbH3qaNIX+nahk
yvbT5COftVp5f6Ir5FZf2SN828kZiotiyuYenExJg1feeOW0kxI/GSzP7gz0KaaMQnDu5Tzire6u
q3s2fiAQeEBhBcr4N8v5fxa1v29a3L9e1A6vb7+qkNuH/0zSmBukBUs85yYHyqr8x3LmfkMWZCVj
TWJpsqDI/WM1I2KjY6EXwma0jBSJ2vhzMdOMb7SEmpu33gF9tPUG/ZXV7E9BGgN0DEvjpioivkA6
ZEH9o6LYmWNRerhS4ZjX97wZ3cuxlu2/aZz7FaQE08RAG6KefCMpQG/zeAX++E36Bn5quVAYxSwF
K1cFFHxcMaARRdz94VX/byIPv/46P78Ty7/Nb2UyOf9T5MFNkStmzqUyaaNQZibLwbzM4f/8Tf6b
XwfKPX8uiiptSDqEpv7468QWmXnFYmalTntCC2J83S2sfq4ki/BvIhygmfhif4hTCHYym8KmjSsN
6mfLTf3yzSKj4cZlYd2M4FTxzPZtdOnB88+h8BZuE3LjwsQeM+bdFfFoDOceAXso1+lqjD624LIK
1nHuZdhUMeEFArVtwbVeMaYmKF+v90y5hLGLFgOsYFZXUlIc3eXX+WRIdegJ8L6jS5Dx5FbAXVOr
nfrJwxlAG+k0M+XRuFDHOxm39ldarSDwmb2STDXq0fpK15SxI1/CzG6XsuUb61CCPkxtThHMDMll
SZsmbMEUNnnuWZQ5xNUHaajpSuSVzdY28rUNToRccvWSoapipP3ueIBVglFGCHFz7hXoyPiRXpj6
js9JZzoZjZcRx3vGsBm7WkVNtt8T+TwbE6ud8AmL7pNxehntCjEvb/iJ56d5KssvWL/YHOscVwHZ
6eFuhgFANjyWMfbA2ky0wOtS69kta7MJ1qrW3jrMpY+RWQJY6y2l/NSMdBjXA4doYBBlNjy7WVZI
EepJ2T+XLjhagNG80pWbNz9MR1Z3UsVM6GQ/ZRelprt5MBHuZhyI1vFMcjp/w3zOLL+thtdk8Szo
D2uNMhPhmSVPbcju1dHZYpmv85cRWkwitYgRn0IXmzcupr6dXrZOUutQcoPqgtUx3BeuT8aVNHAT
kicfM15MA1uvbMf8aZbu0vqgHq6hRyQ1cYw+v68GJdugIgvzXR9nDUAE0/e31PP6pzkqpu8thAAX
YsaSviMidPeda8tiL5d+ulT5hCcQL1sh/HyN5wvXm+041Fl4OmLYs/gU05S9kz0tMlRExtC+GFWM
GijbYTO6g6PgADPmh6jK9LOWcRA06D7VLgpZ4FvArNDowcyVvQ6n0qpue+KnAwNhUrjhoBbp4PZm
/Mf9bS3X23kFv1uV+vgjn5zkDXU5du5cJmfPgw0GGw7JJnlwenGTYNEAQfotGCOd/46hYze2hIM2
9zJZAALjzXvXdgYMytQZnvWmrAdfOhPX4Lqv8JHgrli5a8+khHoHa6svMg1PwCo2fm1vczMt5rW8
qww3uYgQUcl1QDQlb+zC4KbpPl9+jFmK8F204Cr9mXx1wUpd8JQVfMdiR6lN86EnWFV9TUF3Jm6j
kQROEP0fFQe5x5wV3wsVnqiPwSwm4rZd4ryURmvfSpw3ZlAXDrkafhhsLswIFEnAyJLntOYkXAtz
PccPNTNIR5xhABY2qzEz6jZL66XrtPQdtlF5szQDM/uFAWRLsCYGV5Fm5IqBrhulRISOEoV9cB6f
ERjIqkw8f+8zb6A7I5PPyJj8tXIcyVdIpcunO6a8k4aWAUHAZLUuQi+P3B0KTDWECANc2sDYD1rY
koH6rlgyfygm7OTUB2NqQxYcBUTDjuCZlNim/c7eSBgiXhREmLpjmGREBm7sJGmy0o8YmppoacZy
WZdtz69pEmrh88pHQ8v4AJ0pdrmtaTPTXCwbX6vOW2X2ZqyPXm13bTiTsTT8qvCSbpcWC9eC1SqK
nTTr6S7mF8gJtog1AOzCpEsVMg9NJE1nj+tsiqh+qImDGxZGpKBaIJ8cYL1kM6NpSZzGRlw9Z6w4
veiMt8gLlik/E6d5HM1N00sWs6LObywwJ+aJFLCKoQQJF311jilbsFR5BoFf1BRa6aoJUy7Q/rzp
MkGBePrlRMzEjPZ0GVxl7EbdqcAUTbPwfH1pLewoZU0IZlXpu8m7FZOVHLjrF4lbAC/KB2MMUCiw
3SYgYV6Khu7LLS8Sf9K4aQFTt7LxxizKbCT7Rjlr4Ip+vh9sk8s+2Ox22W0NW+ZJDt6CkNxceymi
1tJzPtXH7j0aoyEJEjEYZQh+gcW3Q1U48apYAiucSN6HtKeYT4TEYlo2HGcMk1QTn0NUA2pcdFOU
nLTtE4OUmu1z/sH/aq69caKtsj3NwRdBXsA+fTFu+K7BiMzzBf/Bg8gL701rLfVDd2daVUyti7tw
Un18aZVudwXwoyHXwoRlxEKdtgae2yRF51RF+qg5jXib6nS+M/VJlQG7u5YfaogkNyUyF/abRar3
Jp/0pzjBFO33kxZh8RzbDCttht0yIMrSvgnWtl0xuEYVDjKq3yqCwLe1EgZyhtJv2Bacq65RAtD5
LPdSc5x39BOGnkwnRmqfbYTmEzA66OiTvb3P480G0mZW1fD8Vd1D1JXJHfbaedljUXI+ckYUBG+a
wtZDR8mVbddh/fJNvVFnWmpYSPe2IwCwMI40AiV7dw56PVGnWGO0t5ZXow8ov8PEMRrOeuJgkYPE
ECskba+zrgk9pQiVQydocdB5IsfEa+/j0XFeUwgMGEDWcbpsTIgRGCZkb+2MPitP2Xu7Q8kVvCI4
mJFuEp7+WiPsEOGedTaQbFjA/Rj6yNtJVGWBxbLJ+pd1yWPyPUvKCpCqEY2n8sz52jF7s7yoF2tl
T5FLZgZN67UvFm8+kJxrXdwuVP9+JcJorgY2Ct5HPH1x4MGa+CGJf+IVNo3BRkyNlRM4tlE9kYHF
DJ51CQv7aGknZhNb+9Qooy7klswkbE43gVJ4I7sDnZX2Yzx1Zh+A9hs2HwvDAr9U89DsnWWQJXAn
OJ18oEw8PEGxuliUAVUMckxasxLZAqN2SB1ej4e8x+YP8wvV+xbiUZ3fQmAuxvNOb1vqWtrYMm+l
A1qJ6UTH346RTMeV04oxuLPCt29gPP0CZ7nOREfp7NJrARWL2ybErwkwan5ejcZkn+JfxBs9OQRI
dv2UjjdZLGV9GEizaOczUbocI7Wj9QFhF/zUuuOohybl3Im0hobiW3nT3/RTWSWonK46aSo55zQV
2ficFiujfkQNm2xHM8P8VmmTtMMFcOVZprUYoaeEkixyDENiXBsZTxwbiSZvAQn1eN1HVHdCdU4m
b3qJI8zv2oW9S6zSZcIrnHFPtDWzwywWtnmFEl0s4TJ3HOyGWbeLKwTl+ZXEYgsTh32REIOGLTbM
Mnf8UNIke8pYa3Zh6Ru99BMT7wOb/PYzD7i7Wt5Yo51AIaKdw5zr7mProWSqateUP+VQxcqAOzsb
DggxYLzKE2ODmde2u2DuWYMpFxGnU1Fg0y0np3Dh01hNe7vOc9ddkgHLMPp3keGBKBLjSQHu0MWe
qzVjHhYjsFdMv7bx5iCfOzscXcwjo8KTOJ6U1WXGddoXcj94mlxPy2XMeTASmx1oTfvqzPCymchY
PogeWxXFkTpLDj6+k8iO+6gJISBVA/GreC3DmjOFTfyY4/9mYMN5GXoiruy3jmwdneUJNF08B3Hu
mZcoPxo/V1Q0z3oEEGW3CAZq36MJ3MlryrytvSGo2jo3DZgotqkmZg/mXGfnn8eL2n/UiL/rlr7p
CP9akDjtis+/1V9/u3z9xRz18/N+Kq0QqunP3XRMx0HmRFH9h9JqfnON30oGDQOgM9zrf2gTlvkN
1OaWIEOBBfch0Qx+ihP8L+QK13IsXE+bUeovaRPbZf2fV1+mJPipPJoRXCC2xDLFdtn/A0kAI3EN
p4YVvHSy6KSPQCKxkAKddAmCp9atE2cHilKSXd00/7awYLvE/+mbY5eHlOzRjGdLsYkAf/jmQtLL
IifO9nGsMowqSu9OSXrTC9Y10WnXioLuXPbZszLBJqANmM7TIdUPhZi6sw6LdcKkK+/oXDUHXDh2
Xpz3E/9RWOJ5XLieJUnSinNeXa7m8Jp50PLoJqUe632C0jCHkaA6puxEtKMwvX9SQrK9u9h1Tsol
lR/Q+pgj1p2BxSEd4Z6aGn1oOxdjJDF2tVxE2PJvy6VMMXpsj1ms5Q0kRm7t323D3NtaYb1qokoL
4i/YMjkRlgWj49Zc2d2d+mvpdevSxdT/s8P7P0/l3zeY7r9+JP3P4lUN3R+9itsn/PYsGvIbDGXe
ugiE6H1AnX9/FKXxDfq8IXEeov78MvOw4NVDRuIxAemLA3Frcf79SdS/SQzaPDn0GAhqMLy/ohI6
7q+PAwMPJDX8xRZCIYqX9WdhbZyNGNuCxMXFsm8fFlyWCEjNulR7Be/tE/5pTmkXoeJ96vbJ3RjJ
7KttuE36I9akGTu+Sztb2c/p7MfKWF5TJ7dbP0689DWyOmblrSNbtJNsJDDvJTJ3ueW7xv06CM3y
k1U3H+zBLQkp1sPWTjaO2PI1D62GcXvW+R265Y+hX6HrMs5T+BnWWXJJMxqn2bWNxPVRalstnNn2
Hm48a3TbK2BA1VWeCY2m0bytH2Z7mF5Swzae4V/kD2lnDNEtmDF2+2ZsuMbp3EfONTtjQwe8wbyW
HwbFwhqH5lpOGGpCfW2ZO5v19hNI3XjQmM3wIgyYRQ7msC4pNrk86YLFEc6haHlBDllk2LdFjzWN
l4mVghz2zH3Aoi9J8zO9NC5WJmLNiV3DvdvVZVI+wxWdHTyTpfM2x15zXwyxbSKPDZxRHHdO36lZ
1G4hGtE2Z+h98VR3Gc4As4uIss2J6KA5dN6XHevWlcUBOQ4HA44ZPmmhxnOrU3gF0LVEEtYqm1yU
m6WpTwbT6WmKRP2rg3l15iJg7ZggtslFXJbU8mnMr4Vsr61Iq55GfQaw2A8tLWpQ3jBAL0A+ziXW
iNeRUqeznvAGljXZChvTIpfrLAGg9lJHRjuHRqzTI2Dm3njabD81MmYCPpn5s8shKS9KGtJVydDd
sdP8iVn7BFEix/O+qwxAYiThybJr+WgTZaCaE0yiXW2mGtwn5IL7Wn6vbDvJAzV4JdLX6m5CAPZa
MH8VYeydE0PghsxZ6B7udGeSnJTj8jGvmO/5HkFAjlgZ5zg8Hg4L58yreE1O1fix5njgd8TDjNu0
LYgPKi4/V1HlRvdTbKnnYcDOFAy6A4dEb3KicbgVRXMyziXvpxWTAqn7YSkJPxjdfLU4sUXktSrm
g5tnxXiaFyRfeRN1RnLiMvS2fOL8fckfhPAixAKdLCMLQpHvuLBEL8yukzUkjksNV9VYZAbtHIQb
pi+ygGIxyc71wFLKqqlfbFCszzljzGfSPjZ5E1Pjdo+L/VVVHSyQsUn1G07WWEgwqlbFHtVtKILW
pgbU1+BSKZ9/kufUZbCOA4MciY8qo3pCKRZurqTRK7nngA9x3APVEVKylj+KuNQQsiUh6i2p3p5r
OFTVLhLkUAIshP0dKFVb823mY7yapK8SLnV99QpPFBMpI778Tp9qKw27eq4KHFOG9UFBDrSQqgVM
ygVMP/O0ttQDW4tI1W3RxxGHotu7OwO7zbqvdLEgLDVoG3ybub1342yFwYPJkAOANVrBIOrK3Jt5
X9R7KCNEcmdnmp472IJfZY6bFomv7G97dFE8wIbRcJNLtOIkT3CeECi4HdnFb4GydyNcVN1Ufm9J
o9nC9OpBVtVYQDld7JWlZJ7hYuJRpGTCHGj1cyveX/gp1RqgYK5vjBLFudUCRyP6bJHQxcjdX1L9
vvCnGBqGfZltJrdTVht38Syb9hSe5XDTqwF5fWK03AYDad5wyMYaK4y7MsuAl5V+pdT8nGfkNrc+
OBfn6UoZO1qUrpIT9oeMcllJXXFYYnt7sbpBe0jYeL4gkxInN1ZH8quRNOe2MHfFfdeD6Ahajlbq
dORSLnmP1XQarnWKO30ZNTxRejNrG3Gice8jOOWUc+dJirWRyQtBCeRc3+U6RngRX93GLMu1MzKI
I0nvsTXfTEHD3zzZcCW7wip4h9RJ9n1asEftHaNgbek43xXwulEVkesa+vbwmMHtaegPFhCUpHPe
e5WhgjIe3fRgYiNKd+3kqs/ObDob1khdf9FAx/7gdYJbjc2dCVNTtozjHlKvo8hE2ahEbbK0FfKw
qM8sGS8kOvKFL9smOsY/cNgV4E0blXNHfp31x7UoH6esby3PQShreUjwxFAsZVBFQ0hXrkZ8uMvP
vcFuxU6Li3bc5R1x+aAA2l2TwavkF6k9+ZiD6X3MtYEUVYKZ+J2Vkl0P0W7rFrREfkX1x2YIsgue
msUdMAzHK1ntolXUY3WNhuQQzzDHYS846xSM9LGzT/PqYSkcaZk6tMU6v8PFYuXvchaNjPPoxOUV
wP95v4h6340Km3jh5BiIx3zQ2x3KlE13KOYJ+0zTbWvYldwlX8h75VUoawlZhUXbERgCHbgVlVxm
sLpjuh4iw2IUv7qNcvwqmvB02b1nXmEyaEDPgI+7pOSXFF9Ejv+lqMYWaLShxZ8Ygz03bKVK34Qy
re8AzYt4z63aQc+oNKEHGBPNi8pg0oFOSCIcpErq9X6xDkAjkngmjciVG/O5ERvTnV5468NUkQDj
1WmJgxYFL0DYTDabdDVX8oJ8biKZ/GnZVW/qEt0Ah9ZnMy9A5Ka6mB6WlmBpUCWT8TV0HDqo5zGX
j4qmQdaYVmXXMFEGKMZ4IkHcxopC8whJ2N6tQzUleCkBWvsFb92rBgfDCPelksMeiGt/Y49x/MJR
coXTZeNJ5Y7SUjUtdR374Dqgf874FF9gJxbq1Coa68ljVnmWLrL+ABC8SgDfmtscyoGf8WxQlbqw
GwDh+wR/b3eSaQjVfqqT3A8YaI3jrnV1WGNoeO4tt8jhQsXRtJFPR7fZJx5PJ25IfrKgbfT6xsDe
PKJjGvh94QHT0JEgPSRBObkcwjg+ZtZuxMOMq1nYAykqUaM0op1HWGViThVhb2TVuEvqvngvYk+x
X3f8JkGdYfgCJd0Y35laDPImz2OGHiCEFYZJKHfP9B/jFJwFczAGf86MLdROKfPkYDCu1+B6cD8s
Fjr7fq4nKz11ycgwsoQRfKdDcSZoWQ/F/+fuTJbjRrIs+kONMszu2MYcjCBFUqREaQPTiBlwDI7p
6/sgM6taDLFJ07LbalNVyhQCgMOH9+499+Sx84FeXTTJrbZV9Mg2VMUbhy4qBcFkBEHjzvhS1knl
Bj5cfbP+kTRJcJJZnnyX9PSjld/bcr7quzjS+wShYnCw6xLmTe4scdVJ7yFlrNiy3HZg57vN2HTd
g41G7lY0qZudnWgI4cPiSW/X7GUHViEOaciAiUMAaRURCLzyS2qxcJwd61brCZ5NLP0FNBASeEkf
w3UeCgDU33DW4Z2h6QRhqS7q8c5pyLTYOlYbsS2Fn453120T+0YXlJLoVPWhN4K8kDGKVr+Hprdy
dAHSZFDa8Y4+FR51aGxf0PSoRPMoLAn0lZC6Fp4HdSgBYUemj0h8dLpP5mymG90V6CCuEt+wfTZ9
7tTvVYj1fgfOb652C29X6FXfzj5Fb07p97Xs4fbC3bOv7Ax897vZxcyyccK6gB1EwPC5TRFYUWDt
k59eyS5+3/e9+BYGgr5H0QBSY1vWdpIRJmfEi0CYgZ4lTkalEQ/gwWKtdlkLLCYuGfbMziJT8l56
Ur+fDCOKtj2hyA95MyDwRL8u73QMJBjBP4HPlWJ+yUYb6MjIkl+XM5rx1JGV3DjZkH3ugkDDOJiL
9kcnbSRimJyCq9ZTlOubxmSmbovcw1zLzJwe7Ba9ZBlVpodxdBgf6Us4cuPREEAmwR6W3kVttXv0
wFKvWRGVv86NErC4xrZEWdy3yTowo9xQT1PcjN02I3+A0OmSSuOuDGCqu2gZ7E0/wnLB+IrXYad4
IPRTsFIFK3Nwlj190DozTU56Xkeafu01eBycL92EuYZjBW/iYAWd8A4Vxw3KnXWsWkqfAF5Wjp0k
MArBFRuHIoOUfEp8Wyva7zr54jbCq7duQh35OJTYtteBcMwnTRUH7AXT4MHKik6d0qQLfewny0Jk
9QZo4iCpWmRcGVOaNlRdXcGCm/nY2QQaAFJC60sLVVuteobSh7qcoL/FUxdQOTZJKa+FmuJNF6Bd
hXwm+Q2YddJ3vWVSMPfjGkIxgNJKrZClux9BcE0cJEjPsjearo/8kkN1bg6TW4Kz6DB1ZyvdB928
CbVkSQxU7J2Fxpq1gQO5mHmUgfMpFoWDC8ow7E9276h3udF7uN5ikaBfoIY8bk0rQUnMQkDzKXXc
+m6swY4ceipYKSbtkZ16wtcjV4XrzJDGfJrR0KO8mqACn65xD9TIorMW2PfTMICK8Fl7BzS3BCMc
6LniheAjLk8IJPSG2ll3Enwn1dqUrsf8X3jeQsxFTFiBanlYxjzQGpuqMc1lh/1YyAQOcbl3Wwda
JmeRvZHaiOnbHM/CQZM1gXR5jOtHNrzx0zi47fdgNOQyzwcREQyeDp298gBUXndWGsfrsAn994ZK
+mFNLc+Pj2nSRw8FXjmOx42jvsy4vB+NyfXfe5RBbubG4O/pUe0Q2WD4FRupAJgXKD4fLJnXKdBA
E73gnUkp3FuJnMh60IOkv+0mZ+QIrOB43ht5mo7ACE3Oz6I2uk+hHoxz0CvnC8nv4CIqmGEGDO3e
OdudWz0VCXMKLU501X7kZvjTmsGc1nnp4j7xoxxjjU8Yyo+sjeYMGDouybVRRuYWpmMVX1kwafaR
kfbxWo959iOxJ7vYBVUxik3p6lxsVD9PCNm71OUsl5pT9a5qM/EzwoiWAbvsfUQEmBf/CZf6o1rb
/zX5sOVTUP7fy2jX1byoh2tNM+BvQ/DCuv7rX/q7lOaa1K6FjZuCAjWTiYtk6h8Tr0lco73wp1HW
WD4auv8UtQ0LQLUwpQlTmirN32W2f0vubGTH6JDRswdUvLHe/pGA+EI+BsFEECjmScenpudwrYvK
skg9A0XXwDbFMijLVt650DK9q/1Wlm/oxxZl3f9UsfnJXIsSIQhgdO8SPf7za2W9CPo2VyhM2cv3
jGoJv5+9bgyDNOxPjswi9cYlLyR4yyWl41kWJUwyoOxLRaGXySLlED8AVBs65AUTBZkmTo6/vPPb
v2/h1xizF25MLnJCDz6ScKiBPr+xXDB5hh7xBDEHi/goPItUAVN6mi1sKb3V4JXIeF6/5gsvDus3
xCIXlzcNk4trxnmuhNeJAUgP33LkTgXciXhm99MJHe1fv9hLNwgvfUm3pCIsl0H8a/+BkmBtUQNl
LiRZ6cYpA+87ipL6UBu9utIJ6Oo33tui9Px1qNDCp9mCOhNRMBL3y2A4BqTZVxm44h5GqNlOX8cY
Op7W7HVSLzjDfDrFdbt9/S4vB8tyUUmfxxJsQigmXHwLcReOlY+5dhFTcawufAIM8uotxvrvV5HU
yAGMUsLmw5dLo+mXXk5fq4L9L1xiYB79TSJUco3k4Ovrt3I5OkiA9UmxW/phpmA7e6GkHSdsz2px
YCrPah4JW8K/ZsNXB9dWHP74Uoh1+aAJJlsI6xf307qcetKBqmAaLdKivOAsQyrHNDw5Q6znN97R
MtKeDwzsnMxXpr109Zghnz+9IalqcFIgRvIscff51NWfYtXrj3BT/HezzoDD+HCp3vjYLsc/jxOk
gkOQALsun27i86tGnV/XSgK/zC2/I+dxHk+pDMqzo8icmKYSydvrD/WFQQJ+3/Z4fRanI2/5818G
yZjKmpIXBbGE2Ed0VE54kGIa3/isX74KbZSlxWP/9lnnHLtCtl1Uo/EcwHixos3Q2tafPzwU5zR3
6cU6rHX283sJ81nEs0kxY0C2ua8yz7gJ60Rc2VQBfsJ3rW9ff3a/zx20euEo+Sytiy764tkRluQX
lYLIRiLBgae8iC2DmgOuflKF9S6VTQdN2nojn/OFL478bMTxLi0wFoKLLw7xg100JcUTCUFm22iv
2hFQBxvLmPXj6zf422tb5ijOWj5RTAhPxPJTfhkcta8MjUiQ3HHpQD6b6TyXkIr+dAhKxORAQpB5
Ly2/4OIxEpNCfA/tHph2CVkURmGMG9V11vs/vJllljJpC1ID+Cul8fnNpLWk0NBlzmrycdLhmQbF
29Ac+sOrBGw8cAJaywKNNOziAw5s2QGqUzYtZUKn7D6M121Vis3rV/ltDPDFIhIwF6c6vq/Lq0zo
JHopC16MK6kNZ/N8+1dJMfXbdPf6pX4bA39dCvk8xWcO1dYSfPDLGDBH9I0UBeiyeTFn5anQpnuc
VEKp+vULLRPqswmXEBA2LCj+TQ7DbEWfX6jhoI9NZ4aHqPzQYk6fOnFI8DEaa1tMw7zu7CkDKg7X
uEMshwsZrmAqxz++XxrIfFloRkxeobh4gXyvTholgGAJWgHoOoUY7/fg+VT1xv3+/g59W4DW8bme
x3UuvmMEkOgEvQDi7MjBDl0g7A4960PkKPvh9Uf7+zv0uYBLqI1jscuxL3ZV/mx5dVOMctX2s3on
DLc8VBntjj++iku73qVdb1nM9csN/zJSpjLyQbrT6kgh3W2rzKFUoof4jceGf+ZioGCNXDKXuSPO
7zZCw+fX8ZI0nclCj9Yp3Kdxi+u9aLcmdLnvQnZh88ngROlyvKzZn266RIXEjNVN6Eb7qKUv9d5v
iCHd2dgBmT4Nw6gojo2GtbFxk5nnJCvm7wKfsEKLPmXNjxCxcUpB2G1p3ySt2byPnLYHvM5q3Gzn
FLcwgunIyporcwznkH5q7BDIddUGsEdCNLlQLOiGVHHmBqgldTTJY23DX7hL49Htd0MrI2I7WM/q
/s4bQxhsKX/sglMvtXUnREKlCiQqtGahsgD9boq2YE+iVhOfdNqqD15cYZyseiocNXen3gEPNMSn
uKGudG22hZhXGE+FBx3HxzvAObwLDlkSWOXtHHjVdBwpMmV3Rggmb2e1xjie2W9P0FVRa44koQM6
xQVd4tkvV1T9SdKwM68S2260E+++Wtzdu5jCo7t2Zs9wAZB7yDUzOqZ3cNsBjbkJ3kKqtu0w0/Nm
c7XSmVTeTntklD7ZUUhUStV5mfOIFyKeib0DxZR/yem0xVsl6SyCwXFiGoKmp4tNB0S9OzRuLyjB
ERtEaIk/RJ8zevbUp5sRuXkxWsmjiTZ6PsqAfs/GRfgaI/JpquRWoAd8lLGdT4dqlvlw7BuByL3t
R3OTO2oGY57jMeet9RPW/zYp4E2PKLPvIp0JYgpEXFiL/Tsv2Yfyt9/FgDvwzxQ+NBqnIOh4Hec+
pgFfFzlQ/tj0g6sSe+Wtxu7uP0yubKdj21JpW5S/ACqLbdNHKeTlycyjTm/wosfGV5kiESUcxIEb
fkONvGhOZM95zlZRdmm+I/afj8hKZLh2VN4CBPARnqMQYERAo6Ii6QB+kl3zXnW1Tr5OIEccZ12W
JoiireeozmkPQOYMO9q0YWVCyCiLOhLkcNd5MIiNXUdm/z1wKrM7u7LO2x+6ThtVrnFRBXO0cycH
5F0hy/iqVVE8bvvGt+oDP6L9lpmy9PYUp5PbpVkAfsIHWAQBuzNO0QBCW6/YYBfVLawXi7p03+I8
/TanGKKIW22MwCCliQLwV3Mo7HIf6WCBrQd1ZiOE8Oi0l+SiDJsgBZm0aswZ1UVDtN54pDyei/Uc
g5G4G3NH0HDtgj64HjvKt/s4Kqrvko+q38PSKM1vBZICcoLBpp4WONB0zsfQyHeDVL08OnFmmduJ
j2fAAuD1Nx0M/eg0Qk7K70lF9t1dU6Q2fVtEu/bWcuipkfmKspYGDfVmBKEZvXfoxW6whRxVAJBJ
w0KtmUlZwRBA8xiMiYYApbYQ4gEi+Q9TXpn9XvBXulu3hXK9akUMAUS6Y18dOjtZMP4O6VVrt1V1
uKYVQT0tbEX2g2ZpwgaYdgtNXxxb1sHTQzl8AtlTt8eYE09wSOB7OSfVFpF7qylg+h+rSuvkfjCD
Uh19mct5b1cDXbrZjnKPRM4u+Fh7XXJtKpAUWztPqx+mpdvoOlY1Dse5Q+q7zUJVEbsXuTJ/XzcS
E5BhVuQCgh+Fy00dGcV3VsWANlPMayVewnSd8fnfZGM5NEhDZDId6GQ46Rq2p+3Rz+fAf0A+aHkb
EJL0vwO+xqdKGDRdjCkv7lqaeEtkQG7ckB9Tv2fiFzaaPmlEe4diNM2asu2gRhQqe1AZZV7CR+TY
7KMR9dVuluBC3k0EcsW8v85vd23SeBAXHEPKLZQwjJsojhq5cy1V04kb0yZ8wrJFaXas6HKfnaAz
AEANQXKsmC/cQwVRHuAwRoDyE1Q6mGilnoNPfs7CubaxsPg/a5TaJq5Qq6RODVapX4VTPECnRudl
kIxtJs0G8UPuX83om+mBDSZaShZxivUm2g69dW3dTTuz7y0IzqA0Foi7g5yd3NQKyaMJsu0q5mux
do2Rmu1aasyAV0QhkgI8+qhhthK0anqsTWLIVlGep/YjMDdiy0dyg4Irk6UcWTzKdVq0FIXYo/hT
UO+cksLNNrOV+Mq0VpvXfiWiHUZNt17zsSiAN0noZetYVK7AxJX3wRokqZldTRobEWZ6i9K2GWuK
EmqauZMhQpOxUe6UkGfVVwSmBI0bPU2hRSkNRQP5pXRiUbvNCK7zNb5JBHioOwAnU6ZnU6gCv/lR
GTjTaLdMYIwZUD57/MAZDmPfNrhhphhmZTVkZJ5iMHc/J1MzvE+tBDdCYfh8inneGO+UEQok7irt
B/BLIlIYafsgvcKpjkh9CgwUfEHl4qcScQ/ItsdQRBJzL9KfdmFjeqHrMoBO08X0VaoavQueiQEL
V1Nr5nY/QtwwmFYrN4Gy4NHZi9nlAI4YO0Ri95xXewVQX9sDnVImXcB9bdj7H2VXxuUxIa9Zb1HQ
gNGqStrla1El0x1Vv6lc+60yIa8Qfy53lZ8iuQVuJte+37ofAI8Re1u0mP1RweZmSqSHJj+4yMJh
poVQdXfxDDOO30PyLJaFlNZPTeI6gSNlFkxrAWMWis+QceI00fc/2Sx9fPLl7MBRwBEMKNCrne8x
7EAWwIGcT7aZZZvRxrFwF2RFT7h5M7MYbBqZljl571n5BQMahCayaa0HonrBN1a5XV+Bf0vjtWWk
Q44eLRXI0fpW3KDamuWO2sIo2SDl9ZoiSRSCL/VsE0N1LbIU16UK69soNOvo3RTnpPx2kSxQUuAI
7IdTXaazs4VkTP6QMMsqvs7Av6JuqyEJvLdn0s3WFe2i9MaF7tvvM5K/x8MMEqMGIjD51inssiA7
kSNjdKSYBzZAMGDdYXJFRk+kBA6G1hUw77xwNOddYSTSPVY1eNvobDtT4n0jOqdQrK92LZaEHhZS
uGqLADVbK8Nx1We2LXa1aeYWx3JaD9jUEKJpAmNTYH69H/neAWcPafIqL0L0fRwOUXSWGo8avgtA
3i4nwafamCK9BFFAhQDQYVEVrsR0B2arDjaJDiAcBkacZDt6VOQPEHZCug6FH5xybLqwT8d1ig3L
J1aLSIlIe1dd67TtXrtdfmcaVY+5s/HmjxUR8RV78FrXG/hI7n1TDP2V14ITJB3V1ucodBau2dSg
RSQQGf1AWLVNsx2gHfZPOrKdp4mz7RIRE2hrBzO3FKvALLJuhxi2i7YLFZEQFBc1XR3536n1ozus
kJogIzWd+jZ2TaSRHr+cuO+WpXFl6NK4MYke8hnyJdzntJookffUFKJtayXpU2jGzCCGgTMf9xub
RCSBCV33wkr1l4ZFfVjr2kBL1NsFoWtNHg4f61Qie4wGe0APayn/AY4WXsfSsggmhjfWgfICmm+S
PB81PcHCsukPaFAJX8vnunzwDNsxFumXh12+ncQtUgnfXDk5fsW1k8Tpk20nyO0RCyJBkIBMD4gx
w4mr05zBiTvKe2tIjQIbXArcEw5UQfBnXPc/0JPShwXQy2eY1imh6jrVsMcjR3QfWj3F39AUUjKd
gbyaG85sw89STuqjn6T+wSVSCo1qZnFa4ixQIbowABoRjsG36jXGuKw3HZb5IjVozvZaIO/zOQ59
GYxOnObSHQs88GkOkRIm2y2UvkI9BklTE5MUi5ahhE9NbOrAtXa07QFbN8jB/J2ZzRj0RekNcBwx
30PiskG9bbIpne90mWIjBxDpnoWB4ucK2LTxWJNOaD4qaZON0zQZ2ojadW7HVpvOGpyTcY/BJkbE
asIjDmKtz7XZuxq14YS6GiNW9RXDZHULya0j5hy3I4dhGvHzmqwBwJOFBa1pWQ7CcG+7Gu5lin6r
uKPmMfyI6rL8mave8zaF0bJ6Qs+0m01gjeUXetq0XyPwSyR9lGE/gWvLIg/y1UoAqPaY45qSaZrh
U6XtSTDbBJ8ISiuauwy5zsxPjDM97QT0/+zRKYuyK1bKniK8f4GD4fBdXBrYVleGMtu6XrMB4k+E
GYoP2Ofmx0HweW3zvPT6nVbIYzdD53lPUZv2Dy5HQWIoOYU66LPLSjKU0omAB5rycjcZVn8aZzbt
azHPHEP4WhMGnamJYxxx8nbxj6Y2WprLlZy/EPOmv6f4xLG/Bqw6jFNoAStl1JqcyCLKELfVWXny
MD7HuyKAvbMGXO2DG2jaRX1a2M6HCnzbhz5l9mayzZFaBnTsD2lZOoAdcFzflC50bN6DQn8j2Kl/
jzC2BnuCr7Mn5SEj2nQdAlyyexJnDfU+ePJGdBK3duYPOLqRsHvqq044yD3kWFSCzzzbyQKdN+CU
jDGyhPAItf8YqyYgQqBHmrMyatElmxASRL+L3Hl2T4XQ3gP2GD3uR7aCmK97qgkBfpchTlEZ0Prf
+CIzXPjvZExTkK2/LeZf5jbAuDiGO+zkHJSh9mwpNrEhrzo3UvjrFSeFvh29gzfMOeJ/9pvkZVrj
/DADZ/sc+QhSVhWU3CfAn/41+S9WRjJ2x1KRDH7/YYAg3PJxmEtaPaPfhekG0RCIkbJJuRbU0FaU
h9USrZlG+b7GqIZmKu/Lb0XQo63AM2sSgOClg7XWnWivHJLtx+0EohQIBfhOADuIcL8YpIgm58Gr
wOinkxTNnvZnGK7Yauj7piWRjWVajjel1RbB1q5qI2CRr8f7uUusbD+XPTlUQ28YCTxzKqUMPSkU
w3DwD0IM3kLqpfC88hAp1jdVAiB0nUjifc99YUVPiMZgJSW+Ut1KeIX9QPQacABI+gKrI4oH9m5g
d09JoUegmLORfmDLNy3ERdbQdRPiP1rVgwAP1LgYZFce+eWQGCREynWP6/KbwMRNXIMT9NR5BCz4
/charTaMS6ZDwiZw8KF8D6JNDqUc9QOUos/1wDSzaieiWSCnkuZt1HJ+h9tv/NFAJF5Uk0i0rwbV
998ZlxGCM8wqyU+MuWUNFX5R8oYgsojGhCRIf5rYqZz0Pt2VeykCVk6QB9ohk7c3TYwlLiDI0kmz
etuY3fx1rBPmHbh81m0eJgN8eGNuPmHkatg09UkjG2JZSIYJryGtIlp+D8jY5fuq9ZTuB8WWRN+Y
Sk5YpWpY1URocFL9RuEgLT6DZSdIKWqsttu3kaJMhXGas/pDxjYOvakabN94yl0zid/TVBQucls1
Z3ynsWfm7X3u5F6w9vyRhgtpMYm6lqE//BxGZJHrqRwz5mk75LSMYLYHveUn52yW4Q+v7oufbG71
J+RisQ0FTOn8Z4qJpd/5gi30yvKRzh6nVqXV+ziOFIlZOWabBx8RIRYKGhIfkfzcY3OQDYcI7Nlo
TZqTUxJ+4KQGJNTAizeh8uwDz/lzW1hnRInvysr9yXk326Cm/17m9vgpDWS7LWQU7H0xXLXLltNQ
1l4uoTiZNdjut0i6U3z6L8WnRBpjgLq5MaAo9m1i3Bp+6WAztlPQAD4M03Sdkl7zibKEx1FGUILd
2+3gvfsvWY1h03D844BeRviC4GL1NIpSTY6tY73nZIZ9ReqY7ek0yPZWBdXIGlPr7PH1iu1vlVSB
5YlirWtalul45kVdGA+vx8jEY5DwtNc4VQm0Aom0QfM9/mFxmIMhfRd6SAtGPlgsks+Kw96IjhSy
SriyCEa8jlgGNy5c3+PrN3RZ6OYqtERMWt60RRDHXBTvW99zO8TwxgrLTnPFIag8I2xx3rjKXzKL
X1sVXCYAiw8Blsq9a1sXveE2gjFsdxBagsHIw12TseqsQlIt661os+kGRKy8GYTJmSKLauNRsuD9
NH2Hrc/r9/vSC7RMRKdAarG0iosfQgSIaxkGL5CNMjLJTgRrw0TIXtbGP+2KP9JU/f8EN1omkpb/
XXm1R+3+48sz1dXyL/ytujLEv3xkKvTiLAYdqKqFZPVvbKMHgNFyLYzGdPUJwaHD829so/0vX/DP
I89YeGeM2f9YGMW/6Anx/y4uYMvjT/4oPMFaet7/M1SRLix/E40Sh0Y12itzGUG/NGXSbow45sTX
RjM0X4Acw0dvuhoojx8hit2YSeHeelbLuTOE3kNZYrA1cYTRmP5AFVxMxwyDXrn55QHe/n35X2VM
zxvnf/8oy0GWgi7F5iO6+EyLoqxNe8yv52lS74vc8D4pOhXBxnfD7DNE2gEhSc7WztPWn2kE/rk0
ORc8DJO8u8uWdj7YeKFEes3iYOwQUXlniFjULezEvO0mK/76+p0ud3L5+Dmj0Qe26aPznT5//Bww
aXvn6bV081RwZGuKbylJ4p9DWRHSQNjK99ev93xC+Pv2fr3eMhx+ed0sd36juZ5lz0AnMpNybs0O
Vab8z9ev9Hyq/edKaGNQyFCLpa3+/Epx0qiKptG1kZfdNYCn4pjid3j3+kVeGig28gpJ1Cr++suL
AKzGCtQm1xX72v0E/fFnwznxPKVtfrThMXzVtT/g8vP/rBn9z91JOozQC5ev9+I5thnGgTKKrylS
SGetOJbsELlH93L25H05ak5OedBTRfON+xCKhli9fuMvPt0ArQL9cIR3C/Xg1/cYiGaCfMH1s8rc
qiYZ9gBLmzfW5BcG56LqRPsjuApaz+cXyTxJJAKVsERSndLmZOwtssbuxiyLr23VdG/IZf6SClx8
DIAXHBPrk8tFrYvr2aPMPNuLrlMiK0/NqMjyTezktjKd8E7CrP8UwIDZTz6QKVNnZrsTfDaQ9IZy
2r3+eF/4TPgcl//wWTq/vd6+7Jk2w+i607m17lTuonBvQZsEGCT/+EqLRZ1dj4OEkjnn+TOmjUVq
N2FjPdSWJ2dM0mMTzP5uwOhweP1KLz1eB1KaabPU4Fa/FAYVNTOZSJ1zYibWQ8ej/Ey7WH51rcko
j0Xh56eZ/06kZ0iMKBDyIvtCavCogL4QpvL6j3nhwwWewT27km1f4Fx8P4C5YS751plvCHTKjI3t
M4cFtSXMbr6erKj4MNO/ORYwx0+vX/mFQU3ZDz0RC4vH4nqx4BVznAoaP+cqyuTBnoKO8BBidNNs
anaYBqM/2wv+NVPABVloIewIwTCz/v/6pWqy2Vl67bNr+VSaCvIDCtjodApWWQ0eb+id8dzEUn9M
DGkdjLB0PpJXpN+YL5aN3sWn9exXXAwzZvpQUAI443pjbaefVP/Ealnv6a+DgcvPQpCRPVWB2nfg
kN4YeS9MVq4lKf5jqGEWuVQIYzAnqmW2zt1YzFcZ5p2D1Ud28sYtvvDNwp9m0w01lgXVvVhKu6EJ
TaWssxGa3Tb0envfxYW5bmmjvaGwu1CY/P1OF4k6yhx8uuzHnr9TEc3UanvrHID2pHocUxGlGkUm
qdsl2HJZb6LryWyH4+J4wOoAw99LkbEtAL/6A36k6ZqWmHMzgimOV7bX0Ad+fZS/9LEvrBnHWnTn
cGYvhp2kH2q43ngGVDadh6Z1t1YZ5Lc2VaL9RE2P9JYioJ05h0elIcFXzVgfw0qot8b/8iU/H3kc
QFwKa+x1WSvJ+no2/oO4M2jw+Kc8MYcz4dgm0GdXb3WjgrtYoB1MfGiGoTXmd1RWcFTXLRHIfgMO
F2bf8MaG4eJotrw6y+Rkhp8BiSS7y4s1xhn1UEnpnfqmypHoZPoaSI2CFEU0SVj2/b4RQh+stGi2
9A8p5ULE+PDH78YCTGnTF1100Zgxnj+SNK7nAM3fCXZZe11ZszgjcAlvwEsYmwb32n2QjMkBf12A
ObCM7qYWvcrkk5f4xg/5/ZP560kEPqYEBxn4xR4t1aPTW9o9hUWbfg99T20ib8ToVhJ83U/EME+U
NvacZuuDQ9v5Z2A1/RPNy3ID0WE+IlqhvNK7zY0cJvetj2x5ChcDh+7cX8cm2kG/sVWsxC54gM7J
s2lqrQMdextqte6Rqqu+rosvIfW1LfstcnPGPtwWOrQ3bOr1iYNKXK8qh9ChN57XC2PZph6CVI6f
JVCZPX9xkdvhcoUy0CnKdsBb3fx2TuipqI5tSKRUfj8FLUoF3X6J7XEJBKqCI5ZOGrENlMw3Nikv
jWV+Dj1MZr1F7HlRnlFDSwKTcE4RWD/GbehbK6Aa7krjm90uxcoH152q+7GnQe2q8sZwWHVefyS/
r+PU0FDBL3o+JsNLeb/uPFe0g30yKbzukgTlpbS0mW06pCyf9OQ3RyQKn4gcc98auy8OD65J2RMh
Jse15+8iwUBm5sI6pWVbH1yD1GVYuWInvNy8y5vAItgYXkFQ0HcmvygJj2OQHwWdupXN49kURdC9
Mbf8/iwwH/AcAo9MQzbly5//crbKS4O63ZyeEigSX8zGYqjOmPJgHkRuu3Y6f6JnwW7v4IeN3rz+
Hn5fYpGjgrSzISIxvV06mox4cDPAdSeJDvC+G+JpT8Uy+/r6RawXr4J6nmogct/gcu/kJZ0iYDw+
zWKqbia/7Y9NYWTrHkEV9yfcXc5wIM8wpF2SUZLElksggoidcZNrZ/5El4OyMNq8aPv6L3vh0bPK
4FJjD836H1wMhjyE0Nnww3g69mGsrOKGAKJkF452tJYY3ldTFRLWqsM3pvLlC3s+R4EmYRNLHZmq
ZeBcfIFZhx+8LIwr6Wcy34wViv61GjBOw/Qkb3OTDyG0THuIxrcOgH+d8C4vLZfNDtt51tbLW+4k
TgrCvE6N8KqzUwPhKIakW3sp+QjEsK07yvJbYE93UV/7p2FovJ1nTO3OWJiqymiy2wZe+jr3wu49
OXDvaPDOdwiBm+ui7gkE66Nvjakf9JA6VxOau22palo4TUsTlf/5xjbh9105kl0aEf6yUWDvtoy8
X74dQqSwRWtko/XyfeRNIxHJYZptALpUWwfy6t3rI+b3obxcECk5EycHMP/izTFcCnt2/atRwFKP
tKx3CyVp/fpFXrgrvkocQh6sMY45FxeBzaroPHlXEMzD2164hMHVZYT8y7LyCf5JbLx//YK/L+iC
LR9eTT7QZT5e/vyXxwi+vWHX0Vx1U52AZqG9mMeWvzM8KAevX4nD0sXYp1zF7pfSIe+NG7xMXa3L
XI9La9+eEYLsoKrSV2sjs/xolkQvryU0B5JAw2L+aCtmLhRaxH5v4YATqO63oX9tD3ihafC1zsEc
stk+tFCA4/UMGJz9IRFz7yzMvzCVYcnscxGM4bFop+q7hg/zA/FBW7+fXDtbWvQqVOu2zp0PQ5Nn
597pgm8gd7C6C2Jav1ijK2Dd235HcKaMPSIqQ5l/a5RGSKpC0rZWrm+lN4rXhQE+7tpgZwOdRd4x
Ft42cGeDfjTRct+wxc9nQlSGdlNKB5YZbnwzZMHF8LEaVJ7dCnOWNFSVo7/x8Tc/F0zMKatE3/PP
DhipQc3kP1uF4G4TO5P/AwB6es9Z1fzZlqN9B9ABJDHtZzEg4LGsr2Vn5dHGwMKhyFrL/S9p5dv9
qjfM8LNbELmD3ivPnU04mLSeMze703lOtiYnOuOBeoAd70MsmmqVErk5noiaqeAt0LRAtGWPxbBC
KIXOFLsBD69aEreVro6pDsq1ndbGj4Zz0GMH5j9cxaMfMIIVivWtKJEP7oGbpxAb4uajrXXZI3no
hnqXxlFdb4l3xKdmg2rtV1OXQsGx/QbaDhs17yepkcjh+9x/asoMka7DQgm/EhQuvfB2DlzAxtMS
Ct8RB7oi6nE4VQZ81o2m8NuuO3zuOPz6sN4Igr3hy3sQZVZxCXR31ZYshZvWkcOhbQuyabs6jo1N
5STw2bzaC98VTY80gfYQtOwMQOStGxZGvEcJNlx1aYOCyZqmOkJAkLDPy9ACkMhptjnwN+J3K3j0
iRWe+iDLq61u43IPoEl+81I7cdFOQ7xatWSmEpUOiucDnwEWgtH0EGYFXtN2W6dxp6PTOsUnNlQ2
IAwi6L9qL15eSRkZelUkU3bUtmg+MCmOIxqpEWxJacUEOdQjbNp2dL77JevsyotrlFW5Y4sN9LZE
b4p5GieeoTkvRauS3r8eJ+/9YLrGJxmD9drqDAXXWhHFfsqRbHt7OsOhiQu/r7ND1P83e2fSHDey
Zem/8qz2SMPkGMyqaxFATAwG50HiBkZRFCbHPDiAX98fmJmvU8qsVL8yq0W1tWVuRIkMBgJwv37v
Od9p/fQiTZBhb5I8o1mAmBYqASpSzd3AUpjfaidFgNYUEuEgvG9jnyryVze1u0CMky1ZnmFcLbWO
ACApwchw8wwntCNVuieZjtLcRw5Q7uHeWoTQQU3i5NUWK6FE+VkR1NhJJar5YhjCZu6jkg+g8pGu
x/n4xclGF9WR7SYv7iKsng/KkvrORxt/aSt92Y96ihxDs7PsiRt5cED3xfKaVDTsLJCiDb6AHOjS
Qr3eQAMRcXM0KmEdpnZ2kGST5+dtl1nD2qBPZXuqSKFsgooPedyiwIm+2E6c1VsL7XqOqo3M9lA1
hdYfzKqGp4BeuL92+1jdick0Af9E6Yg6jQsZ7zTLi56YJ6dEIOQrjL1XzNpDaacsNJEaSMVtG4vS
SS7oGDdpjW8Fe8o45FRZegUWqHPcYstW6b/Vs27YW0kCrLv1a7fwiBRFI7iZm4rYdAKlKfZxYKP0
J5rpS9zYCSUQ/fG3xc3NC8T23oOFBwbAGXekjqAk14q9ES1mu20bZ+wgA6EeDIyh7u4dAiDaULb0
BjY9VBuLhlnJCi3JoqegrdcCO03N4TEdcrS9IOfKjMZ3RkUyGOV8BZV6eSS7gWUnRjR3iDMsFZzn
lPbNTW0xB8p2UugjYtJus2gCjYmWmPQTMmhR1eVmN56HWUMh1dRVdetYHSJld/LVs47w97MwW/PM
lRKkFycAdvgAxruYMJN7M5UamoKiHGc4ZqVegYis7GzrOaCW4YhNEGcm30jKnYmf697nNIvDqmKg
EDBhNy+RCi2f/YHSa9P7Mho21kjayiYXxoI6u631OISX0aDRHIHahLPNnhIoFVlfhafSM6ymTAQz
77A+CG1J7vFs1s80XMwvo15Nb5NbDM7WSchUcDm63thZ6z9pjq2uYisCAhWj6HW2UMccNHB2TPbJ
Isl1DnUDVd6uT5V+iyIX8m8vkeYg7ZmEE7Q1uZubNEYPu6Eg124qz+zZ+pAtHlLfyp5NezTe6cdG
N5KJGvgOfXLuqkhA228WiHchVa5+KTM+udBul9TdU9aT/zmqhV2SELkoRl6IWUOhohyA1ieoKhWY
0wwXjnSGMCX3Gk01NyWy7aHNq4tOCPXJV8zet2M6uvKoS3SWTebnY8hzNfRH7IpOe5q9RHuYNVdA
KhysZC9Vgc5PLj6KGkiA8pH8A79CfYoLQtcaKQPUhDE8QeiUIAwLtE1B4X3YW4YZ5b1NbDISiwmJ
m5o1Vm0hklZsei1qIVVNqnqHI2VBT6nYcYN5sVtgw61YwZpTXl4sGYWEwYJ3nSrmK+/CGekLsdcM
RMbp5XAx9ZaJlD21qiawjcq7RrEMNphcH5Z0K6+tF9S5eRNSDC1V0JTkzoTYPMbPeeukR2V2hK80
lgWPYRoN7a6UGGs2s2nmXxF49jMKyYm+HD0xRMOtbbRRUFrFcMdpe8lCXlxqQT2I4q1zYBjt0DOM
3VnNYraOsfSdQ4kZB/HqqrpgQZPijVDq+KpfnPoNkRjiq7Ec8lu7cLUvleXHI62U0i7CTqsJ7Onx
0tSBYUt0VPSKGxYcP7u3nH66KljlGWxRr7MpDP0aKBTFSB2WRuoXOqeRhYRmV2nPRSWmHE1T4g/H
SNVk+ZYlGXyowSPNPuOitKkJkSt2N7ZtjDqAIEI7YhIBokSRrQyGERQTqsstlHzdJEqXW3MzYS0x
kI3SQd8S3TY8YYqhphibtKaJxmRqKx1gol1jZFEYu7CwERQ5yXOqt85XJ1JpGZQjZQ/NG2jR9uCq
W8HE0Nvg9SJxzxatczsi9GcFRLIIrWku4GpbJVcQWCd19EYscKgxcs+1vhnd2KAg8izxKdHS5HKO
He9+WeIZWpYtHiyS7sQRMJvPLsoNj79Fj+p06/UTyg+SLupTr2cY4VyLrr+Ne/UdZBsas360xAP+
rumBeFALDTE4bIBH+Oqw+JEHfE3mtqF2fkEw/F0Dc02xLOG/ocISUUNM9oLkOyZWmEQlN/ON3VpY
nzVqBVxqWbnuPVU73rrk2b8UWoML3V/ss2eKblsbsk/21PKsKQrnIfwlSzevIAqPyy5qfAwXOV95
Idm4ncJk0sE3ZSy/ZzGM48Mi9KI5Zjq2o0Oj5uKW+AV3zyKTlvtsru1lG0fOqgwzE6i6dmVH71Gi
F3e1dLHxoY9B7hp7OboDtbBPIou3cWyk2OYCO5tx0mdEifi7pei1ZGdLZRj4EvIcQKIc/G9GBxsB
G15XYO/D7bjG2ha9cfZz24x3tW/HDglTve2E+rCU+WZeInFfkhb/WCd81y5ny7cRg6PKGhEJtXCB
3aY4eVE8Q//u0xlJJF7Nr9lcZa89/DoSXl0+k9AxvO4Lha6vE4Wl4hIfSU/LB7ASnwmO12oI/d52
P62RzTYEmKV40JsC2XU1UqtvBejgfKs7Ufxcp8o4M0NeXuBi5U92X1oXnhzIVq9NNRNNAqomqMZu
2DtTDnPFqJeG8mce571DwzQ6WGP3MFaZv7cwcRlBmlNs7dEJg5uh9LLOExfndnCzNDvUqfAu2W+h
KG5SnXQtEpL6gVooGwvisplwVHf10o4P4J7Q0XGQJjfXU3n/pSCB+/Msy/mu4KaSZJn0oKC1aahI
DG7K3jmwvKJw7WYDZeSCJv3ELCZChkSjeR0/1a2x4r6mr63suR0Su5vOS8yb2dZdN3624hG+PRQI
8+s0xzl39GTVO6xkmFN9q4/utVlUMoghX14xlpbfXMK0MZIRffmpMsWYbLXUyLDJGFUpLtJsmhQ5
otiFDqgLPVSMZtMlm6oh2YkEooZAcE1i9z2AGuud0MLmYAfaIOCxJgl+P4wFA3cUBMB8F5EejO9N
RkUomix+p5mFXJG91+lD2WvTJwednr13lR59k8ZoHoU1IzwuWY8+r+OIKzyFc3rkU1Bb1neM0Ilp
Tk/I2dGtyq64Jo13QIOz2Im6xKcm76OYsy9jEY9YeNSoznnJdd8LqP06uKTNbAcIxOMvSbtmmdh1
RUqIn6Dq2ABEEV2An2MIPEWK8cYxC+1mMIn72cBX07uQ4436tuStNuza2dAkMLJEwYMpffdzyVfO
s2q6uw5YJXpSLg0h3mSdbYhe9z91A4vEru56XFHjVCGhRZNdaNAAB+0TqiVSr5KGqfdOWXrxLXdL
7QGfRMa1G1zyPGebsNtNI2S6FqFrwJsvYhKeLEuS2uZm1GrbQqlh3GmFKC9Ey5R214qBipn4JdJi
C6rSteazKbO7EuflucWQp7ZONS14e4bEf7FN+Mxbui51zraiVeQlk0uIytpLSazR2/oKzBhw7mlI
OU1WkzZ/7luL6CKJAB6yY5V5DwD/2nZnJGb8+NFA+f96uX+z6LX953I5Nuf+9bv0jfXf/6qW881f
DBOjI2N51wP14DCA+VUs55EKurJ2GNvTbqXpTzfqN62c6f0C7YrJzjoHQUKxStx+Q5RBKFu1Qfy3
5iUjODD/Fdw/AtHvWl4awyjXZprqr1//Q1st5qG3px59sHA0dcFx0YZHSMh8kILPPiRe2tK41N2v
ODnYgIDP0AJCDohHksQjo39MpZc/abp4ph7gCUj9uvc33GQd8UoQX1ECg8G/7ctilIFfuKMiglsz
br2c7kCY6NL/PBl18qLM1rnztJXjtqFmYrcxrIGmgV0Bil5Uh464NzQ3vixwPF/gcYjvMJ4ZNQN+
Yis2iKgdQm51+J9xmdpuKIypvmBQHj81SK/ng1UKDhvYOyI7hFXGbW/X852DPyi94QCWmoEGuIB2
DNbcGq/cnJVB58w9gznZ5W2Q2l75kOOUuhUcm29ssLMXli+7Q2SBqdXtRiI/d8pzwrD3Bb/afEHX
1L9EUpgeHAazAUg2LUjKDqy9wVj4yyq62QGGph0N7XWfE7Rz7pJiOhHgnGyRd+/Z1O1b+KPJuYEy
2dIvMmlCWNB+96KZzIPCbTGUeR36mnhqObxTrU04cGrlHWYhwMlIJ3U+y1SrDnkc25eTOzWnoim6
W7Ce902j6kMUxQM9RpoLvjO3QevRL4ttccZHOr1FI/Rbac7zlU0q8wXskXkrcX481J5bXi+iAWig
6IXuLUfzw8Ibm+de6uKiwZ0AtUH17nGutLjd1LWLCie3pweCMI1rEBnmI+Q2JlosmPj3crrzlk87
hyQEFjVNpKtPKevYoiEnjMaY5dhF/Ip8LXiZbP85TScN5VLCce3UZASkAHANNNInjnXm9ZhbcvuU
xLr9jHrFCkdbf9bwlZ5mI7fPqhjj52gcylBf1lyIfGRZbNmBg5jcWiQPsM9tLgBJo4kXJIXzjBeA
GkEl9sF1Bhj+dkUc+aaZ3JFSYlSK0USh4TXRBAZ5iJpepMKq5M1shqWyv5IviSJE4VQ7aiTFbefU
M/Z4fbOFfcWez1E2aydryG3JBjJgikGvU3Rh2ijdPMSSkOpNnBXDjYJlf5cyFa53izCwK8WRJNBx
ofa5HmZ40ts4kVF1JACKc5UQmZWGZF+pU4lt9Ry7anlyhQZys5LFWB+wJRuXshX6Q+o72rJPS48t
pq9pfeFXs407YP4UAJzbfLNfZytGT4zVaGp8ZxNfOHkOkrhIRIXnY5p2JZbTOLQMWyPIk66Kifx1
z4h3fewUfmnOqf1z7Gf1OTU7DME54OUmEIbysDg5JLpFTl0cUEqVW0PZGdoFlQQuAriTHHXbDyut
IP3b5iOC82w3+KywF2zQxyX9tusT7RE8VnkGow/EWPX6nS0qk0WpwcyRMFBVnHR8dXQg+x+tqDa+
ubMf3XLGKXA41735AA6iVxtY25hDEgPbD0IbjUE3jOr2umFMHG+qyIgF+3Jt5nsNOsjboHHmd7yF
T67rNXmTZP18gQZ1AWNCFwMuddfBOTYtUV1jOtFu6W+7O61cGrIySVnY6xiOjjXRCeQRZorohTqT
NAE9mPOKdTg2Xnovq/qg8VV5MUMCumDiA6mbCp0nFeSHfcPNNV/iq20iTj4Lvo/cabVmg5vYDxt2
F/DF6ZgcujFlhlhZ5k0vM+45p6G4kGVlGRx1R/MSXjfI9J7ACaZhePX3PuyUY6SpFepCE/SKyEn3
UqcoK2hgGs6ROAc7LGgZb4HY4vUzcUDejnFHT8YnU+NoaLRbMVJ76ckTaXdZeFr73HA8nHkeR5xH
GO7uqs58dFM3vXf8YvoMWLf54o2KfinXHkhuNKn3f700YZXh/39fy5k3uvhtCivnP/79uz/t36ur
1+K9+/Efffc93X98/HX8XoWv/et3f9iWfdrPt8N7O9+9d4P89ef/9i//b//yN9jpw1y//69/e6uG
sl9/Gpbk70oMw6Yo+M9rksv0y3ubogZ5//iVPsip63f8U8MPqcsFtcR4fx2rrvDO3zX8xi8oKZkj
8gpMY4gE+2dd4v0iqGFRJiO+QgAIsO+fdQkJY0zMyCQE0CbgtCEg+7i2vPebX2e8XDau9f/58x/V
8jg5vqtLUKLQhOTngeC0kc3j8/i+PvFmaQ9Gzxm1s9xqx0SEEQkOVkcL4NutMc8mLBDG0OWIDd2N
yLfHwp3fEGhEQpidNL2zY8LS7nBjRsUuGhYdeGcZW4QbwinXw3zhgIyLDvzRKthkD6rc4S4xCxa3
GaVZvPOHeNEoD9J2TzhEmuy6OgXeK9mF/HDExuYQtulp7xO9IZ++VVycqqTFaT3IRV3whE/4nfFZ
Mq2Qhsakqxvp2xXEjZ0UA6hnafV0lBjkGGuSZPbgRbJ4dyCtHz0NBtGm0HSOC3V2mCw5zVu/tOEb
9D1nWmz/2X2r1+UDnjP6VMiO1ec+l+YFDYKUZjO0bMmq5Y4vqzCNIxSQ5WEfpdST5H+XLTasrvK/
RZ01Pk6uJsSpapS9G1Q7M6taKB8YLJhdCwBtjhmf6Z1373ZVui6pE5okjbrkbs5167Xs/Jolwcn0
CzHP1SuwdG2hVS61y1LNTLES1AbPE5Pwcp920iMZKDVWzx4YebBnmTWeYsApTdgP5vA5M2N1yhuQ
NoFmJN5C18itbxamkOWmKhY1BAtZOvusdpUX1J2B102ou2jpvRNRF/3nxrDqJshGD8N/59HBhwff
ewx2Umq0jVUL8yzy2LhqCEkgzXX2Z9jzs2yvHWtBi4UuoD9ZRCF/cs2ylaGQhDlfjLy5e9JEGUE1
Pb6SzTCvPVojkQYhVjYu/HBU3XQt+RHOhrwP+92Z/NcSWBUE3jzr8S47QsWsidK5VrVPjyUy2u5h
8vzl66jP0y2scXvY0130i1Ma1329N+kUbx0vbgILKTxRVnQnrbtI4Nsp14Ex6BYVHUckHCtgP2Gq
sg6XwWjHw7b9mDnDzadYlLm0DlEpmUq764DaWuqhhGW3zq0HCYMLu52Yn/2PybZXp0y5daMon2cv
ZvZtggXod+Z6UmSr5dAYI0F+INqLo2QtICfArOKEaSzVsAT6x8EzX8+gBL5zHOW8y+etkw9wLT4O
rHFJEboVyeK9ICXVMW6VLj0D+nzOiEJ6hHZSfhyBQY1yHB7BLHgkKa/HZAJLyovy4/DMxshB2m18
DtVJDZA0MD8O2xBFCFLFTs/OpX8cyJu8W7uvhRs9TOuJnYhn4FCIFznI6+uZvu99jvfq46jffBz7
aRbRApg15dN1WRsDyVwOzkY3lMF9SOegWnsI7dpNiMye2FMijSMZ6B8Nhyiqp2/tRxuiWCQtCbF2
JzpkhsMmWnsWOKJpX9QAJbsNCV+GE/aLAfnL6DXtNUssRq2N2St+3Ec7REjnDKuUJkkUwU891My0
SprX0hWbBpMrnQ2mNBwBqnqnqaV6IGnJEtuZViUm59bIvjldGwHlxK8fFE1E6UgAs9TvfDNOXr0I
3END81cQM0MI0ILBGxUWTY8xT7u7scf+u+srrx5u+sS0r5qZdfoWWRApG347e3BSWFe87UjU2I7k
wSrb5G6LIrhLJKeoxuvaT6TTtxdOp4jJaWC4XM9Do1+lbQkSwyP+lAaw76WciRg0jpPf8bwOdED4
1CpFPTMRZzE4Sn/zRoYoW9Ll/eYuZZzQhlmiL0+SCvETeAgWVyKk/eq+MXKM4yvFpc6uqc+t+ZpB
ppx3UkGnC5n/FeDxsD4vuw7GC41VJk3XpIpD6g6sKq67LeVsmd5aWkUx4s9dSnIV6QOUTN2YzZcw
A8DVT11bnyHXkPgV85C9dATGDKHWZ9TErqbXTyQSlA3RCaIe8dNaHVemanC3BtbYU0/OZPYUgSlA
dIRF58JiMIi11Y9urAYb2TJEg86d+/xY+3n1uWWMdxvJOdVPZTqVVKk46GvCLDzzYc5GpzhkrFvn
eYZYf1Munmr3eDpyeE9xCZiwBjTAM5C38a6t8unOmQicZd7DyGBdzpGNnAgSMIlM7vtIP+rulOLy
4ZRaX4tlaUmKgY2vE5aQdzcaH6QMnJElba6JrSBfpxuGPSle4+Ffr9f+37Remn+fHfnAALH7x2v5
9R/Ba/pWdf8g35U/dX8s5D5+xO+FnEF/yWHjRiPlmWhcEO7/Vsi55i9oLRA0mZgUBNBIyr/fG0zG
L4hbbZOuFPo0ztx81+8NJuMXwMg+nafV2LCaiv+VQu4HFSNoNXxWIG5dfpSDrOoHB8Os4cxPQMzt
TJrsT3Nhk6ChwF8BByNkqk+/jW1WP1lG9RNd8w9Krl9fF90qOkZ6bzahmN+1t5aZBO9a0+MdVw5w
VUe9knVTE6SMOcfNHwrr34rXPxarP+juPl4LqapDYMB6scV6Df7QSuNSMicaZ0KovDhnOp/Guw5O
R/j3r7L+xn8QR368CjYQf/UY8YF6Pwi14SYSjWfwKnQSi23fFWrnRkZ+6DJ6ySqZikutikCY7NtO
Fce/f+0fivH1tR3qevS/3EkuXpTv3yHMmhhkJK89oRPeuohNWm05VzobBDlcxpYZffUTMd5ffIAU
L67JGYVTiCd+eLuAN/DpgYXcKep9bAx03SWWzlXslPxE5PwXVxb0PsY6Ghouc60fjhq+jzRNAUXd
alT4NyYsq9BfyvQYCTc/ad38InL95C2jPMje8X/yPn8UIH9cW/Sh67u08Qb/yAB2tC7ntYW2rceK
thOSo70+N9amGBPvUCijDZGKrr2PedilAL02lB1aSMW/ci8++ZgOA0an4ifX5K8uP5QEOtPc16b4
kSuOaDbpqsrStrYt/R3QIBkIn7ZrnA7N7u9vrr+6AhBYMPasZ721r/393WU08GOQDCW7kVHGqWIm
9SUBSfJC5pt4bEZAEb6jglrPyuOQX9KeZrA+oN5Nm6nZLWO/3OZGhDrk73+tH9XI6wfj+z5YX9y+
tKv+hG8o9DruGTjtzMkCetVKNHAEN3pVmNa+UdF1ld6DjGfjyhoX+n/4uUk+o8i68itLXYDO0p4H
B03MZjZkEna2swRxieT4EiHmbi4tNwp7Wmdd69mX+EG+FDlZM4RFu+vcMZWHzFHinhmVb/zkrX1I
579fSzzdW50mvkl2JPf991ccnGvigFfQti0n350Yl+HkolNbo3V1+P5RlejfpqjiNDMDxg0tm/SG
gImsifCupBHXTsl8Lgh0RBo+1v5zUdAzDxt4hwk40Pln2Gjrz08om5eO0WlFHzuu/sMdMq0BINUk
IhwgUfWBDUHAVjLuhrlbnLKkMu46VMHVKo0azuhBvZvMHBTduDmCwWY0IB/hqkDGGyZMqRuVd31g
0/Oz6COQFxpwaiU+1LPj+7pa1E3a6MktGpDVJV9N7ilNcnFD603epRKVgyx3carTb0YsYu+bhPAy
4QlxR3vAmwB5rmJFg+AQBTHwMbdc+zHTLf+tt/thZwxQz/7+Tv3z/uPrqLFxXdHIWVfp7z9Na6S3
GVt2tI2sdHwkwUjfM8IVP9l//vpV8PXSkXc9/8ddrsZkGmk+IeV+7EHcMuf3qqYA/vu38udygbfi
8l4MGGIo4tZl6Q9bqVZxUm8E+b6GYvgsssX91JrIXeO4lCFKq3gz1HBT57Y0f7LF/cUrY+SjGFh9
RwYnou9fOet6f6ZB7W9HAXyIYx86KBTciDkxScfuo4rb5Am4ivuTd/yhX//+WVzXGG5vKgiY6B+u
xz+85TZxUi3JLH8LcBjxqDUhqbTGtns1u4y0Lr8VHBIMOHKoLFFV6rO+EM1W1ATVZmbdkX7n1pdJ
rs9fsy66xBDNDDxi1djkpWwfCOfWTsQpWw8IvleUXVkmd6s/+82Rmn1toeO5mYY82v/95/jnB/bX
hXN1vlvrzfn91Zxqq5nrWkfQBDdoZyvPv69Fc9flPQs8FOSdt0Z9Wgi5fW3K/0uXlAfO0UH9MHX9
4bPMF9vWbB3ac5XXw75vYWCTUt0GpVZj5cmbkbw2UJb1rKJQyyp2WAMZxCJ166ZgaLhtSu8pd6M1
PjtaQttcJiRKbnmoK9vZooZpgqIFXlvr9Xu8YnCGon2VQNev+hV6+PdX8kfXK9sQQntC2VmnIRfh
hfj+UsbTZIzJ6LrbhuPr3cJyQnion54SZEA93ZvWDFbm/pFYPTuUeEuOU9FWN1HbxU//hV8Fp5RJ
fBBNYLAG3/8qJC5bVkr3E+I1o9FaH9rXcUA6Ag20O3qLoV2vYSS0JmiPNV07MutxLw2r7e9+8ous
K9oPz8xaAuNME6Te/+n28vk0peoSfpGmvSwH8wjMTz/SR04vqdBQWNqODhI5vpw7zT5Ydefv1+C2
sE5N8ZOb7S/udLxKrFSOQ3fE9H7YmhILhL5GYbdtusp6jJPcO9MhUSc82g1C6NjdI6h79ZkanDS3
a37i/P+LRdlavWsESHjCdn48XlUNGvas4dUnP4rOUefD7ypInP643v8duo7xve2H9v0f59e6+8du
KL8iGqvK/xHjFFaJvxmnvNPESao/nsINm+/49RRu+r/gF2K5oQMGFIFa/vdDuOn+gpOVG3W9Szlm
r3OW387gGioP3OPmiivC9eZ9LP2/HcI1S4eWxOrFHqivJ/d/KYduza/57olhAEBqDuU1xzOLAz+8
sO8fXdpJXqNPoGN7zqphk+VsHyWq81h5xBkP+lVdtHcGNEciW+Wl1M1+21cDU8fmpSnGY+SMh6br
4g2AFmQI+ci5T0duZiIjaFwindE8hYPv36aMAXP/OWpeK/xLMarUJs4uZsYRcnCex34dPdj9FZaG
hxke/bXWNTtYnRlhoV+9xnobCxPbhsLHXvQ3OOiOY5+9xLa/kJJsdjzYw/RUEki9YVloUVa1T5Fy
iONEs5tGPu3YUV1bZXKiU49MwK4uS5nuOWPdOEgLAycxkI82yxHhIEJF0wbDndNdrQwEe0P3TqjR
yzxOoOs9PDep2pHB9q2ZHLXDboTifvmS5fKa2Hgie2opL8h6DoWbvYDzGULHauFkl99wKVQBdPlP
bVvcDDPUVx9+ZST8N5Fe2iI+psnTpDXjS6aLJnDX+cQgFgyMKobjPvNrjjC7kQLGtQZ1GZcIbeap
Bw6uDPfOy52U0UcGfXwpa47DyyeHjIBeTvaePYooB6sILUyUVmcAKSXyukzVrT2a18C6ggXubGdU
59zHBVNU5Wc6kbCR6+nCz2MXD1J5Fqut1GjbdDtpsO293NRpLpO7u7jFLRQVpCByP3otEL/l1o7k
2WoLtLTWRdcmw8bV6vt2yO5AICeBRuThzgEprGzNfcNKfKO5qz2R+nHGELfxJPIWC2PfHlFHEY6+
BV6QMF3txLOC08LTN4tTHbpCXkna/Ax3hpuyte41L9Xu85bEipIQDRpKfrkH4fWk2fHJzmkDt+ug
vWm+pPBVAzh8xjctQlGCeVsdCEoEWY6C8Qk5RhyWpBfsYHFaR3NWFwM5K1tiTyNQm7QdKP4wbYgJ
S1Vs7x2nu2nb6BtTprMz1M9lXrZhW9nkOwok9WljotBPdiabNfLVbt5p5CsHWeOf03Y+zOA+Q9G7
F0mxSvbn4Wp2deaY9ajvqhiNQLmMd3baL7tGutrGqPDXwNv/lDNRtEwvnjeEsk0gt8VlPrSfWuk/
6po8uzKZd0mjtzyC5nQF+PMoFzGE85B9VoNB3nxLorxu1U/5gIuhMasrVQNt1/CHbWOZovEdzgZM
e4igDmdqSz/42VnaI34SlMrHPoNUUAxNSlCtMkxcBtVJy5oi6Djy7e2kKsLU8DleAVpjiiDflEFG
cJm2FWowTdBtH05Gmz4S7grwURWHAslUqxJ8jDFiVDeb3vwSW0IPUjfBq4T8kvCjtrhAtASzmpYd
1IQvCNz3JqGtQTPIMiyQoPFa4gBUAoLyMKOwlttEXqemJJKeByTpb8tI2/n+S2Y0qD+b7C1Wl+OA
iY55LhTtfghIAMBMZLflJQpoJj1D5sb3JCjUB0aAzaWjOR09jxqQPTq0nanHyZGZ37GNxvFFOrXa
wT02Pim/vRfDjE5+jpizDs0G6LK4Qg2HU2YSJfN9JqgQy51QFeQP2Nq0wAZliID8fOsVfhmWbnVt
LdM5X+ILWKjTwe6a/GI0yi03Qn2jfO001+Opk/7XxR0fskw9yUIEbZFUIYfw99QZ/W2KDn+rx9F1
7NSBvZgX9jifGNky2BbzABg/C6rZs3ghwpu7Ptc3s1BqT9FSnM3ZCgD8DkEapwERg4dKG2/g91xl
Vc5aQOT0YVBYEmKms4PwLuhYUf36pXNYcNYMhfapcXoTJciov2ceofd4xiTqbi/7kpdmQbZCNW4M
Ggne0k6XuizL/bAaYTqatCFtWbFjTr6bx/JeuBIvyV01W4dSaSb6J4b80pbbfsQQsORyfojkcSF2
gsmQMdJRdszurMUms8FluwzlRTKrjoBnzFnIsuD3K2Gr3UDdx/5QuIEylvpNz1k+gYDmZ1iu11oN
knyUfcfUkP5FjYhxp7vxtSpeiSTXQ0G8eYBJ8ErOtkPBW39N6QvtW3ghgd2LA2CGQ1JpO8RHIe0J
xF0dosXEuVDxErhGeqWl6dMiUmdLnMdFruXHVLD4CuDz6PL5fKKEPkv/PrveRA9FnugiREfTwV0y
xUuGuaMmh7jcljp7TDOc0957JPpno4bo5OTqq240KJT9IKcb00Zecq5j/b3t5KPhRsuW+AaxS1pu
pkrIYuck4N/TpMTVNOK5wotI1EmNSbNDEEQ/bTgkCZQBqx2w2w/qzh71z1O6ELdXJoFfta+5rpGT
brAAqJXt2WkyP/s+O9C4qM+pG9Wr0MEw9mCeGZuiK+KAGrW7uV3ELtOGGfuXox/MUls+Tcvy7DkD
CkpFT0bU9J8szZyQ0eAvmwRcMtQGpFFAN/2SZjHnyIUkZkRqjOrdKULxEeVVwPl5+KInVnFcZpUf
tMSGO2Wb89OqR/i8pprf6jmO53l0w1Zck4iBSJKxpz/Ru9LvLc1+Lsq8e8h0kqsX97msRX+sosbe
Jb09UiCRd0TyM6t57vZbJAFIC1T04ndo7dy6XkHoCko9wjSUiheTrlegSN/xhlmXEV3acNEE2MNZ
vGY4GMbSFcfC0PT7Ju6fzdlhL3Pv4Fjte6hZz3ZcpYFotTOGK7oOZkNn32DYZjXGGNYMMUjmrPsj
2h1G1O0qVKRXF1/3ZUb2iX6kucXQ3QhgB6MzKxtiFETYuh2ZF0tA0++yyBCJo+KwpXhy0+Yyilb9
u2Q27G8ihUWcEJJuJ0dA4zhtDnNuPBS+TXBVoZJNw0mvRpl13VsmMULr8+jEYV24HPOaQG+cbbY6
oufqUh+07RQnQenwMPjRtZcM9/jSXmZ8Tv48sbfCUEn1XWrbj51EIG/gUV/IDvTxEztYUTbEiEGm
k6vV/8ogM6iMVCCkFmYOChrbfP/f1J3ZjtxItmV/pX+ABQ7G6dXn2T0Gj0EvREQoxJnGefr6u+i6
6E6FqiTcBvqhHwpIKLMUHnSj2bFz9l5br5K11A9kOi1Cd5gNzHQQdmyEeUEG/JHo+X6srEVOEtW8
7amXfF4EO8VY7a9Tr9l4Yb6Thb5OHKbxHXEulrVT6tpZa7huURKTSh8OPvZjMd5DDjqRMyZJ9egK
hqrjlbm9yifpGBnj2toUTfc0TYYWYuBAqwfr3JAhk5vqu29be03lPCNq7AeJHMewkNEKDDoh59UG
c9bWCPUzi5qSD7g4OPSZVbiI9K1lkopNW3nHsCnfy+peUbuHHJNPXHmL3HiQMnltc/85w6mc186q
dcvtqCSH1Fe2NhP2wkwXvRKVCxkl+qLveneWq+Gqr6a5Qjn8IAnvxUw4qtgbYqt4lXb5KVRvP4UT
AJ8/VGGyBoq6VoiBDchLMMN8HZvd97aDHmV1O4R8r2OxcVV/LQufar7k2ukejPjkjt23dtAPlX9Q
xT2h53dgxfcNXVMhqpUTRLMyKA+WiibHa2mzaWxksi/3paC2IcTj2MThm0WtG/cku5WuQ82UZ+96
oW+sSlnk8RGksofWhP6m6+D2zaGuzwbV+pHFLGyqaXEYLBtdhXssCrLXjfIOsBmTE/9oIZXGK3Mx
iXAYy3uD0DcG430715NzQvoGhjb9iEefBrNuLDqFw6RQyZtiw9m6w2tPoeZZyTNIoKOgUDUrbc/8
6ikUwRVaJmZWP/SXA2rZhOlAEjYXqamvoW8mi1YaU+hBsxka42wPH1j1Fw6uobGvBqgLCg11d9tk
7lONM3le1M1uKNVVrxvlujGUu9bQrkX+YvfWAVzBByspXJDUca/7kjwatO2ko2Dk74LuHdiAu3Ty
eKUnQsDSz411hrx27PVTFKlIicclwAkMjhVSNq/paKHbn1ZoMt9ohqcQoj03imDucIz507Js0elT
K0UcZWqmHBL6n2N/NWxkR0oM6cINq7kl2vssbJFuV+ein6xIzZ7Au1mg4PkWLUdA05tbYgLBmluv
bXvGiHka/PJoKM6D23iLuDRehIfxnW2PM6MEN6Xn12Z8j0FDmMrnaOwJgLuoeIsLZBlse3eAFDbV
2Bwlvtq7UkbfewkyVTWfUgDDc1MMSwge845PF3jKyeyI6nLqHVZhVNg50C951+MPlfmLHtmfIAQ2
aZTtaer3J5/0mKDzzlPEzqxqjR2HNrc1sA81YpA44n+9twq1ZquF9gxh2feskDSLK7lVkNnOu4Q4
LqWrjkmurEMde2ARbMqy/BY7ynOZY1cYon5lqjXZZqUezvF9vSVph0TcP5klJemosNkYXNNnYUVi
QURLiflnt1TU0p/HXYvEO8h/KFFNZoZHMlSm3sdTdpetsZuHdlsv7LoztgissU0T3GcwpvLy4DXH
QhhVLSE1mn7Ki+KpHcmd6I2s2+WoJOfeYD4JUAvzJm7HhWFE73UuHiSErXVWx9C/qCUNGL5rKtMr
8257RtbhVklRajVK+QK44jWl50z5A1oEo2c6t7vogwmmjfWrV3cemYWrsXGaWehY72SD3KtVZi60
xrmU4Dj52yZ3o6zOzNNxzlmnWKjkFETwDcay4I2qRnOJEMqaRZWLWL7wXxWLbYC4jnRDWka3jjCo
LEhmZIKKfnQVthJrbp7i2nL7bo5IMdsllRrxyEPvWdP8x6Bg1sb9uJ/+tuaMuoqITbwLG7ylK76c
dlYqpISouofepkFLZoB9wDY2zpXSv0uiet53+n3m5JPMcemFVT5LQLG4svik039JSvylidTgRcEr
mSUI5FZl52VHO9S5TBQRCZhOoSzQRterwJIknkls+2ErgiWPtGd/2A56yh3Sp1rpZX+pvZiejdV6
B8APhHMauaLvRZNlqzzNSVBCLk7OQK5tdfAMM7MoErDLfbq1lLDiivbhK7zbarQa6BGG8eTedA6M
vldIr3aWmf5wOGuNIf0WeKqzkYPEU8101p71evstDbsnjxmsIpD24+HdEdqENw7LG43zg96yzPtM
31OaYvVhr1qUsJjivJ3lijiAQnC3tiYfG20aC2DeZo13SrDlaMFDwc0D1zHfpk4pLJ2VnWnhm5b0
2rKP22TtcreG2UcPpodsM8dlHHjbEMl8ulSZy89LB7EdPIlp9/D2ke8dyXojBqsYLaZ1Skldpz81
XvDekICi9dq+tbOTYCU6VfDms9TIN3kMncpeaHm89EDFJiX5tFnJqHDUUCzWs9IbPLowHMsRyIVZ
7NEBN71micVgpjf+xtK6vV9iOijdYZVr5Dk3EqGcNDPkVcYpolQj0XFXduGncONlKNodAVSbNg32
onhPLO/aV86l7do54/hV4+g7u2xmbYMTsMFOGrbVN88N51WSvpdxdyqSYJ8Mr77dMAgd7gzhn9H4
vmDMPuRxsTEp2ixpzlPAJ8y37xyiGYxwmIFjDBaZ0h1Q610Mxkl51Vz89rnoo/sod+SMLJil6eQv
dBXE1qYkpmCUFUesImgRWAYiF5+MPawE4QEUyg51xgnUwwy9I+aCnsmK7t7xWi4Cq3oUGFXYzj4F
dd9oNM/k1Ta8xnIfZuE9SmH31PaR9VQ0pbqEgLSoRvLR0LkuMPq+wm2fqQR845IHgBqpjD04p2ad
5e6jKrq2FdmXY9H1uyoI7zwjD5YmOWhMvYpT3eK70ZrxYcRmOu8akkx65bnOtDMZiPZclzrV5Sjw
zZfFix8PAy4G7V6Bc0hFlDyBcpnVY0ELIskp3xt3FTP5RjeMWNYPflRxKbee2rnHzM0HWjmR0awi
yLtlGF8QXXEsOlx2m1UlnScoF1fdZeckqHbYe6O9NUBs0xhC/JoGFgeDgcXV1qJwrasUOYTxxc3S
9P1tMAZcEIX94Gf9QxQmL21BSf3/rLGff2YPdfn5WdPZ//+hnT85MP9zO/9BNnXwv/ay/JJyMP2/
frb0GVv+C+UWeiC4Y9OsiX/zU1dHx/5fkCmhPNO3ZxI+JZH/d0vfcP41uTmZXCMiNg0YH/9bVmcY
/0JSBxDbxkoJ4w5F2hc/xJ/8ETdu+P+ZgMG/5aO5fDqGcAj5zCmd4Z+DcjPWLNwJin8hcGW4BCQE
zluToEQTBs0Jt4PcUN+wazlIHEIfFwEN6zrZpMpQHyy0ElxtEuHM2MW6Y05Y5ELESGHJb7WDtaKr
tfw5QvqPho4vYM/bB8brKgTDfWRd6qRF/OcHLvOA0Uld+hdKIuXO8FXOTj1uVkkJz5B72kvRC+NR
IKee+saWXBN/p/xlWvarjG36DMi88GmTtU64O4TDXz9DXUiu9HaSXBSiac+8jPobvsRiK0AKyFml
xhX3+Dp4/sfK+jfywC9o5enH8gWhQec3n/5hWkn//NWDkHuXr1fyElRZaJ3rzs5eyfLVTwMy+bWw
geWOee4/EsNNk01tJW1WNx8dCB425/2KBGrnDlk4m2kX+9lSt0vt9OfP+Kv64fYRXVVzmAuhlsTj
8+XbST2jGpo8Sy6oILJDN3V/A7diP7T0dig2amFr267uTaROQZ/8bW1Mf/uvixnCp22j1ORdQ+Xz
Za5c4VlD21JlFxIWTpGaB48ijqNTw2TtSK+ZuEmLsDdwLNhcA6GVW+6x7sKFubOLh0Bb/PlZ/L5U
pxeUQ3nS0pDa81U+YDdlYxu9Pp5RCwZ7yKfySBan+KD/rp1sIoMOeZ+cxg5Fecdg+G2shPMX/cQN
rPrLI5k+A/4rS4C7FuKrftXutLy20V2f+8Z3jGVvqfkrVmrt5Getksy8NKyvTYIVc5UNY3DC8KQ9
9FxEPmUTBuPCEmb+6vlxXcyrrqwRITGhV1qh39lFbu7NrDK57bRyW2pWdU0zcrVwjDLJwO+ThCsm
kuBpZB269HJtVW5v6w4PBivzLw9bM36VGrL2EKCx6gA8Im2FP/7lrYQnV8R+0+ln6ntzn5BeeRJ2
Hq6D0bTvBsSo+zJjkCD94i1q7IQoCl4HwT67b5RGn0vfFOtQxQyJKOjBx+PE4AojpMRZuExMc1z4
lehoiHbGSdbmS4leah/0Y7dtcDpeQqWqnpDKtXMrljawiYRdtO8N41yMnYNn0e3ggEDVa9djIMSS
BuVwPxjsmJgiMPpGI00uDa/aqY9N3lDugOYeKVF8avV2WVgj8ps6KnZNxZyPBHFzGeNtfSlS377k
kFZpGEi5lW4Z35mi98+wPFhbsZV+r7Hm3WNt5l7JV7W17FDbUXAUj4ObNz/GmujtfJQwUnG7H4Mo
bNZuomNsYGz3ZLeK8p6nNTPagKQbfAcKq0YyV8GVLc12YYeZsY4Cuzh6idOvpauwVKLBd+7aLpNb
h33yrnCrYJ/mw6ocY2+HlOFZDZU7Bnti7au+pCbMGyTsVuQcxoww93astVOk5c7OoM+1o/FIEF6h
z/s0ClY0T+3doBOXXo46sWBeC7ix05NtJiz7LmpaOoxuMXwymY1PYdSG6zTz+kWcgvQrDHK8+1Ao
z07WfWZj7J66QY9yArG9gIGMo8/p/76lcePuMI0rq6aGf+JEWnDG2K4cUhxi3PMasraFNC+ElMK3
ycdDGFPz0UfX5NYEdX9NC6O9TyPu+UQFjU+2BuSFFqHWz9FJ8oe3/0gwvzjkYLceSi3eedmUdGxH
2MtEF/pEfLjJ1eyc7sPKe/oAVW3uS0w+JyXjDQ6igvZvZMlLTK9hbZBQ3gEMsfu7wIzJUHO9XjIe
1uU2bYS5Lxi7raegZSaABQ8SE5DGBBovOzYaew37kkDX1sW4zTdXbAa6BYyqQHn78pvhtZiiNXvP
d4pP3cy8ed111kpUZjrzIiwmCWkgazol9WM+AmQMCtM8hGbl7DBc9SSEMMGLgcrQhxZpvHfzji2j
sBju5WDVIC9kxiM9pvyo4S3cjsJRdnkiE2ioQpzIOMHpJ/r2vZOFvGSuIre+qbQLDCzhos0w4Axh
ly/s1q/Xui1tGyBdqyyNtKJvl7n3LQC6Q+YW/aYEA70IYaMSZYFBSNX9Vs5zEWivLlPocIZYulqA
TRthTGHSp8+oBlfbIBVkNqCsW2hW482JdhHPFcbRH2C8tkouvK0au84+sHJvJQrsUUGXPmmVrbOV
em+pn8T3dW/bb10TvHgVuYh4z9M1KkT7khSJNSfhtNvcdsWA1+yaNTjlJ4xmHjJa6XoaK7yMbyOb
86nAacF8pf1mlIFuzXqGYR+lU8Vb9n6opLXK16sEbWngdjTeOrOrru3Q1ldRqrwYXcqL2xcJi1AV
Ytymgwze4pLdTyHfY87v2c2YONO6LgK4RF4BXWIofVr7BRPr1huvRZJmjD/8YdXD++E6qVaXCJw2
TYDaPytp7W+5Duen1szSvQL8lzt4ptCEB8aMWckW44CoN41WPj7NZydSvZMHF+fqSpvtJWQ8vrTr
4d7T3WLXqVb+msOzw6re+2wpOet6OXYWBYVhcspUZVS8BoXB74xIUW5vTy8ZLOsyNiWxt2P6gd6f
kXdqBtE6TSDEqgShHgluTT4EV+MXw6y676nfy2NPuOPZSqXyoDfFsIMiZ64ICDXwMJFToQmyKW2v
rpZjmOYr2dhwMgfUwOl0v0eJUszJDa+vtjN0sywZ2wiigsxfb1vZgEz4mjPihEQSJvomSCtKsCiz
zwW9zB1Hjv5kpezqriEf9VA9jgDYr2PmTfoWpTZnepigYJDxgYz6cZcCsVzHxRAfKidmNftwK+eE
tOZPQiFKus9G2qWqI/VFBX7ugH30Ja1F/pnXntExZdKZqGdM4qQV3mdIb9dKh6c5Cto9fRh6D3FC
yCSMzSPwbmMr0AdtnJhxlt4yg0ucbi7DvH4Y9C4ihNsxl7qWOsc0SC+W1UX7FuT9nTO9325Do2oW
Nk3+WkW+RnorDs019/QOeMaDrpLT6tFfFlk4foagqY4kKsizyvzuGk3FURQqYo2alX4OX9U6aWnC
ZIav0LKxaVy5PvmvlhKoB7tFz9vELhnfqmTeD3aKs00JXhwnZ/JuRqtuGjarnY8PupPqI26Ifu3U
xfCRkfe1EH3CeCYagR/NRqeursg4KaUbF0Z07mnkZvfVMwwZhX5MpA57w9P0OUJvuc2qaNjprmjm
QWmn63bAbzh4RXwsQwW2OFIbyLjxSesbgylNXDBU87s1k22F+X33KbHPHaFVO7t4sloahamdEluE
D3qsWjs5NGxseuutHF337hOlr/e6XcszXLFqqQmvMHmreOtTtv+rFYrk3JejT7GN+/WbZiXVowTK
tr6VewXNwDsyB9LP0UMYXIEanJMx788qxaLNaQpvBrWB+VjHx5npJEzhZS7ss009PcvElPLkdsNT
MijKbsyhRmWmXhI7q4frquLVs1XIcIZaOICAeZDbBmSGs9ANGtkuL/iz13iE7HKRPba3E7KIxm3V
i2KbQ3jE5Y6tIJ9VTcRbPjYup5kkuTw08u4cAePYBTpFm19I477B1nSXudCRYXMsJbxIfxHDWqTL
BRdv0uhDghUhGuHB6Kx9k9M4pwzS0LdYW/jfJp50z3SYouDaphMWOXfkWk9V8XQb6nzL+kY6q8Kv
D7jlrtc13hkXCdtrTlnBtBYtE9NL2fHOkf7LzqO2I3/SdUX3casjUd7kr26JBG7We6DdZiCSG/xi
/OnoqRx79lARL+2zAl1HAia1RrHjGhXAYdOsD1fv6xPZyg2Pq3LGLbqXah9WUm9mylgV70IU/LjE
C0I6pWP3WCMCfPRzRzk7AGZWBdqPdu6QVs3YeWD31WGM0PoxdD6P1lqDuIi4tZTlUPQKmgwP7kwY
4uTssvAcewaB3m3Lj5uFpt0+OI6ovjOAbV9qHb2ZRHWEh7qgmnDUnvaT0I36CihG/55VnvKiUvXK
mVoY1Z3R5MWnLEEq4OBF6BIBXvvW6jYzwaDFqje3fD3cZrW+CjNzPJR8nFd2HrArrWXG24DZwLEY
GTpMINlvYQdsYZ6lQUfgtn5lnCzuycS6DJF5tRPLvQ4o3bfsoyClya+ZhZrK9NPPeMugZksQijOd
QmM5WMyFWesVxnTPR4tkpRraY6mjivcm7YCd35ueGm+R5qLcrtBWJYplvgZ23h202GGMb7Qdpm/P
2o8y2AnschQRYfji2MHbxJwn0ZYe+XmwpTHXdRznPvTVeTzJ0sAIDkzykA4sI2GUH70D5HwGc3Fk
SJgp5fskxKvnQVJ7J5LdjWxR94b4ztrzJhm210RHyfimpK8/9BtoTqQ8W7l5wieT/6B7iLCQWUTw
XDBlj56TQZ1OAKcXAWoZo3xx2qBSDnE3tv6yj/S0ONh9qnwLQqQMuVahf+v7YZ2AVUDfTuvUR7WS
OsZu6NJmpztdf+pgwK90YIXHyFM/i7DiOhTRTLxLMofDm3MgBuEQGZO4rCeO2grZzJYWJvjD4KQa
Fpbctd+qllp+nlhVUO3iLBNP9IBhDIVu05/bqnKbi9f6kPHouSZFvBbEuzxpsBT5+5y+vtJEowJC
WxmuO1uiaiq4XLRD7M2L1kNiMRKBfTeqoLrQW7Xa6Wf9kMD7g+rFnPKch0YzAc65fU+bZ6EgXWta
CDqFxT1WH3qqaFCMvN962vLq6Knk1bn9Z5GqMdCVRS23qh9RShmBRmPlVnvk01aL6ylc3/7TyqPe
SoaG973tLGfhihTJCdHz9LKN+gI021mUaqqdODTDtQaK45qmYfEaRmX3wX5O4vF0leMY5idCa6bi
TXOKAgJznlWJt3rRWQIIQGYk+WsTg52YuX1o/WjCDp/7rZZMgN1TjPhNtDdo3+8tC0hjUvS07zLi
x5/q6cLrp51tLAEwdR9eCOOEXR9X3QykRYAoqnf41RvQE6c6xlM363ML+mqX5m69pEaJbUZO/aTb
rM609OsrRkuxmsR5Mzfw9J8fQyKYd2b4RW67pOCpkQGfLUe63XLmu7GzG9NRW6nARk7FWEhUxSi5
cPYqyDVuN9bA70AnOEWxqtyx3wxp8KNpIUA3RT9sOQ4uHYTxeauV8MEC19uwO9hXvyspFFA8nCS/
4oxy198osZfslNaNDhD58cU5if9QyVQ/8s6ilHXdlumYqLV7WTf1la+d50e1GS/LPvCXNZI6Dx1N
epcKbxznxmiouzxAq9WYxTGtq+RUZAr/4Cdvt06I1plcxiu1ncFg9bCBcotwtNj/7irOeERDzWTf
9dXgPSNxEImwF3qApKeHYzvTEsuq9mL1kbHvFSNZ4dkPlz+/2M6srgyeuo/Wjq1NyonO7SRpF/Sg
zPuYCf3tqwX5yXhSkGyXMFjibt9VdfpuU3g/tJkhlziAnpUk4Lra+j4KrEhLl0KLrMdUjbUt9z99
Vo6ApFFP+EvSHYITnATwlFQID0pYc9iyD7I+MLbpK2CrzhphT8h1mxUcxSMrNmYoZg/gRWe3g+Ln
iWp4HSxt2qfbYupYBADltq5mDTuQqFcowe+2IcwziYo1o49KDAvAQQzCW705dJVnzzR6QHcNXOQP
F6L4fRUUscHWwAMThat8wlfIASx0o4GYqtfsO258+Qk9Zb2EKxsMszEKDcTTurpx+gqZhqsCpWau
279rNih5rHuUiUPjJavCiTAL++24EUGiAtKxk2UHdfY8lhHDPFUJv90aNAwFeVmAtlrFcizs4YnD
me/Ttqx07rWJcaWN9SySIQ2ZDJvxN3R6zqKqjWAgJmygSwUl4nsC+edyW+6FD1NMUlugSJ7e7jiJ
3TndEOOu7pPHWLJVqFCd/YWuFRaQC4WGgMUc7VR0TO5nRkgTrmBGywI3XOX4czsiYhGtGyS8Oe9j
bc+6OhyZgo/1FYG/7q6BmZSQgaW6qrU4pwOSlXehGCjgTaUrNSDqt8kn124E4TWk07L0GQn2XkGx
o8a0+aCnTSsdDsg3WMHtnLo2ON92N+Df+UY3zYewDJ1TW1HyrW5dwtsViU4HeuDQhqHK4M28llM5
ebvecR7RLKw73kISgnLmjrGRowiIvINUY+euI2/pOt424lLll868YD/5vFHs9uAomkxzdyhk270K
8O3U66Je9H3MH43FrpBF+26Wlrc0wkK9qCozegmN6dUMh3Ib9mJZWqZ5ojkGebypuLxMnb7cGLuP
Wssie8ZaS4+dmTNbFKU113L0FEnZ9PfRmHH38cx6b6Udl5o+JazUFNvaypDPT+dOM7W2bg1JR6nk
M6F+/c6qfMlFbFDmZe75S0VOLaIKzcF9DOT7lDCLuGvd1l+rZOeemjqTa8eeNtbcNt+waCR7dTr4
Aj9oToGLAGJUo+6H2kYqbZFWg+TWi5VpqJSNSDW9RdJRQfepml7UIpGbtB7QEOT4Su1xoGdDrxx1
YfMO3bvZYpc9acaoLeymTucqtk2qIs1ZKZVi3wE7YdHB+OPzOQMWQnwjwckMx/xV9BVLpPalPq9E
zMYPZj9ksApWckGHDJdz7CbNd01Evtg1Q8RvQ2JO94GBwdzHt17F7Zy3/ZYzyh6nRgCCNNaaZSd8
D5XGJu2G3lxiMp14af4dBsF+TfcIYZGnDve3tcQ0RFtJV9A0kG22Mxq3XGf0YNFI5c7GgauyxdIb
bd2iW+aZpx40tQ0egV+9DWETHChoKMpMaPdqPW5izA/vFa6Ta6Jyv3dyW2xVz9VJ2CAkfHI6zFAa
DI+x7vaPnlARsbkUBlZmOGszqsUubVt9JYVzsrlUH1yp6N9ZT+EriQDm/rbi/9ITnwZCvzb/VZte
uAlpAVc8hLZfB0ZjBIvUJPnk8rMbDXO7+xinFrPq9lW6Cug0vY0sRB4lXUEMeRQBupkPB/wWmX+c
NNfBAlE7u87fR0X/ZjyC84k8Bci1zsT1+DLOMkl/Cvumds63rc/q5UhWol69ahpN28wB/uc0RJYZ
o6j3SRQpO6nJ+C8zmtvM7NdH5HD1tCjqp7ERDN1fHxHAxU6MlR5cet7itWU2+VUraDIiZrHvKtQj
kzatdu78OOB+SrEUo0lquVQwhJSXIQg0LDwISNAR+cnTIMSDB2UZ1WZQFcT5cF26tW4zWVFlIWG6
4+KLrh7SyGqI+8cCtCtAMWmLCT6FoDQq9p0K7HvRaKk6QT+z9Cm73eaG6YtSVbbtYhzGPXt/PaMz
BmuOxMzXn+fOzy5fHg3aYoxDfVOCgz67CPA+/ryyfjUrTqMWxtXMnuEOQ32B8f3rU0tbKy6h/kYX
QWbqwczUeBPQpH2BOK2hyo3bUyADbUUQQAoovso2//Mfb5pMYC0GW+ACJ5PaP6zOvptwxIOvvVRK
oOxUaE0/T1NWabnJO9kqM0imxcoR9kceg6z8848Xv//6WO2mdDsOSLx1X72aQ+u5rez85KIOJavi
VrcVLt5sQow4JTRH5K+3Rd2TRXPCY5D90EqH+CaCJ9jpcP/ad7nlF2vpOWaH54oxwCxvKu3Uwr8v
IaYCbiefJuAoE5VEHBf21OHwv9Z+E/KvNMm1ZW7Q+BzhtOIc8ZR+eB45rJAiNYmjLbAQUmOEZs+H
UohHwoIR8KO7kC7ULBvrMp7fLkIN8Ub9PIMdeb3dmRTN7T7i6fISFH76EgDsvJKA4O2gOw/74DZZ
tqaGMlg/Jolhzt//56f7+8Ol+aHzjCws9MgivgxxW7NCSVia8UVBYzCxT1UGXCg6t7QhtA1BPMM7
cm1sRMYAy37w/5ae+avDcVrb7EgAajQThAj//GWMmIJaqwbTq84+hQe6/4TnjQWdecrUzhTTxPPP
v7A27TG/7kHGtAUiwdDRdPAr/7qcocSnTQL794zAgv0mDtxyl5CGNA+nkZtUiJw1w3CEOWS3tMuA
HPYaNoIo6H/KeP6zuOL3A8Og5BMCwLitQwyfhA//eLG8ond8JaeJEaiBf6gdlPw5I6J56xHROitJ
gDom0AG4i6Txoc5YTcQbuRYdNXuZRApXcJKVXpzQ/wtF5jdZAbNdzTJdpBbq9PVM//4fnyvtBj/n
2qCe7duVuW9pAepGsNRjab1SYroz4Q5AEuUY/mWr+V10wY+GpwA4iDMCX/aXrU4zaWZKUYuzU+X2
NW9pBEpKsIx+MG9KqxdMmavWvhgZtQI6NYFQzeSCpFSY4+JAzRcDuMENoBO5cXy77v/HrwtLho1I
w487QSe+fGWFWrlBV+jiZ/e8qQ0bY2rTfKs19PEBZfIZNikpFhkLfjHQInn/y+rVf1+907NBhyr4
GGiZfv1uVCuJrUEL0cEw/H2uhhQ4llNVC43MGRh0VEB2oYVHH8VgiAh08J9a3+M6TIneMfsp1b8d
6X/5PF9O9MbBZxzD2j6nqfXiB+FOc6Mff/mdf5caYMNmpxAIkNCbfF0UDsPh0vEd/WyX4PTmqEab
1a0VRIpPeGj8xD9Esa2sSNbKX/s4Nzf+2BZbphX0NwOF5o0mtPq7zEK6+W7j/mXR/v66uDjBUeEQ
dInmQ/uyhSKJRpQlEnlBpqgfBAp2hMVhqgV49aYrbwIVcpghC3F2aR8bf9nPft9AubODETB1azok
zWnB/ONlteoEyhNym0vZWVyOk8CidZc46smu6Dph0kY19ufv48au+GUH5WaBIZ3oAyRHlHNf9ges
JXqSOg1w/RCafhP45CdVkTRWjqRPeNtGEWTlcw8U8DGxa0yuhYkvPMNgZKN4/jms00tbXcUV3AfG
QjwxG8FOPc0cqP36feflC88Px6ebbCqWjfr459/C+bqqhEkAKXoyy4QdRmXzZeXaZBjlWECbs18R
2eSWerE3BVEDohIPA7fwGbeZ+AACvx5nfTrGH01cXEuMiK9M7f0c+GNtbhkGRQtigYhGkh7ET1qQ
l46sn6OMspcIszN9Ji0ev3GZlOt+kgT4hlM8En/YfcauNlxuFQDDFaY3Vjje99Sh38l4K1apahUI
KXqz/5aOuv4cN3a7jZmogJMM+406ccVzvPcbfSiUjRbH3qroWmtBVEm2SrFLnz2QfVOmmLWoBxPg
p6XkGgvTTdeyY97sIHd5o6sosKcNhN/MGdiG67CP+AmR2l0cG6DOOOZPCrvcIaqVEshO0zxg5Jq5
o3kmvSVaMal2Z0h7lLfUHCnhER0srZRbpVPXWrOOwQ1YC5tmVa7X8Y/AVbLrrRkMu1+Pj37fyque
5eo+8lJOQGQ5H06ga69h6sFTFmaxIoOLsRgK8/Avq/jrewNAW9ikdLCNohqDz/fre2OiuR8irVTP
RcYwkMQgLgvmVLkJM126LQbnP6+3r8uNQoeSdMJzW9wP1a8vDZfb0YVJbJxvHbqyK4v1IJI2naVl
z6X7zz9swkd+LXJM9K9TSglYJP3rXRTEV69nTivOgzkJz+BNt09MvYO9k1b9R8ola26BWsYaovjx
hktnuxSQrg/U0VcnxEQ8M32ePsyoqY9e4XfV/DLZDioU/DFNk406BCi9//Kpv34nPCOEu0Iz2NL+
zR11BBwDY7vSGNfj75tFuCnmJZX7QfY9HylzadLO8tKo98RGNY9kuX93p5K4aTTjR91hcdPZKBYu
hpYZvrPkseUlvf7lQ07b+S+7Hx8SWqRAvUvOG5/214UzQsxB38mHhBDM7KKbmvYAkbOVgBW89pPc
3Q7QhR9J89JOo9Z0j3jciApK8KW34SfJ7W31f/Pg2M8on4F88QinB/uPQ4CfOQql0P5bjFdN/Ro6
suygobQfSLkM90xr+22ig2K0Sbf71tYEDJCG4az/i7ozaZIT2bLwf+k9ZTgzi94EMeQ8p5TSBpNS
EoMzgzP9+v5I1euniMyO6Opdm5WVlT17EgQ4Ptx7znfwlVBl7pR5RXIBx5JFBGUtsqr/w2N701+j
G+QTP4TB2aOO+q7IBELaYWk3zNmdnYaffdIoLhWd7SCnnHxGMba8pPD1UDUV+73Z8SiWzQBHkN8f
v6Flp3b4GtnJoe61ll34oXY2cgYvlP4gbt8kUmgjqi99uPSSs1jHmugazaMZoWw8ftUPyjDMN54l
bCpFDpEw1v6b8hXNNuQZxm1U+NF3Q0lnZdPuDthstqgU5+H+razZEFt5D0ESqc3bIfD/cBegVhzk
m3wk/lui9h/jxZfDGGljKtAtGkBeWnz3gdKceJM6aIcyVX7X6zn8ZhajRXAl/ztKqfaEWPaDvT7D
wPU8wjhMGzn8wQxcd6mHV6nja3e77Il60Q9vTkjpHMAs9AI8alPq3m7Im/whifvPfY+fRRgkMAeJ
X4Q/fxfQao5Ju8wZwrvjj+j9po53A7gLuiU7OvfwCamxUfS95XyrU98NJJtb+bbKWxZhA0FfyvSS
nOmYVJqqDv2r4xd/k9XvD04KHfpvrCaHIfNgUxdmduEMbm3d9lECA372x+rLWwcDVZe+EYmsr/VY
/zRAiKfA0VXmnVmV8U+pZyUbrjzZHr+f9/MyrgUPnRaQlQ+KBEkD9EKFmndbYeKnaVuh89VD3b7U
XVR00qLZcfyCHzwAqIi4r31YSr4OvHb/M+kR3qUVvujbCVfSBuBMDJEg0f0fwpj02wmk2wOIx35H
R8e/jhOBJdjg5lZD3UEuTxz/0/EbehuM+2+EG+KjXWZXvCLGwXdLnjY9tG7WbmcLTZlLluhrAwR+
qzfhsO3a9leG6XbH5m46d+cRGs0Q3U+dh2nVGsqlzqurYHKqGhuXnm5AkYeXOhldWMQS7xkrIAE/
g0pOfWLvtwFQUImGFSZb3AVCvP8Y9d43ss4zTFgDSm7mturOtDpGZ7UQMmp4CJQdO8z3KTBzy8n7
TVhgF3ZT2PiqZMot/Nkk+bhUUEQSIe4abL5nQwRg962/4uWZd3/8QYvlQe4/aG6ZkogOq/IttWT/
lktLFnFM5ffWlW525eqtue1jS+LJ7ZE0e9SDOojy55B17C/j2JCVGQ1fhCdQkfytwfK2eMPiU5/k
+/WC+6LDIlycMNzdwSeJSaVy0I5Yt0Pcpp8wxYYYVxP13LoSxmUWGff5mK7TZhw5CTj+hYssul5h
NtWu8bQ5F97SODQp2KzxwravCu/Gug+z4tTOb9l+HD4/lBoO90it1j3cCiy1rSEiSf6WCIuls7U0
+Qhxr74ktMUx46HXxUpH468BYJ6kEibojDJx0b8ff5PvJw2PB7V8KwxBk+yZ/RdJj1I0jY5B4M0A
ocf9/IOEKpQIZpTfhIvC+vj1PhrrxD7DMwa37Zrewb5sMGosSn0GMasMU+IMilfky8WurFKLs7Fn
Xw4ZvIWhwdr6dsw8fvUPVjNPx3bC6DB0AiOdg5+b1BPG7IJPbQxFdzN0DgrQyfFu4GEg+uwIZLNm
eeXlVhKMI4djic333o5hMJVFrr2OZfXkkR5yz2Hg1JP54E0Idoa8hKW45hz2D5oyLm0dtMltkiH5
fDufvx3zWmtAMWqG7Ym93gdvgjnHXbjcrBfsrvbf/ESjmNwVad/6rJ1nNoRU1vOkfMyzEtlzbhIX
3ShC4+kVkbtnu6d2w+936MgMBSWjZRaheXLwKrRG6L5TeTbOcFud0yCKzgqSrF/rENO7SDGvT0sF
D0sEZnqvAKTkPbV+DS9BDs5Z1PT9CZ/WR4ODG8Lc4ghqNMI5WD1AduuVWTkOUS+289ykJcQEQtCJ
AmY/j/DHcX9ZFvrbeHHMhxOZbbXsdiKOC+DVhlNtRBcn34koG17HebEHHR+8H7wwnhKPmpomk8bh
4lZZJol8puvdWgI42ko1FpJvlaMuWUwNJOuMr2/N5bf5ahxnpLzHb+CDbTGLK8V4G6YuZaVDtHU3
lsBRY2XfeuR1PLTRZCGNlbCvJnlZ2l13mUf5vBXmGJ4l45jtpIPM8cS4+WCN9/AlMYNY0B2J8Tyo
a9FwKB0o1AlxVOqCim6Bfn3sdv0cYh/Q5vnFGwdvVTfIpBDvW+PWSO7BUSmC2uIoXWeNrDet0X5T
EZn1oyqSHynb/VsCNMGOh/OwePeR1B1/dB+sS/QwFi8Wnwues4OhBbgA5UVFc7Bd5jgUXu69wtl4
aVXO0sVfZPLK/tcy/Y/YoqSy8c+hq5j2x+t/x7T977JAdv+P4tt8Jtf/2aC8IxDr5zcNxAdveY86
uvy5v7M/hPkXhjnsxphq6bBQg/qXR1kTzl9ssKnkcjDlP9yF1fu3SVkYf7G64eBbVhlsjn+EuInF
84z216ccSy3zH0FH94eTzYkYVSfeV4s6O5Xdw6kAZvvUizC9jVBxT9SIOtDIiCn1Xcgf2pAb1Tzr
WSNO8pKXOfnf25bf16UBSMWK8BLcKjyTPysYedGjE6qSW+R/qJiu6Uuu4hz7VzNcYV76aWXGBtke
0EtTvvzxhu5+X+PPHJCDueft0gaheGQ5Uj+hnH1w6Sl0a4KGmlv4Wc3lEDtKbcbCtLZ+mkAFsmo3
joi5GtrzDHUvWBGkVgOKeRzQ2xN3sr9wvd0JykF0/3QmWTYPSc2DaCPHmuLbhGw7A5mvY2TrNsMZ
Bc8iEgv3YiZYInMKgUGrad1VSjwUqEUfvljA2SO+hBsOyhXkJViREzf3wRtCT0DHidM6dOs32v8f
NYOYorEgTvSGAy8l2V6G06+Y+Q0ha+ZB1LT6Jn+exo7Mu2KiW7hGjjMil2xVeGIrvr9a/X5K9Cdh
atMhpBF2ME3bk2fBUIxudQbF99KmWDGWdEVDY0wuMpGLz31uu3eaX5efdCeNTqyVy2g4GKgsVCzj
PAHTZbt3MFB1q3Xs1r9JF7J84ozdd3bA8TbqjOjE6W3/JPT37/SQyvBRsJc6bA87XizsMtJuahCA
n0MSJu6Nwb87/lY/+jXsmJezFnJuih37v6Yv7aiMQvMmCq1q4V6Pz2Ok65uuphR4/Eof/Rqq3+wu
PM9AKGXsX0mq2E21Sd5i0m0e6tapb728tk4MjY9+Dosh0xe7CIdC+/5FlLQljLnklm4nhy8yZ/Jz
3aqtB0qb04njxke/h5gWduNMG2RrLt/yH59DOQyhCBN5azWz2vRdHIG4i5Q6JRL48DIuJUN2RYy2
Q0f54gVyO5ncur6cn9K8iqC8FScL7/uHxrehBvXCoNmPbZ35ZzlB/PFjhooQtcmLb0sc2dq6duu+
2BZh69M4dZuXwsy7R46Jtr4uxs5gJk49UtiayhDuzgkxPZyYaz740RSz+bo4x3LqPvzRtM1Lm9LC
TdsVzbmMZv2s1+S4OT4gl9908CEz1aKxp3PLF31Yx69yqkohegIDdiythhCGXll8jjP5fUQRcvxa
H/wgRG+0Yej82IgED6Yst7Nz37cxdoQyOndVOK11isunlo/lbzn4RUtNma6mBdWejfT+W0yLmMp5
ZtwskS8XeYtFJgfgsWZwlUFt6W1Qh4a1McoJnp8RpvaLjc99Q7K1eTUrDXhpkoVPNXXZRwNuJ7Q5
tKyBqaXpg61gNR9/JMvNHN6sC/Ec9ZG5NK4PjuuWMqraMIwbx2goqpV99d2J7GrVTJa/yqdIP9MH
3X44fs0PVg6WjX9f82AO6mLasEhDb1KDewqSATo1Aub8svIAxcUc0EIspZ2LpNrOJoArjnZ//AY+
GgeL7mgRMni0kQ6+M4VDI2FSAUfRjZtea9rrMUYzcfwib4KDw0dLMUJw2KR0Ssrc/jhoS1GLotNv
2GeY5kaNpaHWRiyASxn0IF/svAUrJzP7CzBdawIlisyKPptXbKxU16J1bmaOBh0ux3Z74tY++Oho
OsC1J3dh2cgefAizwP/v1xZmHN+DcV3GD6JLsu+wYo3NLJvkU20OxVrAtS1XLOPjy0h3doN1KuG/
fP+ut7Ri15REiReIl6+ynNjNE7f4wRqyZNgsBW824ETx7T+9ni4kTFX9RuESvHDj0kgDJJb9Rdu3
1llpj8mjatryi1OA1G4Ag302kfkDwKpbNFEZu/uNEzXG+VgV8oLKTvV0/P4+GkIcThd+ECJelrr9
23MQLiLx1W+0xi52beE3KyBW6kRz7IPXhCRCZ0+AZpgjxcFMEk0iSmTU3+SV6OW67mBl5noKp3AO
O2tbpLDpjv+qA1Xe2wrkklfGL1rULMabWuOPFaia+4FWa3sz6qq7FJ1EyS5T62vjDMbd0BSgUEcR
0yyb9EFcWxT8z2jQ9o/hjFTrxCD96MdzmFk0PfrS+znY4ZU4eJ3QaW7sMdY3iMueXWO8EkYhLlND
P7EIffStLqpLtneLPuBdJ66jYhjKuL3JGzJOhgXAHTdtswtDMGIoe3B+FqEEV+9lK4Nk5nKVR6Ra
r9Tkd1D8po7WHFXWE2/jg4WEm+IsiE+BDszh0th0jYuvurkZYs4VOXqMalY/B0//jugscOZ517rm
9sQA+GBcEx1uIGlD7MxB42A9kKTJt3ZJCPEAN0+rGkD2SDECemQdEl7Bc6ioZMCoHbP5s7bMoaa6
tycCL0T5NVr2I8dv6MP7WSappSq1qM72v7MZmU7vdwVo3Kg5Z8AXYI5t98Svfn8RBAQIQtjgszuw
OLrv7bvgYiMEKeubfDTiZ7xp7ZOIS+cf/xLAZgKIFvMFulf7cKeKpzOv7eEGfXzzilVbXsw2SMvj
j+v9rMlFMMHzDVP9ZsrY/yWFhsHCdoabjor/Y9XNHeTYuYhI9bbz/MQHehiEx8DkwAJbiloILRlq
dvsXmxwsN1bc3LhZUtC4IgDuPh7t5JPZUpwkcJg4N4h85rMe5up85FTzDYM2JmJd8h1PM0241teI
/i3w5HVpB8N26CYpN63ZVsP6+IN5V17gmdug00CYkY3GXR9MJ9ImfNgMjZsyHbEPdnBr5rXu98kl
SvukCOhoJXlAFzQ3V87Qavy7m6azCEdP9g8HwnInHCT4zMghpbV6MNqkOWZeXE83hKrABSYmcz3r
iX7i5RwOBC5C9Z1uA0VckG36sgf7YyKfPDTNXaRuhgLRezOkw7WjY0ucivRUUX15y39uc96utJyL
2eIsgqqDK1GlEn7v1zcO9tFsB/fPvUiwTG6TNklX+uS4OwIr7puij+9weWs/O7/2L4zO0b+ceMPL
B3TkRvyDN5y4sEiNsrtJrLa9Zlkp7mpjUFjdBjyBZI/V0RQ/ZyCiMzXNF2B++u3kjeLMxZqfBXji
IcIcv6Xlpx+7o4MPZJxmzKFhA+1Mg9nNZPsD53B2D0mISBtJiEwnLJBWMh5WoiLE4fjVD2e15cUY
tJs8qpKCHtDBFoXCt6cSu71xczEEXt3BlwBfdOIiH/3EZarx2SvQJ15wjn+Os3C2rHKeawyn2Hdi
xypQMnHimVOx9fIyBkwYVbuxGvMdpFH9xMXfLdvLTzThXtNVX2oNhy2mTCvS2e/qm7b1SIMBJ2xc
AeieH73Yzc+9xLWvtEbD+YzNaOyC2stB0kyJGf20+6JxSTTCNrsiPxmv/vFn/+Gd0UXhG+fwTPft
YCI2U3IYRNZyxon8y7nPKQcmvUW6SJhqL70fipUV69MZyNlvo+/ka5UQS+CF6UMpMf6W8Ii/nbij
w5Pe8qzY2hCKxYYKst7BtNP1uVdixYfvCtNkbZQxprOEHIZgZgOaEmjlDwDBp7bejNSPcKii+McC
KSIFpBwSBVEfiQ9n3/J6e6WFJJenCRiKlZbpor+w8lr+PHHHH80sTNlMlkyT7IIOZhYWFb0cy/wG
wBIRBKa0nIW/PGP0SQZansQ5dBr1jwhLdOC3enen7Mj9ac4Dh2ZeaX6qPfbRB0UhhMfo09VkCt8f
600Gzcbpqxuh1TOxCEofdg5iw1OJ2O824cubIj7XA57ositxDr6pzDOL1EiW320WgKTqvPkuywqc
cwTD5BxOIWKQ3lEz6JhYipyOV27fOJmL71Q3QVefmMU+WEqQrHBcNPC8LQfZ/Z/twR01ZvQ9rTf5
VxFsnPueluhXHK/D4/E3/sEDpoVGICCFVg5WhzO4G4cWxALtupzwyFtYGYDU1NqJ4uRyuweTMqVJ
1KMAIhdO5bKM/LEy4vftQmV410vz+wz/giLFyjfvpayIQfNBK50d/1HvZ0jiHt+ikDnos4k9uF4x
hz2Bl/11mxjti95USLznYiiq1eApCxukHjUWfVVVwxcQw/Sj6ENwMcfvgTnn8FezS6NbhbuLszT2
04PFkRNWPNJZvTZji4QCQPh1tDHpUryAUPJfbLMbntnt0cuIJRE+wML6QQ80qlDt3UihyyS+yIrt
65SI5naV+y75OjPqK3We+9Esd4YoZ+2zrrXufDHVmX6hKRIigNN0PFTV2GrGe59HpEU43Xgj5ko+
1qldv9I8IGnA1kVeBS34m2blzrDiQFQBddvYuat9V2im7vuEri40xqrGBq1HNyXio1cbE7m1Keus
FXj8MvdsnOzJBBwix/a6c/qRCDpl568T7gst6CidpmsSm9RDCwY1hDHHmQPqihGqJbJITQS8GfKH
WxiQsIdeaA/13JdF0Btt0a90tjPnMi2HL1VhTmDIDG0mqU7KrMZxbppfcesZ1Yq4DNpj0Tx7ZJqZ
JUlJnWnQQdf1Ql2Mqa8U3BJTneEjq8EMxFAk/dVUOzlloVEwi+38yhfVBnpmWSbrDoJA8krgVDEG
LSBLYvkai7WEQ+hUbE1SESbc4I2X73LEkP4q7ftY2iv+lJuBU2At1lAamwq+NtZD+zr0HByZE+iU
cRsqzR/v/AL1MeIT/u++1XTqDCWK+IVDW8ejaSJQXfWzJJKlC6OhXhHQMzIlVUhkVqHXzDe5WZNy
xXaOzLgO9i6UFycbeYEyK+1VKPg0n7t0yNQ6tSz5ZPR2o9Z+v+QbEfcExywcOIoSj+PY9cbsIjJs
+pa3s579qLnXcpMl03Ay4x4wvrG4zkaXyS/sQU3kdisy1HRKNWeCl/tFpgvWvDNQhsEEhIAZpEZH
8xLrUQzA30/Ez1aj8hvO2vi1VEY2X+BVmrRdZIUNKE7ZwhtMJsg7YkYLG8ioKx+7LCpJ3LO81FoR
tSgEmB9h302dIR+iuWYE6VNWk+JQV14BAnoEml42fhmtaaQyqqGBtUSutx6YpoF0ZOxhU4G6Nwew
YKziisIrKTtTRjFhEJO/AYaRN5uYWFRiATKVqnVFmN03q4s7fRuZhftYOtP4ZE6Gk28tZKn9lu7Y
CKsmHeWTPrYeS6IukzjgHNvf9eHQ35NQZ4CPYc0ngWb0jR+EMFZi26BLhNqW9JeubVY7M8NYmw19
e1ZGZmyekycnyVPxCcYYYGA/O+6E7ztUTfyU1IW4QuakXdZOFEMKbMUcr3KvUs451s3uqVN+cjt2
gKfIy0qY2moKSp863SvARI0x4URqHiAUgG9riUGy+lH93oH9I2nE/073cPv/jM6+WKT+Z+3D+meR
f2vkn6qH5Q/8zWW3/1qENY7vYHNFlbVUFH9z2b2/0IAbkL1Z6RfA+mLv/lvyYLt/LTVBimN/ixs4
SABZ6+L//A/b+ou/btn/c+6j3kCJ6h9w2fc3GrRyl2IC7vZF9uDQ3D2o9ZSFRAyfzENAV92EZ+sn
67CrakJn6vIfLcpvl2J7ZXEVMNho0w7ORpKsNZgQ2B0MU2Oz2Jhw2aZWXo24Fa+g/lS7ocmz57Rq
vF2V9PH5H6/k7vdu40+xg7m/0/l9fXqWWKBtjN889f1NiIIgitVqhkVnySi+oyzibYzRS7xtavas
rVqS98SX1/SIgkg4NZq0OBKPrtm7r1HqhndIpxoi2aCe5VSebfBhaBLcehtKLRdbVrq82BGMMPyq
h9pN14UT1zEHIB5po2V5TEGoNAgZauriFxScOVvlZPlgJh7q+Inx40VBY9UhIVzTIvm3jWe91Ypr
n7NDt0HvHj8ffyC/Lbv/3pb9/USQvgE7Wt7IO/lHpYeNMxEKMyQ+SgvFVvRb0dsuB7ZqqV0t1PnP
tNXEt6ylhbp2PZEM4JgrEE3ObNY/5pzj3yolBnOrxVnk4AeMqtdWjJXLtq7Kw8AuUo9TQxTZ6S7L
lfkqRs7Pu8iW3VPYGUO8jtMs+26ruM62mHKa8czrqvJlVJ5ZBokTTg82m3G5AmvAfDU6MDDI0Wq6
11QxJbcS28xG41cMN2JSMfkcbW1ctFaFjDoGZye3eu7m7ble22woNKqZM1upylHr0TG6ZiMH35kA
DVFTW8d5MrqBL4vum57puVwV+I0XOSAb9GuoaK62pjvjfQ1F7cmz0o2HioREfJHbBCMbUSzknbjr
Ylbdo2NbUYRVOwWpHMKg+uY2VELPjNKwR5hyYw69u3GhA8OsmOuNBJu6UIfstlvrc2LVlMITnfQj
O/HweVuz7bBc9xY7GbPwlRVM/agD9J4HaV71GiEIly2bxDoILSd7wAOQ6Bt31DhLkvQyqLXlZY17
RuvAN175wY6NKconcdwlIwUh30Imuw4jzQ+3c+JVCeFjvYAGxqjIA/ZBQK9D08zYOPSyNTZdZfjF
bSrSWZLex3q/tuOBEJQMU+EtMZBzuTYzdyDIxG4LTD4huXDfiS+Jk62FoZLsypGCwSrVamJX5sG3
iFaVvjmt9CInf9CXaVNtLJXBGpThmGz1ydP79fHBv39C+D304bGgaUdvttTs9ieDNrUn2bM+BlHp
+jtilq1167T1rRQGDVFFdMBm7gkD7nWo3V6mwl/Hr79/Nni7Pu1qnFDIrjhvHraZOgEiPfOyPqhS
kKBdU1qXRquSC8PKxY6DdHriBHagw/19wTe772LVRk53cCRy6hh8Adj3YICdv+osh+zNsWguyb31
vql6bM5CY7bWnY2Uf6p7/TyrK/N7OcgSDPMknFWONWI725p5SV88OqlcXmb//bnIQn1HlgO+CyIn
zIPDEl3RSnR11gUkfhR3JR0HkuRSazPo5ClBWUsIFovG+Kzoc3bvJdDUwOwscj5zrdtZDV3z4y/o
/WrBWk3NhiR01u13ithCawsOd0oP2tyCWdSnA+Red0rzE8fEg4r+8mKoWVHHw4zGMfFdjYj8JnvQ
vUkPkJkRYgv2It0wnZkkrlqt+1Mbyylho4mAeQVAjPPLPCUs1RRmSvgsakgn4uim4aW2aQhuldPU
4Lg0ysLgRUKKXCV79hP3/H7wIpmhD8sOlifDJmT/46HUbrt9uNxyP1ffhVm2u3AM821C5upjMoNU
Pv4uDhoJGCjoddAoIo2E3iTfzMHXqrn4cCJSXgIcvdanOsTXt0pokKrAi2Zz7dRDEe9ykUW3qS/l
p2FoCF0b6lbbHr+R/UHBvoWdi45knTo/Vpi3rdyfdQx4apWoBFm84L+Ge1T84N17OT0dv8qhEejt
MgJVDBUvzMCMkP3ni1OYlVFSYcPo5T9MdQ4aOa9z5yFR2fSqLBDwXdvMz3mV9VdhVBhEFug411dW
6kjJHJ7LfOfAVNrUmKFPNMj3Z87lGVg+2Aa8rMjZ2EkdTCSVlxotxKCaDkcente2R3RqJuJdIfvn
SMl041m9WAOoji/1qW8fjz+bj65OLZVq6tL4eKelSxqD+oPigOrOnYCXmeEwK/EncsCOo3Y9j6V2
LXuDgFtR6WrTEAHy9fgd7Nd0f/9+1Dk6Q5+JG0XN/sshXSRmk8cY6Iu0mIMOejfpyWk93pWVQ9BJ
miWACdp+c/yyh75Anjt+XdRCb+Yw+qUHlVASKji2VgNMr9Qsk02Ivvo5i2q2Rr0ZwZtPHXcD6k/c
ktST2kExxsO4JScTjxb9tLnaos+Kx/Xxu9qfCZaHga6LthpHkcU7cFg9ZIzoZmZqhOGGpKm7VtSd
K5RGnygxzZd93Hifj1/v3UzABZcGC42vZROP6H//6Zt9q9qScNJAZT7hEXOirdnBi63UNLo6QpJn
QoTUY1653maoo/G8R2T1z9bSt1+NOgSPLIc6lIlvN/lHOXPwbSez66YP4GnlZ+TPhNdmYy5Z76J4
Upnb7FpFEa0V7tbKKcnF9Mme/S7Srxfy7QVGb3meNlbxze5t78QHcsg/4JU4SwAY4npmKiSNyyv7
4+YyzIt50mTEDxtSZKuiK6soGKamgohhN/KVLG/lBEaazrepAXRjNbohiVZVPBndKtcMWg/UuSZU
UPFAOsXsxuprU2VVu+po6RVr5EP0blt9SpMVWwKqTMdfMbJv7vDfW4G3x4tliIQdfomDGOlgpCvK
RO3kOyQBVcNdVJvePWkabbUq9GyhprJTJ+eOetzcgW5QNzaBJr4kdjfVdoA8RklMQop3pnHthTmC
/WdlmuBzVuYcOjXoxM55zWlakk0YW1q5riLCnNZU9eMXJ7b9dJO1bNKrsMp2fF7znRX5n1PyY65Q
OIpwQ3RpTGFHT1wWa9K1acJn6hd2tvgFO0oD+BjD0rzR7aqNgrzVyWUsxmp61eKwjjfd4BnnAxXS
cT3nXT+uQ2mE66ZwbCZO2JZfrHrQafsIDzxG7JBCQVZ2pF9K4kVycH4CkjaRkcmtoQ3Yo1sYEOew
f/z2nJ05GhnU1NjvPEhAj0PpD2GghjoVq8Za3nExTRDrdNchnJ0ziAmjEp1/ezEhXt+CaxbZmk26
94uIT21aeaNTf3KE8qkkcTwciSWiyLuyu7r5aYR0+wLTBn2yrjItuSjSlj17pBXzOiOe4WnE+/aS
ETD6k8AHgO+jnROdapOm8TMWHDTO+biIcyPFi87W1IzDdzaHSQPTqi2edCvKx60z+1lzxvSC84gM
DxltU88INZh0YrotVCZ+Km8cv3s0Rm44gvfmEz/G/9S3QCeo0rWEzmiC8JamNABCJUlZDmx5DZMq
pkapbBV2uZRUxpZgWwfMtwB7w0y5Gir6bSvWn9q7ySozecmhv09rQ0y8UAKKZEVhVjXA0YzY382O
WyQAbysfWBrpKUEobPO8aDJqps2kgOkMnBZ/TErOn6yQWXvVD3Z4PtatoGI6TJ0gcnTqm6C2EZKs
jAyLLXAA9S3tO5+4AwDLX5D3ix8cVqZ6oTXOv1AxRC8xsKBiLfVRkLmaTbZJfDEJN40micdWgw44
T5BsCYQ1W+uTmV7k1DQr4iZ55jAgB3+kQjGP9Cbnsg20ypzcc36XC1XQJljPz13JN1Za5oUtPSfc
cTKiRtAw9zYbo7Kj/jKyeg6hGjQVY0eIUxRte85b7TpHrRau+06SaTTZScnxVo7jeerFFaz7STP5
GcrTkwsTuiNV/V4qxibxLx3LSMzhVzhl/c3JZQc3xA0rOumCED7I4KUugr4a619WNsbfvNKsyDQd
Z+UF5Fd5/QaSLGkHUU+hiyepGrmRbaQ8wqkdKwtqKbXznkgnDV5aRtW7YzfxPdSseaQFUjvVBb+8
Gm/UZEdiJ+OJ7Z2ic0bNpxqB3HbI3gWleZMKwYqlJm13VtXmGCttu9IB8DsWwT4wYYtd0jJOVlJr
I3ObGXQLVnNXGi+UBQBTewm2A8lgJbpD75z8zHB6vVs3XYrdMZz1kGT2wjOffAXne+VGpEcR6dZ6
a07rOu0OPm4K9H7SXQEQJQIwcorehHhmefyFeWS8RIlHeElt+1XNiY3A0qHNDBKkOkVBKivC9MWi
8AyYS/OUdi5xb36tyk4L16lfitfR6ap7ra/bEjDGRHC2Rso273wKi0uyP5Z6dlS5D6XTJFmgeQWf
UtaZ/hdDM71fHfyXl9wuZvxz9G55ruPy2Zl++zRNs8F9z9TsN2LUfJuU9oglkn649kXYEZu6zoTW
uwpj27yLRDLn2zqN7e7MoE963UVW5W0Isii8jV1lbjBUfU2pouqtB9/ORnvt4pGf1+VY1wQFSDU8
VhPLy6oEhTNtrClVJDQYdsMAQRxwldBSqBixXYwG3i/1SxPwx10/Jtkj8hXEVVVmYiOUHZ209ZjF
UXnm4yvvAoWTdNx4dqWdmR0Sm6AdHTIAytQct9SaojMxLyOflILoB1qhKAtGSZp0wojw1zkOMuta
TBaHN7/LfRW4YU+esYc45xmhisVZl57IvTYYxU99NtPP/A3Wr5bm/7BOx7r4Ai5/8OnsyYRAgzAh
cToyE7TueIPKNcypiP5mrEPlGrImeRAJ2R+XtBmNtTINs7iFetJBMybQiG5F4zsP4LWnT2kx9m6A
jmv83GflWF1MLYPlzGrVJDd239jkfSCuACleTVl2NorZoeqDDkWtxDDMv5g5xY2fhtQJatougLH7
OErW0Og7TLWV7pyrYST6VzR1WOYrvcxmtR3aUlaEPkeVNG7VYKnhKoa4dJfFYeusZ1GScdcS/JUH
TTPW4I8Ihv9azLM7MHnrlLqChv4bM4JorGmXgBE1rwVZXAKnc4nXOUosl4Qug4ycYIptpHFeX4Xh
ttRVj7utEjHzhiAigi/HMde57/T3ElfVVsjE+VTDRn2YS4Gej9hxeW2MLSthbECsDFJTocXQZgns
otSuBhVWyZkVyjoN2uYhCR2zWNU9wPu5bq9zv2h/5llWfRb1cNf0SHXY0yCGystTPecPDgmckpdt
H6VY1KvmwUG5HgXmjtEZA7/WW8LPzXRXTRgw1orqyg/drR+tBNsYXV3ZnFP50V8rQvyeEnOkpNvr
hXnKxMNV3+3mKBWgYlg0ksayudvfjxI6aItCShX4PpPaRa83ywAaSvMbfkjKoz4SFwS/hpZ8cnUv
QuRB29kLxJCkn3LdVAnaYNHf+0Wpz2CKdYqafAcOVHJJdfS2NUX8E0JgnJOv2fVEVMReM3EMA5qx
XHJit6hp8Q+wBCmQj3ggRdlQ5Dfx2VTZ97pBF3RBhFaNsdF2sZ/r7HVXdKI1YmL6KXxUuSC/bSin
6Ak8cvyt1cOR5LNImb8opepfsjmygO5jos9ZXMOiDPTBKsc1DRfixKt5GuUKILOvn82DK5JLJ8qd
5wwgdRzEodl8iWnxPJpC5oRfkyzZUEBOil3mRQbbo65z641FBVzDaZ1a89qOEP/jciRVCQS4/JWQ
5+KsyBtxJP1zqtxry7RyuEah7lzh+XS/en0zf8NanmabpmzyksahTzZUEdnoIfJB62UAISAN1/aU
dH3A1qHcEqyWW6tcL8NNhkriMzhzEa2V7VZmkBNVqJPr5GdfI01FfIo2IXqaYfdi57mt/OWwzbHO
0OhY2449F1/yTNj1yuTaVQB2owpJZpk6EAluUq2o3cA68TQwTLVeVe16lDjKCXPwq2u2d7YIwlKT
2mrw4/KUYux9McGmG+QgYsObt5C59oemKrX/Yu9MmuM2trT9Vzp6DwfmYdEboKo4i5IomaI3CGoC
kJgzMf/67wHt/loFVrNCXnfEjRu+tq+yACQS57znHQJ0PzXZOYYq9onB97MTC0Ve42k3gLMk13aF
vsuF0N+5a47Q253OieYZEyq86OHGBECeGyTFmE0SDUHpIpkG87sljZsLbZb2DhmufnDdTJyBNF8j
F6Q8I3nCesqyDH1Lx22mxR9zxResmtrki9/MdlQZ/XTw+SZ+DqQYKT7i4sPbF7lhVr10c5wzBBms
7iAOGofjm8yAQw5icFWEAKi5LQKCzYXSh+s5gPA2SerfMVZip6V9zOyvAv/XfDdKg0aeYc2euHzb
NzDTXh3YYVdtoAMNbiadesoPqYUGrNu5+2Ach8vBdubISwmP0+f8nJ7gRRu8aWYBdxGsrNRjpIyb
Exkvf6/wqkFFVqGG7xW7wY6MQXIkj1lTdYdO63IRacDwMYkBE0l8MYbaz2lnxlbUUnBUOxI1ZLWf
uiU5tLAEnSgu+v4uMCu3iPAIpQa2sa7rDnljaE86tIefHdZmnzBFz3dJKuyoX/J5v5qG3QUOYc27
qvOgaJSehHDvEAAxMFXypyacSxtyR2VWyc5nDAv9pZ1jd5cwDVMXWMooRku6NoWjnk3xvu48WN1v
75b1GWzuFiIxHUH6KsYHDz/eLILUPJ3idYx6WcWPQAy5ExVk0Z0zM17/nO06AIhIPQD5sXreQAwa
K3eiifso60idCKmdqFpRle37uv4Q41vVRBSNBC2Ycjx3ja9fe5cXAlIYsDZGA1sK/5JgZetOKRNA
lGkXaCPHfWILP2rwyr3WMHs+A6icWI8AK9MGrsXW+pUCUx9kvdiy7IiZCZZ3fPVaMn6qKb7vePmz
qGS+cM7T4PVjZKgVQFvEvZj/3nqaeD2uO17TMVh2LRmlnc94nf3snVPmvz7AAQm8tb5AjYvT1QaL
NfpaKRxbuoi8O7xLbF0ccNGuOMql9qUv6acdyr4rYLxhb5WaeP/2bn0NVNGwAUWCyVKr0IUc71Zd
j9OFaL6OgWbnH/reCt4bfYOfI5StL28vdeIhIsWB00gpA2nM2pyiuq+SghOaK4VM+ZD2iRmHdeLV
e5+MenJ+c/Xn7y+IMGd9eExeYJwcXxuRgLoma1wg/JxwSx+w/zKmV/3Ueu5825LCeWY9c/3YHr+S
sI2x4tdR0KyTsM0rWVczqlOdPSNLSvgob/E5D8sS9VFr+t6FoYxgucjHfv7UuI6mwqIN7D+1XMw5
oUMtToVuLtLmEDtD/05NAcN6j8wXGfnORDRiR0QnhoUzAPFcBw3RZokyzmH0J7Yj9hBsfU4KuMTb
bV9CeTNmCxgjAW+8lj0xTgSu0XW2DgmXnpMkBFBp1l5VwsKRdFqcM8fn608chxoW1a6zYuRg5ccP
LQG46Ss7ZpeoOI2gKFoXkz43P7uYDC+YflPo6lAM3t4pJ152TlJTRzFnM6DbntlN4M29ktjqTiab
cmEac22Ri3tm7HRqFdhDDB5511fofXNptdcZZrGa99be8kFSLEXQHpoz1gbrn7LZhC6qNITqFOSr
kuB4FUkN2OsqHqJJ+vXBmEuMZAWOHnPlrP2ndM88sBMnyGol7mAXANWLXXO8Xuk0ujNKnz7XXBOd
Oi17rMeuPKBYpol++zlt9BFrJeZ6q3EHQ0VMeIi+OF6MM8MDnijHCCDgL0BZedOoFjiZtuOKuN02
sgzNew+SCvTctfNeZKn5bqjK+UBUbExa41DIc5qpEwMdSBj8LvRSjHOow49/1LBIInDzqY+6RIvv
fbSOl/4sSA40mrmPXH10934Tl3rYiEw8scGr0DH7Pjpzb9ZlNg+ekQ7jNeoO+C/epvCoOuiX2VDS
pfat7YUN48/PKi/Nh3ZOYGijV9eeSAT2McHBkfmHD49zfl9kqfGNFsGEzpaj/tq//aNOvM3YuDFq
hhZhcos2twbVtV96loKyocXPlZ3MV5ZyrWt9QOkXZDSJIxyFMzfidWG0ckMYuoCEMWPbMvX9gsDC
iYCvyK4WcZXESbEzbEjOoKxt5PGd2+PjqN+mw6C+/fbVBlh28zGnQ+EXbF49Mkw1ki6CgVY719+n
TEPvNXMuoce5yeXsyO4rXWr9/Pai5ut77HsY6XClSBV9RsrH26/OymRFmzhW3Fr6Ea55ZveOmi1r
doraIQ5V3vVLRFYoo4+YurffCx0votvWrLpHbzIFLTPh7lU066mJhX6CJhO+VV9MITjxKAAGG5LY
Bjl/6HPf/pF2DkezZcTgM4kzOYeltUuNJJ7KdS/SMTMx0UzUfEfiojpTQ7w+bFZxGvRLiCu86lsk
RisKv6l9UDitH5wLCV18T9GowgCv7Ku37+urpV66ao+6ExtENLGb1ymPRSnS2l+QUHefllabLmI5
OgwZU+d3NywVCkfbOmlmAIHu7vgBZn45o7UD8QIbz3aj0cZXuCWQvasZzW5SRrxrrUZ9tMxKHd6+
xtc0DTar/2Jq72AfxG84XpoPA1mkcbJEgVvoD5WREtY6gyxL360vic5y3xcVjD1tYSjGSMJ6p4Sq
Pxhpa4d9l3goG1r1TtXr8fH2L3v1rUQVSngN3t4vROGtekhHUFtz6UskJje+w9LevXGS3DpjtoHp
1vbQpHuBvrzyhz2QdHvz9XLynojf2pyiqYajd8iMQEujzmtwLPMYdH7pvKL+ok/OyqJyJgl/sBIj
Q0erxkZwBv2bcffSVBEFKd/kUHap/CuYcv9rLWqkVymSHf/OBJQgNDvX9QdNawfyglXXHpxMF2T7
ibldsL8SNWmD9D51RKaam17ZBNX0IaNwAjg0aMfMbgChUsyHS2IujKH378gvjCum2+DFoU58Dk2g
nel9qEZJ450vCtwwy/snZRjQNE1MCvQIRK+XoduDR+7GtPE+1SmW6Tcy7e36OmlzkO1R9mqghdd1
dTXm7kB8fFCI+aoJtJjhF2e9tmtGq1eXPQNG72Ppz6vwImFD/LTa0fkctNPw3fHrpbpMy1KQTedZ
DbxAKec05PxprANNOaMnCYe42pXD0H2Ni9j8i5mMCtDCJCVlcz+BcDtD2b7vyi4GgjfLGHKypyHD
9JJ5nd+3GdC729rfstY263Du2v6JkA37J6Nb82aZTNidmsybYO/WQVVFJfnId4xSDHG9iBx3Tuyi
dRg3VtI9MEJzUsprpFCRSU5wyu8Qbh/q7lxY0DoVnZ+Xua62m0bLY3W7kQ+Vk0j9oqkhCu+coYN2
OnbV8mfVVAQxoC98YixajMha68kPGY/MVQgptI13vRqb+8Sexm++WU36HieQ+a9uISI2bNum/Kz1
revs07zztSh1c4t0WbrVMlx1ozGctRFpzQghN730FtJDLnozqS7JwtPlJbiIXxzytjH0HY4wbceM
jF5iB5ObyX6bz1NNWd2ZP+2skyqKQSl6uj9OuHCCGCD5ChiEdlROjq5tNOs7OHRlQEy4xuSwLPMx
iRDJrKSLstbIhOwIjtzDNxtnaD19b+/itNLt0IgTz7pIi3H62jA2tW5T8rkPeu8qe08sbStua80d
MMHLbPlFcsi9r90Uq6Mibfs7+EHVo0hb81PPmLveK2Jf+x0e92DGoymDj0Fppp9EgAY2GkFjv+rM
5b4qbEhMEOnA/VJSqmE30hoLPHe4oHBqMpJdwpYcS2fnM7tD+UIW+w4zxB5VjdBMUpmZXUq5tN/o
bVCo5ZZVhqqc8VBJ0z74RiWtZYSNtt2hsheQ586xuTGD6mB1y9Hz20PKWJVHPGt1EVUU51DIfdjL
YZXzRmKJ2AbfndptvxQLwHfYpZYNJcQ0mhtj7oIf8zgkHAVuOvA+KzfNdzUJTX04ZFXKnBYZsLaz
IDCReO47g35QCeTqm4La8x2dDT4IUqvh0dETJOcs3V8fx2vtjc85HieoH4JN3U2McVlkI0W+nbTD
Lu9s9A1as5z7HL0q3UCUUIwEgEpwMmEXH3+OuhiLEsZ/TFv7kfmjZLv8VRgLgjf866/ZS+q9WfjD
TWM3ZLCndfvE0J49U5PGXugrh2sxW/R8ME9MeCwXjGSfmlrTPtc8BnnmE3Xq44m1CCLtYDUXf4Uv
KCDFgTGpHnWp7VWHxKy8z5WLrXooICvdMEETS+i50/SRcyf+2DKnRYabZx/GKsF3diUQIWfrDfnI
QET8o2T6XwPqTtQv9O+6t9pF4B5ibeoXStCiQsMxks8urK8dM+6oxirqqa7TMxXo6waIx0a9C80Y
IvBK3Tp+bNARyASOFUHizE13ZgzHnqLTFz8AfNz7fgrai7qf/Yi5UYLfP9ZLA6PS3+17+REg4uDT
VDIG5LHjH+E0tcU3E9JYWZraxTjHJhro6clysAwb+sY409m8LhxYjraXkQuJN3Qbx8tNAwCr7wHz
DumAA6Nell8nPMKv0A6gRCJu98y78QqY4fLosdHQQNlEprMZ9OR8ZDQ9A5kztbqFHVU2cg2rnO8q
4gf3cRB7l2O8EPTNTGov/ZhP39sV2as2Y/0BQHcQR/E9ACg5vuAaz/5xmdA+6bVX77K+9K4tuXjP
jhA/BlGOX6bUdh7fXvP1HmZNqjKghReB9+aidXLXS1PVU4RXo2CWljVXE/wKmKOJd6YIfwlCPWqf
aYmI98bAlt4NZ4j1t/xCOoyDWUttxq8RYEaWkVISxNNqpu0+jWPg9TdeOqgnYIciubDRIGd7V8+y
2wUpuB/yZtsfmzTpHzNNmA+dlkCvQSCy9BeD0xifMZGOWyIwnHeoleIPOnxFnOOdErmRheoTrenS
6F8XfGuzyIWsd1GAIn6umiB9jnWyAbG8qfSbcaiCO3SXfnow7cGBmdSJ8j3uD/MQupOqvF1jtMvF
5ARFthOFlUCelqJ6nj0jzfalZjVf8T7ly1dM2E5TLEI16TAIbMJMK3XC43UtdS48Kxl+AquPc2iq
hbjubgxkcjdAhWk/DGXql9FMOHx98C3YK1GLsfE51ODEu2Wwy1y6WtyMrW1XwlSlw9yqpSGaiif0
/NhGlVydNoxwmqBKnHPQPLEeZwaYLX0e87WtOS5RXNkCyYcCJsDQjhsTazCcCLuLNE62HRtbP3dk
ntjZOAjaQFhr0Be5JNvdljmawfsE/3ZZ3k180MKksep3UE7Uc92l+SGtlbGDsypupZgga9FSozFy
vzQBBiAQwMiEE7q1E1op5Jmz7eSP40OPjQzNNq4Sxz9Oa0c/qGyaotaYcMhLgzwU3eABYLnucqbN
PnGsQF+FggbhgwnyVijQYVSfapbHWoEY8OFr29umX/Qb6Jot/7NOL+I6nc9c4ItV4+ZlXw1uiCNe
BxKvHGD6WqSZ5nCFA6LiIWpn141vqtxN7UNjmwTx9Yr8woOHevwxbTXUjgiy9dDoYBTu0iwb5lve
SD5zswDPCiXmAd8aP7YKZpyifYTr1D04IHBLJJXdToelbP17/kzb2wPLYTlLUHp70TSi/gnHlvFn
rw3dORO011QaqN24VWCCRnGIceXmyB54cacYgC/y3V7+mQFIHcCmyyFsjArJeCxL5HMEOiTI/6O0
sACIc62zUcK46la2gbx8+zg/UUXye3yC+2i5dX2rGJNGEwewkKE7kdiLS4HP6ClkKpacaetfLO6O
H+8qwKL2YaCFNHk7n5TIRYNGYfStJ3N22Rt63e1nGKcfZq8ajdCtYEMy2BPp8wIA1O0Md8KlYO7L
5FlMq9VmEVvpVSZjPE3t2i0/6tQW3nVrU37TkyujjXpvnj4AHE2PWaHpMlqy1fTAVqmWQVtP4yTC
NMG7yZN8sSNiievvNL7Gj9ycPHpx3ak+orgVt94cpO/xzoCX6mqdig++rkN2FmPcPuJ3Afs99yCE
RRCK3J8kSxbLYSZtmlfDFM65mecLfH5036DHMWXlGw+ej3mmdfziJ53nizhrnAhasFHvyJysv2hL
bI1ruNkAhc8zHsHmzI++RgghpxP+q9dN6dt/Zk6MGcpgV8kHSg9lH2IGiP2tFk/lczUjXN41uQdO
EfDr+72n2qB+8DzRenu+qJn8W97wfyr+/+T79Ms7t3vunv/jRwVlc373XP74r/+8zb7OfIr+/ltX
3//r73//bxW/iYp/jUNbTQsxCuIv/1vFH/zB30S0yEvDMJrZPWv8o+K3rD8wyvKhGNBLwFHlU/GP
iN8I/sC5C0LI2vm8/NPfEfFvPsEAfXx3XQhEmAKC/L1yvZ0tfG0lResE4gOtVIFS+5WWved0kA+e
dKffG3xjsgrWusaWr/4BVPHrN/CXcg9ZrwO2ldroMgsBDGCjjDa1rxh8navczW1pyRmE4IzZIrlG
oDSMr47Xomkh6a2jslia2UyMfYFXcao/NIGlWTMaBAy7qyhdj3LMmoJJF0u680s9l4VxKKW7DNh8
ZClG4jDJDMEowe0sP/JINfhuKXuKEJAuyaULvdC7LVyreedpMaJtoqSyHU6E+UMPYKAdCn+yup3W
u4V1i5VL0V6lRTDiWWo0fbCvOY/qbxPV1XQgd9ZLkN8tLk/E1Ke6vSR+2Ukwj4VmtkN0EPP22z7j
LVWSivQu9vpSgeC4GdpqjRn1nWiS6VvfZOpGYvnkPZeClJg7f0m894mD2qiZvexbMRVDFmESXI6M
xCDmIibxSMN0I/yoCJkiOw9DmPsC7cRdvRC/HISZlys/TLuOe7lzY+kA0uCAUvu32P5IK9KUVYw7
IwVDBXhD/8GNYXt/SxL04E+VlnYWsj+KpvZmQtuABELn01ljuAIIf4PDIkIXRkW1r9Ai5pCEYTOb
rnIw/RaxvVj7xfAre7oo6jKncu5WnrrYtaTPoF9NxdjeOUhIKuKg6nl0w6p2HOAcQdqo/qc3TjnK
hQbyNYixB4c+CPb+6IxLd2CWW2sgs0jeZRfOsYaXykHVLZ6I+1xHKmlfi1IDsb3vOnx/FIKisvWK
XQNrDe2BPsYlKqHStuemi+rU8Zb3XoeTNOKEDnFQeb/0Xq9/xFqlLR8TEYhF7ecmNbFRWbRRPRcV
fSXnc+fP8wcugB5w1wjVOxX5ibaSbeQ0FMM9FEcURkFoGs7cfsTGVZXvy0wj0ryD0nBQBiPIHZ2w
fMQ4kU3UDsScHxpp1hrqekz+dlbWQ5wXmUzh82eFhZElxNbycsglGMFEPmtyGL1SfltEo5Z91/Ri
uFj0xkr+7CFgSifkT9MH2p+h65N7bdIz9PhmXNJGca/rnYmqMQ3x2OlztMMBwK1bjV0d2lriBxcx
pL1La1RLudPbZMDuqPQt8uoG5Fk49XDDKjfrre+j4YzN9ahKp35nuLir3RbD1BY32TykFiWUPmte
pGOLNT1AEVfqMm7b9V8lZwSDdt4K3NG1fIX4kTEC5jK9QxVB4lCuX4q5GeowSzy3+aHXhZ1fOgAk
yY1yPcAvZRryK/5ECHngB09XWdfY+jXgIxGnYYG+OFmuZdsXXb9XMlfoqf04WPrhEE+dhr0PNteO
G8FxLYcLKM1eguwjbYwLpVYAuuubisFeOjerxtO1w9ltkJ7FmTMnKzfcwUq/0XCQ051W5YdyYPQx
SuFUl1guu5gJddVUQtcdA31vwfwL3ucB4q3Lhkr+U24kZnIX8yL7Fw4DDOMhmWy2757Jnb0G71Fa
Xlodzo4MEO3KacUT8dMaPlvYVw3dHTbmMfaf06JllzMOB9quB9nnt7iZ7qIkSrXmtoLLml5ppl+0
F3KM0++0zS7zzcUpzdAt8jaLzCBN3s1kHls75jrLQ2YUQ3oA39UQgsHkuskXbGaZ3IzOsGdk7gw7
3LqccpcbWT89sCtHbwffPrU/j5o5jROVf4GpdmiDZQ3VE4ZtTZlfyCawxfI009cYH+PUWHwCIv1p
rv9KK0Q65pOBR3DAvhwhYFg4FpVNVkkzJPTRrF3Yh4vfj9+TtqoUdPEB0nGtvg6tE+M1GTGH0+zx
OwotJj6fX4qC/6uPqHdoVv93m6O75+/PybP69iyPiyT+T38XSY7+Bw0HVIV1xPzivPzfRZJNJcSg
il4KN2Z8DVeA6J8iSTOMP/h3KYfWlE6+F2uR9k+ZBGv8D2TJBu/ZylqB1mT9Tp103EJRI1GlQSrl
F0JvACRnoV/LFngkjO7SNKdxLaYrHF041ngjd7/clPd/V/y/Gg0dN+U+MAidOMZMUDyZfnPNm1Vs
qqdJCUzsnPYm1dvPQz8AUk/7OkBZIG0+Ym8vuL0slqIQg0TOvXXgfa3l4S/V2GSVDASTqY069Aj3
nE3xReCN5/qbV6ushrZc0zrIYJyxDZkUOcyhWcwIFfUUczZdmRe2suwzleX6CP6nieLmrUwoS7dQ
d6/U+BcO0y/XIrTcL6iiFN9NApgXKcOuTA65nd1mvvo0CfGtn4pzw4jj+nldFJzNZOfiJ0A1uxWV
z0uSdKOCiG9T8eyM3u0OXjNrewcCyi11YXNmh6zl8fFFAvjbrMSQnuJ/i5Z686zT37ZdBHbzxYtr
b8dyNeMh8JHf3Bom0htnld4YcL7IHjreGvGM+FWAgFEmptP1vNgIXpu++BerQDhkLQhUqz3G8SpD
PgoX4+MOmkza5tfMDMEA8ZxW5+wGXr1aZDTifAZBnIeFZGOz04UdMORLIQEiO0+QNjO8DYbaiXwO
/UPDAO+n6rry8u17eOJp0eqYDO/w/ABqW//5L1tS92J3qXuKt460kD12y9NB2rZ2qNrmnCBlfRy/
bgxaQV6w1V0E4MllULBZCp4xem3LinCbERd17eMISG16Zhix2e4kn3BCsdeR/wCIANwfr9LiFQoH
fcmj2WvyyzxBEWIWt+VjGeO0+Pa9O7HUOn/AR4q2FLB2cxY6i14BczSEvPfzDViow/MKvOuiIVwT
h5Bzvq+nlsPebSWf81rB5NxcmRptZr4Gsgg4fmqP9SHm0wPWYjdDMWhG1NtoMc7czc0z427C22Rj
gLYDSYMMHK9pVa5QtDF55I2udtXYwUPeOurMHnx9YQD6bHqcmywm39tHlhp4NjrIJQH1SeNjYGZf
UcKKPZ4Cxh5Ohfy9N/rlotaDCX6PxTbZPjecNznuIczj1Wdkhx5Kz74IEu1fXBUjR2Zj64gV5+7j
W1cBXs2N4QsEsshh40rDqkSauKt2pYqQ5Z8bO554VHzB2Io8L1i326vybK3HAoKNv8SliDg00W8a
gJlv7/nXq/CIKC/4z1oHbInswVwXgzO72IE0mbvrBphEOaYlh7dX2ZxKPCH2GqUGra2BQdUWFunc
QGX+MheRTyhraPKXe5UQc91ZVnzmgk4thaUTfuCMcNjrm5e4M40EGx0PHTPxZBFkp+kBMv4YBuYs
wNP+f0F5onY6tRR3DvUqbxNj0vXe/nLW9svQM9MJiih2k09NH083QwaTq5nHfv/2SieekgeetzIG
9ZXFt7moWGdY1SNm58tIqHuIt7cWTVnt/YsL4lTHtIYad72s4wtKrdobO1WUeJJo6m7R9IXYtb6N
k3d6FTTnoHv+sF8+Hy97Ilg/83zo10iVzVE0iqr1pZeXkV4AwPB2DXc6gVFnhk4n7hwjNxeDbg5a
Ios2b22p6aMz84rS2DZyL9TyZM/F7wUp8OzxZYEKTDoSVdLqT3l837LBwFXSYBGtr4o9jZ99n3Tt
eEZUcGK7Ha2yeTpmk+RZVTLJyeIxvfRR/OPTAMRemKP38PZ+e70UqUzMBmC7rGCwvZnGk8IxQaXC
JMjBNjkP+RTmu9x0xGOxejD89lqE4EEa141VULMdyWKBlpsjkS9oX4R9k3teddsBZz7TRdhnzobX
mwEjpPXbtIo7WWtzB8cYRsVcsxT50TgFSHyDctP4PcO5dTfA/0SzAG/ZoYfbCq0qwSzRr7w8SpMm
Ge5MVHpfiiT3u5sBexkS5U2t8M8csK8/ubQfLr0iahqH3nHzwEbaKnOscW9osE4lOkSXO41Em12h
ADxtC+Do7Ye2MW5aL9JZT6JVDOEbdCKbBWueDhFIbRElfRCrCNpnAIzMKC4Ju2D2/9RGN8gvAInh
oILe4WkxiwZzGNWoL53hDy45F2g8oqYy8Yt3g7S/t/sAbrmB9XSBVUmGH15va+7NYlvJGVe019sb
5Spl8tr04ma89bqX2IAnhsXnaFzKpsKeAkSQdmCJv2pFXJwjfZ9abVWmodzmuOOWHZ8OSjI8k8z3
olF43Xwoc8xypd3C9pXocNMze/zETsD0Dh8q5hA+k57Np8KMM7Eydgqeeq7CyU5dsa+GIk/o35w6
Jj4Rw4y3N8P6Rx6f5LiKsRgEAgygOQWPL1BP3CXVcvS9aPUPWe/+mJcXK9Z0l7UNSJp9Lgbi1DXy
9jImoWDR6eKOF8T6Vymt5XPIJBbrr8R6ZMhx1yKYjohLzM7s9RPPj5sJRkTKHsKfF6vmXz7zVjFY
nibtMkroUrKQ2W3zSZtbXNHszLp/+1aeWmv9HIKrvwzJNiWF3zhynMeiihxfTfvUrbWbckjEdVGC
j7+91ImnhqH32gOTzEOxvvkyVmmVuD5DgmgJmmbXtrn3GX2Fvq/hzexpHrEWm+fkzDfs9ZPDg9Ej
N319Add37/jJ1b7ZL1mm8y64ZDCBzMd7h6TAq4AQx3AdZx5+9yLxzl6L9rUltjETOF5PM7WkTX1K
NBxdxgt/qDMR9pnsb4t01K9FnE/vNQSPu7dXff0UmbpCS4BT85Iev3kHlY1jjtezqhyX4mJB+4md
U1tGRcd47+2lVrTi+N3j/EKABOsDTZ6xvaGWCDysH+AvCbPqB+xW7fI9dA6Mdqxqqf7Eead4yFWL
+X4293195rB5vYcAGtivEAFe8KHNhRYZ38KsId/Bk7K7qwtsQVobzDIMFsREmlOITzG2a+dq/Fff
cdx3CRJbdeLo8Dh5jp9qPrSY/tVkMDZBGVxNflLcBlbqn7m1p1ZZ/SuJ8ETl722PtWVYzBnhAf05
ykcIWVJGQeL3Z3boq70C5MWLsN7BNXhpK6rsukkOhkPtaKCZ2K8FWQhFnMdF9NS/WQo05WU2rf+t
kPnlIMPFSHYlBoRc0Ii9t9tNO1ufy70ukDy9vS1P3DsKLIevkI0qC8fg4ydUGuSLZOZURlOjeXiz
cNoQI4uN15kNeHIdBD3r9gft2pYho6l6jOwxG6yQWSQhGvfiL9fX+nn39vW82ujrUwI6ofCBukCV
dXw9CV6JDMWdEqsiEx8Y5eODFflNIKN8MrQrjFxNdejMufk318e5B1UVLjCSz+N1c0vgiFbBHJBO
0F7LWBPPTm6Z56yYTt5G6qG16cPcOVg36S87I5GLkJ47lhENSI83GYkGdaQBh53ZFht/Fe4e9xEa
NS+TByHPe3U9eCPX/bKaQ+J26c97N00+FakkLtUprmrdumwywJtqXBndfn/hBdU5H5tTl/rLL9j6
ygTFpLzeNWgIEZlgFNa71WOPIujj2xvm3DKbD52rsmlmCFtGgzVNuGr5n62yHs5AUqcXWY8PbB3W
6v/4sZnDwEA/XmutOcnlwSeWIiINOtDPPLZTux/wwSUXne0PrnK8TiVX18PWLCNn9W8a7cn4qGwT
c0CLis8Oa6+Nb40UT8p/cQ9XneTqDgBzdnPMz71TB3rNsjYmUz1jX7E84vBkfXh7mVMnMHkSNEaA
9AbEvuOrc4msALGkvothEYVNPduH2YP+GdqjFc+/fU0rM2uNzeZ6eBs2pauZ9fYwOlyT1owd/gNp
k0UWfjq//0azDkUkTTxpKXwnjy/KsRoDnR8HlrX4uUDLZCcXqBqzM/Xc63tH505WjM6ZCMlq20l5
9WQ3pk1sl6XmPoRpMu+GFMt736jPec+vm/mo0kELzAd/RSktUMSt2LuYp0FzaSWjFCvvg6g1WLVy
Lu9T16gvkfipM13NRuvCWbVamEBRM1AmrBDf5uwVTuPMptZPkRBmLu6bonDq54LOGAsjK5Ddh9Rp
9MfK6wJMQxuvMP/0xNx7pHdkWvPwm3sU4jJ1OqNMoBLGIJvHKSsTu5Aaa8DcazWs6/XyQgfM+JBa
5J+8vRTbZHOnoe0ij2UajNsDE+5t0RzDUohx7fVQW1UaJ+VcaUNw7822rb5UVqMTapL7Y9u7hH1o
djxGdL7Lci+H1CfdgE8HSezAsJ9a7I2zZzErWe2QrtcqVEvtvCvotD46zBSda6wmUarLZjSm/Sw9
64stMCa9mdrVDafFFx8RDG6KyWeN79PLdCQbO/DPhXLPwu/MHvActaca+ndYupXOowkmsx/fZTVw
30fCtuxORF0/xTH2fEVwqcrUxuIuEXkWf7WDonfLPV8pf2xCHYc3Hy/OGvtZEWYG9nFfYzT93hzN
kJaqD3Oaa14b1YlGbmdo+OT/EEIkPVXe1HnCJug7wxUSK8vEskjzE7FWh4ur0n7fWlCIbsshx6Jg
HwSynLCjdjAeTSJfLL34PjnwZ689xy/IJCM+bvpm+UmZgfCl6GzD1fEyI3xHjVO2q/SlFI/WRFLf
qjTB9OqjN9RBcEWSbOW8xxMv8A7w3C11hW7RNaMOExlj7zb2rHPpdoVFCHbLor2w594N3uVLMRN/
ooapucUVsp3vx0UW2mfEuaa6iYdODp8Im7OcnZEZ+vVAnhf5nhOx0T9aM55/iLrXzFurH0tSktPM
hT3tWcVy59pko1zhBjb2V0lSx3KvxqByvwgCTAgMH0YXZiOmDd9tiiofymSS2zr8OZjFNxYU6yzZ
AQam2aNmp0i84JjB7BpsW87fqtlimh9iTJCKv3jb8hgPf6eKH+K48N1rvFJ9rFphYJtP5WRkYm9V
2KE8TzLViyocmqxMBZoacvz2eYVxRZinctI/JmnXx5DHpHLvq9xsR8LPWuKKSWwIfkq8h37IulDj
akqNc6rV6ylq8LbxUhTfXmwfklrX7hUNaR7CSc8IYetlbESFsiEcmZhHyx9tFutPlpVi01G4/LYQ
OStxfUubVe1B4sFwq8+YCZO2NOrLo8TZFlWvzHqoUvHodZFRUryEhsyzL6Y0izI0oH3aoXLiHqNi
QMY+mnB/TfaFXens7SX3rF2qT2QZDdgTIStetAqryQRxUBVMArdqpxb3qhPGN91UcPXrYV6si5Go
rU9BXPnyCtbhqPYpxgZTlNqqtqMcBpWLO2zTOoeq0c0fmJJ3YocLpAd/j0bcCRH0k64Yj3n35InS
su+S2WdhfAbIaIUCgiVmlWhzvZd5bXxqiAkfdrWNCfi11xCQiMtg3uTXPrkd88FGRfltrGlT9maJ
LSxGgG73l7cIp/ucUQz3RLxqIx0vlDtMLUy3fVAwZOc7L09MUn3HdErBXpcOMqIcWi/H5kKP1QFe
sDOHRemn+m7ASAb3gSb2rSiJOx+f1bZP7CjJhPVpybUlfVwybBVDTwgxh2VWMVkXnWF/5uBPH5tg
ij9ydpv5vlKuKz6T21tx3PitvlyOnJk/pW53T85QyukG0ED8P/bOYzl2JMu2v9LWc6RBi2EjgNDU
IkhO3EheElo4lAP4+rei8omq7sGznreVWQ2q8uYlIwD3I/Ze+/0acVidFl2NEDd76YJYJwpai/Sx
qH50UxgvKRgGN2SDNSCZTcxJ2zFEl+Dx8dK7H4DwMv2B9Fujv1Ttoj/qnTbc4aBleKS0gEQDzqH6
blqdsTxoVRs0e0d0xQqk2pBP7TAVRFpXmv8LNjRoDgvWZrkL8tHMzm1q6O8aHpJk10Li1HZogpIf
SxlGG44+YFkyPSWcYWDvLXkBVIz+1shknhP+qgLjaCvdubgpxuZQQ9T3lus07D71fqpJXnZSzI5L
ovtYoZdqxQOU1nXUO02hoZBNCNJCMq2mq0w3dVWomt66r4SWGlEhexwtOjYLPyZ7SY1fgnW+vCGi
wBtCa8SeGXOWeCoUXrUABNTy9aFcGal9dHqvfwAGT4oXxE6FcSp7zbX3i51y5MvEsXpYOgYJ2MZY
aMXumr9lboE3tGaCQnd1jSjRssXZ9NZcJW+lMRdf7STNi1s2vtjaBjmUcHZLwjX0jDugi+dRTZJ5
jJXIR6GBBX4uC6sLLknRZsnOK3ldw7mhFQmrxjIf4f7qNjkHws5PJHNBAaArqrqNjto3jzzpdGnU
+cUoorpr8vouqae2vLh1aZk7KNT+evYSBGMvKXFkIlRtyy1ZpFOJzpE1oc+DmHcD5AqS1sNhyjV9
1y085e/X5Et3g+VrPKKZndXBXvny4sDPUHIiyClEGATNUuzral6b345t/0LPNFWfKvW8Hxm4fvc9
FwqOAE+UdOIMyDds+lWTFAlt5TqvHBulBdRBlHrwwGmFfraprGQ+tryj1ibD2ogQdJwH4udNbMTi
YkpXZk/gvgGoq9l3lyjTZ7/bXff802NhkJdGZoYY7AN0/ZZHuvJHu4p9YqCrZ/KfcZaHPSARnpKr
ffGmS5Uqjn3bBeWelNoASd3q24sISZeQ3aXWhnwoNsGwVsEUFqtlTB8DuOv+0xmSPnnMyIbrvy1k
pLxCMDmdW1kl/o/dCAC+Sg8G50gAoMxCJPPLeljcSSPxpOFY3gkXrjyKAdfnE97UzZzJVyojeTVm
afVEIK1bGvazXUBiuOtIzdUv7ggF/mnmkx53ywRv9q6zV2lsWS+m0y5PFouMa2ssLwrT4fK4TFZ9
lc6icv9i2zokRMIt9nhwMlPqB13z8Sg39eiha1086+j0pBi+tShoxcY08goaH9v4U66vyt/XHpSB
cDaCWm7yfgL8wCGhT/tumcjTM/zMaO/gTIKFUK3iO4eMMfBihqk+1toHwAhN7QDGJESh6fwNZ9vM
lLelryyNG+S2JNTOw1wB3SanzNxe1fRwPZPVnO8TYlfN18m1tFvZjY13nljnDt8YICd1C0uqYdri
FbbRP6Um+pGw6pV5pZF6rXHvoRL2d/pgB5/aAMnk1RNK1ajj2sAsw3nURifmemIiqml5Y4PTFy65
4eGgUl//bPE6a2+ySTKu0qVaXv5RTP+P/PbfQRb8U1/xX+xJN5/lp8r+RXp7/QN/S28t568rQIDk
cobH7P+vXfDfKaOW+dd1zoXOBp+oQW4Q8+7/I73Fu4QUlpYMMij6DuSq/096a3h/oS5hpUe3hoLw
qjn6b+SMMgr918YWHANkAdY5dD+0W+xHrnP3f5qIVYJrfjXJWuC68nLofY1czz0xRgRoiuYV8Iki
jlt3VJz6dredS985pDSh91kwulHtm9WpN7vy2cU2soW20h2loa+ArFvj3AeGDJ0r/CJZe/ofmyLv
iDmpOXBuY3UJ8g3hz6fOVZQKlfljBst7dQ3dWMXjsNYxP1y7aZrJj1zFI67P7as96As/yQy5VNrH
kr+9HQ383OrO6ggbWNpaHrSgxuGClyDUAOVs1TKd9K64onG0X80MLmNTbJMVpwF37WHB/RMi3wrH
1iYzSyNvouXGJY8aSMuKTRwaih8t0E6epfxcFissML3vR5P84sR2+fsljoCq2AZYnQfaxC07wWeO
u13S1lE6r/tWyD0HbwQPZ9+w9d2MOn7/SfV9KNP0rkbA3wl866kJEzhzb2yteBFa3PdVCDM8uDPK
7JKyy5dg4FWZxU1hEy7RfvB2wxQa3DTMLfNH7/v0nQ1lHemDs4BmMzS0+dCmRllaB3wZfjiLYDMH
fuyppNovwGBCKCzFY92lJ7vJvjvdqk5FQHKYNvbpppYYuLtR/7YGoiAH50/ausdU1x7a6tnJ08ip
tgzLboKhoUBW6rNz1Ig3w04efaO7lUV/bIdLXRzFEhCZ2bOXZVmGjUQ1BzUYbzxRVMmAT8xgeARu
fG4VMyhrMs0dzer9Wi8/nRfkkdXXh2CaJ+wk81eilj2xJeSMi+KoxhQv8lr9ybLxO7Gdu9XlWaJ4
YAyPYSLPNEEBrn4dnq1NbtcH9jNbC7l02BPhsG3sMd/PxGdqHik/GNKXEPCJbl6BkvldrpPYMMJW
PJb9egaDYu9qpYAhWeKRXO9tzxCwzClfBByHvd6CDFPZGNql/Baj8V03djQuoAGL8Zh7ZAsIAAZh
Z1A+EORbbUg3uh+L4qfPnAejW39NJUYyRci3bIzsx+6sbQByTl/pV502WMK6z158e3gh2Ps2afUn
W+OfwJATsmgnTtSkCMEJF3siPTSrPKZu/UVu5UpblLifk9192dP0NgUW0Tpzzg2s6K6D7jlorMii
IzW00gmN1NzkYviTQHs1PY2X3n3KSKO8l/QGoWWxiAr10djnifldpJZ5TAn1iuo5gMFJyBq2/fIo
C+eTiyvuCHTtxmsq4iFYJbif+zWBdpaBQO0jkN/hYuwFAMMuMP64i3M0BSX4eMTwsxpzOM0OXHvs
MLz8ZegSQORWFek9O/bTm2rt0COK7TJ3JM3zzBBEIPmiB+YRUzRb+rkuL1b/1MwkxFT4jm3IORk/
O688/NpPZe/6Eqtae5l8909KAgR5qRMkADNjztOSIpjojDu4nNsPNRARwOtZN5oRFoIWNqTzyvEq
k+k+sv6jSFkefXxTyxGgP0YCy1oy59vJJzsg7ohTJyewVst8+wB7Q08/9Lz+x/ph8Yr6QXd7u77z
jLYiHIhe3dinmS2yY9BJg0iA3iMwbS8Wc1k242CJ4sQAo3CBoZmJGcGxNiVHakpSCuWQ9dXhWr7T
gzTrInISpoeBjkrbIK2HMJI3GJWttZqczZDTN4P3gGC1S7F/X8qinM1QLXpLQpq03G/87Hq26UD9
AMXNp4nTOV/lYIVul8hgAxDSdtldkPUO/sbKp6hnslzFw6iVOck2tuHgOyVlppVtIgKStyy9C6/Z
NvcroopY9ERJp6WdvFc9OQVLyQvvOxvdSBMCjO2pvhFdf8D0FDnLUACWcspP2I63dV7eIYHVbpqe
RKVGYCiiB8jxHrnLk2W0dghlcXgHGFlH1zmYFSAnzdT4h5DPdj+0c3VnDBOvDi1DR1aPH8z72uyO
WpUGR4kJXfWbYS5Og6NuGO6FAR68ivgbF9LkSBb8lOdxUkx88M29svpwCoId+L6pQ8KsAUONOWmX
PUY2Q9VXrPe29rTqZmL2QIMwPGdZRvzPJN57K4tBL3hnNfE/jP3Papd7D3NsqNx0X2VQb7oxlFia
I0LAUc94xXYk1k1akPRKTRE7jQbzSLQzm0a1s8bJ+fAQXMGHIl8Gn9ywXXmLDm4yvhJHuunYnmzs
7NivbaQKKfAj80qaMn10Ma36bbLFjfvETgAYBsqe52RJq/O8zOTT6xqQtPmhxEh7sMvyROTzEGb2
LDYu+cFkZokd3+aObDhykpf+h+C5X6bwBrESRrZPp6WNDOyueytZEM14UHxKZyYxaonbmXdvVWXs
i7S6V9BsGdv8dqN2xvtDO9ETn6rf+um7ZS8986bsVPXt/VA7G2ZKm8Iici7Ld3gl6xKK+OQHr6k2
n9t2faRTFSH1xRR1xC5tdHZfQ1vsELDuPb371Zfh3rOq8q7mL766One90fnX6KPz5Iy3HnlPkAkI
ug1Ht8meA3v+FOpOFKDjiLILdopQ8TRjP7qeO5cg13qKJsolrlJ/+tM4w6ud5wSM4CY5DLORxhqs
zW06W1uP7j9uF/kyePNxJaP1VmjV3tW75OxaC+hE835wkuuwiqZJm7GgOhgpJjt/XlPyv4e4ysbt
tKoDZb+B02cMRdsexZy/V6u+WXBPa03N9SLH4GAM+clv7CWGLMzPkj32Ts15jP2Zc3nWK9rkJtlk
rRuctCL99ayVMZr2VXbNnviu0AQtpWaMuKyxMYywlJU8ACNpabsiW15bU26XJiGBwNgnXvUOdeOm
bdK9FLwguhcuWv2TTzRPVRWj2SgpY9Ywa4qLRWqU6/AuivquKHteQz3xCbqY64NFuB9hmjgk561K
g6+h8CI7u+/FOWUN3UqC4MHLKZ/DOHjuGeCus05984LDMCZUZTeoi7T6PTPF8nVsdW5Bkkz0YFcN
WBqEtjdNWIBasMGTz2DIvejyc6q076BIufrPdLj6T1Y1J7MwN3YvcEtjBhfBbsy0l8pAvEPUvEmY
ql+9tiq4GMS3PfFOMuvxuOUa1I+w9XdJ6f66uRVDOnqsZaA4fTO6RgsoS52SQJT2cmEAlALAby8a
quCNI4zYX1S9cxpbUEPXUdJxFPoLvSYjiV67hXTGr/zhJrFZnPrsocro8iYnCftsTTdNtib3qm0u
jp/djjnh5A6wEx41L0xS2JiZGE/TwJWhN59ssE7t4N8GBYt8mQHbmvNuX2DxWzcJKqYUWohkKd31
2wr98JvKppqb9qMtMSAnklzXQE3x6O2YFWSbSb+1BwadpBH7hFRLYkKU2AfZHivu21q5D6WB0Uhr
7PdAfk2Y0kcz3U/NArVEeA8s3lUEQoeTATCnTnJtOCDH3+auAOsI5QTrLuxFnp8FA2zj3iId2BGU
0EeZo19921X30tR16WGjtVc4NcAwOb2W6WzNUx6Ncl4J7zJxzZtacdPXqoxkaz93HVeM0bI7YGz2
vgKD+s0y/p0j4yzDSm9ynqG4G++DQb2sC4FleXD0VnkoHVhXuYmQ0cCfI0FRLcmZNPXt1Lpb5v6R
I4fYAbXFVtrTHlZoBmHAGOO1TNfn6jrz15aTxM0W16Ib8bIjpc+MiybcU+eJvVVNh27ootLXSgJA
grM/p+c8C9AjIy6q/ctYzd9gk27T+iEYnS+RZdfL5U3ORpRWfixG+Mc+15OCxfVMsJO2X10mHL3N
RDTp9u7QnMiFvzHzxOD0V/wewBSysY4nR39itXpXKbmdBaEm6JBCcC4uiATZ7VvWm2FPf7dJ8iZU
jnff+toute0oWIbvqWrcPd0DWWtDu5EAofs+37RA0okD5MPrHbcBT14sezJ8Xix9pJkDrBLiIXkO
uGTTq9/YFAdLjS8UgkdCsZut6G2QnnI5ZmAcdOOCOiLY4M837+re/nYy7ag4v0RdfQU1+4ixFDui
t+PBeeBaeXb4Qx2RZTHaEeCRnW1fDfRkMInx2M7jpbC0jZuNt2Bo8o3TGb+qy36SWSegIn8dg/E8
psxPaiN7s/uZXNiJdzvYL3wtrtgPJaCD5kN426yjJ7Apb5ucuLNJJ/HYJAmd5i4mF+UimzF4ZUU6
nLHV7u3qioIqR6an+t2acSNnniTILqcnTCx1cVvroy5tI/KC7JaEh0+5ZnFXVy+pnJdNXgUb1lF/
xiHYlJb0jv10J3HjCK/by07qG12TkWrte99Luyd2StucmFm2LVSnrdc+lNLfKoC6oZWp32RFETgK
s+GIQO7OXkiGesCJFYxTLGfzk0BPBrWL9UekbgfODTB0N1d7rZjrbYc2HiTnFigH0TQ+zYflTdUJ
Vy1Vov0JL5JzJPDp8J3lyV+tr6RrnmnvDUjaG4+VLrDUYRy3VSmLqC9I4W2SRzW2WyACjypP4sn0
YkflcQOqoO67va/wrYv2raVwL8EGjT09Uk1ipH8KSnvbDeWLaM51Xz14gcP0mUjIbGKKZw/XEids
068RVWKmLuMovJsOlkE4rG7+URR+F9uGmJtQS+Vj4k4jncL96AXpd5Jm+sSxXaY/iTWuN7mdw9jX
ySE98ERpTTzkI18wBUmYNso6pJMI4iXzzefeMNt73Vj1Mzr/IZQkZwLwzMZLVeNSRFKsH0qPEW+3
0DyLdb2RFSWu3XouGOam2VLPp3TUPMAZQJXI9VS/g7ZHtGurbyETfAk7vcKGgU0disoIiCaV8156
WbnrJvGhmWn9YmgdPFXWU19gSGB2eYa3Y7w+bYPEy3a1aP2QHUZ/sIuxuaeFNR6Epam9EK4D62FK
+ewraW3T1LdeLLafClqcLiEOJ4v56Kwid/j7G9ocjUHTs+AqY7iNCoJVm40WMjE55stJUNWzcOLS
cIvmzNUCF8zL1zIiUmrlmx9G9k+pcVe7Qh2r2s+qra6K5Q/xUN6mW+R84ARqDkmfLoeJLfRxhUDr
doO9afouYWCQmdtFD8aYzO/5UgRrdXBYgb71rQevamUtH438mI9gStWvoJ6KssDxAFxPYq+jpL6b
RbX8IWCTplevEOw3ddlu+hqUxsbL6YIafrPmDK8ljY2mXXdDmgDu6xJ/p/E8fCZj75IQtBRfHORH
RsdpLNdJ3xOQjtKQm2r+sR2/fRumyQk2ZuFaz8odls1MCsjZItSvDSE6i/3kN9leh/McVbTqfd7B
5nWuZhRIvPS/khk/92FFUHUutiMf/k0FNBEAmNZuRmPUGSJ5k2OG1/liy1HiWk8MYUQBJ9u5dc3B
+5oBpT7rVcHnhfQz3wV6q21beMvPk0qbU5O31rlC8xRVBmHGWlZI9vh6DQSD2ETgic3w4Nmt/pE4
6fgOzUfnTAVT8+CxBMtCX1XlV8KC0AM8DAvFpLrde3Ig9C5frL20wSmjd8ucP2RETwvoO0ulGyGG
goD6rDsB+iiOjtbkZ+Am3dtQqOWQj5Zz0rIMtK0H9VjbgP8VUDmvq2N/kPa2hJZCuU5U5oX+qWG9
wCUjdO9A9EI8iPVAnM2DwaqXBVLwOI/Npym6nezEURVdsksNE7IkQqyBgoOFOOG6eJPDpR+ZAEAB
9aHuVs5yarOCY0RM3P4hAoQcGEcd7PxMTRGN/PTsEgXKospCJ+/R19eRO3gOvUcttuSFACWnnd6R
vshSOnc98dioOt0R+MtgbpkAhw3jDuAQOQ5jMdLsJEoTO/g4+bbzWyMCHIXywvfUpz80l2kKjHtN
n23qgPpUWuoGrWlNmGo5REUQ5A/Guno3mk36q12xzEPBMffTbrDWYdw3kshLoCKjdzNDz6miruzH
p6RuP4rauL6pKh0OVZb3pBoj6yRUo+2yk4Q3UMZDwZHKzq3btbP95YhhUUyJ/PmGlMJgDpeycs9U
yEZMMDnT1soy6yLMpkEejbaR4dgMYud2sOM3Vlu3f0pzZea5em7CN4ogZjPW3YPSKbVNk16KYmSc
3tO2guiyjuXK6QcZIgRWAl0cQQbgAVl3L1ovwRl5/HuPIulyFnFeeYZ5N+1zMzkMmDLZc+rjjTIJ
pmXFZT7DLLyWHqs/HZRtgMayPLEckYyw4iP4sL+Zhd1vR9CRZ7MVJqnAkxFsLUWHyLu1GgxVhuHA
UCbOKtrAetTjKRnZLHrT+GXIESKVohvOXRfcjmxicq22WmrtRqnOpKarR3Oo6O5HS5+/Ye/rocOK
VKNhLq6hkWyLNzmX+IH2Sv44WZ9uV5+AVX6KpNuUmZPezFU6nxDYMC4xzRRCaTs2ydFdmnvHd1qK
nyrpHsrAAjdPDwYSfETZRA9p87blaEwMTuy86KY700te7VG+FE3PYHFIHoyJLKlaM91Irs3Gamjo
GXfYfLy5ChuDqDXPehrM3doJ9R6g8zmXFpO20iuPJmctrU32YRlauifW9t2t8ntjHp4nYfxyjGwU
HyVlKX24djt1HrmWS8O0xlaR1Ps3f/H4RxbxRoBzGUMjAuuc5zxLjR/pROCRak8bNl6cMll5SkV1
lt672dhPTJIMgivIawhK654A2yXUVbOrHG/TF422z5Tz2ssyjZLVHh6YM92zkdtmzFZz/dlaDe8M
P+xr5vwzSM4xKRBteWaxJx80CFscwWw1V8D7bM4oTibeJF/DruUxr0sXtQX6bn6IpUlDLgNY7evk
vWQdeTg9G7dRf16Yz4ez798BY4flH1TfpW3ekoLQbqiwQb5DhLedfNm2jt58OzwrLadyxKbzTofY
FKdSxERERcpTT6VrD3Ci6vYRZJGPWWU+y8K81Kv13Q/u55C/9AJik2jibJ2sXeldoFbbW2RgzJyG
CtNaAVLMcD7RqvAhZt4La9ybZYZNpjEAYN+5YYq4hlI3GKbkfdgOKmqYjTlJcz8x5cMvtp/bNuZX
3TqcCILtSzXoW/rm13nxuNcre9oImR8DRfhAlsNRym37kQAHwdi0e1bjeCeCMUWJxsALvQ2By+km
IxYizpbyJ+1ZLfuD9zjpMt+z9vfOzBv2kJkzNqkUeb5vbS2tFvcQ6fLQCLoftHLVfm2aGkOL/wjG
YAld9GY8Is4TnsHj0jLclpkXxINu0CWrPTsd+21sJrqC9rV00y19kQTVWf2QZquArrdDxM2U63cs
arUX5In1QQXCrXaWq70zOTiNNbNq8gBefRMguzfPe33qH+TS/GlHonBXoSjRmuoXfD3jLf13ro0L
yIM8akAk8cRfMbAg4nadDwWXicqLypia64l8IDq8ODJ+Xm+0TMhtRQDa1i6rdkNk6BjJ3jo3y/zh
luUhSIDkcK/0oaqaZ6bxGiR//SjcbCB1wrY3/dKzPGKZcXCQYzc2KVKhSQzsTTOSoxwURL727I8t
oUe6IfnkCJyeSDnhcyaVWZ/fFqdIonoKzsW4mjdar1/Zqb56mEcDcIhOF0si6nZZGzumM1hYOQ/w
/NHdcucib5HlA4HLfjwn5rNnSuwd6Ek/RidVe13p7q1VJ+TSBsGS32G7zsMJE2Hos1ljW/7H73rn
sGpF/7SsU/HORT6fwLp/rZrI3u018W9FL/Y4f5DTay7tibyuR/Jkk7QSGd5RyELEmfAzhC1lgkLK
4p3w++WMO1PbQouI7LI5i7HejWsbG37wOUsGdow9NEZSLMYCa7kZHCPEPvVjci7LsnhL2cM0rIc2
01zsWd9fTzRics1Gj4lPcG5Ml/e0JROlt4s/CFe3NeofgzIv9JTYgoF7kd3gHqAZbGyDQbVRWLHS
NL4kk5qaPk5YL5lGdOeYDj3z6OE37+XbWgTpOfDyaEk84ik6LhUqjNCCI7AzEUcOdn6s0Tz0hsNU
myM6pcPNjHX6cKTWxRPUeqgN/suqrO/Jy07gsI9G7u3zEi5LQV2FXdJt+j3y4tAphDxneMdulW5g
KgwI+W1NjupAF8TjdOsSYp8jPDkLONRyfklmV017luN6MHu/pGodnb0RnGuUf3u7LYtjITQtCVvb
2QBhe15EddGs+ZctFr/ueueaRDFr9rVCSN8CBkwjmUyRVXWU+kp/wtP5MneahV2WvBiJyGQWJ1Eb
N07n7nKWWCFbv1NmqyMXY88M2Mj1615zOyAEjyDRUF6w3cgL4kMzPTiVBromc3Uu/UogY6IUYHPS
i4+sQ561ANPC2JJwrMl3wXY7mtA23hT8JtsGrtoGVU8e+g51m/Xa5O+9+pU9yw6NRx8wGpqONXN+
hsT96IY57Dz7KvcxWGCRH5sinH5pHKs6Oi0vrJncWtP63GTZZ6N37/rMWqESbTxCnVLJLWEefK3S
XcK1BNecJ74fBXSYgaGFpjVq5Gb3KEYdOJtookKnNx4mmZMHx+eQZ6gPE2J1ELpIXT8NiV3t24HT
YfUZNRSNTgOh2SEqydgxtsqVpLev+wDUY9gjD9ykOuBL2v7baq6gczsGm65sPs443nZpZfsvXsF8
Wa1GitPa6+9QUn+PbDumXttdV5yTBrrLNUUaydRA39auH07ePCCSU8UcV5iho7W0aWDK5lnyKZzX
wuAAN9xno+DngzYdpys27sKAEckHzXPnTPqvq3/nU6e+BvaHW8cr+MvvdRePVd+I4BYw2UPnJBtE
n3f5P3SpbfVaEGYa2sFKxT09Ibk09yvylyAYP1GYLXkIGfTVYiCbS58h9eA+wKHfr4MX8o/tmKmy
1EhtNuRc7TPnuG48wugDvMfLunb5i1wTAIfK+nXXLdpHUhVt2YBWTBMUqvkWLzybRTN5WCuWjfNs
HGWyPgpKEFtP2TuzIkmq3wT3MBPtLHRRIu0cTBJ7rpo7ySHvtfXO8p1IjmbYBHOyIf77lKjqZMmK
9nN1R7x51R7V9CEAYxnCICy/uVAgRQZ2u621ftdkTNf7pukiBJTMZ1jjkWWNOFIxGR6b9ZFeiEw1
lnKC9NloIKU1aspyCk1PPTMBZtw1tnuUX6Fh/KHw31epdlO39Pa5V/5BlX3jlt3FxgjPVxUAbLtn
I7SB4RgXBgcyCsYoWeS5piisLiVyaEOwSAGWTv8+Zq+VUW6tdUngdxri0S/ab2WVj73iLdNd/WC7
A8PH7BSQkJwbyVsB83XTGu1v1SBHWLRkN3CFbAyd8E7lLgz9nQSi/5TdVKnxNRZuA4OgEyiF7ZOe
jGNUWmgZpjQOarV8uHrVXbJ1mHZKY/jnMRSKqBn3w6K9A3SMayjOW9tREToQ0lrIOem94mhXf8pc
3A41Os0l5Xacn1ObIGZdPTUGol5z+GXWyT5TF7xYYnlRfp59jFN9v9Csqo4BdTvFxaTRDvnyBDL3
BOrrvl7fE33dtH6FdgCZc+k9MLbboXTfjYIcBpQxJs8iSfS72WB413gLp3PvbyHBHsqBM8laemKm
stthwhFA7l9U+cNt33I1w89DrnDHeuDQ5sZ2bqxvTXLuJzhXa1ICO874QGIn7x8ms6fORNJRJ+Od
Vctosl4rwoMSFn+B/VR7zXFY9GOaXksBWwlMXi4doB75NTeir71pGBhQp0+n3lOof5adYc1USv2Z
7K8tt2zkT2N/IBlho0173a8oInn2Mn83LOn30i/h0GBIaBqWLZJSVA/LxHvumeWTeVXuRtvZAkjY
sEN8NHt5SRdoekUSp6i5JyeVERdk+mslnLJXOe3sFgd6/LCr3Hgl/SBMhuTQucsNBFfeLBNQZpFc
dG06FgajleqBclNtycRDE1FqJCZ9OuQwJLb2PFRgqqYkbhG1ayt9g0Vv0RmsDcwT+RmH1l2HaNUs
prjkeqF631ZmV0VNr6cbZ8r29YoSYLZDv193huiPVY6yanVDUVafTmlfJm+5Y+ZGDgOzfbc+TR00
Ygi0qyPTB62vBWpjfZljT1+Y0+ft8mMKWiexkANGqGG58kE57aMeFE+rcwzqIVpK8ymrp1vF0oSD
vaOjavt4DrIhzosCWUSzY9WI2xYC52Yl5eW4cD/GZPfcWqVcX3rKUw7IlIEr4xTyEo/OUscEJtKH
Gut3T+GUdcVTUK5Pfq/22eizJ6+Cm3z15VnqY36LJGm9w7lzIqOMUkf8+SdV3f3f/qd/5jf+J5fS
P4RqBBNd56QYwAEE/SehWhtMqyhqHg3IfM7dgrgRX0c9Fn9qrysvclYMUrN68c7z1ILARZgxmLEq
WfXG/5+f5OoC/PsHvOLHUfNdlXeE1uDHxtiPHfdfJXMZylK3GgxSsUyn/wxKwTdtMBMskdjXxaOs
NO0PY3v/uSQJ+8kfLLVlcUnCr7a6xc8/fpj/0V3+OwOdf/pe/ovuct/Uyb+drv/19B+P/yK/vP65
v+WXmOf+IiaC/8BaRIFp4nj8W35pGNZfvk045BUNfwVA8R3+b/mlaf7FIQQkjNhRsm/wFP5f9SX/
l0EaFG65AJzq9c/9d8SX18fkf3F2XsuNKwm2/SJEwJtXAnSCDOVVekFUqVTw3uPrZ7Hm3hkVWiBj
2NHnRJ/q7mQymT73Xvt/u5EgQ7cCHGfM86hF8FZ9wKOR62sANSeGL857wfnSGN8Ml6XCZ6OkG+s0
K+WeZB2uRfW2fkGFv+8seX26eJr027ofDbRf1KIdcjMjjmuyTAzsBGxMuf88XfKxgt+1yszia4pF
JLdBK7rsmiA9HUVgNT7LfDsON7Im2GH3efqDlr7CseW+fIVMkTBzTXxQZd5I1bWBt+x0wUtNf/zA
LwVz0zfJIQZVtz1qDRBzyugNSFs9Y9dcqvfMUBsqZifgRaSBBkcvno3i5+lqHwfDty1//PMv9Rai
EPNRUUg81E0bGERXFvtcxBGb3sAHEHd3bTxwEzfYyuDvgIgcDMjpZgNYXSuuB0u78yVvDenJNcvm
Jgq4mBavyO0l96Avdqfr+K8/+3+HzMyXnRea2Rk5p5tBi95GD6ESb2hT/MdSUzxw3fb0pyy18Mx7
ClBbarycFpayd4VgySE6M2oWesZfxtSXFvYzjHZJzYg3xJcxjlf6wC39GYPywriZU179IR8aXaTS
aausCySg3ONicTOCO7GSd9wMnm4bY6GXzPEdfpPLRs7Gw9WUT32oXSBEBBOE6zHpkct46ZaM6iu4
eo6UJ1c5sTy+1D6ncUZIjWX7Zr1GYIi3qHcqz9u2WbERjOmu1HH7hIRRksOQ+sI6VLObyOsd0yQV
0+ur3SByypCTdce7FXT0ow93W/nIeLrECSquIF+L9iiv0lyvuMmgvQsyLLcuuB3F7K7Flmoi7Mvl
hJvZ4ZaoAmrCeUS7ynN5wzP0WvKbtRFXWyYeJ5T1PToZLpH7W6F97yxY/tXvHG1XF45rtWL7Zvwe
JlxKXsQlYLoy1QckkrAdq/+TUf9/uvkcoEUutRaYUyS6Y/ZYVu9qdC1xjj/9A/5lRn0zwUrHzvml
E0acptM2YQzpPOimhIiqR0hP2hv2VCOEHnHG1WtfPYS8GqDV2RSZtlZG0+nDwC2wEmvsdgkif1Iq
f4f78iq2MtxtaOgEP7JH9AOn6/mvN/t/22A2i2a1X7YFsnO364p1L7/F+G4IkpVCAKTV2zSZHESM
M23yl1v4XZvM5lSG5TBJmGlcxfReRw5LtXnQ6wpAAoZkS9hzQ83NGUNLu2t0ngkbEX8cEUhKyJUJ
UiJc2XbSiq9+wp1jwL2BT4evJM0tdAIN8e/ESbEjGI9LBNXuwonXTBOX/dXR92aoPyANYHsUrqWa
iNPij0QhVYfLHM8oWVqrOMZKleZbeZjsBg+xLz72EoEDNyQ5oUd5MuPPXKqxAPT26bZfmACl2UpA
IGnbtyltL7ek2PJAB2fsdMnyUtHzGVwiHzYVeGXufM0O0D+1mYyhYx1UfE9guYJgSxXrPs/b0rs5
kgGM0EpSHbkdsciS1Tu9DkbIH2ksLxLiqPtMhzUt6etMBiJ0upZLlZwtAHqOoB+T/OgSTrTzVVYz
4eN0yQsL2JzOCfWr9SAAsrQE1xrxJxzCQuV3Wu6kVDqzP1hYZObpnQVs6hCBHjeAAiv2S9f/VITP
07VfaBdxtuvD3tgR8kK/4Ihadjxhn1lwl1pltucrkgJjLUIGV2caQcTGxcEADWFP9uROrR5PV36p
XY5//mXe40keh1/Nh/THPObbqPzQozMwu6V2Of75l6JzvYdB7o+iG1ROpuyac3g19TgqvpmX5vCU
0uKGUuwG0S0kTOQR4exesya1GySChQzZ3Bvhj4pwF7l6DiMeAmAp5OpT3zQQjdD1CrUjqYnNi9Kq
r+Jd14Ubq8a8qaaOJlcb31MQEpdbIe3BtZFEXOn7sD1A8rnvjFsZIWid/sSZsBbQMGt20RT4h9Yg
Dwv/VfWjM3u6pcabTTZCZwzY4w02RRUPNDABrHMg66WSZ3ONjhK9CsP0eEh5iMZrBQ/J6a601F9n
80MRcH8De3dCi47bpI83IpeLgX4/eObKSETn9Kd8X33YNv/2qrKZJkGGbOp2wVaQ95V6ZiB8X3tY
H/+W2yLyYMSxAYhDGQbF9RS9TuOfkbcD5GRnWmip7sfP/jIiVDVvNNRKk5v4H63kQlg5s4AsFTyf
KqKq6GVent0qQHyxKoszFf5+dtDnQLB+CGB4efLk6nWx0aXeGbPgTjib3vjtOEa/9m9zKJpW4fag
OdKGbMhuo+TWmfZYqrfyb8l+zKM/NsLJzb3HuhZWBO2stD4/0ypLXUX+t3SkiD70kYrNvpXwXvg0
iIeAHN+INVvuf5/u5kvfYDZKQ+LxcGsfP6PaNSqvTPUqRKl+uvCl7jIbqWGeVNgVGKl5xrMUmorL
yp2jkoKpS9ENUG77M4ls9dz2aKG65mxoFo0phKWlgbIQdyTD8gR2UTPMofcD9tWhSqguFs5VLz2C
ezld8MKPZ86GoyAXhdYeC/b9u068lziDKbeni15qi+NHfplCknZEZNfTFlmxFzonyB8uK/f4eV/K
la0a0cHxp7M410w77Rz9eKm+85GYTpbfFMf6BlsUeP83Iv7/PwfhB59Xl3MIiuWJ2fomVAA5bC9r
htmwI0rM6tFaMCX594PyXvafl5U7G3ENuA+PtYyZ3/g5xDdBVJ2Z6Rba15gthyIxtkg3mENNKJ6+
E8SXNcTc+J74weQlHfgYVX+Up8fm3AF2Ye6cR0AEYT8eUWmwJop7PW7uSRPkJsx3xMrcD9m5jPel
VpkNQL8J4F/nfEqANGQUrnLUeBf9kMZs/BVdXXZTXYjuFKybcT8MZ84nSzU+/vmX8ZcGYcy/FTp0
siMcKLLWl9V3Nv5aoYhabKyTO3JoIA7Iv2h/Cqzh3/oiFCwFQEvMyelVRvjvZYcG3ZgNwL5JpXYq
rcFNsQ1leEvOjJPvL050YzYAzQDhZIkay52sn331R22T7djWtuLVkAeeVL9EAnm4qMn/A24qVRJI
GGPinMxVUvskZb9OF3zsY/957iGk9982T8u+MJqCMSmikIBBsZVHlgFtc7r0hR6oH0fslx4Yp5jw
RZ+93iDrNuJCO3i/rODZYIxITsMGQdN31VrHsX0OnbxU4dlQbDIdGeUAtgbsN46eu/DSCs/G4ngM
T2Ijw9xXHBScna17WUPMxmKltGlkBPx+WeACXFoFY3Smdy/1jNlorFS/Vqzj7GEB1CVmdtXKh8w/
N5v+vS3/ruPNBqVoyD3uD1ZFKXqvx+AQWMh02s3YZShhjLWlPeegTIBa2CThrsj5XfnSAzJkEKoK
bgxpFHd4Fs5819mT9/+s/XMebNiGuaBU1KbuDNsDkqcWLbiiq7ZB88zIaHAYt8bDgPTjot9tHvkE
LZ5PSJPR9ZLgUBb5XXVm0l/42Y4p3F+H3NBVWlAkfBMgT5EEaMG7C6LmTK2XCp+N5wbsWdgee1uj
SBjsYrjAj6Egn/kVZgny//MrHKk+X+uOWUup6koeXPA2yFdQaZZ4+nX4vHgA69ABM7PyZeFKHlsX
ZjFOl8gplNDpVaJBMFLA2d5A87jN4VYlkU7qvYiapjtTvYW5QZvNDZDaECH0DGEMWlwJ7YloPdOs
SyXPJocBs2DCZoVZZ7SlfJ+dCxFa+rmUf9tTnbBVAW5k1ZCuBuwhYBtWKOrPtIe8sO/SZjNEGVVj
hoCM9RqgTxglm3i0xUGz4yJaGfK0HSLljxW9ip2Ff/pXZjyp8lbr+ZkyMEbl76RX3Q4gcvGqTinw
ndiBTrktcEZEk2bjNNgX9YsmPJwecMc+9M188/dB4stSVIlRbdVQD9xC9JFb3tdwWVOsGISKXvgr
zrYDPPe0qMfF0QU2uYqSP2Nz2Rw/j9NINEKzQzEbXXxiIweTC4/Wx7zZr8NtkmDLjgW3dj3vJISZ
E+JcbU+39kKPVmcTRUgujTREtPaYu1psZ92ZX3Gp3NkMoUgaUaitxASE9sjHwEJK6mU/nzob3iWw
Tgl56eiiKpqACr5e1hKzsW11qoBOCX8bTnr54Ffry4qdDW2BN99RMtXR7TNHu724WPnfLmHBSIa1
eIybe5rC7leR1B+n67swFf29d/8y/Aqt8BtAH1yxVrsI+acJx1A5F3u51CtmI6+NCjxb/TC6QmLz
Zlhdtsmcx4fBUjGaPKPYIVxxgVtedsxRZsNuwITIz0exyrX2gOr5dAMvtIEyG3G9KMCXUOkQWXDQ
DOM9EYivP120dmzHb+ZOZTbqKl35f6POq3Nb6gDMIk+BfoviVJ/2ApYFABX3IoBqodJwKxAH31gw
4z5rL7PRm65j71EQik2eu5Z5T8e1Rx445Ke4etWhFoxNt6qjcYUreBXCfkAKvs6ij74S9po07kxv
p7UPTX+lm7vC2nuRiWy9hYcEM9aqVOgQCkwKTFI4HZFppqCPrAAVafBciW+nW2CpcWdzQ6MZaWV2
/ehil67JFzsXM/o30Pa7lp3NDvAHwnLECeTiIbjSjUc/QGEvibiS3jzhXgx/J8mnkD6W/avWvfts
fy77PrPZIxhEgDAlJ23Qc1m2U8fry8qdTR9x2IuZagncOPzsIMtcuJrMY+8M/Ky+px2L/aPlR2TZ
6doubAnmMHpWPGlMjr+qF71i7SSs7UHXP0B8ntkgLfSauexQSUHBmQrVzkFj6VCczlwFH4f0N51G
nk0gulpkulxh1yIYY9WJHn/hwogetOxHl57bjC9VfjafWEmjsAPnElDqtn4H+cg53egLC8E8WKQ0
RAyI6vG3TNFHA2XPLPhv5x6Xlmo9G6jxaLapDjbOzRFwgD0s9qdrrRxHxndtfvzAL+uXlxRoyhrC
m3PySHzlXh6v/F51vPFJDJ4DxFgTJlux03DLR4cQR48g3UoWeQoB7pe63GlBtdPU8Srj4VLx43VZ
tHhujXtJ0BxB4JQCoSD7xApShU9w2ZyM7MieB6DJB1ITn4vmJUNv4XvMRr7aSR3xFJzq0xp3ot+v
gXA6Jm/Offk7Qnufc7/k+zhAYVAFGGBTDUDBEDjxsO8Sc6URQjGw26+r267okaRljqm2G0FPdjEL
O6ZcGZOFJ/qo1FRHQbpVAJrUs+tBgyWB8wA22dqSngf1N3QENDdvRiE8qlK3IbjkLo9/ic2L0crr
GlJI4GsrXdA3SlYRMxiuRvWjCK+DQEDRom+a/BAEr+DvTLW8kbrJGTDCQkrNcL50032HjL4G6k8Y
Aeg5aWWaz0qBFX/4SWQ6KKUfSSbbNXSFoBI5U1a2MGK3M/AEmgKuoedJOxi5bHuxsdXwbWWm54BO
m8RnbzTt1FfXsQjxwXwxles4t1bjaAHosQB9bgXPtHG2HiBJ4I8QMKxIK4yqJDHjonhXmvhQK62t
lPVlc644W5wn1fPzUju+sig2L2SkK53u8vBtv+3y/yG6jzwzMXr22kXxlJvX5u8cI8sKv2c4bQo4
ZPHey88Mr4VeedSTfx1dIRQ2FIWcJD3oHuQk1MFWJw7o9Bf5e+j4ZuzOtR2dJLQ5UaPccQoSVJOf
kBzC8U+iXBfJE2Rcq917yn2TwLc2PgBk5wVex/pRiDephoElMOxOhxsGuMdSbzg07cykfBTbdhdI
XD0YMLOLYuWZD5UPvLfaJKAu9VrHnyLZMopqwVqn0PDQoPXI69q1DAJbtnpHBecZvYTGfYbLytgK
xTnd4cIcKM4W4UY1Bm8kYNm1yOQA+99092cacqFDzK7svKQKK5xczB0WbPUD2R2ny1349f/KpL/M
rVOgS2F5vFgxcTFVV0O0E4YzWt2FK/q/N01fi5bDEms2S2UHIsCPf5c+8IVGWmVwPzpm7FEvr3oz
dE5/kYUNxTwyzlPifISpO7ixd9Dqpyq+UfUaev2ZL7NQ/FzUbEphAWqHNcgLcb/CTCjG99oKbR07
3+kvsLCzmEub67YT4/a4YxEzV4UuYJl7vFR0XT0+8x0WOudc1CxnjdAmeM2PRzWl3ST9+nTNl8qd
zYIQmzF/F5Qba5sh2KTNmVlwqdxjn/3SgXpFbglk5sYTp9sg2r525hC49FseP+9LuVlRVFJW+aPL
hapjVBny6RTo/aHlHu3Mj7nQ9/+eOb58RCW0nWoen1v78iUp31XhtoqPYPGadx4AW+NRcHxuY7HU
TLM5J9fjVsgirqiGJrPl1twiNLts1vm7PH35Gu1Y5pka1KNrjkSmuNG518alvj67NJBiuCrB8VUw
bOobCRBSTlJa2Uq0TnIlCqpzumMqxyb4bvU5/jxf6g/StOkSmdnNUK4zsCaDAmqgtCfxMOWNPSb5
tgC+OR4EtPRmuFNUfND1ndaRT1JO0FyyFcnOXiUBXwA7J4C0CIGKF9NTUT5nR1hJiJk3+4zTGwEQ
txBWm7IibPFcDPjSLe9c5TroQ6aYFSMra94SWBjl0NkR0dtAU3Hw/opSANc6/mkeGcrivvDuEv3e
MGEjQ5U/pj2kqI6n2JHj0p24VxMsy+miTePHrPL3UvySjk5qnJuBF5aSuW52GASzshoeHNXY6Run
2yrRZZew8zg6M5AioT0uUn71qx1aJ4IYfLqHfD92iGf+t4N4Db64oDx2EBOK+UHof5wuV1qQgBNh
8G/JUyMG7WRxwK14LJGJwvSrh7h/T8GRZ0cEl//u8yKQFO/3pBcdwznh+xcvkv+ulPCv5cguueww
JnFL3Ibtj3/6kb4ZvSV9SSiqj0zth9RjJIZJURIfgjsTxkhvAPNrtHVnqJCWgF/6GEuG8dMTrpPK
DaJrMX2QihsNjH92I043ieY242cD+VLdSMIPPX4Mp4MAeGmTNE81uUcrURhvTMl/MCqTnl5Jr7Ea
c767qvQfY3/nx5Gjme9NBRzY8btXINmh7QXWesKNm05/jOZBBUTRBDcTkT+BygFFRfFOmrBiOIpq
QVSqb4IGnHDzZIxPYXGQ+6eyf5hws7f+Qcwep+y69Mg7uY2znZ9CXbkby8dIdXXlagpNJ5gIEwvc
qMTj3d/F0C+m6jlW3UL5DfWGCIQrctS2IdBus/6dNP2agLw7s6xfR0xPgf56DCSqhXuqrra/T//y
Sz1qdnbvYFyWOWBEF2NJ1NyGwkVjAKzbv/1JTXUrzQfK7WXMKDfTuan4783Ff86R2lwTWmIGCXyS
G1Djga1IE8KdLCfw7v0UW7b2nEiOEr9Frz+8jTZdC8YPQfvw4gnext4yX/XwUxvSh6JK7kHLaF28
C4xHKao2GqfT3Mdgd5kwSpuLSz2x6QvS+zimFIBcDJAHZ4bqcUB+9/1np3LwowQD4owBN6/x1u4E
5baD3zpcdaIzML9f1i1mizQwwLit6ob9e8n7ucP55LJyZ+cCU88ylUhDDhzxdQS+rjuzdC7cO2MR
/re/xYme/bfApsOdWkXZ2jJ+Bt2GpDYI/+A1pIfB/1CMD9i1hPuuprolfRC+5bipqp0x4JetW5vA
QDz4MCqmX9V4y5VGYg6gX0RcTY6a3Qr1raLjIFo3gJlEL1mH8h/Zikil+hTMYt9m2W0B4SKRSJQU
bM+cNj6k+ql4rqu7xFtD1jT8O0251bSNpWmX/VJz0aulCyMIbM70ZfkQS9cGFxgX/VRz2WvUDVKs
+vRgSV7rH224uazY2YSjaLoipMc7CFGoSG1787i5uqzk2ZQzmkkhtILHY8mH4Eu3g1GdEb1+v1OA
2vdv38rawRf7ekTxYULv4KQc6E+Enpxp57/nmW9GtHmcmr/s+oIsUEAoqxwF4ZBUgeGqPWaqBPhd
3TQbX/k0ecD0sgE2eqWs0hhUawM3CMrnbVPILM3CO6mkn5YgXjZ3m7MpZkK6nmJyGN1Ub34rr4Gi
XrbYzGWzPvhTVZP6CeU6AFFHPreVW1jEcP7/04K+SRq6UlFuy3Y2cILPyzrUbE4B/jWNERhIV9Zf
K/HqQlGyNhfN5kqql0JOdUkhG8xNe/bt4/vHNxAI/7YDgWZtAfqMJ28PWYUxrSz9GVohoTnXsdFB
+/6TjRwsGicqBVsFZjKqZO/gHB0eMvMjACDs9SN+X/kuB4g2JW/F2D322CibxHNYZTzYLZm0HUwJ
THi+qxG9dW+TfDvlB7/cJsmulbbEVdhKc9fXb4ov7i/6Ieaq3UhORKUsaDD1XSnIQb1sKjJmE0Y9
DtEUTjSXEN/53Vasz4yf74+L2lykSwBkJDWSwju+etdDIoaXw/0IWa+hSs5jE1w2mozZvOH3ythi
xmNakjPoaM2mNp4ua+/ZBJDXkyYWxnE8Dbu2dozLXrm0uWpXyD1/yk3KlcTr9q0/53dYau/Z8AeG
1vqT0aFur550vL1Zzhvpc+uvAbxc1iCzmUDJ5UIHWsXdYJPetDVXsO2Z7dzC2jJX62rlKFmaTN11
5UeZTRDlrivTOrO0LMyLc8WuomWqWR8Ln7R1O25q8Uy5S5WereFyQQxMGbIH1aIfuvUn4TmlAvd/
UVvrs1EZerk29DKdpMSN7dlgpy4r9/hlviyzhsi+2SB2xW02KtlCxfayYmejcLDGRNRbqmt4P32J
gJyL3mrYFf1b3UmoKgKpW+a8hIs44osurK/8b7nmNHATRHqtKxBNBr8+OSMmXeprs0E4Ghg7FaLn
XVKHDt3zZY07G3dhq1UioQCj211X63PAj4WazvW0vQWFMFH/u6Zc+5yu6d/d2je7uLmY1qszzgDS
MLg9hN4oNlGYpPqvXiJQRK2vEpJtMs9tdGkTJYodA6EJU14/M6LXzUMBDGlV6/k254QR3YN1tbPs
psxe0uINRPKO5GmiVSYn9PsPxHLrEkiEkYBe8MguaOqJ7An5qgZ5oBFEFx4iHCfVXutuFZkrlLtc
7rZtocHIf026cp8qXE9HP1CI2GS4K/s40JC/ko5qi1hj7EGEMu4Xey9O4fvX4OWgSwxjcVM3t72c
XZnNtvHg03Kh4gaEiiTyVq5bkugHGakr0XBcXDqFR6Zcn7uhsB71fiezoqxq+ORkDe2tvN9bVrZV
fWlr4lsmrPnJCnWNSAhf3+VKYp/+RRZ+5rl2KvenkDCmnKei2AGbVqhn5pGFyW+unirBzUVgrY/+
CqI433Ri1hvxMlECzwX/jk7Lb8MiUxidhfa7lR/H9Ol0YyxVejb51UUsRk0y4a4YN50prdX2raJT
nS58qaWPf/5lZq3Tqh812WeZwccYOaF65uFjqdKzKbBKx6roCDN2iRxmJ75K081xF3W60n+5Ld8M
2L+X8F9qXYVJ1QBQYp0ZwLEqEkHi0BLFlyrIVxNEyYqQvFrynTSVwYL/EfS3At1rXHtbSLf36lnO
yVLrzSbOyPSlJoLr7ormm5C/pBfuWeaSpVAMJajUfD+5eKnNO6W97NfWZos/LL0hjXqmT2XjP4+/
Tv8aC40wl/PnoiUqgRXyKLTxb8Yz/ec4aL75hbVZp1frwirbLhhdY7IclTttMMNOIhAkec6vefzO
333CrOdrjaeUPcGCruLpmwwMkqgNTsJuP6yfkvHtsraZDQP4+KM6RDR4si9vLnuj0LTZNiCWPF2N
jxpQQA/PJX/5j5fVdtadAZNruso9vBuppOIpDwXmitMlL0wHf6/+vgzYsu2rQcSB7DbVvoXqWKKl
SKNzFoWFHjhXzqPvkweppd5ZjSjnUcSFdlG159J52ZhGEmqYHSPjvRSmezNpV0Cv0jOtslTv2XBM
vbLus5DeUU7Eot8W5zQ91vddW52tRBCah1jweEv1zCPnl7fOCiA0LpqU8BlBFJ1KJgjrnP97Qd2q
zSX1Pvxjvat5FVaC7VRYTpO/D9y0aeKw7ZN6q6adDUpyXZDzAcrZFttD7Dmnf6ClFjz++Zd+peh5
39dwQ934gSebM/vBvyv2N1ODOhu1RBYPqVUw+WSm7wYtcS05kGHtLuNG3UsIQRirHVz2dcHeaUzz
tQjVNxP2hYrqJMu2owk5WPpBCTYBhLH5khJPll/FPn7l7iUy272PK8VDQehJ3a+++wmcPyZicdq3
ZbcZDNOurN+CcQ4tKS010my+iFJlzBStmsgr4a7nSkUxnhfpugeBJraZiwpHjfdjfId7Ia0lGwh6
KD+c/n0WJtm5HyAKNCzPEafNNLhpCSkgRqiWXxPL7c0L31XV2Tlj1Ey9oR8gCXmZHuLN6XovNNnc
E1BVEVHGijm4Scxvaay78dyYl/nX98NzLhhWezQ3SZ6xuyVfoGltOf+l98R5vZn1R4+6MFV2fncX
F5adGT+7wOfR/QoNCUzQym5jY0UUW+Bfm8UAq+y1N15N/aqX3uixhG4JW5IFnVrAywhuzRIPIKMN
Za/wfwGO7aGo1+wW+PWUt1sBgR9Bg/BdQZtvoX1dWfyV6A+D6l0VVuFK1YdhEYFQwKFXpJU3wFpR
P3Ot3svGExnVt3mDilK95Yp9bWrmlgAughSgQOShQyLlwzTIJPReNd6hlzKuHnXHyzxHBD5eCTvP
4GilF/i/TRJ8spvcAjt9DHKs4a7XpVNFDykXE+lEvAv0ss7vHwIC2zThJSs+C4OU8OM/kRtrGXZC
YILsPWb+lZfIrkec+KAcpukaYbMNfBtc68og3ji/6lTJDnrFbro/o3AtB6GdSzs18jeVSoy9RzRP
nq9L71Psf/YDmW5EsI1S9KegiQizs30CEAXx1gIuTpxeRaxqLAH9HisymSHid6O4H6Z6O4ogDYXP
Ph0OI7Numf0pxau4qXeK+d4flbchSTXBRuMtLZJf08K1+s+Q3InwRc4jW0wJpggCZxRuB7Pb1hGp
O95DjIa/qtIHjdQB0upyi6dsvyfzZCJ7WHe09k+fF07WFHgW5a2oHayoXYXKbZlMK4FpadWTBOxb
m8QXHc2obODeKwFofWM11Psjjm7UQtrKJgkRuB+koXDMcHJU45FbM26MVvVgbr2xsdswsY8R6rJM
JHy86uJPowxv1Ql8Fm7OXrmdICCatWajxVwp1s9k2KI/dnpiJqZAWhltumYhRQ1Si05prdV1pD5q
8qG2nvzhqYuuu+TQjZuBf2yO/1kTjjhJuywhSz4X8S1/z/h790SE7JoAA15OK2ttx4ETcW+e9g13
54QFVCuZc3bX3ZIlzQvzutFv08ot5bcG0vnAs+6Q/THlH3X8odTvprklPXr0fkjtn4T/zpC2Mei7
0EjtJBFukmgdJTfe9O7Ju0hDJ5zafncYkrsiuZWTPdtpW6BBJcvDu4wa0/H6mzS9qcJ1Lz5YIPV1
nCylQM4K+RlBsRbHO+5xNr5Q7krTd+r0rSN7oiVtVGF3Ub2n0T5rqxsvGQEVDhtRzjZNibgC00sg
WDsI8btUvUMQbDfCrdbdEIFnN2RXp1iq05+m9pSREGjUiTNW7dMAukzmTgJK3g37pHUj3aU+Fa6v
qonI9/h1yvdaM2w6321z2dH9chVqV1XWrVQ6qUA6z8CsI0jeyjo+zJYbmYnIwOsXERihxkiyafKe
LPaW4KtYRmAyDbYJ/R50P8Hqq5AxFSTtjRUeNPXOEA+piS7bQZDOm5jUBrATfhrVvSQP174qPwwJ
KhSFbNH4JeJelShNIeNtl3O6mT3GTbizyGEEH7EGkEq61ipDhZu0D2nxuxrig25qV1ECZl2Jtory
4JGkmcDnzwUgITyQDDVJ60K/klON82jrWP0ToTmrolbXRvlDr2KcrejPiQhs/OE54TKlJfAhkh7h
8hKBfkxIfm7rY4YE8To+Ua0B6RHmbUwLWOnPUEN4Uxp2VJACDVhSgPRBgpmgaNc6Sv+8elYldHl1
uBuSvYbv3Ogc/AYIrWKnUl4s/dGTX9qwupVBT/r4HS1kHbJSECtIvHX97nfcu2T1WyUOvyQUfYYl
3Aw1i0BGACTsTDvX0xUhuLtIJJ5Kaf4G33YxHgSx+JEjgU+GciUikmhJJSrMI7sp3qj101hmK6v1
NsNIWOcUOkambaJxXyeNWySbwN80AlfE+jYbHonCsrtonbVuUr/16l1bvugyBv57IXvlClUorjQ2
PPwvBouMDOE9C+57elBJLMaESN8kOSNCUh8rdxI9RiYtL+dNXvY3ekea5trM76Kei6qXKHxUGSxB
1vBUf+XJlsvjmJ1ZkaPH70NeEB6xsvCckevHDZ2I/lpaF+JDJ8nbiJWvI2PTeJhqxJaJk/Q4z8rX
3MPracV80r73b/IsX6vEiBpAzwx5eAoJiq2uJNJolaBwUmJ2NOxlqLQg0Ar9e1381uQ9KdiZWuxz
7b7wP6SpZkRcA9HZRSUBtr+k5iqiSsTHIZba613DjtA9hkh60VM/bgWiUEfvBQWRlEuOpcqrotiI
Btqr8GPAZGf19xpphfWjVb5V5iYd7khTaOVwf0y8pkN6h2TsPyZVWnVE88mCsE0metEPPftZc5YK
pIpLOuOqY4qNCoAK0V6OcFXfZJkEVSFn81Xt/HxcEQScjLd5SxRwxuwVOLV0IC5mm0GDLetp4xmE
gfn+OtQOmAH3iX87cYOd1Lte+NRhGCLaEXNGv8TFZ2VzTcjJSIPQ52PwyzJifImtOM43U17bXt08
tSzy9X0ab0b/TlWcIb4OsFmSmSoqRLCj08cIRw55mDii9FMUd4Psaurz1N5J6ouUHJSk5XnsvhQQ
cGFgbtWVJ991prmReIOCgxGxHPbBa+M7VbbjKQmow0PYPQusfRW5vaumgH88VVze8hlYP6zMvyMs
yyYny62an34nMDBVYoyrvUxsSYSwjAyqzmJD1u2MvL0xiYusmtRWTfYFU3lHTlVCh75NUt4h2LWk
ZECAF7b9Zs/0fGsUbsvslBeFHZKoElj1Vug1mxQYtlpgVbNuLWONb4tHS/A3cXcTEUZrZQKEvHZl
hRt8ZIeAy6ug5nqWZ98w+COON7HspvknqEhBOiTBVdM+emm70sofzUSAen0IS+bg4aYIX6YQJO5U
OaZCdmFtq+GPOn2N5A3ptyy9mxZ/jRkzg/ks7220MWC15D2hL9GfKtphVCLoIaQTGU7NGWZiBhhe
LespMUjzuS213ClDbZu0bm6lt1LR38Y+Oi3AQIMQXpcwxRr09kLI+qIPBAGlnziXt0NePxAzbxce
YZPEBgdd8dEM5W5o1wZf2rMqOycrK+17yLj3bA6ZCswNahs9+SmTcxqGoTM2glPn9UaSn1D/rDKf
KFfzutN+ydI+9Y7tqpBoL5NdUjt1E7sNTaBzwgiFrU5EHPlBmUiQT/wxsb6l7F4m9vSKyR0EnVhh
h10qwaaPNUcefxHJi5rvJW+r29H/SYJKLUKoMILdRCtnZW0H2nTX/hdnb7LcNtJFW7/LHf+IQA/k
4E4IgD0pUa2tCUKWLfR9kwCe/i7W6Av+pXKERhVVdlEUgEycPGfvvSw1KEHDsQBEPGyjTpx6jE6G
9duB8g76PYgUXGFhuQPzsjJaoMI8N2ldbXPtbSpr3857CgFPO2m9sQotPWj7ZK0lVzDgtm0bf8ox
EyrXLIx9Npwye3hM7U/bvA/th6y4pwDtu27TVjJYsoOIkJdojVelW0JiPHsAe7AM7O+4UYpTrlm+
mcarwrZOJlilrqE2BOFUwPfrlmJTAbVum3zTwSc2LI2lUcGLpDFuctUGHVuVuRmt31KQ9TczeBid
+tVwzsb0XM/A//TtqMo3YBD8eOMQgXHHl8LmJtFvfcz1Ro2sAOaQv9jnaXRWsJzB9fIwUpbXzXif
wFLs9EspOx/iJgsD0jsF1WBD9h4kB4JpozmvcWGsl6E8jqW1muOJeKfm0pJWGbfavWnxypHDqmuy
g27AcHGdIEoPSeOH9CJELrxudL2mICTMNukIA65aqG5a1+sSx3PUXdNSLULn7gouStv5VraGREiq
dH0/D3dNXa7rrDslTukVbrxFRu4ppF+4fKiDPiMFQ0b4HUM+d2vU2XEk8NvgMi/KchQl+jHT+pmz
obbE62gURYv+2WP0s0NnJapi18mdNUHexkE0CSp8gmiugFijmB4yOFYli9OtRkJYhtVIJT9l8b2r
TaelJ3zDsFSvL3/bTnWnJ4e2eu+MMCDwjpeX9O252zpAjfX43FV4nNxDnYEmKgYo4LDUwWAiSSfa
eBV+wpX2w/5lsAXQ5HJNfPnBEHt+j1x7jSEixfNaTIFhTEFI7BA4zLlw/6QjUTmiDDJn8uPIr6+O
6eMg+3U1r3vnzjH44rj6SolQfRjOTe0ENsBWfd709IAq1V3pwl5PiX5pawikPYLIFgmry8Gx9nUb
3E//3HNEjOyXCNxagzieyjGNYHhGVyqng11V7ka3+XTIBl/Jnq3NGbpTXT+S3rKy9ctQJb8KM76f
2WlwQZbNJllAHqnHoiAXeTqW2khxRxy4xq6ddFO5KwiW6Y3qLNwDcFSPgB1wWCWerQp1srsN64eu
PcnIZnf8kYhfBPPVq5ogzwz2mZNwAkp6JPzs4mQCG4N2Bk5TIxOGrNVMa02t/Kw1TpKMAUczfNbW
pl6eS9ySES9eSz4SoxjULlHlIXh3a3pSye8ecjBgaHY4o3TaJjf5gYuyyqb5KBQZjNJZw4pAKOAN
MgyaeFjZ6ZMG/Rg6ijfPnCc4SEogy5IlCCU1GJYXp6MkKEyvsO2tSMG/q0LZlIggC7bKrCd7v53u
hcHbVdN6v7HClwUWWWHF58UUvq7u1Cy7F82n2wC/w8DZGZO/YE9e0JpPk+mBIFvNbnc256fFuCtl
eFgABuk169E6iPCycCiP434TCk7BUePr8MfhzGzK2AE/MR7ryvw0SaUnpb+p7ntj7ZTnSNuTCQ23
76eevIzxZRTxSvRH9i3U7G1yalLaGs2AEnptE61vq/OTEoOGCnVAffk9Yy7qB+jqbr2xZ3Ex0ngb
zmIH8+pkFnJtRfrvjArVHuOjdF7msWFaRcUAyLBEipWAqxRF4pVYY8uMzcNWNoaI9ypSrG4EWkge
HHUZiAbqOsMggacA1MhZgiHv2g6VQwikk5NG5zBMlk+Ds8Cn4djvgG2NjNNoY8C9ZtlX0yq320AX
sCDd2svY7XRTu0uU+CQZGUvVN7GCKVQ6BXxOS/cVHdDAbL9N7qfI40PTZSst+dWXyTNTmTu6IoQ3
aPsy5g2XD87ZNdunDnQ0cjtOC/duVd3V8SWdHq4HU6+gGE56w0vlKS8ZMDv6yZaz54LrTth65voQ
2e25DnkNLO/EInpOaaz0UgkW9w3O+EqyiugbocfNY0bk47LKmRCXb1WObf3ayYkf+vY9pV1jmyaV
We430Sf0C/pakdex1jqC6mfjfUIYCZVrZYuP0Ikf3ZEneN5Yg7u1AYCKxjjGGXRQG6DN1UrTBnFh
bQoRtHwzR35Wjr1SOmdr1Wc6jp7GrSdKfBO52xieup3Dm1OStU3rzRxNDvisCbAAvYtHe7puPDsj
6rakFVn9a2i3bLKfCxtnj+UzDaNzAW4tomjNDc4TWoYCGaBckn9O4C6RpgMfuFzbIhrvMWn2j6m+
dZszQzdcMESblX+S5l104SFR+43W8N7R5vsmLgIn/1SWjVVYaz3c5a6xmWLhxfDBVZ7a1KD+nKyt
RfXA2VgzliCeF/Y81dg1DmS/rvLTItoW+XhfirdSG84V3ShYW6thpFaP1PPCV+uxt3agGBLnR7Hs
Ved1RKITKX+q+Z62xuw+Wn4WyOR3q7tHQVcoc85zJ9YZNVUpM1zeb7r1XoB7p9PebmVfbjpz3eFF
VjKQwryfuh9puatoYphDYKmnMAEFjyxWxr9KgpTT2F7VLKY2MdfL8jlRsCycLifCuI3umGkyaGgQ
p4QqWdid6K8h25Z3hVReW4Ith6w8p+zTTQ48och3cYOjRSygcJGj1RfwgX6WGIASf8hl8gtO2mi/
j9HoHp3Y2BaUcIUdrcT0VvTDQQ3v6iTBiX9XRa6vNIPfi3ezM0nNSk4powuV7xupNld/3PVmdqdY
DZXxZ+GOXh+OwdhQ/VWdn42jP0YJXJ+QduVzuIRb4W5cZlw2VJ/EyQ9F+1KXoScWaqvKOkAqRLhB
J7e/niOtUxPPe9F5+AK81kGbbheekiMt6QpvRqcuMvNYT2ziol3ZcQeBcKLVpGF+kF5BVTA1Jh07
hKgAV5qRB7DR8L3gVKZyaqs/3VC+ONE1mj69i2YnUOF6RrbwLbDvRS35q4Mfp40X6/IoXR6UIjtG
83nS84e0me7bqcRpzyaWKmsT0N9YQZ7mHAX0cZuxVbXOm2NnV8Q1bNAePx1liJLwaewb9muPL0tT
tEtjiheLVBe6E8+4dD2y3k/NIp6zUu7MTjv15niaw2nTIaVV6Wzryq7Iid2nAXn966mpUI2XgTOB
GR2VHa9DfQa3B0oaf/546udf0wMkuEPf9z91iRRF5xQ6hHId6SEt3crCD6w8xgMtttZUVxrNESvW
79XWpfptlyvvsqYVk2zl3H6oot4U+uI3Kpa9wtwXmhL0laVsZPG2hObBQm4wW6BLskBP4IPqPeZ/
NfLn6idQcl9v5rMeasAsjxUhHdNPw5lWWfhkRT+iVuyHOjuQbfczXti5hdwAAfaslAViv7ojuBvt
sxlfG/gcZuwEIJsDqElBnNVBocs7yIMT9Pj4gUMJ6gB/LK/U7h9x7+5lXL5PEukunM65sXZa1pIo
oSpXuGjPSIo5FAchyUaUpejgJc/XHEhT8ZzmqGjyaLRc4/kxmo+ucjel3LJtFxexp0bPqRNUNmW+
6MEUuGRV6JXtm1YLzAV2bdNeLDLcBiWNKKIscN3nhyZZPmtzU7c1KBWF7lvHOUO0/Vpy7o/Fs9o+
OFBslaYJRKbvy26mf92sO2J9IgM11PQoKFe7RuzbWudsxhPmjoLAoHplJ2+yeyxoXIRC36u9Q2fz
CpOHV0vbsfIV85xmuwi+4LVbt47aaqvrF3M5x2jxXXkFsOttAJUxR079YEXYWMby3b06G7NhHQud
Idiwvv47sJi1wayq4Z89Q4Lrv1+9osBdg4ViUGruqsam1ifl9dxDWhIfXAwaJWJOpqR51WPvVOJa
jObYUzB0S3xx9GGlWDG9VOtzCivShYii6QrXs3s8LfY9dkY/Y6yTHWRBE6allJ6M9rGrnM0k25Vk
6hxO6joa6D+JuygxfBXRy6BC7pyHR1Au77XAf9CW3lC8hYxcYUO3T074scAddRVn3Vv1pjFpB5P1
Mda/nfoJvHchRt65XdDKEwDMdTckgTHc2a6ydvjr9fKH03EwWvV+6IZNJ0yfsFc8FGJFAXDoBzhS
p6ZNN9H8Vs672DoUOvTk8ijsl0btglpqq2hRfYWuQaoGropXUwO8aTtY8987nv2aFq/GjE0X1OEV
DeMZL4WG6kuLN4nS/khG/aWWVs5ylBtaXw+Fu1fqbeZEgex3s7W8q5Sd7dQTNIUBMtqFchs2zXZQ
CPYs1XWc0KUahnWoWWuVhTBzsYf495SV70lXsMJyX7Elr9rf7jx51eS+JAYxk8LJHt1U87QMMb2C
/mxJ9ROBMOso06it96M88NrY8YBv+lbdtRr7QDZ+2uxSVVcDYX6KQJfYfP+Gqz8nAy3G0PFn13zv
+xGlXHIRkb0yRt7RVkmaVkUDaVnKbTm6he+opj8tF0BBmido903THJRGciS15QIz5ii77OjayzZO
9F2oqFu1dDnVmcc4KS8aQq6+7zYhZ4KxMNdNNm7NEfIIYwstP0XGcza/VumHSD9S+R7xCtDINsmO
vfFeSVrt/V1knaV9GTmzlWQFR3QiaZgoSh5ky0favYr5NRs+J+xW5XyGskwPH5mg6q7poBqxFdgZ
NoXTdXzdahEWzHsGihr4V0W5j/SLS1dGqDul30/ykrWnqD6b+UmLT4l2UuePSb/meT/yGPpjna0H
RbkQClqyNS1q6uUhxuRMzj9ijJ2dcx6tu/z6Bnxq4uxhBik9NEWQN6PHxfhdVR+tta4N5I3gcMMp
gGYeTInHTuSS4BI/2tS7Fk14gOgT6OTGqL0FaQoBgXvH5ACGV9bYG/n5erycxX2m3LUD3aPypITG
w2K0R4tXWmQyCtwSS87obdNZ2Iap/pd7S+7C4pOQUuQWx0H90JRoaxgsKHlK06BTXqbkuZ08HWA6
/UNSozJ5zanpDrq1qQ3hF9W85/ifu9f7fRgc46wk566/s0yiS5j2MkyL6F4eZLYvB9f4mS76BnfR
Ia/e9EkcjeHB7CaymGGTx6l4H6rhzoI06Ivx3VJf+lhbc9JaRyKBeAjuqg/K/hd7/mWJxNZUjNM1
HicfLm78WgwI24dnJXkpmBf1jy40+Nrdm/HepTTfms5vRT5aP8t0p7Rd0M2gutWzVtxh5Wes4XUb
d0RuGgVRSGBPZzzNhebl7McybHhuYeSOlyQ7O10cEJC+yfXwpx1fYnYE1SLghxqRgQEHPzeBvbxp
dxxnCtv0BvdxUPKdYnD+UflBNWSmJ5SSgTrQlVQe6+h3ERUfoqmCZRRH1YgOtr4c9ZrRc9cZXuOg
7SWANacOF4kbWGzfSbO2GT5CQknoAjxmHEnNEvx4D0Knd4egjdEtxYavj89wAckJ7pg5H9T+Q2/l
Gt3USqf1AUJ6ZRWq32vK41T/xn7VdPQyav6kTJ8HWT26w6OmKsG3dAq3GWFmHHXtIBEK5p2vlMzv
/5I99oX+4Z+UgI/3h6SMuv/7f7T/L52Kivcfn+t260acaud7yvjbWDA1SdTKmvnclEHmsFW/KZi8
Umf/VwdUgjDTaxcF2NwSJs0t+osA7CuD3z+e+/+5EFHRGFNfKLyUDHsHgHxUxkCzNd6xTGR1czNl
jRfl+roQf9xweszjblXTf41E60dY3stfdpb95bt8dU9uVEm4/K08vf6OjcVoys++eatv1EFjJm03
q7glanGeGWUxAP/es3mjJnQXW4xJUeAY0vwhDZK/CX6+kIbexu8kRutmoY6/mZdNaRUAyM8c20GA
L38R/3wRUG3dJvAkatQrY6JIUkxp1zXesPSbqKbGZjg+ajsnVVeTAoPQMHacGA+JZQWm/hrOOWXo
XSmYrYzsw3RGtLA6q+141xd/cWp8+dVubIL5mC1qHKE4Luh6g4vFq74leyCq62M2/GYGvWuGbdk/
o/Yx7VNNhLpNioXSOMQ4ZKucMwQnIaiAx7B40q1v2ndv4364HRXNBEFMbeHTc4aU+q1HSLsRMjZu
MXSditK1ZzQ763+G7+WyW7fMTlm1ldMufLC5UfoVDJ/vfd/r0v2f3cKRmWYqwiayUfdUg2Oo/73P
vVn6TmtmjUxavu6s+xHqQ4s2yPc++mb5Q8TTy2XAiVj2BzVfJ9P3dvrbPJ8YnEAZjfN80D6W1+r3
f39Z4ws94T/B/v9zgbVEVxxrdtiOTdRZyDxG65pGS/tkWhIG1/ldUhiUgOFFKNeZNcEgLfNFmR9r
8ycjCEU5muk+oZqoU7BYurljErHOIOU2y+9yJFZWTufrdD5RxWbUfqjh+9g8CF3d2MpTHI0Iovba
YhM/zGIqtIf//rWui/df9Ka3EEtHT2NNp+N/yOXjTFaJbEdYDJ38adTNe1LzK8bh9L1H9DbnZ86s
ws4bHiUnvVvateO+/Pfv8MXb6TaSxyjNodTMhN0+Olbp9azw35/7xW5/m3tom0NN1ibXZlQqNmIo
jEpIY8mFAP63gNh/vMj/dv1vqocxVQ21sVgDqR57S3kpq6NqPlXjW58LuowhA+TdaBy76ujkb2V3
x2u9Kl8bRUHolq3oYtK6zr2q+SjGN6E8hs5rov8Er27PNGwhakBC765TS4WYnYjWTpWvq+aPwZwU
Erat17zOn5PsxUp8tMwrl5FNKjYa4UtOE3u9c9KHjSPvVfqI6q8kvVjah1h+0n32xvhOm+4X+8pi
uy9acVbaw5SekwrZQdUwZHyr6e/YTXsflQa6SBQ80QNxhm67wNitHidT9eviZQz3DfpssY+Gv7i+
v9KE30Y92pjC+nQgk+iazcFhEOEToxqyNeeJRr+N+FF4VqRB3Kj8mpOwSfNdRPG34ucs9Wa/7CZR
KRKj12FqTlG4lX+TUn/1kN9slnoVmbGCfuAwfLpP9V/e6V9taupNoTQnSuWODXL9cny1wIsiBaU9
5pG6ZUY4fzvacUO7niLN12Z7paoLhGkmEpHj190uznac9mW/sfKZpiEXm6mGY+mnqFp+qEl3J8wS
tYF9ccvYJ1lwo9FcnhJ7Fy3bIjK8uEiOM/3kzDgWsFkS42/O7q+u1Y0uuzdzWS6ZRk2wJ4FAfi+F
xryN0Ro7ptltzMcmZ6Zxyd8SU/7doGLeZmhdYQNZUfDEhBZjud8YJ7Z2+713oSlufB5JJ4e2IXvu
kCxkMARF+pdC9asvfVMeaUqB47rmc+Oo8MRIpwMxifweO9G8TWtSwXUU6kBoufbBdPRbpw3zNlup
U/Syyye8Is6P8Mn+9d/viH9/1Exxs9wzO+qUEZnONZukS/3ueycuU9wsd1t2VSivV2D5sZz/lvTx
7y80U9ys9mJwhTDDglpONJtWoEdHg+SoyCTc3v/e9bhZembKhiJzYzpUb4Nf/vnWh96GFaWkMauJ
y8PW/micgC7O9z725kBTtIkj1Io6ERUjYy7xl2yGL66ye7PkdCtqFanrHOGMYesgAC6i2nM6Y2Pk
fwvg/epH3Ky+TCdb00WJS648Q4k/o31JAdWL7C/JRf9e6pruTVEyqGlsKFrP/jnL4xSNK5HLg0s7
c9bvMfN8q0w3bwOM0tyU9pSRnKsXyMy3oo/W37uvN2tSb8xxmDsNT/1L9KR878F2bxekWTGwVRkR
WFq4o6mPp/2/v+0XO+ltCpEdRkRvXk8rSbbNEDlRX1VxGfz3h3+xPbk3y1EXIIUL3I7Xbq0cd7Px
vatxm0VUz6lFZ5xL3HXr+aoXX/339/3iybuNIiLCoNHJD5tBwiEK7gmuz9DMXZo5DUJz+csP+WL1
3OYC6XbmRn3KD6EtetV1MF8wUX0Z3fdeNLcBQYYFLyTqyHSwmy5Z2abmV8gN//sCfXFDnZulGVmu
lg0uN9QKSYMj+eEvVfNXn3v97/9zunXJEy/mme+sW778UNLNf3/df37n///5xnRu1qLZS0tkQk4H
FU/YTCZgiiZtio4p6azK9HuJRhSP+Io6vBpz4yuTioVrZ6O5VPWVzTgrr1Bz3dm6iwAYm0cTb9La
YOhZbOTybJbzddJ/iF3dQyx5TQc16vhZFGbgzvamWujKGhvNHn0aZp5JhEZY/rq6I5RMRarwtnDI
guZwtAnsm5b8YKo9Us3HDml3YjM/J022cN4Z0Qcap6yIVp/NyCXOy82STzu9b4OefD+39JXFPubR
vBMpfzz8sRim9s+LFq1jnEljcd+R5x+aD66OMqHQ8aM+E2CHuuDXf19my7m+wv/tOt9sT1iFNY3a
VJLc3eO1fQmnZwu9kYKAsnIfq5nrE77JVNnowtjNol/3WbufO5sZxt7pZ+bycls4pzIkuRx9qkly
+SQYlder0f197Upk1b51MBPp1eYaQTIZQYYMIFL3SAU3kYlhhz+dl7sm+53q71gfcDg8lQwOS3O7
MHuehvVkomNZIuINfdkUfoLOO5EfFb4vIow8s+tWOWJhZ5rwAW1NLV1nTDcWREk5g3rrN9RoWx6M
4eeYi03hyo0V0yRBoT3/qvRfKaSSSe5SdBnaXZ+vFYHuhplto3ltvZv0T9r0nrSH56wr72qlP8wZ
Q6WRSSUm5c6ovBZJWYjGJDPIgJUvc4dSeryfkcxHBVciPTvM5DCooZEiBS0hdl8ZHrq4QQNmbvPY
9KZZeah6NJ/vmjavBg6bdVytsyV7meB/58lLtUxB1R4Me12pzOrJcxy01nf4Q1m8LKCQpSUvCg7y
xuR/1pMRhayi+gaC8WHWVyyD2j6Tg7Wa6q1d96u2uwDQ8MpkCAzzI2+O1mz5qV16htRey67Bpogm
nW81JsYvmxh3UFPbRJC6LsdhrS6QrfGkFHH3MDX1Vf1lWN3DPPa+i5Ni0BUf3cZmSu7RTTtFGeQE
lDuK5slk3I2o8CMn98BKLjXYiXjZKRiszDOAPT9Hji6sDFCG62l8BYsf3aBkGSOkWNcBY6CboW+G
7U4Lu/UobZJOxV7D6inCCU9VEcROvx2YtfVJHOSIFbJ22jT2Zz+G6yQR25JsTT02PsoI6TQGrYgB
rVuogZ3ofpk/zq1xjYjxbIVo3zY/5/rvxLmfsTLQJPVohyBNFfDzCs91hl0fW9589R0uIWKiH7mo
L+5CJhMTFGul4EdQlJNI+1PN4LeZgsL8MYPfXZKjQ/zdsOUgdE+/7M5d5FETD1r8Z4pwa2pIEmqU
7VblTeaTKuVeZBs6SsxFw42F3oIfvZqiNVM6R9ieQIOOLEh0IBxOUlORi5WIMJtA5svT4GIIapCN
quaq5I6Z5Ws7vao8iUijJoYE4Rh6RVghlSpWXaR47UwGCdiXRTgrQ76Se9wlsZdNWEwKlKlLsZbG
XkXmYPcxcjamljVq3xwTwHuVGdgKd01qrGLHgJNIzF+Bs7E9JvO0JgWK6MEgzR6zwkU48Gc03BWE
Gq3bKyXmdPpE08gNH23PIC/IUB8sXNcYd4gP14nP6qy3rirWMdMMN30q5odORWAeCY+bgcbqoOMY
FiV6e8FzTDOyz16VoiWZyMCLoW9z6V4iSzyOzgH5VoHsuU72kkTzelrbrX0a2KCd7oeS4wnM8Iom
na/WhDWnlFYkbjE2QT2bx1mQ9z8mi/U5INOBODIaf0hs9HQVA9Zs+rX13qBu7aeXfio3auIwe71k
LrGZ7hZxkNZn3hDDjryaH8dsXy13Gq8wLXntBlTx6buwzW1d28gN261wVLpz46rCyplb40pRWXQY
fu7s4lJlPMaTtXLR9atiO4tT6IBr6xwSoytv7J9dDfUmGnu/yuI/aprvo/ixYL7OWrq+EKWFAMp5
NWXJFlkGSx+9hky7emTBhShOdvTmRkjheeB69HMSPsxqRjRUs0RV9yVF6VGC0Kmy5d5u1OcCTfxc
YC+eSvblVLwVCjtiPGXtJp9s3+4nr7XoPVtt9bMd7d2oHhGlxqTFkPGAdZgEUrtcG8mhH39p7SnJ
T7r605XTOq14K08MJbtrZK486Cav/d9z3+y62thk6QNaw2AOyxMnAM/kvkGDabNHqyaTGRtgL9DX
9gyPwmKrOeLU6qex/dUwkY+k1xNeb/fkGEZ1MLs7q51WjfPcu2/0lvw0Gf3GfrGKT8N+HNOfcMN8
EytJRNExlL8cfAwL5B29cy5tel934FKix7R9KZI1K2ojQz7NypNTlM33EiZYouwz6aClYwdGg0u2
qsfEBSMeqqYs7fAEu/uuVD1ZIB4oujQY0oew6g9jiU8DLY6NzLtBu2lTmXCYsoX4Gc4Palaiw0XA
EsVP0fLI1/BVREeqO/4yxvDYqhfFfJbJpqcnjJVqSuQuV/ZOSE9YnDJGSDUi9mtcSjE7H0PFG2f8
U+HNS+Z8XQzTsXewugnWb/MjFNpuipmydig7FR7WXFXxy4QriyHdFWmrJBOlsKRQe7CGvyXofZFp
Ydo3bYcYeGKIIUYexHzuO81P2Ju7Fmd482nKdFNSWvUIXZK2BAKFnR3/APTfILIVT8Z435LPRS8e
spCXW/jYFoVfWBF1nu5XLM+0ou/o7vphRHSF4T3pvTZWtu1QoQoXeDUfRY4ytKzWdo+oCmHwf5dc
pvVVyXzza1V9PGR1PNLpHdEr5rjeCa9pLrE+bDul8RM2Y5zGW2lsmno5utrP1v2NBnal57bvVOMq
XvBeYsSqUXlMqYUj+w7CyGrBFiEXDKRK0JjDAVlhMl3SOg9qIuft7H4oMa2m+qG7aglrClRGfb2J
K96pvbx8yrRLT/DB0kvfrYxADWefs+rvAhOqyJZ1EpFKxdBgvgBMX1cYOZOdxCeW9PcWKiZjhkGk
Po9EMzqYSdLwlMcfSGmtetxL+yHlPZXKMog4S7qDc0ozFGl080MqKwxszBmqDEyixDrd7UkK0lZF
k2ApX7dY7iXT6RZRENvB0r4tzYHMHyoh7MpO9aoqRF/TSrzG0A7K0Wqih56Na8YJMHVr0ZyEdW5b
v08uerVs1XQ3c9873FxhhKpYqbaGHnmI06gL9mG9CfOdLjvPtmN/YTuzHPScmC1cE3G2Vgeme1ey
KavNsNL7il0cySdGIuPdHB5k8RDjP6MLW11b1cmlRihHYoZoxTrJKEDdjWLjUzPUY5KfF+WNVwaK
TOkbVE71+DCnzEmjtRqeFl6ebfPoLq4f6RtlWskHpzs107IKr7MW9RAtF718crR7K2sDYMcrkyF5
MpwG50eHLzPfTWxrNuUyOoHVP7p48gQy7vuSvLmETWTY/rvHUL6o6iWOfo3tIUlfQ7zVCc9CwfNn
WOc6+iVavFR8cPpUtcmVeE2twYbrYt1npAVfIYzc+xgXzuSgWwaEFgwYEdtCfZryS8Vc3YE8gNA2
cAt9J3Rt7drhA1DuIBMHQBhu1q7rGvm9rh/7Kt6VnH5CJOJVbqOc4vaImXFB81J1b0X42CXPWiH2
mIQIBDSewmn4oaj1IWdJV87HYk+XEfYn5AUwb34J+Kyj/zRUT2bPDqFiZIirfYj600i4ALilEyV6
RODlddhER5WXwHypihBU2bQaw/MMvbNG6da8h9rDqFerFiOGcMgvMJ8tAmqLBLesmh3N+nnMN8P0
I81mvxr2xJVdQaGUraiwTDZGzTiVLEWjvkAdXrHI8MDjYwbdwGJ/19KHgfJC5e6LZ/xdcEd6+d6G
B4OpsH5Pu4RyP9AREvfLyTKPyThtXFf4JID06mHm/VGYbylOh0m8mO4fDaSfnVRBNFYPjhk9l5i1
E2JGyEDpiYH3hxBpfMwbKOP8GZHtveE/ajmhDnO8KbSPsJ8Dd6IMQBXutebWjDezbHCyHzSGmLnN
2bd7zdIKQ3SGbm7A1E4Mw9g9u0p3UCugMU3cc2a2w+1CeV0N3Y+YgGxbDHiw4o0pCDJgSmTjQRx7
dJ5FH0S4DjqzebIHsSNT/yxx9TszqtbcL2zi0zSMd5rwJIid9HoUl5RCuP8H+97C/B+H56uLhvCU
0F33k2A2xzYe4VYmWKBY4jWGpoYzgLwWc2D1hDKtY+S+ZTT5LqYJp9sn6lGvXiYaaEY+YxRZvCyk
IsfLodnuQ73ACbneTzFvynHbjbvrS0jPm8/EzLdpaHhYzj23xRBhPs60EAq6TQqWrCWPfAwfRFbs
kgEZtL2dpn2XuneOWWCsTU6GQUhujqiw6YM42qSErrhd8RBq5qbHCRO1wzk0jT25aZs5Rjolgb21
03Yx3Z0zqIfu/7F3JstxI1m6fpWy2kMNhzvgjrauWsTAmRQlkhKpDYyiJMzzjKe/HyhllRQpUTev
WS/K7C4zqQgEJvdz/vMPGc8jK5LBiHl0HyxkP0HBAtW+DSH4N82HoQmOdA6/+ZbMnmoOLuZC32Tp
eCIMzEOMcH6znf0CPzgAClEucTHQTJ/PCAvRRUfN55e/+Jm59BNk4tCqeBSDNyqnns5N392xmF0F
2PRMHnWoxBiCjKiZ+t/kkD7NZ+waqEG8LeKy88USr9PJnNrt8i4yXxI/vPKDLy//qF9grocOx83i
1/DnPWzDMrVJKYJWivJYlbuXv/6Zy/Ozcz4YAajUDEOdMdKrbLnrFvtuDM8Kh6ii8Uts3YS9YDB/
KkaYxt3ZyJ7Yz8lVpq/q38bvPuep/ewXHEwIMCgvPZ5BzhAcZUFh78w5epB6D5PsLBh9VBekTJav
J3IUYpTOLXtV7rDLFBdddQ7VdcJVwTj2/xvW7x3AlhFCsDhlMH4eWcdivFvi3+CL7K4/f3C9A+BS
ewX6Dfarc8T3m5qMXdA4dIknUCNuaJ4RhxTnFEBEeWTbgql/ET/VGUb1Ymcv7U3JjrJEalcjUmMv
2Cuk0hO6hayg/X0zVA8yVEeu1x+pRZ1F1bCPrAcFQ7yU5rVf3o/VsJ3DeJ/n7+pFb8cUNVx12rYX
wfyu6Ood7kY+iljRvW6SZJtjKtIANNfBtTRnhtWUNW1beRco/+r6fWr3wGt42xAmNCEoY3VvSwRB
6bLV1QNWIVmAmu2sG3DktnewQPpcUzwik7e69xEL5YTiaCrzFUnYBla7WV0G6r6iqnhMI4rFFKIu
BhpZhzI0MpedN51aCkb/6tSxN9mFb+8RsaoFuWJ9FZWn7RxsXSBCBxxikvlJghFXSltQdojpxamq
0g2GbmhUy/ku6cpd00en2jc4bT1oSdken6b1WQXERtRSHD4u05eiDM8rhD51BH8aFSMOLY48dscL
H7vqklwDRmQXyxJfNXHMbkzdzq46ioR3Jd+FEwrwETljeBwcha7AbUpzq5G+Tg+Jci6L8oss65PM
zLusX9X9Z1V0GzfLQzpS/HjoBj2xp+XcVjE7DjK9trgd0ksnvYQoirlTkBz580eZi/1sJ29199mP
npQT7aoR87hcA3wk9FrppnHs7VScWNXbTle7RVZfxrY46ayFnu1Bq3OI5Mhdu4tcyj1+JjTyaour
0mbw8usFMfmI3qgZpqOxDACQsgsEb88J42GUPRiIBVFWkpl7nwIQ96u8EiNFvSTASPo8F1fRctlR
PTZzeOda7+ekOfeLzzpCVevmu0nW+xldQT/6VyqSZ10oP8YSBALihm9/tgaJ9phYrdbFtrYiaP19
gm4Ld7G+OvLx1yhydZ1o+zdzkF8Mc7yDPaVOk4FHJhipOgZQw5spjHaWgUISoY5bfsdw+MVafujL
jVtr4WAiNJ536V1OzLDbXvjIWl9eyX/R4x3ac/tLQZNCJXVe2idJSGDeNP+uf/z5uuUebBE6FLEC
2R3Pp/ayH27YAX7zxb+Ybh164nq+LMdCg5T32EMMwYIzGCZyhB0X9u+2t18MG9yD1dzVRdami8uN
RclRpR0Zgh5w2VmCZUmc3EX28VwY1pl46yvzm2H9r27zwTpfLMLW83paTfQo9VoZounDAuDl+/yr
i3YwpjJpFOVLz30OXZsk8vPJ6RCgYkI3fnr5AM8yg59syK7Dc/DdgC0JOpi0rmQH9OZ1pT6Nm/gq
rdRHEQLSE80bs7J24kkPE+1tdpUH96ahJVmT8BDc4bK06yuMw8L5JK3oaO3yo+/lpx16S4Z3R80g
9kmSnRdU07/5xb+4y97BNbG9ObSDamLUiMLQixgreOXFmN2k0cNY3YdTh8ta+LBgyaUw/fBTPH20
haVZt7FGWF0V0s4WMZIpbUZKj4X1lGAC//JvW2/6Ty6md3Ax2yARuMsZsER4h2wiM/jgy9/srmf3
k692D1Cdmj5Y9IonoSuS69ydj+s83PvdeOp483GJLM0S1aYtsx3G9bj84MZRlO98BEICUDssTkwy
bhPvg0hgUpbyjGnTJojgpCbbUn8ME1bu9KZejUqANYWgzCAT1EYhPOIFFbbYadlYugXpSWu6vYwe
0uAxdas9+riTak7flfN0kkI3zuJryTC/IGa19z8Egdq2/nERY/2wTB/VpN6SGg1KIH9zVX71ehys
5HPqR2GNJf+5yEpAkGw7YRhM2BuT3G/89f96mv47/Fxef73E7T//h/9+Kqu5icOoO/jPf17GT03Z
ll+6/1k/9q9/9uOH/nn1OCB8Lw//zQ8f4Zu/HXn32D3+8B/oyuJuftN/bua36NGz7vnr+Y3rv/y/
/ePfPj9/y+1cff7H35/KvujWb8NEs/j7tz+dfkK1tG5K//X993/749Vjzucuofw/PZV/+sTnx7b7
x98t8cq2weahZjme4/mu5JEcP3/9k34lbEdqg7DYEVBoeEGKsumif/xduq98oZTxtfJsX65Egbbs
17849iutbdu1bWWMYwSKpT9+2g+359+3629Fn1+XcdGhwFLPFfa/3xSgM98TyiZ0wBVau+4hhdws
fmgVSMObXpHrnDNny68qgjIwbin6ugZCKxJqmbDLVbXrJulKQhsmz4eQR75iAsJ+nMVOASrRy7Do
wdqnrqmCC1hOXu1v7Ub2CBvtvPmST/OSMgkoQtPdJqO0sGKpSlmq4NTDxrECCpGFxqkN4oVfvw8d
DFgk0mnhRswfmOlMCOeT0rKn1uycfAh7c6ussFSAsT4vHiMIxcrPdGBxs1XYnPTZ9Rz2vXsvlZsx
ty8nWV57OgYnw+3I9h9jJi3JmXIjwI6MyDdv7+cTZmaohFMkDXlo22eh01rwrYfOpo6eVfMliKy2
Oe6VMzQ3Lg5d1Vu/H+2O8W6ePVh1aelTPTqMS+x8wLqnMF74mORjz6RvdJB5516BB6YOzWRv3CXA
IicYG2cHNbdm+NYW9ZGxsllvMC4phqPCcbA31ENpM6YYqkQf+Yrh90nX5BJ8L5EFyMdQ994uItqg
Oo7d2j1plVlheFV3LElh72HPk6VWtJuMm963Jp0vZSAwTxm7ZvpSeUHbP6lwdcqoUIqLcxG3UK9a
doxtamTwJGzZYow5xdV4V7l2DLG9CpO5TfexbZb4MbeJizuTebOCANUcJff+pJbmta5CH0hq4Jv2
FMN+uY8GPcizfK7Vm2HMKnOkTDN9RPvNMg1ivBYjUtlvrdLF90WJAeqClXVOgG9TodNtRQgoJbyL
C9M2rgW5i4s07ge3iMHy8jaUuwbC2y1GUQrnqmSg5k8Boq61EyDQFcrDv2A26SR3/ImhZViWzpfB
MZgdpHhI3MQYENNS4mRp4wxrN68bjb8FMGVfjF2y12nWVog9iyyqtkEqGxx8auKnWbtnnAXtOPPP
OlA7RpV27CBqBeWn4C+M1exhxODGNE+o+PfIrWH7JT1D86NBZPNd1dvVZaTzIDnL3QqIOUFpEr7W
bYysOTQFfIWu8sSHzPQ1SQZEt36xhwq3F7tVvDDYCUnvMlPSUTje2Rm2phgNnI6j5brHhEtzp+1Q
zSEjbOKf4yxO3F0cldnbTI8YqwyB5Tt4CzcWYxZPLQzIPE3pOXcp3nO2jwH/xqWvbY5Ld1mNSNxK
W6TLzKU5wR5WPMSNXYEIZqWvlq3jBrU8bRutVwORdOC2OTAD2l3f90mwt8cBBVyWZJGPtloxYBhL
F48c1SzjXU3Hlh9biZO+iaKysnYkFwFV1lwTXHeAExMaew9byzyY6OuynIYzcyR4tzH1tCo4Y8BW
UdCMbVIzY+o/kYTNVLHU4pblNrxRRY+1Bo5gjUGEG4zqNs1KezwmdWjMsBGz+2gXEoNDeOwY9M7W
yYXdHiUWdmb3QNvUafZYpTHPo5Wa3TLl4pGrPI7XU+mpN0nXYRgzjths4seJKQknbu3JCDWPFBhl
darGXHlc8BytaWJUim9iU1SMZGJnkkcDgm69GfsixoGjEumCOyP2Ys1JPJVDy1ygE9mR04FNIUNy
bNvZLblxqg+4HRbntlJKwvaAe3zUihmrWkXYOiaqeCw+Lo3rvsnJXEaYP3m9hlxVjbgrJSE2aK3C
i49VvkKzPYpob0SM31xcK1dcpF0B7gElRYTHfe/40CcwGVNhy9VKRquaLpQWy7L39DBoGDmFSY6a
yR154HNb+1toMCG8Lt/r5+hqHCo6/SSz9Ex1WXnY1lZaPxrVpv37FoFWh3lGXmP4NUUpM+Rg8iX4
iC0xWfFi4Z4q0sYHTLcYGV0VU2nfpFrW5FkViZecRaqz7aPYaOfjEEkmEj5wbbkXzeoba+fRyL2z
KnryRqZ5hCOWZgjSt8vCyLbv5nmLEeCkPoPCK7z+xlwsQwO/KA3pGt3QN9iR2FFaz9dRovpE4xja
xj0G50scMG/oFtRlDryfoFy9D6MeG1aT6TAianyJmWsuqdfpCzfJreajCcMACYUfNA1+vXPW4Cxu
uTCNPzndREr7bLelevLS0r5rTTMnJeYx6CQnoPM8YGEZtFPr103Yz+oEjVo+H+m07hjSJTg2nCQz
Vug7dr602NLE5/314Bo9H8fFzP5IKMrQ47uSCScosGRxkmFmHpY6b3OcL7ttRQxbup8mKGm7EMPC
5SppIzGdqiSGGDVr1YfHZc9+ttVS4pJiYg1Ck+ayDk/t0FrEsSsiB5XbnLTuhZQm6vEcCE16v4qF
IRcl1NHASpkPDOdsoj4ybbX1kzzqcCq15vK8TW1X4x9D+5IVR4Frme7RLHmBr3rIG1bsxBArqANt
PTvFuyRLJuns8sV46OwlN7c6zRIhbWauwTzi3+B3XTRfFlOgg71LqzicK8KrmPZb8+gdKyePuXFL
1KAXhSo19UzR2eXaYMsCYdReerYTtBsCs6s+XcfffYFdlxSTCwcI7dpwPDsWRhCgaxlRDDy6IWuT
M/s6usxyaXkf6s6d28tB2FX/eiyakbhCLDqD5n2FTbN70QmD9ZHTN5YHwpp06bUhOKLY+fWoNQnh
TbkM15VXWPNtHTT28NDBPVkdrpuaITR10Ryfzk5YQ2MJ47xp3rqB9oAPCh3KL7jUJgEq/9Eq9vjv
ZMFD4Ltljama0bfCEcR0G08vu0Wr4mOl+wB346WekuHD6LYQLIsoAJ71q9RTZzHVQHo7R01E9ASp
iB/roguqk6wcsuFi8niNTwM7GXHYhkQzXuNUN7iYEPraO0n7sojO51Cq/CyAKFyc6LRYuvucJ52n
0I7D5j1uZy4Mgb548BwpnDsvFwmwr2EMiKGMXcUnYYoHwHacioFBNzMPG8H+2PSnwoyxdZtlWTm+
HX2wNIv3t4bAY8DRMsZckeBHdfX4NrJZ9L/CS/8LTc/r6nNx0zWfP3eXj9V/Quuzon4vtD6PfRN3
cd/+0Pysn/na/HjyFX2K0VoaW2phr6Kdr72P670iUtlxbCk9Gh17xQC+tT6WsF9JMCDt+z4f9R0f
cO1b82PR/bgOwUW+oWtxbWIy/0r386wl/nfzw1vluywlNFHK4UDPjd73sM6S1FmRYkS6LVItzhC7
T3cek/wIj80p38LC6FHR1d4uqTvMgrpySR5He9RfavzXfkPd/lHC+/xThIsBBJuqxMbwT0YU/txa
RuNeiVawPXEdb9lpK0aCUrGJbLEj7SCxhcFTTWX9l3AB4yjp0YTSCXIjtPDUAVTk1aE1thIfLN+K
3plOwHAops8JKcVNWP8OhPgR9Hk+mOvDeHBRRSn5J8kVmILnUjpVZHKpeTdH/aOsMEP67jH81ub+
0Nb+AP/8cRD6Y4/TsuVhmHU0FE2YuRZ+sHksTq0yGVjfpLx5+SjAAN+BTBxF8/3cKbIjHYR/h8Km
qh26Es/EDju/8o1rAexMYX3r6+VzKJhbLNWpgTyeETPx8nEVL8fhgQ2ogGN8ZQvPf86H+Q6NLCGE
WQyY+13mlpa/rTIF52Zg/d+xDoZ3gUkVfrLOMtnbuLQfMWRZLier9G8jRdeyqaH85Dhr5EzXLWIX
4GBbPoOV3J/ex3KAIKccy442Fi52CxwgZyCywGOrMe0kb7vW8EUNrpSw6jBsaFIvDU7rYob1NIE3
QI9cMgohp4WwUTYWM7GhD41/6tMTLGzQqne3mKISx5LId/RrNQ5HTY9dm+h6vAzdxEVjLKuW2nVG
DPw7bPBPDyA3WoDE+EDOjisO/QVKtyqtFPBglxdtemnZAQY9MVTbl+/Rj1jb+mxIHnPjQCAQEvDn
4J3q4qnNyYPudiAD9c7vGioMmwJOTYN9RBlUbF8+3jpw+H4l43geL5UUrmbBpTzi7989Ep6VV24P
ArATmrhpC19z3AFrtQsrPEfqtIRhMtfmr5+kJ5Vk9XaNxKn7AFj0/Ugr7QXdTqf9ddtU6UkXASCP
0r8uZuJeXj7Fn9w4A+6llXBZsYGPfjxFu5qXMixNv4ORYW8BKoZ9iLvp0ctHEX96uXwQN+4da7Bi
0zoEziGYOfHIwrWjlZzfecmSUzqYao2jKGNza4bqoikG8n2AQXzEQZZNbqSjHX3rzfiKxa0036Ym
/7/A+LuzSop+XWBs++bx6fEHbPX5E9+wVc+88iQLL2pggy+4Wtkp37BVz38lwFs9Tzq2sW32+H8V
GMJ5xcOqbV/zN9cF0fhXfSHEK18bCWLrg7uqVbj7V8DV9SX/90u5fjX1swLjFRh9KH2o35tjW1nR
4jk7Hmfr01IP0RWiGBgaQ9XYJ+ngeLvS09jEV8rbFov9sBgnOR/aicZZLvU6/fNqvP/gXu3jdpBv
Ygt7+0VUDam6jK2jrara5iYUA/hJEYCnDkmpTwTpEdlJIbbyyzDY8SnBpoG7L0251RCr90MifO8S
d8rztIEfVlvx8mBUvUbV+GOL22tL6WEwv1WlyN0tQk9KaDQnWb5LsJDBCnFosN/tgv43Gsof18z1
ckkpfRZnRwtDibC+md+tYf0SJQEwrrOjajur56qn0m/vAEkA+waUFc9P0v/GSzV8brq++fw3ivb2
b5DLPz12zAj+A+p35+X6fd+OnEkRf1++P3/k6/slnVeChY4Jgev5bGlrnfH19ZIMIXzhSKONQmVt
rzF3f5TvjvuK2+dQvHvs9g6f/dfrxV7/SuLn6thCCc8WLmX/X3i/xIHxhevRXdA8Sn6DEKhh/YMN
SIaDdKopWD2XQ3ja1a2aLNCMYqBXPm5ckEzS5fTeDwu1AX1EOtYW8fmY1Ol9Zqf+h8kx85MVNTCP
a99JeOzT2jktq/j10BMZO5cxfutFB5M9iUjLi3fVEH80dKdHbqLOig7+kQzMPh9Ie+rcW46FqBNH
Q5yGj3ov6Hd9QQSR099j43Ddh9LbzqtJC2OKae8M+a3sA3uLukLhkeihRbOTmUgmeg17H1gwOxCd
my66TXIn+NTEguSrmJAF7FeiInO2EdJIhGVphkQwz/CkzJaEvAE3nLf5aNdXYUEQ2RQ33TXY0gC5
ep5yB2r0iOHDNEDSJjVOFv2tsEDzwNObOd53YySGT6qugbSsdoAUvc4AmR5bvmVtholpTLohGTRq
QZpHcVlGAqdarOo5VyRmw/teSZIIvUR7x3HqDMh0qtAu9k4zIcoJqz58Eyl3vIzaldTkmVJvmkqO
WCDL2eT7ygrC20X4dU9OSNEfO4FGaoDVEnb75Ti9c4LB35eMzvG1F8cc+03vlstGlzLahDO+uaON
fZMzluEFj85+TAPuYoVdrFU2PiK3PsB5vg1g68fbcQw2RRLvwj46ITZAHUW6StE2QgLyXVwlU/J6
7OS8a1L8buuQ4M2G8J2uOsKhfnmjBf58thW/X1w/unSiKDmmjPQtzLA9CGvdrOxqC5bYiPemsfwc
XkXuIAXr8qgMdzr0uxnjRSXJqPvr69p/Hs7A0vLrMuDyGWd4LOLH71cq9vc/gAZLvTLsHaxUzDAN
Je6qrP1WCQj9yvYMFQBVuGa+uZbG39aq5+WIFpQGDkUhfTd/+oY0CPWKzpH/zWbkrA3eX1qpfixd
XcBAmgDmta7vUaazKP64szle55dDH3/ABgNd55pz0080Z99dk+uvdcX3Te+P3JpvB9Fr/aLWifNh
5rDChSa0p/ADE6vopJg7yPexZZ3ZFRLNl4/009PxPU6GPsrItbb6fqMO3cXP/Nl/EHOWVhsx+sPb
bi4wpP2rh2EqLl2jqKNY6g8NT/rRHeK2dO9ZywS++XZOKiGRYeo31+3HNn69bhyGbYRKzXXRZB/e
HEZtTI/k/RIxXkrcQL4Pkc5smP6QtxZZBNNosh+HPMtO5ZxVvznJH3Gfr0d310JUmvVBtNe7+l3R
k/IU9vjL38s8CXZS5B0cFRtyCDLBYOOl5NBXs5dczVZc/4bYd4B+/XFoHhS2avC2Q6uTMi4tpxHL
fe1gqHA35QoHIIa1okWK6rNy2/gwh9vYT9PHDps2Qh6B0HEgc50OdN5UY/Wb5+rPT7AjPHfFdnmK
aZ0Pm9g5rrKlcu77JFJ7YKnburKIeUvzv2bWtJ45NQ3Nsk3xT9V5mHM9WijriXe4tzoc5IPerfdD
OodbfwrD05efYYA0buB3TcDal/NK6rXQ0B541EGNUniWxQNMBs4sQ9zIVRx1uyCYeHEMYco3cYOs
mXlR6qutM2OopiGJEV/o5XgNtrO3kBTFNo8PN1vzhKYmSD4yyKiglzaefCS4FPpRKDrs25eiJiUX
bmZa7gdZk6MyzIuDRXoTGxc/6TDzzmVdEE9p2EYrPEeZuWD71IonmCZq2ifDwlRWBYnEdo3BF1ww
FQ4INWrJwNeifG/PAymWS8h1/UWMQmo6yt3UxOgn+gpDfAC/y9YiYfGNAUt8L70UXjV+QjZK3STE
qV0lCZ78qZDD66r2+pqx74h7A46vKc+9EerGG4ocf2tHddUewUTQUcssKUSSLC8/gX4k7j6DYTec
BsppbjEgs2HDw1bLSOzMLX1SxWF7WgVVZG8XlF6kgTUual53KRkfhKFa56vBPGFNP83DrbbTRZ4v
iAnIgE3j4UNkFdGnxi5clNFN7KDxdQUQx6NojB1+7D20U8vgWqiV1vqO8XLD2GkrvAk9jH1sW0lU
n9WdIyP7RhmMeOwddbC03pS913oELwRT0ZI+QllDXsN14MY0hHDLrSzz0ZLIoOtIjpirqhlgflcj
+SdX1uJaTfNQVWWcyDfOoiqzxgi7efs24RWlUGOabgXezQjDopuO/YZKDg1mT+wpnOMmre0joZLB
AVZL3ahyzcD46Zk3A/966cxtngHCRQSoAVEJkgJ0zM1f8wZW4o1FyuPKw/GcUNfvgwFfJLWJle4h
7GQ1xnbB6VB5huazB7nvbrOvNB+5Un6WZ/ZPApYDFWj4SgwavtKEXCdOIA2lspLEAHjJ7I75aoBt
FcVdGzVJWe9c8BXYRmVdyWqnJIeKofmHVX3q1+2EjLursR6OfDu1z4ch8OzjVsbNl3Eux2UDM8dc
+pEXEpgicvNeEvtWQYnxss8kvTrhl2qC8nTVzhm+900dVPq1Q6rj685kcXA8YaAQvaNYR/YhTGE7
x7qZ8uU6KN3hDfuEG76GsAQ6KuoieZjKLtG46trGRaGoqF/JGRmn8n3kMDM8BgIwci2SI+8kHv1m
2GDZCYqfoGhIzkUR1fcedClkZAvtyR6bUGERhgUzmgzISVcfwyiduiMvlNMChccT/FM12YhtfXDM
8H4MEgCAzi8C624eu0HeMroOgtdxh2ziyMzSdu8hdLl4qHtQdT75eVd7T21cy8HAoZgFubFunzvl
e0KffKb1E6+7T55N7eGgHnSJ310OfpdjwDJgGxwYAj+bIbljrt1kPQyGSI+3sywLWgN8lhYkvTa8
tQurDRfuZRTCoBeJdz2bCqG78ayeNKxxyN60rpeOSO9tVh0ST0nmEZgQ2vs4abHymPvKgbFaLREi
wCZ7I2D9XPdIMbrN1LQoE7usiic2ysBd8zxj8QVxJHqZNk4ifDXaAUdEWWlv3tlCeIi4xyG6JKlN
tSik+zQ+ruKW3TbOJyR4sCKCN6HMpnftVM+rRGBFoTFYDGwukcc21IZQCzaFGobbINTuXWktNZPL
MFfhzi8XzE6GBPfKI8cK3FV10cfFNnCbCD9FHT+0M4Q3lvlkuhYqcpn9g0LH27QNrJGEoHBYpf5u
/hrkkaVdzLH7rhgdPAAAJkjmTq3gwXaS8okR80AVNCLD1ZGTfI7UgkNi1MbtB8+y7cuqdrN0JzpC
Zuh4sf7ej7aZH0puHxw6NBfVNpIt1hpalP4H14dqsitw3D1f5lWyFpKn+L4d2+hhNm7+MXLGCrVg
U9Qfu7y0SB+MyaitpqKMjyPPGSFhiCU/TS1lk38yEXO0S+QSf3R17r4Z6jm7E1YvYb9ZZAoMZi5w
Hu3q+EZApPoQTULd9bY1PrFCEW5Q9jHyE7Y5wg8S3TjQvQbjHaFvXtC7L5H+MoUTAgQ4LwOT93qU
wa6yG4gI8K4K8nW63n67OAph/wBZCYqMV8Pjit0FRwkzBoJoEpJCCLRc/LQjjVTAAKuwzyE/tED0
jxbbwT+CqUQtNjJMxys0RuM5+J03E8eunC99nHYXOAaONxl3gKhENtaCYLfeyS55dYKrkjgFUuOV
WePj/QWtqWSoyFjGQAiBUVT35J8kZnqSRQUvSg0TdLNpScOnOdGFs+n8SI4b2DGshY6nugQzELe8
ytpAo3dexupjw1Te2tCjc19gs+aPnsEhEhiRMuNIYhAxIO7UBXYGdphWuxCaT3DMv8bICJ7FkO7T
vOzJQVtNPvK4JaagtoL0nlemEHgmFPjYQnaAPNRk3Ugkp1O5b2UbT98s0v830Lf/tJn52qf8upel
kXssPv3Qx64f+Iq4OerVOtaWBvCZwpEJ3x9tLP0oU2ob10dq9bW7A2v+1sW6a/MLeVDbFJj0sKt2
81sXq3zYx8B0IODf6MJ/CW9bS9V/l7LaXqE74wij1nm+x3j1x17F1otobJYqCoUKzpdcErs7IqO1
AEgJLWQduSZtagNXxEcrFXl7CfVqOnZ6pzG/aZt+bBWefwrbli1dOiYyHg91MoOqx7oFyN/2WTPv
wwxqTw/zZTah85eakj8f6aAp0WXtrDuRvWWfcPcN0Sd0JE3yGrsie//dk/CTDl785AKvzQ8d9cr9
pun98QI7ZZWR0ihshgHdcLwM7bhlkax2fowBchGtUeBwerFhwuAndCbnyEf18uHlH/GzK/v9bzho
hxfVtxRm/IZIR/FrKWsfSWBsvZ1EVPzm0q5fdfA8SUi3riekMExieaa/733h8uRjUPE8mWXuL0Tj
E7AyBZlHm8OLAKqbT6Rcv3x66+06PKaGUA8aIwyc24PTY0yfwvfm9BLuIpPSmjRU6JrRlphoau0U
47ogipeTl4/6nC1xeFhm9gQwAZnwIq0gxHdt/owAg30iFtvcGcr3RvT9RRj1C5E+OGgFRyWe3muU
XwHm4JrG3yk/yIiHmhszfJgXO/dO3BDqyD63PUKey6JYiJaqEuum7RbrGvp9WL2uYDrSRSFUH651
kpGs+/JJ/OzJAPVfASajhDjEY7K0KAdjpNhqlTpYTITRcOxneUxOtezLh5cPZp4vycElU+p5Us8V
syGpHFwyQmMxM1r92q1lIQrNg87DChPHb0osqc1G9lEV7KjyrGw7ho6+0C5UBYjSLp1JvARQaUPq
N7RMUxvBLoi66kJYytO7UXe63vRuIbuTQWqJC3rTqWibLN200tvwlOO6lxip6ClH7kzPvvXDniDX
xIXNDXefKvAEV5z6i1MVSNlceoTrIspTPFQE0wd3p+MEdos0FhmBdFzOiTWQ27YzST1U0E0Zylw3
pVbjSVUb3PYKNvFsaxXp8qEoJ3yTcjSx7mUDTxkrvi60bhp3UB97wnSro0AWi4tZcYDWXtbE0yH0
iuHYLpZ5EoDtxUbBjYdha2rzVkxmOG40GMemExjeYShfd/3Os6Ku3+Nza2FbgSP8PfIG/7qXeYCA
qcFQw2WCqi/HYaW2pDVpKVi2ANbn2aLv/K4Kp60bZ85r3bT1A5cJuq0Znf6TYYgzH/UKNjmUzCAL
sHgL3c+jiog7HsUQUAFmWfvkQb99H+e9dy9pnsWmxAPprHK75al1koWITlHKexeK4FWTjOFnMTvj
m6FsNDSKOkg/pNKUZtcUy0IaI3gJrjkTYt+8rFy8/3xCYAfiB7GDKjCaqRaYwotlEaZtsDa5MUjw
3i564EJlg0P5N6FtU5vWyZaTyi1RjztZ3vfMElDHrInEHf1Ko2t/Y/k6hBoM1fnJg0+aHJPwGn/B
jRRrfAIncSIJsNPY8DDHOMqQVDm8dkOcqeokBizLWajesmfqDO/+2MFCrtQw5t9NQWgP5ERMyjvD
6khBtDTDSjld8nGgN5YmuSuCxtFbE8JcZWgxEg1Ylrq5ax1PSxJafFWdMM5WUKT73CuP9IBV/kYZ
GCGbnunvhNdHThdEo6QQFVyN/4e988qRnTm37FQa/c4fZDDoHjt9lsny9iVQ5hS9DZJBckY9jp5Y
r5S5LR3dK0GPDVwIEI6gY6qyyDDf3nttDrzxSjo6BptHnsLddmU73ZF3gc+BsIy/smExA9WpXJZj
QjHFl5vkAKYWruaUDCJV0ccGbvCdgDVzHMtieACKJ/Dmw6wXCmIyGWRw+vqgf3LZyeZ15M7UlbKx
AdKCcJAHXAUD/UHnRuxctdKTK5z1CHXjkiFHjZGwTnGZKO8gktZQwunHvrnGVdVRyS0aYfaAgpeJ
2sWm9ylhUzwKfTjbtIpSFRxVl57xvOypbjlOrajlGTja+0sb7We4FDOwttlY16Ib5vllwt0ybivu
Tu2uqfpp+qU0N7VjbBL+swoCyJP0qgZT8Sl4yeQ6MoU+1bIqh2fNtX68Eb3IkxsuI5B6OJvVlwD4
kchSFQ/2XUM848Wzey7Oiz/X3V6ZwqKAh6czoRjTqjKWKDJYawSJrj/xCEQvuF0aeqNwAEcr4ig5
ZcGOinAXTx3BXCvIeIJ9BZ/FDRL5UDkC77MwqUtNZBPZ1yOhJVruc2rZ6ZqcNe2CbWQNBx9b3LzF
icwKwqJZe86LZ7nJLUkd8+l4wzK+qrIhaLDKK6Xad+4VHcYvAox5ZV8nYmyFXgkHlByDQNUGh5or
L8Z/hEK/qldN14rGWdmVE8ibMrcGkJaRrYu44OCUusKhdbC0x00ap/5jMXhgv6JpCdgFK082K0o7
hcEIDVB/b2TDQ8hIyYJwlJH1WhtSo4+t9MPkUGbO1NASHY79euAvO/dET/nL7NlgIJ25wepg9Qzr
dgyrcKszbS2vJS1v4qDnXtcPgzdj8a+yyn/OB398ZOgY0WjKZR2dgNvmlDsqWC2ejC/rboBWk4Oi
Yv5CZNLWfK7L2Dxpis4eZDKNYGLaEe7u4vjDqpjK6kMlBQAdwzVyNtUMZrTR9CrN9dUYzf3GN+H4
jLw78DrT/4tXe9sJ3W+NNcHraqcTSeAPUnEF+qOi1bsyzcK1mMrZXhfpVifRuJPCBCu0UrFJeisw
gGrK4lGn2D2Y5DhAiWK9bfOQWrum5d6ZvcWZHzNDK0KbFsveO9TlkO6sLope8wEW0hLEd93Ye+mB
1hj6HCJ1nS4TsSu32nkjPSVmsv1LqwM+NuFG37EA5Rf+oOL1Mi8PCoxDWAXI0wShDKk+299mUZkD
NqXzONB7vPBpSW22x7MRxtBTk3OcJS+SXW83BxW0tNcmUA5lM4UfutThLqiL8kBgczjmnSreIhTz
gyHqty97Fq5p8sI9bA5WFdIn87aR01cV1S85gaVDVyc0k9LvOgqgpDmz7mYXeFN2nU0V1ewBQ+wc
kIS9yRz1Lo109mXN6HQ1hIH6dCJzrFxLHfJKfIWm8fI1Nsh3MB6M5NAnoC9k+X4oO/yRdWYA8Kn6
hTCS/6L00jy6rHprzpjhnTUvLsaAGpBHMPxkSeNvCTxC3G6/AHV1Gwgzd0zMjlFcZ3tLZC+BE9ya
KJv2RckunZ8/q7woYDPlKC9LNw/RWtldt3KKiuE3aYVd6iUXOnUeBePZdVU7pCiqtt2ZjBLzTCrv
gjBnAjKlddepNTIP4mxQsjmhNqnU7buN6ug3dyrhnrKwkuAN5yXbdMLkw6obBb75vH2XsEsfKoF6
CfOsb71Np6ZQbIO4oZ9z9nd9O6ojJ9lHF2ntZFKPHUe01Q1jygsE8UPZAKANdf2ZGHHKInUhuoUO
kszRxxBD9UUdBzcp2v46GvRVIiBcKeBcaw9UKkiWJJ6zDcffq2askp8o8sPPYFmsTRktap340YQE
L6nfWXwNhpX5DQIWoT8Z4JmWlVVi4TBIHGynVwniClEbqbayS44N6sWDZ9wbkjy/bJjcq76axcHT
UEpq+8dU/o5DGqFOi0ZnUk37Ubj0ZFvllwqzbgNmpV11rrxJTDxCI9XWUVLVm3PrxUqSDVA1RWpt
7Maq70j+MdGjFBtppti5Ouh2ZRUA8pMVT1NLi/xEL98Aldlo+qMsOjWZRx9Tz8BILMJxS27nrpZ4
rkgIvsd6DB/cyrnAQ20YtA77MsHFFanwWgFFBWryISNsISBkHqwxO/YRwaY4ee1d9TgP9bwe2+6y
qcmONUn8UWbsb8wj6NNpoXgVFhTept2CH04uG4frkeLUMwA20C1H8NbU4TpAjN0nOcdlVxXhpslq
m/sppdCRFvzmEUFgH2eZe/7sU/+1noN+Y8/zj12k6SYB+a0H8F5p99mUDPfFme6jYRfWDdHYNJjf
pZ0M28QftosV9VduSLAmmetryYHYrFjsGVkvsXkKGZ352362un3VubS4274xa1O34MLLqbOgk+Gx
4JQa9fmy6Tk7vsZe7PKXyWT+FEMLzm3qZ5a9VmXhGgxeeigHa7lLYfo/zOlUvSTGF2oVeCkctpFW
0DPuJiGdNRph/wrIlDDC9wcIvg7PXLsuUlp9V/B5Yd2xlfLRV4XxwDET3TlimEGJ8yyEs9eoDUAo
2SR1o2OzBP2JBJaSO0fJ+ja3CU/DGIrO3fM6uRDswNz0lF/AHujEdLTzIjpYU5Dk62UZMp4cTXhh
JZkcfsaOX9BSbhc63cJp6374GIuALQJ4iE7m6LubQ2dcdWqQZpW3QUzWNZYm2WnTB+/RMBG31dXs
jUcons5JM+vhY8Qi/ZiRZY43RRKI+xBnb40fyMlOdk8GeNMR//hwTOWwETCLEjzUnk7XOMDyZMV3
Seiz6UQbbtwI9WCzhIqTr0CQQwaTwtEbtEj7mavvQ1M2cbiOGOKkK9u0jG1FlWRMPuOGX49yjJxV
M1rJT6McEmaDlhDkGm01tCzWLaqIP1jp0XEpUYxdFzC3p8RzH3m92GWDpV9MFEChnOaKTylgqg1W
N8qDZd2EsQ8O0iVBtwiQbSuK0aEwBWxdxLCdoXz2gzl9TuOSB9URFcGpcGIbI6aFSIvGNBabRanu
XTc647OaiY+mWKLadTMH1S1o/Ehu40El7A1xPvGPB33xHmQt4JWxcpqDI4oZlrWQ7S8lgvS9NNV4
h0/ZvIe1bI8FWVuXZxsddhsUkffSd4pTYFG1yz7XDsS/TC64JBvDyGwlsgi2cboMDjnINHqRKmI9
AtGYse7mVrxsXEIYT7qxECQ7HsxxVbiFuZdBW3/nY1myLMWtKtYDSsjVUHMpWJPmZuZeDxKpPIq0
rKgJc+pfXTjLd7tU3qPrlyTOaiFhyaejB5U2D6Nu2ASDZVi4JowTvIqV+aaywe2QqjWFp70/Ovey
CPq7WHlleoGqNNwDn8efxmDIGvfS63O2S+PDmE30YFapGy6fqvTqu9mKGxh+Xlw8q1q0XyPZu5vc
lU59fssaj2eBMEaZEZfl30k8s2mBdmTQRk0B4pPcJzpX7XNm6ZeF4HikPPnuVwrE4YBV7cvSduCz
46oStXP0YHuopE9/qnRy7wa34Q4k+0DrDUeE5TVcamKoJgwq7tcQnKu9Jun/NGnlANuqyurbGgaZ
sRB37f1Y0OLONL+qsQCw0sZb+M/2NxIk6Wk1ky9aaxH7cmvSmtr4aZ45kS6LmcmQevN8RUTDMmCu
J+utGMPOWTmLBdCDaB+G4TGcdL6bcgu4Dr3OIR8y1hy58lRn5dvEDFO37ovQ3XHzZbtITBYHa1cU
TPnLJQuhJrbiCfqA5K/VIRjepW8SKkJst+wPiW8DE8M00hxHBo/xbu5jSFxZ7ztHYCuxs8uTrAc0
7kOA3ONvjuZrUAw95Ta+yJ5JoADiCjJJpz3HVodWe9PVW28x0PrbNuyQD90SJGbUnW9GVpcvv+it
GZJ9VCsCDQxdrPswscmB2joo0FgVBuad13Tmybc6aAUBiVqLA3bVUmeexjkNBXOuD5gygnJvI+/d
df2E0WKZtK22XZ6M1HonggnymPc9kppBFSXZv0I4AiSxkIgBktD44QvYQ6CoQc0OtYsLJQiGOSr/
+Oczrz8NPP9u5BW5Nj61gOQIA1FmwH8/8vJr6TfKJZxcVBNaltdkRzje0A29qDZbyx3AQvSY2zmt
hHYGizrQ9amZrHjn+I31KHTeXiO60tL9z7+wfxjU8nXhACbqxNQPVshv08s08nSe5wDAcGm+jWk2
cD6vU9YD6Hmcx+zbf/ufOxNRGIULiVP495LVPG47HxhHihEc2rlQs7MZGT4ckNF/8Ni5/2Ik/PcO
HSb8EQ4gRnREAAmr20L+/acuRRWL1KZEsV8SpT/aWnXhcxlXNUC9xJrfA4MH4qMdJzrBvd7/F4PO
/2SqymCG0zFTFhlI77fPFltbzZQRfWFmDceZA+p57vEyYIQw/0I0+Ycf4xnwgvvQdm28kqH3m5Qx
+lm+oPOjbnfzAvjVzTduNrjIxb45tFURb//5z/E/+dbO3xT2DvKcvn+m2Pzt0DsYdGHDngbVGiDH
2iqZLnnvWYkta/oXP8N/+KdIbTBbdPFZng2b9m//lOuaoEuSgn8qDinLtDnUVB7XA3dxvMs/fVf/
LV3+T+fcXvhfS5f3/+d/g574DY50/iN/Fi89748/BS4D3kC8try4fxUv+X+Eg7HyPMc/P+Q+D+Z/
xAXsP3Drnt25LuvLn+25f1EvLeH8gSsS66fLUihD/GX/jnz5W1qAAANaEyGh8+tuEyP6/T0X4dL7
mebuDUomsU6ULpt6HWLIsjYj440A/dxymIpSuaXQ5qOxXymBFn/pdFIydDiPD7euirJlb41M6Tnr
V5E+OpPAwzG2PRUPgWOdDRN9f/b1R2a5JybBCRylEkMLZhBxyyDZgmeaREAEpMOQcOWUQfcdy4wI
ZtkO7j2DBMjsLtG2bk0CX/ub1Az6IGPjDuvRbV714NdfsZUGn7Lq/tKQ/G893f+/2cfFuSX2nzy3
BsWdrfjPtK8z0utPf+AvIReevyhCWMc4ToqEJeSvT60I/zhHOcKzoYoB8N/iuc5UL55ISkSJKxHx
5Ff/oblbAjmev439kvjZvx1yIcvCKvn/DgUellFfns8DxN0Fe9Xvj209Jgozd/DQ54kH1zwCMmrH
Kjq2jemehejlVkd+cUoIU9xVyxzSQONNn3YFTRNmiEtFEZtoPLj61PXj9CYm6nxnYYtHr3ab3WD0
fPSKInteZueR5395ckxM41Oi4ztVUBgPVgVk0WyB4HFHemWpG/G24NT7I07AgFtSX1y5aRJelL1i
/tgXqRtDzOkGKoKBAW3PNPLXPGwB7WdJ0gSbtApgNpUO/fKxXGhMKnza20RXh5dZ63VYznCgMF00
SEZdCzWFyqRmCXcl2wzVGkWUw9o3vLUzL8HBljYoW6KxNZiWXjZ3UMRA8vb2cB7OO8wdWznLu9Lk
wZ4vRV+XStIFVCvnVnI9W/fSMZt69pqjP6UYo8j7OJCE7An8fRZvegD0GnjFXrnpiaI5m5oIZ1Pa
zXRrgtfIHW57tLc5oyDAb9uf1n33EsvcxXQGjTr87PL5ysWOo8pLHKi0+PVPQWmvvXzotnj7KOXt
HuxEfVsqGi/azrw2ZLOPA9zdmw76pmSlYs6kg43I/E/B0fdK9+0FH9VNyNx/ilqox9RBoZBAtlLU
CGQg2TZJE34BdgEE7gXTh132375PuSkJb+eNYdVbyuQB4eGi7DgjJ7Eq7o0zZ3uvnervyvYf/Kr7
wcb4xBn1QXn2YYZ7lHfdThMtX1cWv0IHkJshZcC7ok2LWYSqu13WhM1hhlCz7Sx57zflY1cSD8qE
+fDcmUFOSvJmnPlMh2FjON7vRyzDglawLOcylj7qjM7KlSu82CdWYIutMp39Uxt+XsJaST+g58dK
poRyucKtzrnmvWfRRTYOx9bts2cj1XwxcW/L4esX4ytSoz98g1F4gAK2iau31utJn/ejRu4rZ0a4
qHti2zYYBieLueCGwSohdc/rEGtQRkA8pgrEfhVZAlnAbcvxymkz/WHZXOw11abbEInh6OH0BEzW
OHO+onYIV2FWgdjS5bMVt+1K4Ob1EpTBNh5OePv4X0GERs+8zMyUjEj9wlF427nlvWtmKkfFQ7aY
VVvgR+tFczfERbrzuLQQ0cz15eBOLrnM9M2esx3h7AErOVRe248udMH3A2r0igt2cmiG9AofcMmk
YiEUJsOrnOqhFZ4DnNeVvUuY1JzKvLMvFjcP17mI6w0xGzy3o2WvpmDhv86nUpk3wb4U+qZ1cmaU
U6uuKnsCW1kWV1a/9Kuy6sq1tspxy+4WbZJymFdZHT+USRoez9ihR4valzvbi9QaGWZYYS+adxG9
3twN++G7SOOXMu2OVvHTz7nzWIRstWXrAwnwJVtsGx2Spn1pSCHssGOyPLnOIS+ZosIs2puJzwPw
jLfVWYP7z+/MRmmsgtpKzhgPW3MtDwd/vbjUKUy0FDiVcfaulsGng5lzNyRmpGhuOZevR/dxXh0U
se4V969DUk2fcZnf1YmBTGiD2cs2WVL3D3qco/VcosTOaBpYl5GD0b2ZdWdfio9uo3FDbRrlfSVj
fpwBfhVJ8hw3+kvOQ/6ZV/qQdZIpshHrqR3AScmUZGDObZwUuRxOlePdW5ZuGHGP7lrI4TCF9qvd
8TraUX1ImdIzbwHPbSYIFIwUqo7Ub6W8UxYUzS3fTrdGrElPpecO28zJ1MGSgyG54V7ETD63vjIH
SMYBDRPpsw1wpO6FeIvSs7Ykg0Q99tUSX8AxSHZliveCGxmiSq/ip0IVL1l77khI3I3rv4G4pJYO
41h1ID3vKoJ3gXxJ2D9vXQzeT40ZWNXD+NNJBe8us+MZyjv28axd1Sjxe5nG3rosRvllxpbpugPE
QPSedWyiAhjElFiXrj3aw0eR9+WlBLrxWU8+3KlJeN5XhYYqN4EiqbxxUtxiqxDlE/8BPVOpk46n
Ou3y8FrUtfM05EG7nmg6tval7Z2KKBtOYMuwAvmdcm+nzqEXrOucDSt3tINH1R1N52WXgaOwLbf0
PK1q4tWnruKKgUxQrq3cFLyYdORkFoPLaYw85r9peligFe0nErQvDdYDjpUnqfpDhyLZlId6Ggvm
fll1cJeC2drIEujTlnIca3NwC//Hiur2kuiEDTq9gOCop3DYAWWzDmFvMqp3cqol+F50NC6XqPfO
rcagi0bOR8D3ME7+cz8ZSFRT2twvmsEgd1u09XM9VhM8oc2eSz5Kventvt8AnTGIRlptVdj6z7Gd
1x+WS31dDJRmO6mxvCaqyAwnNclxzitrj8chvjA0F1/kIsI5hQ/vzkrD5i2dfaoCE44i7J5zqI65
LImpmt6/75nLX2EYqp57p64+CbAuDwzUFMN7AIGVVDZyfqhuo9AuNn5lqyMku+Xrv+9v/fznYy1n
x//6HPxwJsj+j//106Vfv52G+WN/OQ2HGEZJUgY4UOGj/E3k2/H/4OrEFQ5OEjHmv7nAkRLnys3R
lAgbCYcz5OmvFzjp/wHDKYJJYtvnC5f4t1KUDsOK387CZ8xOyHH8fFOkReJ3Wi1HDbBSI2tI6tPE
uolRCVaeKHRAWiboBw63EkD3SIFVcEX4ZslbHFKIJRRNMcI9kV3y5ZVfDhSYdk03oWNIOVvn1plk
OUmZDeGdad0ojggM9bG6zyW0vKsqswtufnYTdYel9LN9jjMgvhCmcfqC+S63uU0K8Wx88BH7oMvO
VYVaCF9w4YjbtzMuF8cJjCBKIGIn3BBZj+8qZtD4xaJu9t9tnfdNRKFYJGJK9eC0emej0zzdAEwA
17xaeDnGrenKvH8yQeMHnIjwx62xsizFTUn+u9vTOBlmD7awvPxepEtTfmpLB3dejD3wzqORM7zw
mVNPGxfGbbURzlSOu3Js2vpQjN0YPjJerD1cK2NIljMaTVV8lnHPJtiH3GXlRvT0UR9JOYzR9Vj3
QGvdcQkCaLI8MRkqWwmlw1tNxWLikxO2Aylrvr16fvP6yFouzASQ9hdEwIgWLCQ5nX4USZ3Dx8Hp
hGB/Ts5QYOPBLxSHPOGwcYcImXXvHGNTfUJfCy1ODo2xjmXjZuFPOGjKpJyhXvSvGYRXzS3dzVNJ
JcxoXEtssIg4dAAVtAy6LbU4U0qGrvfRnigE4EfyA9vUB4YKoN7aKSQNfmxtCUhzwi3XRPFNZTBD
E9t3M58NkgpTa6JZhS825YNICzWcf39X6JtiGGv3NEbY/l+tIeqxOk1TOkykowrf0e9ycrR6XUQy
tc9tb+r6NmgrCkKjdr/o9NGNPHmZGzfnhMDNKjYR/v48eJWz33w7dQ46yBrHV04a0DHjs/jKg3sH
JbNeS3+i5ag2hJ5KUF50ysXxdPZITMVtRvjEfaEGRQ1vrcgpgvcEAj0Tl9SgCaYE1lbh0MghRKnB
t0gNVBGVZLigGGAVy+odmcDlTp1j7/xQLSivzN/tVWAxT0XQI8OvvbMWPDkkTujszPy3lohgdoy8
tIuqdRmZ1D7l9FDat4ZkYKzWDOisjhUf/RZXZsNpiHbSNLX3lJJNy6cvHdUDapxyT5zyjGjNTYGR
Q7wEUFvf8mLmvC450q/rfi7dfR0V4443TL3xWwX10ogzq14KcvUtqbb2OiqSzr+wnbQmRGh3Y39v
NbA4k1XC5L8AmFDnvLgAF6X1mo6zHj9n/C/mGyppFB5tv7Q82kIKk16DJAEX3NnsjTtyLam68E1L
cCWxZ9yCy+SCKb/pdFP3h8WiRUq6kvtKP7eKhE7X5pjfcGKtMVhTGmQDYwUHFYwlQbbZqt/oq2qh
zhOIA3I7sHQAY+adIX2YIgBHfKgITBY9w+Rxw0OAgeuMgg6sraw5KK+joK+jbRzWHrjdoWjX3WBl
VzllKPWKQ3vuXqqlL5cDGy/l7LECx7iykVvFFlpC+TqCftWruYvyS7pdxtt6JpPIdBiBm2OwLAgZ
ul71Oohy+aWQKS4dP13WuELMdy3wKMS18e9hSr4uypsZYRFgOKZ805hYEmXt4GHnewxh/lbZC/DP
qWX95AuxsMQFdn0M2tTZL/Votqmf8pWVltZvU0TRFPksK/2KlbFeyF7FN/057pL7KNzF7M73XhUW
e/xG7r5Vw3xV4dx8jLPS3KGKu+JCBfqHQzudPCqt6DojuPDWLFH9lAF2xizSO2f+s1MQhmWSjXea
iFe3QDTdlmHvPMbu2WDqVWP8Y/du8BoUAilyGiT66gwtvOtLhn6D30GDJWP7LDmSLvtFOe0qKQvi
P6IW+VU/lkGywdHZ3iSRFWx9InT51rExNqHeu9OvoRuf+s4f6b81Y/XKzax9ZAUQmH2kpToKiqz8
OMBB+g6LMTql6N6b0AOD7FZivi46TTk4Jc7OVVH3Zguph4hhKEx2Q/VfgHUkmY5+GeXI0wOeDgeG
1m6ELR6T2rAl1a7Ez1Kcba6g1NNBjm6E370YNntaFSfht/tglPK+sJCreydIXokQj9fxGFp78qLy
0U9099bZwBIJrxDYmoL0vpEuDrRisg9jYF0QpEQnd5tHO5/ak6GCTt3AO8wPXTaDKWrwua45ZVPb
4LPYuk1/SHFU4kxRXXsY5sq+cJG2nzon/ZRtU104dNDnCZjBFQ6L/tlpGsLTDPmuodPe5HNYPJJP
WTYzYCQQUwvg83Mt3pgqKg6ZN3lD390NBTbNaDkfBdxGlG+p0sEF4ol1z0Qs3/RVXd/YKkfzQjPn
VjR2lEkE45bpl/VTLMxi1hFOH+IuVi3viDi3+REk9rSamWT7az2N8c6ys/SqWIafOM1u8MAd8WcB
YHXELcNn/QBmxdpmaSdfgDDBWEmbU1D0153TDkccY6kFtqS0fxSiPOYPSMIUca6dVibPlkVOoad7
ZKL0Bw/ZyHFB6ws8nvYKgyULCzNwSh6mDgdYBMr6cQKLumPn+xauSsc1vcTzqimHPc0f9SVB411V
dRmdV7pgEtaI7kw/aWzKG9P+ptJyuuSQQ4Fy3EZXCMVcnsrYe+YYdMbb1mRrvyd/dqKVjSnhPi9s
eCxN0S44g9CxVooClZezyq02nZ9GRHvDWpeb0VJD0wBD6aI/Fbbk7aGMOZXcOwsq+FsROeNnEpZ+
s9FzMh/QHasN1wh7YzW04sRDOu9Y5cpfOXv+ifv9S1Fb2VvZUdzu1C0mo8Cmk1TpmIsU5J6D6gG2
QcSCnTt5CQvMkIlVFdjtdTFZ+ZoKVZyC0IJX0zzlV2Uzh6+8Gta8zSwXsA8pB0H5eBFDhOiH56kY
U+tYNOdle3Bipk6Dkw79Lujm+YsbK4WD0ZjW/Y3EFb6Pu6b98qZKbLmMzuvFMcX7qLISZ4ONZUn5
lLLDuhbRDvue3mazbLaqaW5EloVcHvEmruWZHGMxFCJ74cjyCg8IXw9IZPy5y5WnTBvvyqaqrmYM
33TBYUOoSZs0VKkHzs5yzLhVuUVvA0fnggixZkFd+SY2u2kRA0kU11yBM+qo2JoaSb4jN99RllcP
VZ5Wb2FOd8BMPvd1wglxP0Ve7aziYGl3oz2HQG40YYoxr3bTUH8vZWAfIKlCM8rs8LrBA3Fd+0bv
gnApvktDb9iQS/uQ5MZftdHQsVK65U032snG87Nho2Od3o9GUg2aWM5OmbJ8gkK4XHgCzzKknqci
BUu/tKG9J3U5/hJe26ynIvhV8zTsx6jQayh/NNokARXh+XjPOUGzm6bn5sc28ta+bsNbUankmOF+
ve6igGcWWw+bLe2vea1/pYWXWfiLezpqpWzvO36a7oXWfomHbShfpFtaRHHsYj/WRfJpOEoekjnk
jdNMA5+0VxV7qcvqhH1avmPfwaKblZT9chWZipU1WcG+J+wBDqiakxtpOvzDTpbX4AF6jKdVn3vM
5Oyo4nA2UcrjZQIDijccCzyQmomAHWxNUIpuDfce5crLmfkLxhEkO6C+HBvgBnTmdRWHBkvII/PF
LttWZUjgu407ZV2E4ZJRZcBoYa97JZ7wA8JagDDHRCDEsUSdnpCvOD68H8+fsb+3g7lOo57j4iK7
d/jbZwa9VthPMhs7Ua+r5oOwYnnhVDqlJ0wN1KMtZLpjV2HyAFk93pVFAATL+EvMmU7fFsLI04hn
b+/A5NqWRdnfB+THT73t8GyfDWmrGMY0sRaVYgE8e/dWBUrlhS8Wmzmv3fEkuoSngs3UZ0N+3Wbi
XIpW6rUzGXK2nTVaqxAZxNtIURRYrpPlSgLRtK9rnu1ig/WThGIwgzxb2a3LVZAn1pyiIcgfp8Ww
bJGqOhdLeVlAvV7o3rdAWg5tncvsYuzSgBJnT+on06BGrEw2OetZy/lc8A4LnchN7kwvg56vOwHA
Y+VYWJ85advJYU4qF7xk4d26arT2bSx9JvcGklWR18MtnpjiKOc8u4I+EH8Gugz1MbZjEWzzukZC
kB5T7Hz2WbTytBbQWrIJG01WdMulV2NdXJHeHZm0DvmblYWcAgu/e4wnzatYc3CkT8Gzf2TYl4wD
VQYr14V/M3jp55jBzAZsML7S9lPdDJL1ySF8hgnSL1mq+sS6GZYhvglZ4uVaCVILyGXnIyyR7fXM
BeHGqnvFwDTwtpmX1OQzwLKfUjcPTlEtzYfDmXI7t778GrGT1Osq82wFzUJ1NwWL4rEDRn4VSr96
rMKoYsoYc55uJFF0FKG+uW+IOuzwLRSXs93b736O673KlH+0GTSRD2gX9S0b+KtOieYVup25s5dC
UnwYnY34zA5j3k2PxuTellQiDGxaSRs9wfNlJEDO+4DHa3ihEBS+YuM075492McZiO4XPa7ZVQs4
6II8gdk3FuqWARty0fqEGTeezfjTcdQRyW1+mJWV/cITBf4FweiyZbq+GsiDfKFzYNDydHLyyym/
d1gY2XxSjG4RV6a7REQFD9mkP+qoie5S3Gg7MUV669Pu4fn2cFX4Jd2kkQdCBnc2udGqaB9CWar3
vm/La9F03LoNKgDgRzZzK8nnk8eTbAnvUKiKjJFO3Qy+IjPid0+hUvlMnK8yN3a2rVs/6IWTy4oq
gHoXuRl0A9bwmTFoNqd7U6j0womHYu0M2L451nbFsyQy767jhU2anrl6E5RcDFnDS+cuioV+qdoA
p7Zfz4ZT/IC3nYRRvPAnjB/dxbFfN2y2mGJXLnG6Y8YIhZM1jU30N9r+oefoRKBFAJfeAOQYP9r/
y96Z7FiOZNv1VwSNxQRbIwlIb0Dytt73Hj4hvGXft8av12JEvqpwz6iKlxpJgFCjrEQkg7yk2bFz
9l67rcxHctrJpQFEYPkMzS19EzWac69hkRx5pWb3wMyndk/k0iTpy1IBHt8jvQQEg0XBOBAV08xb
hAtFt6Nefsu70Q5CtZsux9K0Jm9snA/VScdvXZKr3cm8OEN6UUGiWfsAMxOSPpe5l7bZS2e183yb
jiCWcySEJRLbKXpwQ/JMu9nsbuh+hLsmmQU8QT1SrYNhNSSAqKjw99PcYoBSCytR/ALeYhHokWS4
lMq2PCqWWZEx1rjTaTmUarpZaMNlu3YxjK3LoCNIqsZ6E5Ha7MIMV8KGSUPX+ra1ZP5kh0qQKbn6
LtaGLGEn+mZ27WLyO23Msi1n1GXC/UUhf6gF80kII7o8pbvT1x7Dq+K2YssEw2+NOIqkqmHQwlRy
B7QwwRZHwgiRCJji7CIpXlGKW8cuRjgx2OKGXIwxaIdJeVW7Iubwa9APWIz5Jk4T85Qq1QhoUtn+
qn46V9IkvdLypdzpk2F4TlvaZ4Nizjd2X2bn3CmnMaXIvgmWe8YqgEj9tisKvmXNyM6lo8Sbol3q
DXtrihfRcSPEWlKeNT3hL4Q0s7L4VZowRqva9FrAgfDBH+Quk20ETD7nrvxSKEnW4UCuLPVMs0Pa
g5lWSIOCACLKET7pol63uYsxoWl6mZ/Q8oicIEv0mITvGTuTRxGhGDdt3VXRpRLWA4c33qypIA8i
i03xbpJTWL4MEQSZbWa1TZ8HvdNC/GhFs1T3Cb13MnUyZJTM9MJsDh97YqBalbcQxuJOL8Z4cIOa
w3u0y1M7sy47TuTmIWQyigqYuV4R9O7khiexDvxp46gJV417i+SRuXY+phSay9PsdKtXgL7/KDdV
Z4j2lEga+5LjgwnWxZ1E75kyTbqDWTmps42HarUXcLgNr+CjhdU25+gwHZaJhXK7ANFiBhsV1lvJ
gblB4Z3iN9PYndHrlsQw+ZrN8Xb26tQE2yItPdQ2oW3z70eDVtQK1KnJ8dZGZdhwbVA39uJqKKbH
/gR5eg9fqmCruW4me1zwDelFuFP5mqwzRuw9048sk+beykIj3tMkKuyTvGJGtIOXQ1vSW4ZFC68V
hxCXoFNUxQmgU5nRjnahHA9EVBX9pVT6QnoG6Dy5S9GLKkhZccvs+w5z+GWa1G5BiokBPlJIwOZ7
osZEeJqrM9ralrOUeidAtbPslgjqKLnSVWFvc1S8BAPCdZd+oVv7PzpbOkgL7NBLSJw5VaalpEI2
n91Yq49oUt3Fl7GLRNsJu+qUmdO8+EU8ki4lINRIX5k03IyRVYjLbi6m0xCslG+HpETFDZ8nJ5R8
v2DAEBNgdy/vBTlI3VLsVsyr32cEd2lFIV4A30SbsVXDO3oZoEbU1j4MtBAPRaZrJ0Iu7SEcwixY
xejXWJGUDSLZV9HrxFUOw2NUuTiEEr05owlr31qF016MOSUGyUb2OGHQUKcLwofQNM93s0PA/Ng6
j9BKZi9d3GNSd8dVIuWNIluhw2O1ofLCbhSvcUVqhsc301M/hlLkx3n80C5UHWNa217aKJ0/9Qq0
I3MpUJZE8S6eO2VvjwDWe5MyrIR7mGUTKCh8db3TFD4C7WkbFip0IUbNG7rj2qXVNaE/6pFRbJKx
jsOD1Y0N+gRdzeissIBLJD8bp9SS5w7Pxzp750NHa8/M145HQz1b2oXhcG6fKGMXEa5cFRtgzxJh
RH7dOdZzInK7JNHOaq4iJ9R2IzyWg2DSf4hlrd/2mag/JOyw846DWYuXv8gv88Vh70LT7jl1NZwB
CWi+mSrDPBVv8oE6XyXDmMs9TRAg9zH+9aDgmzqJkmb+cDDAeaXV8WGLJBt3BHOJF9wTp+My5/f5
2EcPI5J/Mvxq+9UIU/tFLRL6ljzYR7uj7hi7OLlBpYFZadbGc41gsg10s++0j3JToP2h3T+S9q5E
7VatHHOr1vGDqFyUI73WwMJtG1hmUneja2UQ9R5bz7uZleKAgQaQBE2pbLTv4F3VgZYpLNVNgrNg
GFcTaPhhjhNJ0XHhvFSWAxKNDnmjF2+yNgSNZiAYy2I9DMIAooY6PYgnKnYF19LJaLf1Jbk9z5T1
il/mI30PPjyvsrLoMnGkEwiNnmxg28MVNdhLwUeLbc9l95nTy5wZjkeRMm21JS4flypry01uav2m
xgl1A0MN73GSzji3K3mlDRhMlXlQcSdN9aEYIiUwEWt7cKK0QOYAHkoju0ljEmiwTuE2ge+k7bK4
q5/HDEl3b1zLXt7JLNuLEq+C2VePit1WJ2Bj9wmZfHumrPs4NaZvpTYvZ8kgj+E8ErBlmPgj49rc
hVrZn4xzW50VpTMfNYuez0Rte0Ajw9mnjmeQWpa2I/44Ok+mfhs1jvbeuD3lHNjFtQ8Mh1Y0YjjY
RvsKH3gF3YbZ0QZzix6y2sN7a3y9d/Ot2lBvpaaL/W0mTGDU5mAU0eTrnXhkDR2/DfV0NHMsgIDs
Rh8hjxg3Q2PajAjSbg/29ChzXQnAFuS0GJFm0YnVrMnv9dG4gJiYmUFs9FbBKcosj5zeyjjQ+F6m
XR6K5MQIQ3FuCF7beknmvWsUMljG/KFWU/bUNtTu1FwrGPhJwuYgoB0Ru1GlFK2FhL+8ayPxGLW8
mVnSzwGSIZZvW3sogOj5/FjrqS2d0dTlkpZY0jnYplTxoOXaayXiJshWpUlnimJHLVBsxqS0TgmQ
U97WWDdP0wl/rYkY8/Gu3tUI5PfzwMzL12jmod3B9y9GLBUmFo+HJcup/eZhTXEzGOdlGMYSYt+/
jQwRkUvJmadbOH6dMnHj8JhaV0bXTbs+WRdyIyIU0C9k9MZhlFpDJzVsBqCMf9aseY+rqD5ONIDR
WJSnQxY29xpaJN+O6F4TG8ZH6TQkLmlJxB5hK/NGjSyxH6JhNyYos52471d3vCon3MbJKQiB4UiH
kDU8hnFIXvSVRFd2wm9YvpsL6lg9KzmkqEl8Zw74Nqc0z27jimID0zTnAF8vp9e1Qfyh9FTTFQK6
O12qSTBwlqJvwvgogFg9+YtqEDkmNWUyz9qaN/aAQv5ppo98UNy6Mtnw8q7d9NByQdBVZC8yOwyQ
DoImU9wlGJQ2TDfhOBGyPGSKWuMYM0W1m2zdOM5p2z+ENFJPKsk2mThxfcVwu/SBNtgU5zTSfBUg
H77zRHmmfUH5TBQNhx3tTDf6/G4JU7k1lpLXtUneHGlFAS2pK610r3oybFiIwlngjcJgmDZLFGim
Sh87M2FopogekfZkJdVHQ8Acgrwk7RWvYBoRbroEuil1UgsFtDHzFHlPXfcesfD0g4UVw9ZIBfVs
oV+MjF5p/5jddlzT5srZAHGCKZAhc1tPWwCfrD5prhPlLaXcxmqu7kvTYZDnavn7sJTHFG4BjXdV
niSdplywUoudlGzKlKlK0DqheitMowc7No0/GPvE+v46XvazKt8SQELAK6PLw1NsaiCtPhsACF+e
FKNE6QMJHOEVNa8cNOa72Fh+EjJc/lDD/sw+Xi0a/9TIIo41yJnSke+i7yZp116dDz/hdcLJQnEU
FvDSANU2R3x6+nwiLWLHf2Oh+OwVcbgNoZEKAnJKUy2E7Ou///lCjpzSuoDSaDBMhYI72tiGGK6E
38aKqjFweajENsAEv9UiYY2/sTl8cQh9vz5ofUM3dNsC7bFmV/x8/alxgJsIlwDKUjFzL6QJi7kr
QbdgxoBsto5iu/Uj8ol0PFOHXLtUl5oeg9lYYcA8XYlPI9yW7pnWD531gw/0t6TjtxUHwuJrNAIv
zGv1Z1z0fzEfevderfnK3df/1Pq3+cd/6/+SgGjBe/2vZTdnz3n/SW/zPVPmh94GrBtvEXpxky0R
DLXD7/mDW74C3wAtWS5kNyQ3KCj+IbkxxB+87DiyUN18D1/AaPGn4obcaPogq0+LPodtoE34O44J
LvXpu1pVPfC9ecvWnAcLdeYXx5A6RYUSZQqKAQNNK1EK9GqDwQr9UgxXZc2mKZ97w7jU8uclvnSG
u6Ha9djThIyv1IHMYLrLc3pa9Nmm624mnHVVt2/Ve0xDewO4blJwzGvW7jFd2WXvaFeL3vvCelzq
M5GkrNS49+tbfabChBx0otSvVUwze6PJfXQn5iua73bLGxkUnMrjuTz0ES3PGmXk4IVVGFTVfmny
nah32Lp9pADHiv/LJjlQJAenQAakR7R8Uy9p33MCsVoYpmp3WaOL7s13DNmiiL2kaW8ISA2y+mOZ
LC8kBbWmGVo0qEflRa/KA1I5RLLED0T71jLOMrXYsnF7c/HoZC+2RV+2inw7EZ7CCAlkSqDRjZjc
TYuvV81eWf1PK+tGDfUd0YqkVN9bDH0Q6m8tuUCQmKp9Ed67Y7nVamY8VXwSNfHGRmdPqU7Plvl7
02/BK22ryNj0ShJkdg0vQwba/DFPxY7Rcm1fyeQJN/FIgWhW34boJG5AV9mKp2atL9vzAu8j2qfN
Cl2ewldEe4VkWKHvaR5py6uz3CruswYKp2+NjVYMfixfrGWdQyaXbhjfDk68yey91UZYKzOyiaU/
24+M2w5SaejH42A0aXxa/Vk4dj75DSGkDlon3QxovczpGjK4iYaLGQFAYlKBdvM2Azc2xMZOjpip
gQK0NRLjGSUX8txuDdapNmo+beh3eRO9Qs0hRaN5xsrmE6TpTYnpqydwX49osXfp0vndkAajTE5q
VfeX6sZogD+9sV/6TRr5pT0FZn9Assm49QkHQKBXa+cLHBVaeqUU/L7GboamIyx4fDAmBDMj6MC+
AXRadJii1WB2y5052ajMxhM7ohcQmn5dJrvFuagZzxg2Yb+Th1DhGIn7cUSOABkqP4PxyY3yd+BL
WK8YWU+c/3x0OASxf8sYk3eIelQD1dGrPU+bupXBaMxBw9fm1DRQGbaOTEMWABQy1H3LVLZdY2xN
WHYlmG+EOPzt4bVQwq/FcGm8Arzel8W0OpskjtMIKyznV2BcNHoC0yai1b4ULTeuno7aTZ3NF0X4
m+3U/izo+3OBWU2JumEzG/lqEUSIqLs0eAAC5B8wsxhw3GUIUaawoNWMG/8SI7/nKhoEFOfUbNKD
tIuNNhLPAfpJCaddtaJ2RA3pR9six/ci87II4y2pk/wxG3LwSzlfL0wKnaB/h5jrJ/wZDWaDyzyJ
tBW1ApiCz4R8L308qeJrBpqVTRMWEiq0BHSrmWcbT5IOHqIwR713lWpDRqOPXMPHfo0Y3nOWU2G+
0dUEJKuciO6kKaog75jhPxukMDChGTNQzrec74PS6XwHQLAQF118XfTSt37nhfxSJPz1oX6phgYb
WXpl8lCX/E4lTtasUiwhGRKlDKX+k+RoUKqP8PEWZ6fJlhFM8Zvf1fjVxoF1Q2AyNREiql+p96NC
yCuxzrDe7Y3BZFDGPnS8iHEfEyLxshge4zmgvhsmB6rjW/q1KQ6l8tjYB7hDWXXBUqHq92pyylev
yMNsnUTOLnfR/mAlFftaBQo8/CYS4YtBdt3uXBXrk2Gvf3Nnxa/+XF1pvDGJ5uY0t9yXgd7soOIZ
sE8lBf5PFcAv6tXPZeT3X4gLAWtdRbEmaQSfL8TJKx9UmpoeX5meB06OaI+j9y5x9lHzu2t9r37/
WR1zNY2JgYrxUVeFacGR/Xw1lDyzoocQiBvl1CnFtR1qhwS9d1RU+xHxQWkuQQmzXEuNx6nO2X+N
HWnbxAgAZPey6Sy38Z2XCxMNmd452FAAOG8jggdkXjyo9EAi9vlYQc+nFvu8rG7SqAgm4z7m452S
/k2hp8L677t5c0jwA6vraj7UXh2dT92rZia73pKXixZ0znQ2i/Y4X5jqVeMMGwMRVCSvWhgEtgZM
THxI4Nmt4TIxIgHZhuyctt4oa4AK6GfD+mksjEOlzqdzThObQfc0zRsbZ4Qe3efCYY1tDnWLjiJW
9mDJ0uWjUC6jrDu28c7pAHQ4+npkDno6YLCU4TdFCI0TTaNW0T2nAZ8Q3qr5AaU7djN0eFeVIVnV
6+2U4OW0O1r5rBjfRppkU/2gWPfrNmy32c6SD4wAPAOaTIgQz41JFzdvalv6SYJqSD2bZixG8k1T
T3HLAQuavFi5pQ3vN/kb4UhHlRltCtVpoJHmfjjaGyIiz1A3SkOYUfkM0hxm64WtXafFxdjvGVVm
/fXIziGIgmiUhygbA7X5vgMU1UPPIKEhFwJlJMfoGubEKTM5Y3VYSfgbleLlDgxE+uGLIQMRIyPh
azUp2nrnSCh60FVAd1ARKWLyzQ6Cn8qtuwShz16zGId+KW6dvN/FkcP+mTB6H6cgt839jM+lA22d
VnvJzZPXTf8v4pw88Eq96g3ffa6dLNqm0sCkJ/u43UWkXaU0UW35SsBCkFLwGHwnaLmIlDKQeMFV
Oc1ps6N125jUZlyuhD8MyfKQgn1y23s4L8dJHPVuVxq7LoabUwHrEfeMH1HMNXtbXPaDyVJu79ct
1ZgIhJjTgLYOTvx2Ty6Bj5nMd8W5lbzRHL+as02Y4/SAdMGrt1WzbaE/OjCBdIs/NkR7YzZ3keX4
o3UCHyjIZHy0UvdgwcCYUNJlFjpPMmPbEIR4B7jcusmNu9EazwxzQM0ujlq9w2vjgN1FcQDm0mCO
ukmdPMgAShWI07kTR7mMkZdqw1UzvE6zQfWFF5k+sakeGQAFY0hOq72dnO4IFpMaJiUT92Mg95zY
741T6dfQ3zd5PR2YkdOF+KjUveiva5q1qUGePO26VXgKDgTVqedGSGQn3tU0yNHWVJV+iN1Lyr/J
eV+wwjgxdR0d8oUtUrtvnIvBgme77CE/nhQGm3jhslErt1byMMy3qqEeFIdfZ4pvMiJjlzHy6W36
rX4RqsrGrtv90L2iSNh15iMSGj9240BirCSS/GYtKSGdbQaX3jQIG5By27h+LbuHOqv3OrWmzC5M
oW5xBXzvU81ZsCCfo/Gyob4zur0SnnWrYvZ+hEe0wFlNInCulJrW2hayfUXzHQfDU7mVFKSyV+ko
c7YoBLGENq/qZZ7xvSDyRIa6UI46w4Otn0H1RXz+EGoCYyTvpWbiMF02pkBciXhX6o+VSvL8Bn6L
R8Ibwu1DWY7guvqtoV9iaouHwDQ3enzfKPEx6lhjq+zeRbs1geRxEmuzHiVg11/AOCMkhwZVuewa
FBlW2W8gwHsjpMsizgMFZNScS0SUq2/PwRo076Hyebk4GHDkZlpIArZn1z5FLV68ojnwa3nzdD+k
NOk/SmolhVGqJXIYjowYJbVTet/Z9L4rLUhv8vnN4tjTVBjTippL41YTu14ux7ggcCXEuBa3V0p3
DTzvEKLmLBmZi9YkRGCfLNiUhO5FA7S4UnpMhZm23LA1dChU856G1XSCbnu35IfROWmUFTD1/a/S
08nXlEtEToHNeSWK5Ea0/E2rlrKKRof1OmEXdTQ+W7VlYIGMHjHKXG90LtdYSJEHkt6oaiOt9Af2
oYyTrdPmmwjLhW4/WPKmMMvA6XJ/yapj6rxpPeRF5ziE2glb7S5KkI5buIp9+wU92uhi30SmZZ3h
fjkJ+7tM3Q8Twyz8GON+VL9NA9tmj1ak5QhWHizzQrF2s+5n0xWsmmTcR+quDo8mrLP5BvtoE+5z
qgJHO2WugeWiWF0h+65Brq+8d/NjyNmL2sfF5ttlOmvBSZ1ZgMh2U/O0lPf1ep0iP0fp9QS9jVyN
5kkAUQ6H0k/vm6oLnIyAZ1vfdvNta0do7zlI8NK66uypqx4yAqo+X+BdC1CO+JBBfVnb5yBQ/B7b
KENwrwWw5SRrgGmgzM0JdrRNvqCQOa2yDRFkt1p1qMT5mH0b7ScGe3daS5dU+yiY3cAdgRhH7veq
keA9XbZxHDJg52ASIyV7mlHsZss2JDuDA1GcHIxhgUK3cZyOwCOif4tAYjGRNgt4xkpUl557tfCD
pUvik8QUzGgadV5VWu3ewtG1Fh7p37PGJsMow2n7bYNazWaYFQMoZDG1apiSxn7U7hbXvNIrazM7
MR9LtmOisZ0d16td5aFhqZ+qcSs5XsX1zdydMpzzbBd2VghWOr/p2JV7ZUITEm9c+5HD/bnh0Cdp
7sL5XVHkeWcUB8VkdKKbnuyyD8hoHnYYDmyHkkzDCjg0Ei1j8HrX3ZQJH14+ow0tz9yCMLKZhTgb
iMThOH87GaQikdEwF6g2Dc4rvNY1FsF2trA2ov2WnI/iCPV4iWUVeWgT7YYyvUUmwmqybnLZcUGb
6faTV4zhJp3h/qmegpgPKj0Nf3+lvcFSJRkbYjCTlpmna3CHVggFcCnPdL3eiDhGg78EOeJjSIM+
M3yskUVQMpos0iOSKi+rZZDFyUaiSDSqk7Fk8638PDMpTiZfJng+1fmcHj/jPMvrw49mRlup57hu
w8CyL2f3WIvWcwxITrTSBYQMc9lFphLYtHwy3doV8K/wPIBKXk4NTvxKmL6PKuQDom2yot61BmDk
Dp626pzHa5UCaSBN5jujVoPE3Guy2GL5CNbplFDrMxMDdBWaHNor5EmQmdEPdynSON7UlDGTEYh0
Ps8zyk6QsnUP5Jbyo2g383pqnctnPW3OhzY6IKAOPeK1cOZSSAxvHUvmKPAKjNohEtHWMcmLiTDo
NpcLsZtdkW5TsRxwdx8Jw3HqaGOL4g2473Zk2W8I8+3bp26e0X91XsbvWOUWOkZ2h0JDI0r1yTMi
ssUfFTTAm17FL0tYEFQCGAlbU3wrnJuhN/1xhWCXj7zNZuhrUt2ZRQfAK0YiJIKV8JSHT51GZaIU
e1NyVK6WYKruW33Zlga/d3W3lHccCvS626qLtTXzhTVs29bPZDDsyvGsWBRGbtlxMLWTJn2MnMeC
oExlGneTPMN4lni4Zy+UqT2fjO6w9M0Ov/GOJpxl5seR0onm+vX3w9b/70vfyvr9f/331woObiuv
35HBlZ8oJ2tj4F/3pW+S97Z9/m+n71X5/pc/9qM9rWjqH3g7UcSRt0DeB6fV/+xPK5rxh7GelcEQ
gl0l0oAz7J9QH/cPwCjkQ5owd/50i/7Zn8YPqhPfDnuKKcqad2j9nf70l/ESs6U12MRi9G3R8QbU
8vlc28q+LMB+HwacAs+yMDmMZP3Qv2go5Q8/PZpfHNjXI/I/j9A0MVza8BhciS/WgYUZ61/lp7lP
p2lp0zTzAZUeChTHRSdsgYX/P7kIvQfCKMG9qF/ux0GU1rM4HWybyR4BaXT5EIL/5iK/eGiaS4I2
T00DYWh+ucg8gFBsiunAHYMFsRgXVroxXc0mANi/dzsMDMjZIAsa5RPjv5UU9fMzw789xSF5USme
3QotYY5DsEZY/5v+xtef5sdlHMGbRdS78zUnoheTW4MjPiRhb9wOcUuIJfCb/b+/l/Wp/Pz787xo
Z9EeEhYzQG0Nkf35XlKMQrOcEJkVk9wNU88U1ugELSIEU0iCjbr5TRj6X+9KrKmzcFZd1LxCX6lA
P71weod4ZLCNPYmDhd+XKKqVunU2f/+u+LRtUmPxTQCH+3wRLINT3BUUP4mZ+TgoQk+dEK6ZCqN6
htO/+6V+9RD/eTnxFW+YI9AcF0XbK4Vrbak1IbHURX8RL5TkrCPN1b+/u+99rS8/GkpgMEwGj5Bh
7dqk/OkZrlDooZrLfQ6G/QlAbPJSD0uEAzNbjQVZokkwpYWTXc4CVQugwdZlQjMP7Z0aOYjwpGmN
tJ/K3P5WF5pEhxTNqJlnvACXZpfxp/OlTx66omETrSGa7ocqU8fnjHaHctXOus61u67RfvOzff2E
LRUVhAWIRQgdO6z6ZazeUxGaSTNgNumsne1OLbF2jrmXOLtO//0j/OsvZrPascavEbHCXtf4n59g
KNCe5hBqyqinz2TACh1aOb7LCpvp2C/1/DcXp/XOuAyjUOEwY//61ueN1Lo6avdlAjsFeancOc48
MYCas9t/f2d//b64EjR/gzcfLOLXQf6cdhDx6fsIjIJ4TCqFCQgioL99kXUZx/3OtsGm8OWHIjRB
yDSsaAWRn4pXtwJIWvwOzvmLt8HSeF46fDyLUe2XpUk3EkUb7GJPrkZNj71G8hNFUFlJs/hBPvyv
yjmYAHMjXAASmaqyKK3P9KfvCf2sYwCW3adOm5ymWq9sq6qsNxB7jd804n/x61g0qzX+x4vOqvv5
So1U9VmjBJW6YtKAzRg02/Hwmz39Vw+OkbdtGarN9m59uZ2EXBu1s7P9VJLiN1nM72JM/4ekHMzf
AE1/eTvUJ+guUMSANPx8O1MRYQKX+V5xE7mrJiMJWhPh+79/2dbf+fNqt94JQ4U1tBylyJf3QKhL
hYwn3WNweLbqXJ7VZLSeTYUuruH301eu5/o3WWG/vCQKVKqIVajt6J/vK0ZGpk8y3Wdw7/00isut
OmnFXrSy3EvZ1zgIlKL6zX1Sb/3lTilIDcDnyByw++lfPiuEnH1ktvmuE1rkbEYxqa8drHl8d3xs
oJ9oTHCmkb3uuUPdfzPUNn0hj9jitGRUyMkoZ9VzRPTThZwywoZCUbVHwdwBvoKTlj7HLyT35EVh
xUexG27HXEOaG2cdMP2sdenrNYQ62VddrJvnVma3w2U6VmOyJZwh666xsDPR6RtVtYN8acm7cUOd
0FUMemP8bKVaqQLoMBU6/7w0NMQaPYR/p6UfiUW07RHHCMYo/HnVLSbBmuGm3qlI7LNpry49ygaA
SOqZqg/4/7qGh0EKRjEdDX2xG09DAB9xoAQXouEiSuBPdM55Bf7pmzBkyGlUG/VDOWectk2rM3dz
1svHfICfEiDjc/AGMwt/p1NcAtEa1MjDlAJmOYrwi8A0U+WpU/U47nQ7HHMG1PMgApLammbv1k02
enXTurTXYrvjB7EzR2M2LVnEm3SUU5DhXbGAl9n0aFLYBrpfkZob4wdYzEfsn8D4sm4sPmJM2Oct
y1nuh0Yf3jSNhKkZJWG9RaOcNbSyZ+2NeGpYQ3knxm9qpNXLRjP1+azLezP1Shywb4qs6RCERYcl
YYiLkOFCmtOykngNfTlVIXKOpuzFPiIcoQzISWWqVSoW/dMlJ7tlMMXwzZ2y/oV84aVjwBAhwG+W
drxNoaVcE0E2xV4/kQ1o7JtZkVCE9UmLaZMklnM62thaCEQCILaYVWWcLfFErwVrWLVrnTnX/EXY
zq6tm1uhMMreO5I9r6YvhLHNmsTkofcmQRig2AjxZZLXjqbRNjD60jj2TpbdS0yxT3lUaGfOPEcP
lP4MJkwlzYgAbQqEBO1QgkQQvWLAtGnsx0I6FVx2dvQE8ETPcaa2W6XYgo13SUt1+u5FwkSjZxZr
ecJASCTPQ5xab4TlMksC4SEX36zJLkeznPGJFxYAAk+b5vwDuhnLWpfnuh2kfRE/432otMNYW2Fy
Vyu4TlZ9KAayqe8zaGd5m95YU0E7S+FAiYURyELlDywpjN3UqSQZMAbBRd9WXc4iW4cF1qBJOdRR
2cwBHdkZZ6vZKjvqIaaQwxgr94aNhzwIB1tkfjU3zBWilqY0yjiGg/HoJnxI6iB3zOJAFMS2ho2Y
zGcV6VGoKWoQO8APhNYgExJz1YaBlLlznzcFwNcyxssKdQOn4EaMmXsvB3WuA6MhKRwntmoCuUfn
36Npzou72uZP0c7TEIykSDhnDAtx8ZrNMrnJk8XqNnLiQz+vbbugmy0K8yOXGFKx8pfrtL5A40Ek
uNVUAf4Q7l3AxkJ0YGQsJYlVhq9gMCLgNCgPCEnoqzynDdjhYc0BmxSeLXBiBWalz684P+GyE+w0
LkTK6jLx2zAiWLiJrXy6n8fatLAVEVfDcBWrQBqehpLcGk9GMTO2FuFlfCb0rv+xA/+tzsxZ8oqB
tProvyr9fhb6/cf/c0hazhr/uvXivedRMhSfuy7/yeACtMVWKkDiOwztdaqWH4pA/Q9c5hoALlIr
VW1toPyj4WJpf+AoZcAPdXYF1q4ymz87LkTAIsHlgEdpwE6qguf6j//5qeJDRPnpn3/W2X7e8MF4
UTFDInItHY0KKokvJZNqYoRoCqgsjAdU6JwlkXvDw5CbJ+FIa11ffhfXqX8Rkvy4Isc33XTQB5l/
KdIqyDIpZwUPGfWdCYc9iUFLKultFw43kG6unFVIEE7GgztYr6rRXmPWepFFwyBeMeBDWO+xZZ1m
fcm+1j0yrM8hHYhoY7Ir/vQb/qJHxM/zqTCBJK8jPnZMIgst2gQw3T/XQ4OM2CXCUIedMC2+AQLG
60STnRPDEQNzIRtyC/xw5Wn1+m1rZstVluDjjNsJcdpyx8cPFDHCIzFylANB3aL9mxm0Cl3vznMj
/mYlRFilRkimjwFq1hncq9ZcEYxL5RlDrB9RmZFT3hP+ZWy7aUbI1tsGA+5ovIMnb9BUx0FRhcme
XkcKDyKSL7Pen8+jSZ7YmgloE4MWwD1VfL1NvQim4DV5DybnPgNSlctSRgpNdDrVqU2OpcCFaVdP
BabYYFxyFBMdKxVWAuxSMYXOVdOPCukekdgyfkm2blkb+2FxWMcX2/QRwWxcpT+HHe5g0WpitCip
NN7BVGTvXWWmWww2aDF0NAXWoCAUYuoLkPCmY2K3jYvyIe5N92A79uNi1jdW17IK45fq5jw7ZmaS
7tJBzbD1LsvpGrxwSKfwHngMqyVwIa+ZeUCqG5Hn5OjKbmjhf8Bx6TZAP47u2NxFssCzM6JcLJax
3JBOr5wxedRfXBNxK0vk7n+zdybLdSNtc74X7/EFgMJQWHhzZh7Og8YNghSlwoxCYcbV+0G34neT
3VZb4Z3tXUeoJZA4OKiqfDOf5POLiGjX/S3p24R3Z+VfpyBZyiR7HVOrvCsiDuV+ZfcOFhuRHNMU
IFNeJjmoqvTIjggIPztF/wI0KmUyILK8SzkXIaGUJXkkfgMwJCbM2yTZvss4DaU4eSDYyg3fQO9D
mpfHbM6ji2hxn6vIlDvSC4QIK9KGRAPwyhXizl9SQ8adrGHVmn4Dl6m+8S1aUgcmCfsauDL/5bNq
UTRzXczgYyoZ/8iCRL2qyX+mM48+xgF77JZNdnfSQUmrFW57QLUOXLKAJzSTTr1rQoMR0fGw0dIZ
d2CH/K2i6ujZldbHMSnELSyC/Ip6ivboaktcJo56xitQfG6C1n7MZzNtEzsEpKv8mIwv2LJr0wtr
j0ANssXPCIxUIfgfE+ubiNLTr80UU3UGkmhTSRxHbD7yCyvVFbgGh12QScet0cFtkjniqUvDjJvj
lxcl2eIt1LvsBqerPlCo5L+E6VJgpAHZYPcTaf8puat92tdCn+l0BhDsxLtPfSC7+VDb6yhIqOLA
vuJU1PEpTQiRMKgad9BDW2rVNONklZyMKRlrN2P8UHhufuP32j+ST6lvLDtavlAoOX4hT+bdF7MD
ysGQ0ccSkMRHN8XCEkYwrNr+0gQzSDd/Hq+9aMYZEidyx/4qPlJ3z1IvrP6lmPzbwDHVVheY6boE
gAhcqHQMP3izeIXE5F1RvRMeW8hPez9nH7txs667H0pKh4WlD8JI70hOmY3ZGDaYHBy3JaSCUSen
BOh1mCz8VoYpEmTuj+XcpSu3It0pYrHw3zQ9tGqM649ko54Xt9Q3To4cFZrgUybc7EMD5eC+FX18
U7eOuuYVRN3X0IKUVrLat5zxbkltYgKvZ/dOLpP8OnP6OKY8q3RnYo3WKeFsN0MFCOuEfpaADks3
ZaxEIsuhr14/ZyPp/Tqrux8x2MBNOofq1ve0jQcj7LdQFerPBOO+kkDlXvbdQ0eQ/Qj92Lss/SHc
9JZ926nxCUjKp8m3P4LnXm0esVbXedEkp9wzYKPcbHAeQPlPZ7+gypKUYovL05q+O1MVXjp8gU8a
SiyFodox4abSJR7TAc7gRRk2PInQ0i6pDYuxgzkY0vCM8b1uy8FLNzh1TzZJmWOTWQ4+hThnOlzP
jb7V7H0TVoFG7+pG919IUjvpAfCgh6crSdZIUNzZTzXkKe6sqX54ui9PnBLF3qbEMruC8HvsAJTI
OC1e3W7GzNZICko1pnK6cHIoRWEcvviOqg/CIhM3RFEC47kA/8Fg3JyVb/CLglDcxbXyryWe/vvY
FLhrigIX/uRZFyqmcQQzh/ttScmi7n3Zx09t2DvbtE8GB7y6Hm/iZkrOHXvbe5X1zp7H+sKR8IW2
eavXcQomFMtm3NgnFJurgBavfcmAYUfXn7XvEj+6YzeO/w7o9LnPxl2lI58RK15aEdXyMGDuvc51
xLGWnsg7Q1w9gvOMrYhvzcGm2g1jQDbSzgBPRW3qvE9Iiy1FdEUx14/RaqOPtcEQZLHGP5Naqy9d
atLYIltLf+kmSa5vdE+OYGRrzfjZYcu+lEN5q7PYe8EyB19XjAvutuGR/sP4nMxhf6l84REkzZa9
jvrvZBOLG3Lb9T4IR+fQFuPZhG1OV1ve3bXYaA+tX34yBmfaBAkDa11Ug4hJOQepotC7apLZdWHb
ajdXQ8BrAl0bm0Bk39eW2+1zxr2K3i3Z7ZhHrJ+hNX3xYWIWHJ+2DMlWk89t0oKEzsexuxjy+Eqy
Al2zMyBYPPk0f8GXu8j6jAKKwhQj7sRSHywysMSih6W9iaP8oQNhtOULEYP+joBLsu+gYrmqbn3Z
IEL3/qkcqFbfZt2ID6GzoNzUYyivmkI4sICd+EePgR1Eg1NfWm1iTo6H06t2UT9aCTXQD+rLximi
j3DuNDah2prGBOLS3JiznelhekhtU+DxUXZ3XrvKT3M39fRGiqSgE631DssCpHtpg+naayyANcEP
tzBY2JIao15RTnez39LUVThw9Tsb9lOCPUQWLniAYBgOVpnNpDl6VjXt4zqzA/9mNH6zK/BJfiaH
CsV+4XjYeiOchSk2V2qYsk8M2pdDqyWWIpa/SzNMHW4eWvUOuEazc4WS8+IROr0cwRd+tyZoKxuU
Qaxy9I9ej+A+jsJPzAMQwftu7JNdVanHsXWqi8GVRCUpNTlGohq2NAQwLh99m4pptyM0M+GuVWBu
QqqZL2vHIlmLw3ArO+FdeQHWvwrczRFg5F0aO9EWuieFcTL/7jPzO/h03p/CpDrlUqSHvrfSjeow
8VWAW/dMPepdD5MeQAYJ0iFLnRtnKj7lgw9TxosfFvpMnsbSb8G0FNXZG9zXijbVc+t1hCRK8VFT
DXyvhuVUJFy2ts2rUcClllWVGfCv5jb+zzjJ7kPQYvtUD/19L/uWhW2R8oaVNPs49CyerVA1b8cG
7SbkOE0y6aqKsuB7LFp93cK5+5imKvokuzhmp0BMn5JI/Haajt+7hDjq3SjmPN0Makp2aC64naFy
DbSjZvrSj9Ab6jT7HNKrhxEWP4qQZGNcUZgbZ+3SVVYBAryr72KnfPJaKAQuIh7e/8w/it4/uwg/
j7kOron90sDoElkNLWoxxPw5axOwiUFUXGROT0Bn7SmL7IHasvCRN126pdI+2vshK9mQZD+06aHm
SfGa98EzbexPc63vF85i12hz33QgnhENkqc6wjblKPc6l+WTZpN9LtPkc+FNXYCHEm9L5OQ7e1wB
vFbBbrLk4RvbVh3yZhjJkMQN1kSt8bT6/YnJqX8oyYTu6szNt2Ez6VsMNY+mruRBMZNGYSPoisLG
/fJw8EMvA0xzrQtbP2h3TUqUrKAeMD+SRZRZwHZlHkZkeWC7OUuqS3G/tnu0kWzbsICt6ixoOIEc
l1StJn+aJ1QTQDjxA5RGvJO+aoYLu23L68IvygulMWKTpK2Yupa4WAbp3tlpQaOIl3iHsUOIdJfu
BMx+PGR6lAcUMf9hnPSrYG68oUAFl4ug7INc5GaiE3SL8nIeis6+cSImntShU62owq8hKtVpMikG
dAoJKSInPp/J5bLSFKsjDJrkasZ5AxaYA1drMP4VuN/n0LkvYCbLOoBD71nelTaivEvSgphYh7mF
Sufu3E5hLw+wvzBfwyGhLHm5yqdJvhLN/4Ta+GI32CJFwwFng4o1begZHV5Uvu59Q1E8up2ikK+Q
Lg8q5UCnioFwf4Fu6aHCuj34AXguxNbwkFW+6k99E52i3jrNla4pibf7qt+U2ah59DhiLnH3Q+VU
uRAb4HWc0uS9XTqfNZE0/c609pem/TGqabogl46cDRTwyzgO0e0EluqblcPX7Ew9bmt2SKunh1CA
o6bDlNflMfW9h7akhdLT4p5ozUtl7MeiS9TZq/k2pAvHyG4OH1PqAk8uWdvPUxWkx4Yj+VQGH7oI
3y1crq8lA8Ebe33ThRF12AnG/CP1eT1EVE+WWybbQFvY6tdXUelcyBmxOHNBW0du/dr2S/mYK4S5
tvLxOan8tuDLt2NlWTY1Ob8L8hcxGBN+sqaPzvxMX4L5YzFTcQOZ4ZbDuvtgwulI+2QFWnmaH/w6
LA8yC9svYF05JVMbegSTkhxt9GQy3+tRE0TcKvkpMLKcl/j5BmYi622SfGG1Nviv067ki8cvsDcq
O+syx4MWsiFKaJam6PqOuMbViIJ3aDmHQ3d5iMBFXI8Vbs4iUjNqQPChDgsaoTo+9DhYrtKFk+ti
rxRN3ovLYHmPol610D7urwYRzBclThlyY5zXA1n0ZzDdsJfy9pPJ+3OYG9g8dUKZdlSLXc35fEc1
oz5nQabdrSe0/QGIHG70wrauKTp1L7rBASBnMN4VnGW/kxDQ3xZhsoPJmvnPmfBviYT/L8aKmYH/
RX/aPXfPPxus1lz0f/9vj3X5XKTPbzVE/safzi0UQcBXPlYrn+mpHREE/ikjejZM/ggHS4jKiLHJ
RSv86dtyHP6IOV6E6E0x2R8up58youX8B7OBjfrooC76eLjC39ER3w5EQ2hdZOiZ74rVtiUxv78V
yoI6GluJ6LcJk9m8pFgBNyg1RG3/ckf+QZF7Oyj8eRnyyy6TfmTLP+oE/jKwdlPq3uLFW+uCsvbK
kq26MGO3MmCVRvrnDfTr67neWwWQ4QteuZA2R6orhe96623/64g8zjtgu8ZK2PjVmc2RqZ0XeOmg
pLCZJyWYKYs3cdOTUh5h95DdbEEOntMAunm+9TgGoyJVvDrR9QB1nj1n4ljgecNcy2MOOd+F4xRV
Od0uQ2fRkUt4KBs7EPYQz7p0Z3mJAFc5hTONqdtcFQZpYtRWjx+9S50MZsCM3cah7kb0IQtNqJnu
jexW83n8Bvx5IC4DCjoasRjbHgbn7WCLCad3EVHlvazeN3q4vpiqnMlrQvDxMIXQUmLxLvXbIgpw
RWMh4MjoRqksoxP4EEVIIiGtEn9GxuiWj1SIFyhFUwsO8tSZlP9vazrqpo+216yEn45aAZIKILyR
KjcUEcyTjXRpTZJQQYxxIyZ7EubT2tQ04WWV4IJzqKiMjHe2EQGiGXuUkNORC9lwwtgfpRibpeUB
PiIqYohI5HnjIrh5srDMPYYGOzmX/WBF6xvNhrVTprUpkQec4hP8uya4UFmUA4jRi1PrHSdTR31t
lV22KHdyJjIUguuof8xZZ54cOsDdC4vRWYrIuLhmNzeCCFvlOyM766aU7hPZNOwzsLcrynkYhGav
oHzX97NthfaRe24RxoAYYA461lHybcxdKb5XNXNEeDYdOV4EiUqUl10jHGu3YKYR5Fpg+soXTllu
zrhn7pKD55YzhWl5VTejtQ2KeoquUgLKPtyyPI4vJ28ayge9WFYN84UdDhlRe9CVAyK2WfewU9X3
j+tEPLgudA/eeQba/QdTMLdvitEeBWcORs3bFnjhRC11Dh2GwmJLCyjq0OWWzeyOg0fi07fT+pAS
RAouA4L6we2kEo1KACRXcxjM6ggMWOr7XXdBk5bN9grVsfb208jJ2+w9lQ4ljNzM1Ql70qYI64My
U7t8iQbhQvw0udfbD2XeMvvr0LTAIZV8bHeibtzohoOHXpHaWLcfrVSk/Y0vA+E8eaYNoPC7srIu
LPrbT3NgI68GFHIkTperfYVEA+IQbntR3aSDLNPrIZ1VwE2foWU31OhQNEDz/YgcUxg7QqUI6T0o
cC8ter5gDisCVtNumW8YICZy01Ph4ezGth8YXviKAytqQgM+yzmmpk1DhCT0xC+YAdqR05MdF1B+
IlMNj4zEPUqzbAv9sqcooMi/1n5WdnDISGh9yGhXQA5tIN6BXu2F3eDKnwO29cT1Yb01y8M4UAG3
UI7VM5wdHr3Ss4x+nKNOpNEN7yxUli2lVKro6X2IGO9fNoQUjXzBrN35y0XlJrF56qHzWPMjdFJP
b4ZUEEXHRaGZWGdDqLJ9QxUKoK86MujpITuJETMAgEJNpDBIgu3g6FGUm5pXaYRyQEuTu5l5+KKM
OUQUktTPbTVxbhEQDwDAxeYYtl1og1Fn+nNerMqy9qLtJEhx6cfWaepU0exMZqVEniy7p8+PF4fz
wcqtxj9WRRoWmx6MtnfOO20uibmwYc89Po515gHTqPA8F1jYDB/Lgla56CryTrXI1AAhyJC+Jy9d
4zvJvtCDQVPC5TBHgyruo0qaMYaHT+4cBt8I3bj/F8vL2+WSVUUya2MRD22Y9uBC3vk0AxeuOOU7
6IC9r9Y+gB6rcxEs6adfr1//eB2cULgKmRb6uLPfrF6s+3YH+4yzca7B4elCD49ZbaLfWpZ/LpIw
gQR7E8yn9rtFEk+EbMggJxursaLgYimny8ZuLjhOmSvOc4N7+PWvtf57/9MZtd4+7GrQVYKIkRxT
1XfXi+tQTUsAl1ssRGwXDF4lPgQSN1XotHhXFNE+b7af85iM8q8v/dZj9sel2RPwFllr86hPevfJ
1fY8BDEFKZvOj0kbj+SmAZLa8GaZFvz+pVxBcsuTkgX6vSuKxdovB59LkVsLbkeHI3XvEOhSqv0X
29ff7+f6y7jY9xnMhfh13j4mPY6INhRLAhxhaRtWONwqdlz6nz2PMausOeBXc5acBlwQf36Uv3UY
+L/VMYDF+39tGXjsX5/fpTv4///c7Av5H96QAZt5ohhoV2s/+0/PgPMfvs64/amJWg28Ph/lz82+
6/4HQwBIAAIe0mU7zh/93OxjGWBXjk2RaTbkodVO8M4j8CvPAB7HN98/GAeAiMKAZjDQA1Eg/hib
/2Ub7smG/UoXfG7N0gdPSTM0IXFUqnNsA4+gVOF3zD4mS6B3Lq02X70Olsu8VzGbTFzNqWNvzVLH
h4CpbQ5FvoRgz6zVi5IlIhu8EN6KtRCde8OcZK7cA2UssLwzJtBesS39wG1POd3Ky7ZOR2xtVtwF
bXaNcMIa3saTcG+yiTYiTRA+rRAl59pme3loAroPjwr2Z/Ci0Cjn/CBryqlA7UiB7e/EyVkMu6Yt
QsnrWJA4h5gceVDaFsjrKdBuuz4iCnH+x+4+perQ+3OBf2tR00iIzMqz8JwHFjiIfRfP7BONapo2
JSfPZ3m2cBn6r1nlS/u69o3fY32bU7TqOPEYpoduSwgQZyJmxaafQDDUlWF6VGeQmTYLghVBR76M
3Y5JCTFAJXV33dRqgVjijzNiGrY4mEYCEDy9n4tfMjm0MXk3Lxmw4+YmUKo2TBh8v6rANxtypg2t
F7Q10E1J3qxsJKNjeoykvOjaTOY/SBdWxCxTV0X9JdTnPt9bI7UV7AALrIFSODXR6G7t0ALKf5HE
1QLwnMwoe7eiaO76ZpDBhrFU/8jH5fcf2jDtBPlfD8TvJqt6cT2Vsk93ZIpR8F0GwJdZr0CKN31F
hDpXy7iWSRQLU726tRdzLKrKffU7BKStloagb84DrNHyE6p1Ecy66lzaLTJ8guDzyiSL4TARUSG3
WBQBj3MIUf0ZqqH9SVJBCc+RzRSAIuTTThxSmi7oBiW4A+0vKin0qYN8GrZ2J7mZ1TgRyI5AIgDX
wASpN+FQLRGEydILdxb7Gb2XuSBAWSyW60PlUQ6wZQoZGjaJZRFzTGSaVQxw+rXby9tAMxjM2Kpa
7Lfysk5fR8Ye4zEMKkGafnD8STxDxmjEZ1tjnQk3Q8OgP9tGC8vqRVW3i8iOQz7GI10JpnY3PWVt
9XYCo+DuepWKW5wDDcHPRRIzdzLFD7WkNcJa7fnged00LoBFlZGeOY5aPkOmJEvuesdvX73eYFJb
Mjl3G6zi5BZnpCMYEnOQdojVg7rjGzt95KnlNo52W0HcnTPsoLBiuluT5PzTbuLyh0AbDKFY6rgY
WvVCf4nEyD6y7t34OFpDCYs0M91XDsr2Y8gJ/yvE4fAjztMS78wkqqvCqNo5ybBQ41XPmDTctDST
SqbVNjzFpA9wfixexsNW6AIB2DdABTcRA89l12AVSc9hZ3M8lGNQX3g+pyZy5NPwwInWkJ7U8Kb0
nIwO5smZn7piYAsDPcGH2ni8Yjjjz8UIpMab6yuzWMshHP1CfsW3i01v03IOnQCHubKDuaCSmank
iP2FTLRswaBCCKPrc8QKA+vC9bvHGq2kuMazuUbcxqUumcfryqePzQ0yj4MAqms2tluk1HD5BOjZ
Sh6YznUcxyz8B5y/Mf2tmx9Dzsu7VoKvqQNAi4HqTsQuAJFh0b46ulGLI5KnNLftYeeNtmMuJm4H
NBfq7aAOlk4TXFrKApOVg0Nor+c+kdYl39skPCOKV5BLxojeoa0V1tBzLNjSctl2ciA+yjtyqNU3
0HbJ8HWKYlMzxqICaNtGTK0+VXLI3JkIqjbpEGxci8RVu0k8xukvpHxILV9UmaVc6AJKGDs7RSNS
wIfFbinMVSVmqU6F3ofRHsLiSrXKE0c3GIw56qKf7KD87DYDL7KIekgxl5ztljmxHwPFOiE9pr1p
vGzzPu8+ZW2eW1eMnXT/UKUBmQD4YjHCK1+YhE7jQWB7QrAvd5NI4T8JeNgoKQlIFQYPwk32bhfZ
4kGVrR1uITZ299LhdLw16LHFxi2tDB171jFMRpwLN/GAFAGFx3afpQ2j7lBSm4J2YSflDR6FANE/
gBjLl2p9JAmOU/TBEalptu0YVMW1z8GRYaUXwG23GpGX9F8X+c1A3SWLaeuvfC1sfe5t1xYxHgOr
KAFkrymmuE6RpWnOG+eL2jNURlGW1nxvg0B/DqplgQsRZeH1QPXdtWJtWh8N2z6XTFcKyD54yGi5
jRezScZ2sS/SoGX1rFl33R3mXEWdklWTduaYGoBkY3g7J4dl7oZniq30q4ommV9bxm2CA+Rf3VAU
FUFqdUngOdDBR6zVhWqBrrsxPJNxrjND1wELwGqhatHDW2Hhl22aOpKo7mA/N0z9fMJruB4uU1A7
xI1Df/xKHhX+/GQoLIQtoDnRsHzjok2GAtxBIjWxrtmFgeyFioKeecE7zWQ9GE55F7UjMyANlpZM
PX2JBWy9Zi9Dp4NtWIPnPdkYzpcH7IWcawkBiSNOj6A+80BRcd/QYofp1ozBo+Q0joI02clrEBeN
3Fp9N59dijjkThtXYsDQejA3fRVjuxDYhpgz80+WY3ETRQMcHWnN1XPZMzLDsBDI/cTpoqE4mLYJ
cQ04nGcsVZUDYDpIrGSn25STcdy6LigUj+R429ADfVsk+UIss8P/TjeUSu55k4gvooYgdPI8P/3u
8ylzQ0vsO5+HjurpDxSwRP3RCrK6ok4Hg8hZDt5gH6twwPhfdeHCOygqeS2GXuM7+y4oG23dT74W
3SsuncAdt0EXwhQZ8T5dxyZ1X5JmUo+N8GoID4ljf4unhKxjWvRUitR1A9xg5l4/uIPADU0TfLgu
fIl5CkbHfjWAhyEeJCrkc7XF8q2YeNwPnIEYu0DvAGie0Aj0nE/EVsg8JBw3GauKS5tqJT7hFgvF
xmIXM2Ivs12wPNyITVB5abmhnmK4TpTTJnxuDD9M1Tm4emqaHzYq69gn0iPoANZpFDXa1dCmvI67
gh8+c5bmpaRsvtvEdtI9R07dnQMjkk/WUNUPThJQXxnO1AbxlquH67SmO3eTDqHkQ/SXod2nFLd0
u4oV9qLN7PLH4PvJVRvCRqBRzv6MV8XT0BDpI6MJA7nJgFJpNpQ1GaYy1mB/Z6odoBwS5gSeNrY/
Ej+q4084EDAaNrbGkRYNeeJ+mQraJJ4gCedhRVqjr0IMJQZgrlVwVhD/cg5+r8SDVBMcUUiKey5h
1nXo8FddHDMl4iC/1CZp3BrLkdRFAeDJbu/JlnQlD+aAZPyXA9L/hvrvcuLl1OGifEKgQ254e03m
K/4gEdM2WAopDRdaHpcc+PVMq8I+pw5s/+vrccr6i8zAMYfrEcx0BKldzjnvr+dbU8aiwPC6ntV9
wHpLHxm9ag6dBxgIunHXwdXfuT24D8Ee8bcic39cPYxs8gKrBVxAQn7721J1jNrr5Oye6wBXbdB1
28mtXn/9K76VM9aLYCSn7pl+AQB5HDrfXiTrdJVMvMwBfnjBVs9B4/EOplIGtljNrOq/zrf/8PH9
87VgthAeR2v4W/bUyVplGEuj2pXRrlNW+akZI/uqNxlsl19fax2tvfvsGNtwIXz3yFKe/U7SsJxm
XIoJWAzHRAB4c8isfCzt5WSoetmWHYxRza5710xZcw5LIV8sEsf7RDRsODXSIOsO3kFKSZ41uSH0
SU1449c/5Ft17s+bz+gkCALJR8A36u3NB90h6Krl5me1rPf9kDICtrL4/yssdKn8UY8ufqmwPD1X
y3P1bqK6/pU/RRbmpqx9xBwJO0JeDnweoZ8iS/QfQR4CwIFLDpcRKS+3nyKLtQ5bCbGic0JwppeC
vfJ/ySwW89YwWDURnymsCPhHfkdneft4IDXyZLghfhaGt8Q83of5B3pxVIdPiZVnyst9FDXMWppq
UsdfP4Zvv5frdUKHgaofhTZvOeZcbx/DOQrghcY9yORMZzm2mrH/5i1L/YkT1L9pmn//nUJyLisQ
A0k69KN3r/DcNQxECYBsEtzSe3aI8JLYQv9Wyv3P34g1npz7mqCNnHeLU9LSt2VHjPDS2XLv6Ybh
yx+5aXKbywWTqFzDl795D4FVQHbgbRO5nvOnYvYXRSx3SZ80hm1N5rVIBwUESDJjGU7gNFPT6f/s
Yu9uYmPPyziLln2yI+fpWLi1+JArAeOBDVjz5+vjf5kQ+tsnxtoOlTwCJoGDgOfk7dORdMA3en8A
TKkb657SHgqORt/8y1X+9gxyFeECdSDshFdFvntdO+VMGRHmZ0hJc3aZp6I7GgiPjCBd7192Ef/0
CyHeE3cHgg5z//2l0kL0xFfBfnUa0ze/DL4jf/yXL9U/XQVUis3LQvCGCd+t3kXZ+9RRgH8ja0Nf
TC9p1Yv97F+gImL9qN9MQrhvPo43MuLIxEjFbz8d1wopZrXp9gX1JPWOqVZQSG6iTrojTnhofOHS
De21Bhv3rIyVzVc5I1/niP+ckWu5lMZAY+fbvq3aqKkOnHBiyQaWU+hcOXLA7hb3nN3YkMKTxo3I
PhVBrKcruabFKabs20Ipc9SPkeZBClgE+Y+tP2TRM4VJeIeWSlAsXvll+xBldgMvNqWDe1f1dfhF
sfnq/2VRXX/j93dkNb3wATu8O4N3iypvA0XDLJ2QmKzkGqoBhBaFdXFfmy5/CIaQeHHXY9aebJ8q
dCuNfmvfxsuHDSpWHOwwYIzWB+ztR9IRRpPOCHZ+opkMGciA4RNM6n/7HUBtxToGwwbALOzdK44J
szWEdpgTo+vnrTu4/qXokHjsJg++/fpSrIPv7yj7J4BQ/FqQQ95vg+kv6RjhJysQ31Sv4TTkHcYH
Aeacg1D6WPkx3a6/vuQ/fHs8ewWGCBKSUDDe3UNLT2lNvUuBBZEViaTtcMBUMv/LMvH+Ki5wEmbA
ABxWJMXfAAt02ZlUOHQYGA0NcUdJajthohgHufu9XweFk48IrhELkrs+Fm8fCZMHLe49EryZEyRn
Z/GRXbx2evz9q/y5YZDs65GR3l4FMA75EQudQ0aT2PS9znZCUgT/21chror1hDOjS2nKuxdbOTrM
BF0GrtiWy8saNWhDgZN19+urrB/wX7/FQJbEutysxjR2Yu8nklmU9o1KweFF7aLvU4diB5oWYF6U
ry6HBRoF3P2vrwhZ5f01WYII4rLUrZcN3sPCqylQ/hi0q5HLWBS+2zSoY/GqKDGUqAPVBenM4JOH
oSoGLdSU7pY3zRpD9V2SlKWGNkz2fIUdsnz1+8F2CE02gZJIeabpaabzxCj37Zh1uLX6cn6h0mcM
tw5FcCh8tcl/LM1YeHAFOwO5Ef0uOwRiyej+Fl1rdoFdqeLsM30moq7xXmwcTPVoA5lr3TIiqfS2
IoVJ/5IQ46MfTd5X1a5yXT8nLl5TFZuSWYwYT9QWB2JDJyi1oTiEaLUskOO/z3g4lq01ujQTxuNY
G3icGJW39LaPMCNZNG3aNDlaUbdW4E6n3RJCQ4TtbctMUMPIbxwDwpJq5olpnYO4jVMIGSYywgFR
2SvcUkXFOva1mJw1zz9IRs0lBpZmGyxJckBiM/a1XLzwxdMggT9ENh4P7OWjpwQFIBUlx1vjVMwB
d4rOkuVsR8CLVqBAHX4i1UPB1wRcc2Ldq1JNnYnj62NSNWNN5/Q0PjEUazEal8EIIJKsTIx4Dy+m
5RgvOQ7GGh0ak8swhSdFUyDqsqZZQfAQAOCVQ/DSJWUyfkTujJ/DemDahbkEEVH4cn6IisB6nSDk
T5u+LJunoc8860UDmnjy2JKk265tZHmqA2d8VNIf1IXORtQT2qXKhdKwqLE+NLLC3yat1PnMUDP5
CvACFVdHrv7SqCqF18mUqVU7kk9MNIkh6gScZNiCZnHL0ds2yLS0S2aUiSVbt+kbcc6HecgOXm8N
1FkOtv4a5mXn7TnyU6yQFRwNjv2iBXGtoMBu0LSDsA5Wqxj8le2CTm5lY+YePQa9EFiws321aqfF
lB5kC+77RPGcR7kQDxRgEx2ssqDpXr2Uke8l2BJhXUiaAQFo2IVawRBYUkgt5Msd993JPrkscvY3
U8RF92GGLAB0Czsh0qC2Kir44jn8rKYqhkky6OyxJJghLqpZc2OrqCBUUM74MYh0Dso++PYIv7OZ
8TBvsjbV4Y+gtKENoWl42bc2LCbrZqjtLGTuxfjjLKOmo/a575Wz9Rj26BeiICWQ5IrURhMhWSfL
yecbr1+R2lJGp2rEcj73y0S0OnBSfT9Du672TLbJ2YyogT6E3sTvd7lDl/MG9BDmiaTpvXbXEGL/
4LjKa3Y+favVZTQNEg95RF39nj4eT27MoNgD155Oy+s1rt9eJymJ4GqPc2NU3hHm7Bj4pJoivJMM
v2lo08w/immGIu2vmGO/yfMzahZhXsVRr0XHXOqv86Dci5LisP6OV07SHlzUOXL3VDf6qOYyi33z
BQtI33XfTdpzkAEH42f44/dTECmZA20n3ZB/ZCbsqO00TuktAWKSzw59lUtNOyCjRRXtF2QrInmD
SwSruwQhjuVrKpbiOea2Ssyppp/2WrvRE+3RSNJQFSbw6XPXfJzkgEVpLCcFVKQWRXWox2JYWeWB
QRZdXW1bj2MCZWwWPnrI0IadKjn8EOsboI9xK3OOCyfGZL7Z9cDd+9dxMXOxFUPTt5cASnAM0WIv
7OM8DSoGDss+dc8ElpSwbhjO7Jj+MrRjbGV7J2qd7XRvD212AyOLJdsXoz/us05hEUypFqi2TS11
uXVHEd0VnlpwMnQOP33GrgUDfpuVj93ky/HBDhTHmKYmMXkM/BiUQe966Hmzpqp6G2ht31PovMRn
XZFR5Yui1V0WFOUtJ3I49T7Q90f+DSYeI4OvZZebtM0v60LybnbmlgZ6KIqjhJ8uk//B3pk0x21k
0fq/9B6ORGJIYPE2NRdnioNIbRAUJWKeEkhMv/59cHe7LbmfHY637egIL9oWS6xCAXnvOec79nnp
KMQ8UJEZPPBOyZJI8Vi+sMNUEGJrv/jety1G4WqUHpPqEoUUEgRVlV44dRCta7DZoF50nCEcfKzW
thnIGlnSENPqsyR/dIDtmcOUDq0497bdkk5GuLy2xqiSxx6CCXUGVKSuX5aSyknFXeW5R31tdiLT
8nEiXFvtGjpfWPe3MaMEyRLX3i/z4r81PDoh0AhJk2hiSUgEdU+r5uLY7TlsUzi5smMSwuFnuFsr
216eLQxpzkH2CWny1O/HS74cXkuirAL/mykcu9qIteBTRjSkJYL08qZuQBBvJ12uubTei59M1iFb
l9Wo262YaB34ntZ8R2ghH7z6rCmjKriArIwiq2T2m8u+FKRBqd0l+VHaqi32Bi4PAPLVTPnF5Y+Z
nd21qjnbnT3GyA4BUaDQN6DFh4Tw6zZrhYwfzOR6yd4pCU5vlZboN9jKcnHd5RbAPFRTbAt1YFGv
BIpJ1hcBZRw0jDctRoyaagVzDNmoCCjeiJ3nGeTPcFXlmBwvA2486X6S9D4DHAhn7wsA0tyl/mPw
coqBYTo5BxWiqD0bXNrRvu0l/xzxtkY3qAq0dFPlQM7nKuwIkPEMr/DN3JPjavTXKKl9/TFmkekh
QOdeeYp5OtCayo05PS2dvSKBcpJkG4t7i31id5U86TwmpUarCOnDpQuiel+kKwDBi4i0IXPNMLL9
McFsgKJoIEq4Pv4LK9Ved5EVDU8j1ctwxPaa4hf3Kr/igcrZyXlMhWOoXJwqHJVVwexPY6Ibpjya
B6roS+kZCSlCBLy7Vj5i8EnGERuPwz00bZkG95Wf8wxjSMZDWMDjHy4QWbjdpxOHsjmxvGVLl/GI
XYb9341OPUoqB44tUPcXnltHQ0t7us0mhV+c22wA1z+Jn5RtUd6QcqeILjGEav/Adx/Zl1rLmmqL
rgsxmfoy3rYsimg/oLHB3YGlzJ4SYcP2WJzOQwPHv57um9ms72/RWs9lufAdCYoCBSzzil+9CDH5
gSIFRO/qvr1yYitiYZggK+1rSiTMdvCc+dl0g3WLyhz4Oxlq/yPgQxMbr12KGn3Pj8R+iGSUQidn
aTB9oPF5r5El/OFxSqbJOoqI8+fWSoJ5JnfpaRgHHP0+O3nkvaeeaKqrvDHc5SlPoK/Sx0I8Xzhj
ZYgcVfRw1v5YE1gDedJtscUSj/CKhOpY03ThU6YLejGKMEmtTTel4iUzCkiB4lHK+ZM4aHmwKqPY
OGDlweNcOvqMIQCkUaftEiybJp1+gLvkxNQ1LLD/+w5I4Ka2DN90Dwn7sUDs/OqqaMyObYwp+Eib
7CTIuy09CHXP8tVehsEU3KuKvc7Bj4dO3XhVxjPQzqdi75g0J8tRyPaCzDCE/dqp7UcfSmNM8Ude
vQ29ovXM6mkMWx/E2gLk3WrJ7wNclAYyrN4bZoKKBITXOt9MqxV4flKP1YaeZJtKEFM3L5SMkoPw
iwV6RFrlEOrSQCOK2/7iUeUsEh5FjP8561MVdPfwNIZlJwcDUTaoEhshsrNDegK4JuUGCKL73AB9
I6XgZ8XlwGxD+3XXAMnq3QEyvF+n8/2fj1K/Enp/mN4YDCWZIIG0IfAo/jQjCo/Dqb2gAtLnPJdk
BLM0wUEVRfNVHRPkP6RJb4VHDBMUFal0JJpr4PZRGNRPnOVzAvOHGTj2vEuqYvGOwVS68cb1GwK7
hSDI98kduiHYJkxsgMAQ8eU5xmvy2tdWNexxZ6XRPaN2TBh3rvAqOciir4QAEvVoL8o5e33lq11g
mvjZldn0nC1OFN6udc/imOVcF0crwisPNd2l/KfUaLCvf/4e/bxUYW0nA8RMHlasVfBz/jisJy2g
ubiCYEgnOZ52f4lOUYgRbeOVmXgq3Nk8/vkLrjuGHz8TXhAdUakACBVg0R9fcJgzJfLZrziOieJ9
sSDLMHRwTq6X/q+E2v/yWrRgCRQSDMWoJD8tp3LfGbCdY6DytHD3bUvquFiW+Lz4efUXY/sfh3b0
0WBdgsJMDfC+/vhrhVWUwliIsVAGzUuY5vP1HKT6L967P76ILySGCk4Oq+qj1n//u+1+1sJZ8Afc
fmViso8yk8mdLqnY+fNP6L+9ipIKQYrvDBW7P31CZaAZbRhyNklYDCc7pf7JJmd2/PNXsf/44aw/
n5WKgisKAfanl/F8kYeAlZrN+iHVgCUVRSGOZRNj93HsW9vAzBWHsiJz1bCBoinFQ8Yst+yZ2UFf
ynl25RWPJiJUtP/O6gz2J1fbiIRzuPvzv+x/e0twGQQsAdHUbOenN94JG8tlmuaNV/0np7Gtc2fV
6i/klP/6IhLDNItUVuk/c1btIRxk39A45gNGajnYEsPezU2DPefPf5s/vPMkF3mw8UI+ihtFsD9e
RvnqrdFrn6mFmH/ARwtPAnaLBQpipDP1774Y6uaqta0axMr1//HFYHCzufJwcrFB0vulAHFQmOBZ
Syot//yV/rCr4wbmrhnSVdYXbLx/fCXpaop7xAyHCmPtBoMk3VMUhtym+ISvKX2nQsyE4u9+79e7
JvlV1uyrhrP64H//lYwDbSSJU160bKIdJp/6IF0u519/tf+lE/6B4vu7T/kPYeSLWv8UT/j1D/wr
nhD+Qmc1fYqsgSV+DhsN5p/KueP+ElJ4jrJLpkkott6/KecO9RKK3ECIxEcSGFvLb7q5DH/h/2AF
z6qH/4C1/9+RzYnH8Nn/51HHLVSgh62vjwpE6OnnZ8IwpWHfSXroQ1hFJ0+W5ipb4NHs3VaHioCq
VcCLiEV25lyWLAdEtF3hWTMoIu32l/GixjNR1uexlO15TIPpXrb9q6mBpzbWeFORFXyySuU8SkuH
1bY203hsnGw69ItYriaUAABQTX/nCNVe83TyO47BNkW8xdTxt5CWX+pD2Dilc6HSvJcHLONlA7kO
2x9eFaG7ayN805ttwIwTbdCTovw73AyvfouCDql553TrfBMi+lkbkq641uYpkiwB+6z0uX2RhJgw
xaEyMFkxCdN/56rLsR389rJRSbAnxpgJ6BE2btfIY7YSuqQNto5j74aM8XgOQFAApyMiiwRIQ1DK
z8Vji0GWcQnUfj9tm35c/JsUbUMyNOtWHisz+e6niPwhq/OMgQtU4Jyeu35y44tx4XjV0o9U9COL
cZUS3naa8NHpTMT2Jud9cqutQyHgpZeXmPkAhr+25TSpq6JtqhvqOgIqbbpluJ2wpW6zuR+fAlHa
GSS1bDI3Rdjwc8eejZKDt917c0ys+R2w9NI/5s9VeeEvzAP0U7GtKrGxdhqDKqHLCioSdryIHtoy
D7Jwp+UUPdk6TjxWtEHUsY7ErQFEMF8FiQ25FWpqB+xj7xRL0Rdc15mnLgVRUvZBXET9NtN+Me1B
31TBBqlyYN3Ai8JTCeKs5gSemUNDDYxYWwiX8m0xg03bvR0NlDK1BczEqqCZy08aikSR+229HVM8
jduRadAD3uEV/ERree9lRnPwNC22h2vdFa8ToI14DzkvFQ9Sg784ctaInnFsx2+Fy5YFJl3okbSG
dOiSLUnyB/byrILYYANgKRhiKfS0FbGFRGQBv1tTm8vAn0Y+EmPUymEryh06vnPbxQqUhmt5IVLd
0HYtNZxleo7wTn0o18HYLecouGSHy46eWEo0bN26ybM9ZffqyrIa1qVpq8JT4RRA+BKs8J/KRVlY
KGOXN2smLE/5dpAtLKqK6kw8J22hkmau3hT1Mj9qTwOQA2dlvgZp07P01K76BqrakPtWk3jRSz8/
OU0toy0bbsyunOBydxch4EZbt63L/EqyE6+v0Uic8MgCgKw/TLequqT1qOs3rVW3300E730/uGUG
qpHeCWvHyqavTui/9rU7xFQDg1S5tC0V2gcLJQgNQbrMZVM+D+IqDgRuwUhX7fqG+E3NvkZruXfd
iDmMdbuHIA51EeJh0BztXJbPlvaWZr/A98UhgxH3UfRhuvNN4N4gA3Wg8kiLHtJfGaBZ6gv4xUnC
8gobkVH3S6Om4jApp3lWOu6+U6oYOgdvsaaXVJf5p6CmqNLTk8NqhiG6hKQ1TPEu4AepQ6vUdOvp
DDwUqDqbjYQdTXtp/CjTRy+i8/6wRFOXHxx5JSfmIw/7ti57kJ9zByAHu74b/+9B/G8T24qc+M1G
+YcH8VP8Vn3DaPm96n//B/71IPZ+EYKZB6kcHxuumd8exDxSQQi5ZP1QuPE88Ij8l4PN/YX03tqP
4NASEwpsh789h2GCwEV1QIpzlsP56rj233kQc3r+4UEcrOY4ZHWKGGAYs3X7lQX8u7lpLOB+4yj6
xL55qc467XlacVBMKMKNJ+t6jvVD64/IlisqnZrDxpPXXu2AH52LOnm1RoWQh1RH/am2YS8ce2kA
xSWzTVU73zViNkXGenXTlfGCh9WDS71LsmV8EUXtzecxgOm+CX5VGvj6RI9D3w9cym3AlopNSvk2
/6pQxLG7tGvhbQus0yHSg4SR28sQ3YcLbDG7IP1fdTYXfFLB2Mp9bvEw3NEx7G1dsON4GAFrF9AB
O9SnwQeoRxAGrtR2RMnxt8pk6YMmnKiPQsuZL+84UCM3drJOaJoDqk4LZQ8oRAzIVRxp7fJlNJYC
wThAmt3G0rbYdsgo+xAoB+BV0/Ymn0qIILGMZurICQnMqIsGuDcIRFhxosaec+DEPoWbWfsQnhlK
4owMCmmmfckC6BTOZTUcIz/L31GG6K7UzRIjYkV9QfX6KJwvTibbp8Z0MYkKkoOHYIlata9jCqqR
ZZrsWEBIb1APuia8BCWn5FEXRP9fiXXl7yxJ6QYvlnbpPqfjOIavUljNawbLN99lMa5raiOHAgHP
dsf91JfeZ3Y1y5uaUq4TK6lmGutLSn22wh0nuLTE1/PdSKVcNEpu9aqslrXvx8mvNH0JeKCQ0KFc
QAeme1uSIdm3AI5vR+xdBDG56tdWvKmrN6U7L1cqIAjBcaGc8hOrSnfaDS1mJzQx+HvMgp1DRAAd
A1qzciYOW3YVLCCrFtsccvrYSblVFkWCTQjcGbO/u4AVoOgEPAM8BkHvHSU8m3yqx3Bvw0rB/TF3
yXebsQzHVIxav8H13RZgSQefiMNoISmGMct5FOkRVJ7kNLgZQyvUO44OfXJdUeb81Ybkccf2sSiP
qJnpt6DrR7kZwopaxgHc4WNaKvlphBDKBpnokKbZEeVLrDX1JnJyMjJF3kavMDNDAP8lRZgWLiV/
Mec4JbbLUziA+bVdjEe7ds03nETPiqqLAzNCVhUsM+mAruZ+y6lmvi2cxfH3MWlS7xrpzUW3qc3w
olGkrsO6pPNYLM0Yg+Cq6LpVpTX020q5WhzGdE4vZBlM31h5K/b9pvfkc6xSoBmhapLiVNl4Lc8L
2Y4jfgcqG3oWeHQsw7JZoIbeM2xggkBf6skWBhaaGJQ+Qz2lsaaTbCQcAG3CNAMOMN0EayL4QMNB
dnKLXI/Hkkqox3HsIGXPKJIfqG75TRi1y3ytrKDtdprp56GX6fgqhkRz6wL+OO81LoPnUeQgWBOp
gNcpt92brqWw1gZ/RioVTsZVXWVt+6keHbKyjo+Hap8FVfPqebGs13CE85qwkP3cloBWt3DFnXSb
576qN0Ek/LvRl1x3rJBZbE/k+HZd6OVPMSzp6AaTLklf5JviQmOSao4Ldo/pUARKA+C2WIFt7SYp
86Pd9/MHpDh0myvPKDP4B+XkiMubqBrLTyJhbN+YJh/fcODWt6rwfLydKlnA6qFyEbrqTXmdGRcD
x8RR2T06VTvfxv2a74iMoDzWCyvHRbKiMGIbwc8V/OiU1VIFFL27d0XiW3udsszcLByiCfxyEu52
1ogYfGKdwM8p+1yTHdQo4hyEgmltuo7S8WsYZG5/8Ptkem+5z78wT6qvbMPsT36VBAcHPl2xRxdY
OrjOjVsxuzk6PtVWTdWsX6ThO16AytvVasnHi6BfpQfAj0XF5Z9VI0PP0ECeaSmztsMhAtgYNbwd
05RpkKt68P19lpvlS69KvhLgJSXE1bigUkT6SzduGGbB1k2zY8UH2blJvIsKA2l5hBqM3dG2UL9N
boPCqcX43JDcDEDidsGFs74FRLA1KSms3539zyXT/1YW/2CU/7OTEhS19OtPbv/1T/zzqCS9X9ZV
hSPAP3Ieoj/h3zuL1bQPS4HdA0YzDkurv/Hfbn+bfkvQKTbgbU5SrGTxxne16ZP/8w9LBvw7TsfE
ZggLcM76/6i+hOngrP/DxgsimdTnz0beRvKXngFCbnycGffd1H+Bow1XOA/+Cp7iy1V++c9+hNei
kY0jHgoNlX3rXvvH3VnXanvWMVe7KHTATMcXeRS8dAZK16KbMMKA5BWkj1vX+DdiKGgfZvx7UGVU
vRGSr264ptf7dVKeg9LLT4OLETWDS7UpEvk9tHz31DTT57QOnYvOdNZdaiTFJSxf7/Iicl+dOQ4e
yLzcJDYiCzyvcN95tNDRQ70Zq9h5pwGNsvYofonChQCEDzp+47slmOc+ZRRj4mRU2fLcHG67sr8b
2M8Ajo3AYtkeLd5e0h3T0O02KXaejTtlF8UwO9uobgcebIqwtTbaxbRjqm9zwJSKJ5278KAbh3aY
tH3QLayAXYOInOzNHKlu45d9/H2B3TntnClOD4nkqJk7HplvzmsIrrrHmxRauc0zDrqseAgTABJ2
cKoBj+FecgyFuC12NUsu/WGYgK+NF2oKrPEFlgLVDMkImWgTjsrxbnWIpWTIbUMKMlaGz6h0AXGJ
ynnrJhxetHIb98xYwDzq1v2Mo6HrrdeQoqn7pYzqbwZZ75Nt5jDYNlE64Cm0Ox682YgPoF9aPzzj
QPJC7DOS99we6zC+8BJHvTAic/ye+tXZVY2g0Y2lcRDa2o9OSzR0T10NiWaDCyr1L9yla/Od3YqV
r5xoRlWoU6BFZ1ukn2XdZf0FD+VZYL0buNzitlThRU2I3t8gTsDL0GRDvX1cUu2AvyC0IPhoj7to
XzpefQBZlFzQeWbhSaR2jzP5oqtncNJzf+B36B8z4UHDA6PfsTAQBkV7CuqZoqcBhGncI6Ru7SBx
qg014yTPkf78aOOKjsWWM4skRvtVzucuGxIQvjZ9Atj2Kuv7QD9DCUi0kN+CJrcWTiNd+Ll3FDSo
XIbo1CypQms7hDgzSEfr8GIZ0yhBpXAjyryGFHwyujxXbu3I+j0r7eLWFbDOd1kXTC3sAFW2uOZr
9teoMO23JfcR8wcV5fXeqlTr7wALUY/OnNEOh0GDe47vOejN3Be4Kc1N9z0Hh5bsKAcYX93CYoGH
A226aMByLHvHT0JcXZ0v2XcQ/2zZt5gquWg9DHYn1fflm0989GWmqaTYgfGe+sNsEz3elKEjyELn
XUxpdZSL9XQFH3unIxXfO14WvHNNpO656Qglbe1i4DwpVEb/h4cJ7asmpOzue5nL4pDxUE73JB+4
m3D5lK/5IqwHmdEgthtZItwutkucO+2cItjSQ7NAw665ZnCDxeN9OaQ+nRmpjwreg2ADeEAZ3nNW
G/PUQQBR577OezgbOsAj0SlrxonI5utU4TJA1JxE970i6U8DQ7puLCuObqe+ZP8JMM712r0jBpnd
iWEavynAvzRV1KuxPalBP6D7WtZdbLfpi5giE784Weh8m2zPvNtFX3zSUVLCVR3dBSKsNaTLphHw
r7DWlLF7aD0nYcyAH1AssoScNvvdHSQqJtSuMUm7t70yXU41y8lPhAkCUO02HUHErZv4g01wTKS8
tNyGSve2WVuxsiHf6566mL0oJ5pJgFCwvgnx6IADwRlJaoatbHLQSaqhj49twiE8GpS8COtl5dlh
vl32A7Zk1j29V7c7O8vki4E87NClEA4gccBlQZao1i8Sym58NWMMwqUewvrYL5Xop80iRWs9Sk5Z
733OBMZaOkgCBMJwILBT9hGDoTO+BGmLBdrmCBVsJgbGfJtKK16NfWUXfO7oGSphEgQ+R9Ka+wBC
uNB8eYvhudJxgada2HN/TYVHGX+p8QL23wP8vuUHqIdl+lpHElo/tooWUklh26MmVTK5wX1Xe9bi
baVXEbsBA4AAQdq8EeNDaI1xeoMNwF5HbuAiuDtL9vAsPKOkGhqW7I4iZtt2teUcjZ6z8Zb3Ga2x
DCxwCqzlh2bdKFto9NhTcloAktnlVwLcVwyKbg4gMx+ZlTflqXdIx+BJ6QcrqDe18mZ1qFsMeBXT
Hx67bWkZIuU7gn0RdyQEgu6JDOzcwWrORRk8q5mdCTfnOGs/NaBHnB0sSrmcqtmr3WPUOarYjw7h
avrYIsnNr2UffBEDEfJPtFi46s7qKcTzYE0DcdzyoDUvhOXz+ijY5ztHcn45BX5RSqHe3MKnwwAC
qiHd4H1r3U85+qp7qnJt1NkqSuLuG2iTdvYNAaMNP8+dT29spUNcaruGDUP2vgy97B8b4w/yei7V
VF57XmO3Oywbs8YfNdYquWoAiXpHjtxl9CRyuQw78t1DcpRYTEv+9oCk9rlVjrcjwTZSuPS3Jdfc
f8fxO5oKXtYhh1Bxj//cuZoS7q+XI1b5YYd8A+YmmP2p+pSHNA9dJEnkvze2G887qw4zs08589MK
sHSJuTOzI7+C7IzNh2ahm7yRPinNtWuKNr6qGULlOWfGYIypYS8n25HbqGA6rObWP3KpTDQsNdrV
+EUT/J7uhVjmb9QsuMwNZP/CLC1vfAvn3oZTSil3em7AH9J34Z1M0UARzMoOf389p+gJjDAbQC6c
OCIvZpM8PWbSr15h/WCDBb7W7KmwSYFmJcUNZ4bpw6sZeWBtkGvk6uwOboUV1IbOg0Flqm41pueD
NK1scGx63HOtxt0Pw9ie4YgUR5gK+H2j1tupfm7Ow1Avz1WOSX9jbOkx67F+kh2K9Ezcp9oQzbKu
K3sKjkghrENSKDtIgjeg6ihCUerkNM54ZduwNLBJfWvmfDglPbB6QDkCTi21jnjP40PWT98WY/VH
XxbAiYBrs9OgYqzNpuqOasOR0sjEPmnfzV4q6sVfibpCLOV3TfzdEFQhHzJFDnoTLbQvsz3nkGkV
3riJlWqxuXsM8zGbdOX3M31BRnJBN8JZB39YYJGLAVWoxXoHUfqVy6S7m1zbom4RJ1mmXXOtHTOS
q7ckoZKAtp3EMcvdXBcsmljUX7Q+rEnb66332HWvgmTqd62Vl7tycazbCAThtmnb/CKDp/kwUE4d
02tL+Qx3MZ0dgy75MJVrdpzmcK6KClkgDlPvpmfbtkWufs6xvW/GiZzY2I3iUwP/d0dmSZ1bcEck
KKryoYmm+TqiTPu67zN9rgqPw08p/F02Y3hPoB9xO+X41NdRc8H+PeXJ5moHA5lIr2DVP0w9yqNd
r5kR5KxtZDXVvu3I7uVTFb/w5dU7FZv+VUhqSQC+ymum8eajqufoPpo7tWkcgMtYDe6SsHqSDTUJ
SWZZpwKEhTtj/RxDzP2cjHf85FQDAqvNUaUC9DpchvaQhO4XjyMujjR/OleVgwHCFWiAu2DhS73r
rcB/M2Gk7pyJx7oKO+/a58F5bOzxmb1k+ToPHs+P3DgXiFPokWVbf2tDOWzBhdYX7DuLc5UUD2HL
qjAZ+Yvv+igBiF+OFVUswEe3VB9Z41ZK/ylM2z7duE1Sf7dpZ8v29GHqD9nJFF6OJNhjPLyZQTyK
atPl4XqTp90XHwpo9kCKnMhFlfXfF5g19Hl01r4dOJ6SAn3Jck8x41AmYOW5h8UshNLUO6MAHjSb
j4wytPifHo//zfr/kOtQ+v9WRb6k5de3r+P3H3SR9Y/8SxdxfuEIATqT0yrDNJG7fw/76xrAWbGK
3so9d4OVC/HbsO/94sNbXBPcBGrRbhFNfhv25S842hA01hAf8BFUk79BUERrYcT+zwi+DuA2cXv2
EEAZoYKt+szv7Sv47QNgsyMdC7XvmdNcm6ivHkCADV10TRw3s46JZhF6nUWdf2htp8bWbuvHqapp
6IpaAkc4kQ9pm9Xbkn1ZfQ4noS/TxtBl0TeY6ilA/TSr4DMwyUvVyenYNel4bAOEABUR3wuCNuM0
oqnCSOLhNAL+i03ovbv0me1osnpUNbUbxkzPAhQb9aIise6DLKa3AxvuRC2wO1fvjjDFeWaDwh0c
7peboPPQfJidGv6Thwax23BcqYNLWVsUHEUuJNEI2lUVe/CXWTdvCmEn2BWaF9fuvxovuXT88p6P
VHC/CFB5gxw2uOFoFbjRcMmL3pnMPoRzda90cNM6ZM+cNDGXao5pMCRxXRHGQypJP5xJAOsr4ySm
MqKO7KPLVHCm7a3rL7TI/avU2N5bO3AOy5gbt5NwH4hGW+dxzscjqQAOo2MQ7quyopuwECcGRLvc
GHapBzYo1UGPePRHB8Xekml6mJbhvWTTeN/IubltZ8xQHF3CG98d/V2QL2YvMOhu8i56MlU/r7mP
DMNG7aFcQRzcFkl3t4R9A/bHmc7IU90tEwjPpW6ApW15/tZM9CTbTh+fs/V+1EIXfCRCVNW0Clf9
OzHsha16Z78s5eBegoxyvhQ6tI5lpssT7T7DeV3p8gGmnOKoaobg1vRVs+vdCFZe5Modnpor0494
EPNyIW4S6UNuJ+uqiJPZCfxlgzqeNa7e5uS4tl4zsEJPS003Ud1d4DH17ssgsU4EfdLdxM5j3yRN
TgEigwWgJvcIhZr30JcTbDswm+91MNUvQVaW1BUxGSzNJM/u5GSP2aCmQ7nw3Mx9Du7sCOqLJJb6
kie5fQbwgFGY3/omoHIbyIJLJGBsQIatZm3rYBLbvRprYV36GUtWig27ETTg7NlHqs5qOnfG4Th7
ljiCpQRbJ5fRPzktQEgMKIxVY7gu0+lGvnJ0v5xl0lKyswSEbrqZtUnCyBdxgMU3OTjvyWB9tefw
qKqZsqKsG63nsLApn+YRwIG7Dt/qqmufQPm7D1w4C1eKyncd2Kp71669A5IUz1TVd++cKS06seLh
k84Xa+vp9HNVuuroVR5281XDEWtXz7gMydXIHmjbRaVzYEFigwdx9MGLhbWfvNruN0J0SbnJnUR9
tGPbUrNSuZcqm+8xvsQbySwCJWw6UgV4q00SHnVJAZbllTeT9i+avtRXLFJP/dhWD2qRzZHL4Abb
6kMWVm+1hM2Xtvo0+uhwmvMgb9jwZZYhdSJ1jDvb/boAL9uQf9THpEXNhaOWP7DtQ+GA/3rDTEfn
jes/00+RHRxEzhO7jtOgSqDNUhxkVds3U1E42wyPiwNb9Os4FLd5FD7WdX1sZnt1oLiU4MW3CU2r
ZdgxHOX3pZnfQJ2/zIN6ikq96yqasIO+8qB96X3nd3tfCUqJ9Af73PiyFt4LS4x3JSOmQsCK+6mI
v8JPvA3EknxJPcVmbaFuaZFT8j3ym09hom66umwvEd8+16l9IG0FOwGhs/PTy5J6dkBtL9YwqjsJ
T31Pfd7nIQ62fupykAJAVjfJXaLaC6dR1qGqxAWbmYYcp30FoOmIrZ3Eh0NHW7oy12eH24WCX9o1
7oPfy+5YZDO3RmUv6ePUet5H47YFBrb4wXEjlqf+fEnvGedCwlgbgOc3ce+iplcY/dWC6Yelo7d3
7cnfVE447RcT7IPym+vkdEa2KSBQP7kOaCDa4H4vLma/lhelK28wmnEOtEgrDsQVT7S1XRFAXDb9
Urxn4fQ9XWh6wiPMkja5DjP6LzKYmTQJAkj1kve4B/Dexo9AI0/Y2xwYkNM+DaJrOP56l4w8U3qt
vkcRvEPiwffEcx7LIrycVrFWDZJdhcX3yaTZLUks+pwSWxINkffj2ooYjncFxt4PEBiE9PLePyR9
SIpSWzdZytMz8/OYNQ1dvUAA11xKzfE0ZCmJ8X3fu2wtQeQRT0Vq38lFXWbTQD47WZ5EqcDYZmRa
qGEg7l313UPSakO+evliOpu63SwovgdUhH0K4dpTu8mf3cq6oiY46/ujLcv2PdA006YaPinJLv1t
IZ1CYa/fH0NptccaqVERbR2T7HJUbR/eG+VzgS9LzxKH/pDxIFVI0ya0z4SGtdSzt20xFl9NP6QP
Tcs/d1pUBV7BxAzjycBUxMHj35uEgJVlwoZFKMd+E7ITSEjmgCdErAuRIPflQAEsCeKrki7VjbtE
lECE7Jl9DxAIH7Z3kwXtUVp84ayqXba2bPMDNY9qj/tvemsFfEbWEI7YC83ahHJhbHobHzF1uuj6
UFm7Ie2G6bH0eQxeEKvK2z2wz57KDn8yVnM3ZSnSNbupEhDQlsxIeaABg5mdPuN4wBxt6jePanam
IRJL9Y4ny1Y1+asAqcyOR8RbyHufp8zQfZh6d4J8n2oZt2o8Ewk7vjHN96zvbiI334VFRpqfqCeI
12kQWze1L0Uxf22G+cqnQGwXTeK+yWZcb41/Z9spFU+CJ2sfxXT1DS2/IzGVOsrLj0DMNiDmFMSf
XU1IjJZgI76E7Ormcdq1RfGW+bPLtIuC7oKH5TAEJVKTcqnkoybjybvkWGv9QHHwRusrXZ/ZrV93
+sj+9QV6M3fOLoz/L3tn1hu3du35r9K47ww4D0B3A11zlSjbki3Z1gsh2zLneean7x/l5LiKYor3
OK8XQYKcKNLinvde6z+M2SxwLkqL2EKqP/h5f+tFTnWwcmXMLSHIgtWJhTxUnG2pPlI5pabPQ6kf
No7WN8fQ9JVD7IPHWosaLqWh6ra3IbKIN5LZhofIKkIMi3t+WiZfFWRNB3AusF7h2fswztrKsVPV
dN6pSDlDaBKCxzaPh5umsaqPYB+fDC/Pd5A7BLtvqp95jMB2zqeITElyOc2Ra5j+FJSSsbUo5uL3
VrSYunq4eBbpvjSQDqhMXkzd57B38l3U4syBJKkHab+6oYj0RVPjciu6ffApjlnwRYoRDirMo5UH
tjctpPJvde74J3jVYGp0owSKQt7xOUdVFGlKnctNReY0TrOkBx4nJ0jjNL6Mx61mMKhCNVAlb9K0
1g/IJwnGlmetEJNA7UIqTYmL/sCdlHObhkIbwVHdqGo2FDdp1SnUc3qpKxoUpgBrrsOq9/NhRXW9
M3dthy/QTnbrL1Aa+3qLPoBSbGKguvGtibxps2pAH7pHw+/FOzGAuryOVagXO+Tp/OiD4PaK9IQI
X3fMEdAqo03h93H6SEU9EMlcxKH3TspE0UcZUO2Nlyxx205aK55CAsDCJKfa52HZ/kgRz22EDXmX
wBpdsZPus0gp52cnuQo50M4vBDAzXhOMyhByBP23dkpro9Ar1SfBEPWbRBS9/FtWAfzYdEhrSofB
x4kTIrMw+A8Z19pTptfdOhTYyVadknv+wQmUco2Cr3oCFxWsIOs60k1ZNI62TfqydZ70ErMYX6RS
g48pMKjiXUthr7wpQs/7BGW/3KhA4balCnHwpu8bnxKUH0mAmBSzOMhwMdMjvOKYttaqz4GfJiA2
B0I8mwhx5g2ULxJPKz3XQxJUQ4YVZNbEjvxO0/uGNwmg7eaIp1L8yQo17ZsVYBfBuSchn5QNOhlD
pc/RA4+AnSAbhi3vWJRFD03+EOD965E5C5hfWBGanFq4HT4lvQAnP9VNX4ACSu4Rz1Q/k7+0bikY
pwTwFTtRguXHBuidGpbkeoIiw2i36IT7kLJZu447MFSjNDE5Vsko2aoVo/cxYYjIaaIOWokkLfS6
hQsJCbrCrZFDrVqBcAGKmjRFLuyTNAWzakaVq9+ChvKVUyfJHr7Vkl9FG1kIde6/7BnFDypOLeeO
B7yOI6nT7FBxBk48x3If0XaRniuTjRcur1M8mH6EiySHQtwenMK5FytIf5uhN/zuttWG8uB36SD9
MBWEOfdi14vkOOCE81hZ5X3d3wxNgDt2xfG3Z3Hp7SmtHAP4tCkEeyqGZvOIaDrM8CCAFv5BzFv8
6TAJ4GGsBPD2oiorjbUqALjoqYejkeh8QS5Yv/fFMD7ixqitq/G0wWIn5h2L2E3RdOFGTwJrGwR9
dyiV8WEny/XRHBTxg5GL4QdZLJp11FqMa5E5sYEQuJx/tVpHIiGpql8dz3vgxcT8lGrw6gDRMGiX
WXbrWrIA5oHWei/5DS65IvJ8XK6KqtmYku5QPcLX6hkVELXfiKYIoTMzKuzkuYV/5q1XAbHDW6g8
ZYB1xI039FjxdAnq13KZ7yynq+S1nktOug6dorJO1BcT0ux6E37SO/e5CmUdgVmr2OWj6+sIBR7k
pt5GDEDi1reU1jDrwXkVpWwAe+CETrFRdxGvWOqPWBP+7HMcrg03Da1dj/bxulV0aZvnoBUbsspg
jxSzfhZU9Z92N/+Tp/ovQyZ5Q5JJBbGB8uMvOch/n7f6f9/6F/88aTX7+/9ErPwG8xr/AD4LUxQW
F2BfxPT/SlpJ4j8kSLYgCdVRvVXUyGf9M2eFiCXgFEOEpo1HB2p3f8v0Y4LlNV6VuMDBALPCRAu5
kQmnl0qc0wpZ9cRbItO3ahPpo3V34SLVvOpC8l3cdPQEZXUc+laF0hcnJZewR4bXkRXmPYU/l1y3
UjSowT+B0y1QreB+BsKtiKgZuGgZowz//TUr+Lcm3vvsJflYFS8v1e1z9r/HX/2O1Xbh43P7fy//
EROUf/7lEYZ98Q/bV/j1Xf1S9PcvZR3xq78UFMf/53/3h/8EcX/qM+wev6ckeca/5kJkPp8SI2fq
ygyqy6qY+kSOv/Jr0kgaXCryiqgOGnANlfEnv6hZkiT/A5FKkpfc5MD9qGRL/5X55Hd4YOLnopOV
ROfRIF35r8ynqvyDfCkywVhPShJayH9L03TMa/7OezIb4ZviRUMJQlHZTaaETjdO2RC9VraN9wmQ
BQ+FhXX7Bf+9JPzFGPi3upWslquRWBjnGdbB5dJvaI1shyhk+eLW9U96tMIxBv2G/EZQtV+4u38b
b4J1f9OyCQuykwZXjBTiVcb7VW4em4gXRfAHQUDT8+Kz2A+0qfEOgKRAE/JeskVJ3QTRkxx/L6Rg
72EHfDapPvwakf+FLdYHVCyq8v/819g703GCWC1jBcOgv2rjnvdebOCYPIoG2UlpHnNEhqj1r9FJ
/9tRDDBoowYy/0Ku8HKMIu7B1H9T1Xa7pv1U9Q42uqJvbMKoVA7XQzG7pw0iFPQbRR+ZEtYkFHWk
APGKQrXzVsYJxojg5qiec3s9yswkQBNYZidWgK/qY0XivNuaVM4koH6qTTEdtmCjfYJa5UG2M7Pb
vinVhVGSZ4YJhVvsXeF0yOpbpiPSB7kpm6oNiBGZDUiJ8QNu7RIVYh+UGr2pAMfytaIZnU8a8cTD
pniuCzDvmzKl0raF+QWwSlCHIlo3RmY810GLQd9Y8uRW7QXBp7SrhrWviMFPch+tv/ETufmKNp9c
f0A/zToEGeWubdjxw4XmSaPy8GQWIhYuaczEkZ79eiad8UdqaqKU2WvVVuA4bispf6eGvrvxBFM9
iMCUO0d4H6v1U+ZUwykasX55YSoLKpGvQuuTr0Dmnv1U5CzlkJ/sJHrmgDVr6GQZlvxG7sSValW3
1N1hefbBTgAwpWVIYlrikcv80pKf6wTLREWBY9zSUfscN7qzTlBTQ3RQVdVsNczSteJm/V0i3ZdF
OWzVqopsct/jZTNHXSg4hkKhvNfwhV4Qmp35Cjz3EAzgJBh9R+XJV1SYlJMlqjVblsL8i46jxQH+
71ceQ+HBl+UWsI0Y3tZ40e4FnsxbyfGlQ9lFwvH6CnuzjjnTOMIMEfVT2TA0+bI3MsWCl2Gm5PUR
s9j3ltF9HPCcWdiY3o45YdBGYGtCFYQLHgXE806HGVUqUIiFGzJPQIZOnZH9sIACguUnLRd4uF5K
ALfywr91P/79FmpcJEEomRzHo2D5eegulcIWeohwY0qnQiLPoS+4/b3ZpMa2/Q7wanl8NqH6AevX
UG6FG1m+i/tTU5AcPIrawlZ4WeHkpB/xzCM4Gm4awGtrXNtnUdLIkGqrtKybCtuateRriJEVO7+Q
Ax57TnhwTWDF13tupmEXISdzo8QNLC5Dw7ox3kf5V0l+MMOHUnm4HuTNljtp12RmtCHV0ibVrRtX
fGqTZ006ttHd9RAz7eDyJlPjBJDOoTW5aouKjvyX6nsQZIc1BrBrS65x9LprlGZ3PdLMarqINBkk
EhGJJKO7adeSs0s1c1/73efrIWbmwXgT1UesOWXbUXbgfB7kZiN3cR5QrwL7uG+G/GjC4d4mrn6D
PWd/W3q+uHBuzLWKw97U2TY5FqeC9k3U11WeVYR0i33et18L3fhwvVVLISZTrSncPk9zQhRgaEnW
QBrJwFxdDzKu9IuDR4OjOSroAEvQuH9Pgkgo45OgqD2bheqgSWYK+57jvGIaJNaNmX+sTGVh45ub
eiAfeB6IsPV46F2OVi32oDcVQrryrUgBnFkntHd+6S40bbb/fseZTnEJXJzRaK1n62GxV1upIXWC
Zuz1/nvz2Bj7j3slwvwQUEV9cnCLcEp9jcqKLb3Xk21KQr6P3jdBvzdRpsLo5Hq02dE6izaZ6HGI
Xr2f9p6NmdZeruOTVIg/Yq9fwYLYOIG0KshPa62xsOm9nrxvZslZ3MnNFr24RgghgdqFdy/m1b60
6o2bnzIYBRTOmpy8P5VYSQJlW9frOLzxohfXO2C3BdrrqS1uY/972+Ce51a3btuAztuSXNzFVojc
qLbvUtyLxlyYcHCLJaWw2el29u3jCJ4dEhX4VzNGNdbOWm8ncaegC0k1K6hgPV8fnblt6HwuTCY2
+gY6Vp3MBa++K8TsXT54P9zis+t7aBTW5fp6NHlcmm8GxUAgBUsI8D3jg/q8YY1Vk10dFM9u0AIZ
zEOZ/rTKJ+zb0Dasv5It/eTyIO3yL0KA9TxpWJwVoKah5JAOxqZOTkFzpwf9WjHQ9jR2Lu5s179w
5hhDyOr3B0563glqTyxMi50/jaydyAXzXY2P2RqBiKVjeW6tA7TSTIOnF2/KycLwxQ4cfi15dpRG
CLNqoL5rVY2P1xs0N5XOo0x6vEeq16m0jmXgP5d1cdsKT1WvnmL0T68Hmm0OeTgQYjIPgul9PIgA
bvA49uxQ/OShed3Iw0KEubEx/4pAZuFy8vgiDHby2J49ppdDsK9mcfcn9xiDsQAbpwLkwK3mMkgN
a2jAa8yzHemOitMhFXNKjdnCs3u2Kdp4VedRzOVs0pTURz07A41JIabAY+oxG57abOFtMhtDRz6I
14kuS9b487NNRNbxpfQD3bOD5NZB7zMs94GWLxyMbx9AHCYwAf6KMukvRRloIRUu9H1AwMYVYKlS
pxw0OC5I7UBGrzn7AsRuXbraVw1h2K2rFN3CV8ztYucfMZnknYaJIH5snj10pbDKcUze9J2vUIWE
ZGMK7lZM26UkzWxMJCYQ0yXVIL52zFn3OlQp8xCbOhuiPqVLjFORZ1+r8vv+/vrCml3BZ4Hky3HU
Or0uGpi2dt3AeFOeNfJCHFJDv2RCtBRocoUPxldL05menVofK/T2OrNea8oJ15Tt9RbNzkx0NMTX
typPw8sWcbZZSksixU6EB9CJ26J/EPylC8Bsa0xcnBDzYICkyZyo5VxpCyHw7UD+abjDKgzeWWa0
UeEvXG+NNLvzmSSJtTELQC75sjldnQgGlTbfbpSxvFdtzHift7fJtxDLoyQ5dJhirwZrIya7EnUq
YWHyz/QmFQ4UdTAiAdqrT8LjlBb4BpARO7AeKgWN3OWtZO7dfxFjMjXkQqyQ3yeGroLAtV3jpPdA
IXZVHx36vNwL0Q/BXLKemOlXU9LYi6WRg0yG/LJfa0Nuuai6vm067V0AQ4Maq7e6Pnizncc1mDAI
rJHKuozhGHUllEns206t7XgaCwrICOSYr0eZbclZlMl7stYF+B5K4tsevgqjWi/a9n8QgiyUhMwc
/+bsumwIFF6vg5zj24N5WyfFDgXlhQgzC4qHKtl1nTwxtZLJHLAaD58CdOLtQnz05du2S+89+VYR
l1zK5oaErUHG6AShD1bwZUtwSyo9mFrMZ/1Fje+F9qGKlq55M48Sii2/Y0zWTFpS/QiQYrVBZtcn
N1TyNbS7bE9K/xRnxufAAjQpmvldGyBOfH0yLLVv0o8Qt9Anb4hdmh+s5jHQvlbWz+shpPFvTO7Z
F+2bzIbB9CVAgrpvCzelpO+1g47jVLNyULpRXmKY4gaw7xpFlWyNNvRCA+cmynnnjh1wdjJWstKi
ZaT4WGqNMIBtrn32Y9ymwu/XWzkbh+uzMaoNUCWZ3NXVrDZDZJ+5RH3Ru+e2Qcfwkyje/0EQCj0Q
ebhhoNx72ZgUMG6gjoeiYhzUcI/2rAHG9U967CzIpMd0dDE8ZTA4ELHN2Gqlf68XoEbLAtcOHxrn
+k/aBAOEbJAoS1OrNyNUhTgHI2NDxV2VbrbRq1OUJxsfNtL1SDOXJCoE8LjQghiTTpPtFdhIXuNn
zJ4Bj5sbtRxgjwziR+2KVVzfXA82dxBfRJvsHBIw87wOiDbA3foMiQMi/Z2EDYa68sqbOlBWWffQ
Ap23DIxc3RWKvQs9O7uvUEUTFR4QiGPIl7MFDEDoAFTiNuySL5ApnqzBPmJgIqI1UEiWg7SKMkCA
hEkBMa1cmKyzW8tZ+HFbOFt5Vi5LlTR2t2D1sBnAMQkPi2nY1/vMdHNRIRK97jAqWsmXURDHNgWx
LsYNGh924X0OvgjcUxB/8TnerOKz8SClR25FG+ppC4+acU2/iY0JFsxvlcrPiOs4byH6nyTFcDqw
H3vQ0R5a2lEDeDy8MTplpxh/8E4zoTf9FW7cgs46NA3Qw4wKwonQCzTjLipehuDx+rSdG7TzGJOL
qqsKnSF3xMiaU5o++/Vdry302twyPA8x2SlNwQOSilm7nW1U+TaRt7lwMPuXckngfPaeqI7Kt2R4
FAhjk/5yHKlRILVwtsHq5Uq8gvXgZuImqIUfNfJPItJk66Q5VmG4YI03HxoOPrNivAVNQ2cteg3p
eKTHmasc0Q5FCqCtuw0UcHNvQKRfYbMBkrh0JMgrZbvX49hd6OfZc5d3DZVAk6Igkr6X8yUQIiSf
UfmwS/ku1ft0F9b5ZmiUH7Ff3GKUYCvCcBzThkombiNh37RHPxEXSkyzE+rsIyY5PbEqULFRO9/O
pVsLrjnm44vFstl1qKp4heIWSh1rsgeYWhk2UZVygSqkEIFVSz9quptsa3wJjthdqKui729EJKgW
Dv3ZqaxyKxzFlLmxT85jHVRs2kQErrJIPEmNusdWCKZpokMRdhEM9fOuX8ihzQ/rqA0vGuzqoM0u
h7XOMApDxoptHfZ3nT9A6oZhkaJWLgkbi3wkCuK4bW19CfEtFb+Qr9e3iLFRb3Y9TSVpCr4Y4Npk
WrWV6SAkML5SAufWqNQN5amFk2t20pyFmEwaE7FUvWh5oojp45DlYJVvFURBrrdjdtb8DjJNexWe
h2qnRxAhzr5wOw3Cjx0yPnHp3zX+9yhamCtzF0QmJ4rcuqYguj2ZpIPjqEVvZbQpPg3IX0TRiWyz
Fy+curNTUucyJQLKQDRxsuk10mDmDsJCdofmADCuNRyASEs2kr+87mabZMgALqh8kTeczEQM4HDu
6ogFNXPt+/K6Sn/Cq9xq7dJWNjshYK6BbQRiAs7kcs5bbZSBMmYrTyO4ls4PD+x+vTO1myFy1kfL
xFTRuvErDMdQnOKGpSfNru1/XJ8wSx8x/vzs/E0qg8MEtqcdBM8Qf9eVj8fMt+sxZiclWaIxCQAA
79UY4ixGbGYeMHL2ZovrmWYeukBae/kH19sZ2c4ZFqLNt+h3tMlkcZ1wQL+Qd7qGo2AB/wGlu8y7
u96k2f3irEnTK0WCkqMfMXaVjIGk8+Rmf7SSzyJMdiRDAd6UlnQalhiVfu/GztZDMj5qurX1WCA0
er1BU3eOETZhktz6a5Am2xNueEHRQfOym8DB0ep9iMBSUL5P/eNYCqr9U9alyGOI94EW7zWl3nhp
hUrsrg2XID8LfTvdVFCkatEzoeUeZoyBceegi3S9sbNTxKRAj44a1fppKgcLY9iUUc8u6dc/y9oY
MIjRviSdki7cmWY3k7NAk9UF/1XrIp1O7cJnKQ7XUcKVOkbEErLl9SYtRZrMeskpVDByRErQfMlH
w7biDpjDJkmfrweaHZ2zJk1mPn59daZULRvG4LYrX38JfSQ9rsdYGp/J3O8RTUuLmhiD8RB7yjYp
v0lhvP3PgkwmPBhhA8VlppnJoITOTxAHi5e4+VFB8kEEt857bjL+YqCWSDIz0RBi27co1gvxz17s
7MpfmGjzPfY70GT4FTdB7cSlx5Bwu4mVF7M3twIai9e7bPYcNrl7A51VNfn1Fne2kWdVa6S9zOUb
UL4BiksxViC/0YuBIVPgYXVjungJXI8537LfMcf5eBYT4zngoxox6+ZZlOA16y9Zly0EmT2hQDkC
ccY4DDLUZZBMdD1e9gOvivRnGKFh0xxU/wWyJtZ5mPsd/36TNJkDH+j7yKCYzIqkCmq4yxa5fi9B
ByAV1E3mBO2+DNNoIdRrEWZ6saWAiPo+6TsZgP5ly8oaRS0VTCSQpOFQWhLifKQNo23ppfs021vV
bnxEtmG5xax3Ywx3mlF/rGr1VKKyEI780qHq99fbP7cqNBU0OagsoORTCx3ZbAYrDfkmDDI2XOWk
5GdSof1Yb6/HmduqNDDeGqj1Ec84WRRt0GcV2kqBHbn3vYvy1sP1vz83a87//mQrDDyHzJMQB2gu
g+zRUdUOMSD9jGPiGnUnmAWb6/FmX+Bgu4FnSjBixCm4wws1NR+qsUEW0qlFHmKIgOcZKiJ4U7kZ
Jm7IneHqqIfWKnO7+EsP/3XhI+bW44hvAxpG2hHd2MsJhWLdKBxCoyX3EZ1rhOZPgv54vaFzA4fo
gIQmjoZ8/5SsESZDXQ1yGthJFD+UvPYR78+zP9jM2JJ1CE5wm8AWXzYkh9Xcp32CC3OZqOta9Brs
TVtv02TZ9zLDNiWy9O4P9hlKsjo3LTLq1rTgRl646MW0D+xevHXLh0aL1mH6VXLidRzf9la60MRx
LKaLH6IX+AReM2gPTZ5nfmRRo8B3xDYD4zFTVnL9NZAPXQJ50vkgZR94fy7MjtmIuiqj6DdqGk8h
Eaki+pGA36XdlPgLPKdmwrsFxXZsgUiZGiixdl9yzdxdny+vqkWXDVXF0fYRxgG1TIpal2NZalmc
eZ1LoeK7scOhPY9v8E6ovzkvZGjgKFudnffA/dYwERr84PVy7QFvgX280ONvZy4fwpsOcSUgTmCp
Lz8EE9kYCcXcs63ersWNlCxMoJnUMAGgx+gmjR0hzpcBek/MFRgQgIBanhyVvxkOQuF80PscJPVD
2730uFq0+LEogvOur/WF9r3d8ghPZVJCH1TBhGtydOWZofcekoY2Zw3Sa8WqpSLf4BFUIWjxlbri
Qry3Nw4oYNwj2L8l0tHapLmRgZ8TbCLPzo1y7TdPZdbhYfE9QmojDhaOpblYGpQjY6yGczRPVkuU
CTHGccBAlCZDLuLjABl9AAqNa8Pfzh+qlF1BhgJLAwA1hUBZtWcgjMkFQFB/hnjCo3giYbp4fVG8
XYoq8FNgSTJU0XGvvpwpsVQJuIqTCqp8yiPxQ94Fa+u515+F5EX+bLULL+KZmUE4jdQZp/pYV74M
V8Ryp5WwH23M06mKYFTkfFadnRxi6GVxofpxvXVzC+EinnwZD1UACz9fnvmSHu0yR1o3mXaMPGOP
OcSjAm7Y7X4O1ZNwjKBzL2U0ZvKVY+f+bu2kcwusKlqzJ22CxsLBMDFIHpydY2Sn0j8FoXNrIUBV
ZubBaaudLKajwzN23Uu7zcyFgM8YC0RwlUSVUb7sBAg6ZqqNmRXd6o4yLG5VfOqDR/xk92VUrhXl
a4+fdaMsnZ1vLwEsSix2yEyPZWF5EteJRcm10ohtbtQAthrUkGvq3EtTeCYpAYwesONISCC/OJ3D
pGt9rY9AuyN3Ku49cZN5aF6oHgI1CDPEqwftqO+H5pAI6JAvFDtntgO2WZLvWK9SiZsq5Y0bBFJq
Plkr47uEqnIUfCqKFyv4EATfF+byuLNMjq+LUJM7lWnUKnLshMrb56B/SbV32EqiUndvDHtVPznm
Lk0/L8Qc18eVmNMsizoYUkYxhfWKMET5ztMOfnoTOPvuW1Xcexru6Cp0MzJo+4XAc40dmeHWmPTk
kT05Il2noLs7lo4X2WrzIubP4UuJCr4bIiVUfUK5bxcjhnI96tsnB+hEqL8MJQxJHgOXC8VJpaLu
O97HXYEgjrl2TAtC7rCWk4VtcKZEfhlpvCGcvVfNsByQZSYREw/I7gafhPJzguMaTy7FgjO7TrGc
78UbDzUuGa1Rz7p3+m6BOTi3PHnHkpjXUdIm+3D5DV3pDIE4trYRBGldCMjqYZIrov2DauP1jp1d
orxJRNDTbIfQbS5j9U45YCHe+1Bp0zVK6Ycoe+/GlHIPuaqGK9V8lFTYtZjWGGq8HauEKMXbuBlt
C9l5uP4xM0ceN93f3zLpe11uAqVOqcuNUuqIkK0c6zk0cKLVkTxCejLwULteOgvmO/t30PHnZwNu
Qcsan/PswVL4MBpBtomxM0cJ0b/I9h9+LcxzXvRs0xBbgJcFjI5Xy2WUMkOts48sluuA5KW5V2pr
g+rxxlSLl8DcDCqCdbV4uB505jbL04jyDswvrprTim+aoJyLER+5lwiaRJOpwjpWlHrhjje3Ns+j
TA4TBDpdM8ej05aFaF958qHO75SWxMMSDmA2kMTGDTOZ6rk4/vxspOJOa2qnFpgeJNKQpe+yfaoZ
P1UW4E4qXXPhljfbe1yW1fEtoJPvuQxXDZrZ5qkKiwrry3K4Q2t1c318Zhs0Mg+5HuPoPk0khTU2
ornAHh7n1lrRbiUR5TX3tJhdnLtn4A/+O9Ck5+peQAN/DCR5CPDFCKPhvIrk3JEqwQaDD33lD91O
tILvpB2+/meNnEyPTtFcvKuJrQ+HYNjl0YcsDVaSu2SSPTtcvKtISVEHVrVJHDODK+jgoIA6q7+G
rKPEw/Z6S2auyLA3YCKOjye0/SfHvIK9LSpqwOkcOdlQJHW4KevSl6jyd9moK9gtHLVzOxNsEYlx
4z9w3rmcgEqUh/zPMAeCatujszocUFm/3qSlEJOJ0QtKE0Dj9O2+ug+ablO60UpGke96lNl5ftaQ
ydDgqSsiBggToP2Z0gTDuIPOMWTP16OMf2V6IzrvrsnFJOOyi+IAbenkYhVG+TbvbsLuHSp/6yxY
mApLLZpMhdhKKAgDK7frrLzFLPKUei9d/hlL3fvrjZoNhI4KWVYwQ+LrM+psz6tDoZEqkdWDUfpG
zR+lXrnFI7Bzi4WLwOxMOAs0OaCAcRWaOz43Synjbi6NL0BLe3KSXFs4lWbHCX4qMChMSt5U74oY
15IkZJzQBVj3yimkSvgJ++l4pabez+vdN7tkz2JNlpAEcLQbAnAhGFoP79vEEfdxb76vDOmlKA1/
j2TYN10c0oWVOztqqN5g78WFFcrB5cqVSjlWPXy/bUOs0q3hwhVBFe1jompQ/72gW1hfs1ufRTrC
0OH+I+h0Ga4cxF7NNcIhiIQ9bxpy2EPhW5jzczOEzLXJWxV5IP7LZZShcDIjy6JfUD/WcKXcLe/i
S0EmC8sPzbgxR5RNKJ0qrYADe6unS/ogc/01EifI9JHC4WJ02RIny8HmW+Q6SkPJP0oNxlGIVKYL
D9CZ2o0KqPd3mMmwBG6tVqhecepaVnrA11EBaxehrB3EuyiyAlDFUo/xNALfnVXrW0cOxU3jCB6e
ztgINkMYr9pIVw4IaVtcfgf3hHTMEgvuNbMz3TfPP3MyWTtX1n+BgAosu3WU4Mpq27kIVSga2umn
2rlRrHDNa69azHHNjzagLST3TShikx6ScieyLJ+KFvLKydbsd8nD9fU/t9eQqfsrwKRtioaQjT+Q
ZeLCcwPE0NwWarJF3ikmveO9Vwd/YeXPXrXG+6kpsWmPmd7LudX2lOxcbJZsLcusbVZjTRa3YroS
kjbchjIWJXntJuvE5FGXVWn2tdAwF7/e6tluZSfgxjc6FUzLFFHQ6qj4ypxO0hPcSWsUsA2/XY8x
t7OSrYeeCcjYMEfDxPPLeOKiBIJZL0VAYyPKp1zBnpOXf/IEYsEtF8rj83P0LNqkVyUrxbxcYe/x
0ag2nLXY99yU+zuKQNumQvW6eIqVnktZvTXl8ni9qbPbhYaWC9lYtA3MSVMxeMu8RGVPwvW4MNfd
n2zfjNVff3/SOKfpWRsCf79z4o2EzevgL12Ox23zzRo/CzFZB0huCyh4c0KoebsLZX8nI67a14dA
/JQqj1q3Wry8zq68s4jjz88uLpXWBoIy0KhAxYsQoxrLCzcoPm3K3nvBiOH6EM3O+LNok7MpFnHd
bAdmYwB4ecgLRJHbFT5pf5CYGS07scwgK8PSumwUbjqNGLyyF0LEgr8FwelPGCGcGiSFddxCEM2b
quxwMIR10bNlDd6GEtynxNzk5SdUwK/32OyS4qUEIHxMA3NxuGxLDYwi8pBctqOgvqnSFI+pT4MO
YLca9V5VND1b5BQwU0LUdd/H5lJyeG7ISORRvcVblermZMgkPVf9tOU1r8k/I5BOFFFqQl9v5cwu
xV9nqLi1UFeb7saKgop1khKkaCipKSj61ijhKxuSFpvUQ/c+WdgrZhYaAXmrgUbhBJhekoCN9AgX
U5UGArcOnAD7Rk5UGRnB3nrUNP9Uiyc8pDbXmzku38nyBukKKx9AvYxU3WSHKgS9yGs9D+zCInen
6wKCyOFtJeTOJhGN6O8fL2xWQNoBhKLBoU0SI6kadpHaha+4jIgSZSbdtuZCHnZm+7iIIV/OTi1I
IAE4QWBXFCh71TmFBu58aAfXj4VvLnTf7CwZ6xSopVEMmVYpnZY7nOI2ga0Or3X8uFrlmoopmiNG
Oyxrn4XcTXnf6y/Xh21mCYCn/R13MmyVakaDKWSBLVRr1b0VzedySVBkLgTN0tlKSFy8eYmkvLFE
K2oD22rNW9epbsiYN90CFHr8zun0QyAUwgFFFRhzk3aUelOLlksQQwal84JE9MKMm5vfkAsgvFoj
fny673ZSqUGQNAJ7vCUi0eDvdBCYiXN/fTzmJt15mMkpWSqJw8MN9IOP7R0S+7J5lA9+EW/wmLse
aW7GnUeanI6k3XKl6GmQ0e+EpkhwMxK/dBry4w1GR+Y2Uv4+pVFFve13F45fdHYeJ/iYof2uBrZi
PWvGre5vm9xbQbT5zxo27o9nYSyjr0pui4HtSke1RTlJSO0x2RM+hjmmTFmxsN/Ozu/fzZqWSoIG
J2XDUZjfA1VawynX5ajxWMc/r7dr7rik/ygkQlwiHTcF4g2hZoWJ4ICMwVohN+KvsiIfxbZ4F6TV
99FrV3wpXjSPlOCAU9Sf9CrIBjCoyKEBOrjs1cJpChw8BZBqJiC/Mks2GEhAww+wiDAgqw1oOH2/
3uDZGXoWUrkMidCWM7QxIVtJeh/V3EUSxBkDlDzK8qhG2dZz0z/Y80f8xr9aOdlG0OtMskYOQzvU
g3Xm4R5dxKNhRSsJq8KLDlhDhAshZ6cPt7nxoY6WzbSumA0IxhYjiFiOtjVl9oD0ZKkvFBJmg8DB
HslRcHyn2midUGYQVSjDqPUzmE2vflgsW86OFs/Okf+EYJI+Wd14hAaI4vLi81t5HfaQy8RvTsar
E1ijfJCdhf14fjWcxZss8xDfsSTJiZf5wZ2bt6shO5nDreTvGhnrDUdexcoxjL5mS+/r2b78HXhK
q7OEXETIQSFhLR0TFY6ijhGRIn24PvnnowAtHI9M1tukO80qdkq/08HekA830lMRFUhP7a8HmTs1
kWoUR6YSR+eUOI98n+FXOOHYgSbZGHreNKrzfD3EXDtGQB3JVmRPUNC+XMTYjLZkXQgRgpHvk2fV
ekCV7w9iIKAEp4AvflOsTrQ4rTXf58aLaTtMv7gvVhgJb69HmbsBgDf+K4p02RIToyNuuS77fHGX
KMO2w4RBik+aoC0cKK9Uwell5jzSZK/Vu8hBbbzioPTcAi9jLV51AMkOVe1128LPio2LC+ydKKCo
mKux/iGQo7uybb9izu6tBHfo9qnk+tgcmunGw95lJQ41UveeiKxyYX42dReafQqzvlRc65gHPvw+
P/L2RlfVdgV0H+lOHkINrkgLy3Z2OnC/HWHy1PunmBEnw6GkJP9sD5gfGlG15ebuG0uH1St66E0P
Qq/l/QrFGezf5VhhCsJ7zAXmrEU74M4nS+nXphqPPBB928vBgxx9lNUR9QzKq7jz9OBRCvJ1o39Q
km914G0GbCnL9h26yLF5B6h+J8oPriCvtWRb4WmMztmKSb27PsPm0rXKeIlFpJhSOXeKy8+OAxQm
RI/buJ7dBG185zege4f0qHnBRuwHuw+82yoGI57knrVqPGSUMazNyxJLJX8jG8qp9+Wtk2NjfP3L
Zoft7MMmqzhU9CArNSDbo2dOh/WjfypV5/CfBRk/4vzi1uFUHylgtnECXguPefeSmAvZk9kND2Yy
aO1RrmhKmMzzPme+FNwNu/vACtaiuLDdzW4SZwEmbfDKvOwFnwAtxjXwy7ErlD+G7uP1npp7Jchn
UcavOOupNGhwZQx4bHfmMWlObXdC0yF6F1QLE3LuTD+PM3kjFBLGWohlBbasvcMSrQN9jSBoIVjU
DX4wA6+3ai5xDR4YYQBgRyyA6ejUmFQaWs4s4yqkyMO6NeDPdjGAp/uy3ASFdMMjvxGWHgzjZvBm
szgLOxmz1BGkdGhJmBTe1kTGUuVCu8qGbi3hHFgquHJ3o9N4voStnx3Fs7iTUfRb3/z/pJ3XjtxI
kEW/iAC9eSVZpqvaSmpJoxdClt57fv0earEzVWyiCGkHGmCAgSqYmZGRmRE37k3iOYmheE8IMaoM
TKIhTrN2FTfq23O7aosO67mJZ6Z/XBxeY02nCerovB0M1K3QpY0luvKT7lh7IQnfLfrfecreTOmF
ucUJhpZq2KkVDmr5X6krQTTwmqcbp/7qDZBGCKgNwXai9bAI8laVqlo+0Jsge4PuSEVwmkxHmr56
dFynsLj4zaFIhY+Q5mZV9Po38/mv7eU5liHH2A09tvvkGaXxY6PWDkgguzB/WuHfZLsuBiovFg+N
1iovDHo+BF5BPEuS/NACm33J4in9C1wuGh1wKc0dT1RaF0eQKgXI2/Qkos6FVjpyAeOwOGzUUlad
8cLG4jSZWtgF014i0Iut3TSmM6Zf9Spye2jpKffdXqlVV7wwNv//i1jJdhhziLSjexQxP0lCuPM0
4wda2u5tM+vBi+5nOFVgGRDNxW7WEW5rgoqWtEKp7FFLngpPOxfpCZG+OyGeHovsVFhO+m3D7Lz2
b3aaORO+zRSiwBmuhze0YmakE2ZLr3bzyHDS4hWOrab7MBSJrXRo1lICPEzlFuZu9SilSkCCmXcl
7WTXhgUuMKhlc5OTpdRwEFUb7npPrA+3x7dlZTE8T6LPuZJnK/DVOoJRjK4XE75uW1n1EZAgM00q
2gXLSiKozzYZKg4eA87admfNZNPTRi1+Xv83C3VhY+GHakl3Axq7RPsokOfcvOZMicghNwbOQE/S
/3NIC3dsyLPpes2QFO9k9l8lN463Wl7XRzRrwaMQR9J13uYXOytuBy1QRkyIyJkovzSIypoPUZb+
hQvMiXjwdNS0DXPhaKOuGmHfc5YkzQRU4W4M1N2fL/+lhYWTyX6kxLJc81pA1LsG8eA9leXm7WbN
lUGMgqICIwP38uK4EsJBSISe476qT3QiD75rRmi7SqGr8hobnSF5kNKjIFb7zH+XZo9oGG74xFrc
pcWN4hA0pBDlzF94sWBjjPZ2NbFgKg4Ogz38Y626a1GARL7RnbT49S/m9cLe0uUTq7GaFHtCat7R
u+4obfEg5OPGu2GtlYbWPUWlSxnOIWpe1+Mq/QQ5xYGHQ9sVbmU8WP2Ibu2JpBpMgB1EioFpp7zf
lMwVBujJP7Rb2gPzSJab+/ILFj4aRiJ67sgXwwTwsa20/ZRajhltcfKuetDFOBd+msdhPBgNVnRt
D3GcKW6cy1ujWJz9CgqxwAzmeawe6f7njOyFbMMH18cAJg3aDI0kx8IHO7kT0LnmiWt6yrfAR2U4
KKTJ/RvH+8/IwvEiWBkyb27MJSEUlvLJ1L43Xrbhduuz9Z+RRYSNtTpT+mm+44bF0fNNtxhQmd1C
nK9a+Y0Sg54RPoT5iXaxZ82ujHJEm8m76yWsHy0UenUHueWE3O/+9qythgea6mfhDuDr5mIbFRLa
g36EqUDSd8ZnYYztIT9qvb9T/2ruAFzhzLM835LSNwlyjbTWNNeoRSfzv8yw8zrdSHqvnU8zquv/
jCw2paI2KEKK3PwsOdRtaepRm+tHY6+oaQY3mLKFyF2dP22WKSR9M3cIXC9VaJgVcmAirq0LEgnI
JnLooAn2ghRXbmaplEzCPt3IzKw1Lit0Sv9rdXGsqEFaTE1F+Qkd4ZNcT44uiYcRyXkpz3ZTZ90Z
Y+fKX9XO2g+h9YPukEdD8+/16HmKo5MivMxopZlR5rYzrfotPbDUG8CfSsv8NVCAUp4sk2s32bfY
OFSq75hUTP9/VhaD15K6HrXS4kQTeetRKbVe9XErS77qR+AMfmtT0ga7MNL7mZhy043vc9l0YX/0
RKjXrBFl9Q2HXZ+z/zOEaNm1A3k5nUmjIES/c+Vxp55Eo7ERGfyb6PjveIClXJvhESlGdcd4CmTf
Zd866mjMJ5sUw7O7vzkTL8wsTiu1joQZ+AI7gifvKcg+0zZvRaHTNg9zwyA9H39xfEErCd8DbAW0
si6Or9SLI1GI2e+B+Di8k1LG9BfudmlhcXgVfR+Uk0jYCvr3wfRz7B7acCt3veYEdI/Mgnm041Du
vV4dOS9iE7JrLqNZdAxy9UifdaQFGz6wtjhgM+k/5uI+kztcWxEEo/bbOIrvw3q04aHexSAAqGZI
QuYIyMFH0cbirAVHbVaxnHtxDU2dh31xjiEabymT18T0/7ShnbWj98OfQsMxy850CgtpAdmT/iYi
g+tCj2Rux4Gr/NqoNySW2fVpfK+qn4tsz2F6ED5qgRNWxeF2IFqdzwtLC8/Q+qwaMr+K772u3889
qIG3RyIc+gpinlX2/lFUtrxx3SbPLzrRaNBfkuB0ZS/nytTH920JZprCbH4oGiW5m6wYTap4EHc8
3ndhHOkbWfTVXAe0Nf9aXkTEMfeGIoNe9H6sRlp8JR9E8fjQthLSgg7osMCWUXKqom8guzfOu7Xt
weVkzmFCDEXj+vWSZgmtsXKuxagcxJ+GbBzv1DH+HI66vxGMVwdJ3x160fBTgnlYDrIMzDwJuakq
fbHLPa7cgdPF+V77Viv6uSs+pr3l1uaP2460tk8urC4pJOTRM7tU5eqaSw9Bc84KAaTx+8E/AdTc
mMq1c+3S1OIcSHsZMsy5ipACGamBtJXVQx36FAVfb49pIcA9CypS7vtvKpfKlwJjEuMZnVXldhYm
uzIEYDSkPwG4xR4ZKqPbx2JiqyN1SK//3KaHaDjl/dcp7x77ra06b8XluYQOCM1MlNWpDy5O2dbw
UyPISd3qVeGibzWkxf72eNd89NLCYmJDSmOQyWABzlG3jY0dE7v5MFj3T/oAKRNy13zTxCR6BnfK
cOAOHWiHhI70XKSZiDun57n91Nm5Msh207ZnIdlq2V510gvTi01oVlKYexMvhSrZS8Rvf7CttII8
vnF6fZOaZ16Qtwv230AXZ5VppBpXee7VgfUKftXR/XDf1DHahbJ4qNVDP0BoaYlPTSRsnPerrkKz
JZVTBXbLNwBhLzJkX5uhXf5X0/vl+xsbY3UHXvz+IsQUIao0cQUiDv2boqqejOygBfkOduiNgawb
mqUsQXtSeV8chNEYW0MyknFX5Xw3JBOCddJhyvYCePzbvr/qGtzAYIya2eKWeA9NjbhZzui7JhWd
uZCL+vYurM1dqWhutdUCsrrTLqwtHDFQ6pgCJRMoWA+eCfIDLn39y+0Rrc4dVxdKTOgGvRExnmQr
qzu4Te/V6H0juoryJYKhZcMT5pV+4+P/GqF+cH2smSjrBIXAcwlPE6AhhwlZ1uGZ+ElF8CgokZ0M
W5WeNZ4JuAqpd88IYENatitHXhZUveKR7hk+9NqzoFTuTEUOwHuvoAUNZ8yArJ9R7LRcMZygcdKs
3BVwXZ6K9M+VoHBLiGBoB0A1QFrCaz0hkuKm5ltCOOGbKXzIf0cyCATNvylcXJpahJNi7Nu4jXkz
RmJwqMXKriVp4za4ugl49cIJx9P3DVgSPuug1wdeWEr9IAemC429XeqTk4SRvUl1t2oM/CAtBjRb
cSe6dh3LbDuhKTBW1cFH1LMbtdoLPlrW8CYV6Mfc3g2rO+43bQ8+CVmHfG1N4axuYhppyOm+eEbs
VNkpQbjutpHVuIvcIkh4QJEgrq+NVH1Rx5oRxvTnCl+0yBifRSgDnm4bWdvX3Exo/KCjCqL6hR/Q
cl5qsVLE9+KU2VH6QJqqAfJES0bWbphamzRI+4C/6yDgyLBdj6e2Jq+IIl4H6klCW+HLFhXPmgtc
/v7izdhraSFEfRnfG5IrTsohSwLXTMZTQVoN6bH97YlbHw0ZXFMHcMd77no0Vpl0WtYSqwZRt9Mc
YfHIcrps63mzesExyB79n52Fq2Xi6AvAFCj8JPcQWdsBfKJG/akE2Qbf4V4yK3softbxVmBcdQxy
CNRqEC+AYO16fF2SpCgwE4uA1tQ9PH/lpyD9kUyRe3se17zc+M/O7/FfPImrTsgbzScQZelTFT7V
W+Klq+tEhzwsijAfADS5Hgda1YDRQ974MBgWcbWjvSmwtpTtVl3vwsjCtbuAqoRcslXjjMosoKDk
vRTrNaj7U99sqWb8ft0tj0loWP8d0sLRvTTr+3acYx2NutQmAg3iZd+R/inqg57L9+NkPiXiez2Z
HL9/CRoQjnV5RxfsFMhu6H9Jq5e0vQNWZElcTt7RFNvOObah1N7dXtu185wuHnQ1FSiNUHG6nvsw
kzy9Vpn7LHEs4YusCzut+YGwLmI8dzyw/L+BkV8aXMyM2ddqqLcg18XKcxurcGcceTZugClWV/ti
WIutQSHNGEIRK037M0NKRIiPovVBi9yk2FK6XN0dM7mxqsB0Qjr+egYVcKvCMBKeO8P7bsXHrh6+
316j1f1xYWH+gov9F3mD1JglWYy+yHcF5X8IBwsnarRwd9vQakChvVGH2pAc0bLPMUhrM6xlcl9W
9MUjAxr3p96D2msrY7G6Ohd2FhtezMPe1wSOGXLuQ9cj4nMewjMUQoei6nZj4njJt0B+bdvMGYez
1RcPRuS/oCBxzMaBWk+9McFb37PYBFUJAXijM8FwNAfRsdeM97lQ22XZHvwm3ILxrS4nFzvSfSAF
uNZeL2dMg4oudDlbzqInpTxV3WT3W1QFazm3GWFOVpG0EGfTtREUga1+GqYYqED/uQzUFyWs91RM
9dwlC7ePwNNv3IXWaCoVE/Z3Kg8MDuaua5NTTDu4DhPDvW8qTi8cu/TkIb5tUMIvz3qeu6oK7R29
aK2jG//8uedyDTMp0pFhePP2yXtrTIUkw7bwLEzdnZVDzJC0TiZuCcOt7ZH/LL15AKFZWguVyOpJ
U3kKMmGP+kBvac+8XOz/z5joermeT1JejaHrWLKSBl6J8Qmg4IOQto5IeX1j8dZ88nJUC5+04jgN
AwG2unBKbGS9K/N5yL7+xXh+J4DpsQR6trQhkc1KU3ZZ0x9UNTj79UOcl04y1Rv3lVVUvXlhSbme
Oa0SBF+UO/bzaDqknixg5zvLcwX6E6Va/+H34wM4qoOVps9jJDupkb0YSf48U/VJk3isv9Zt8hpH
3d73JcoOxiHu/wn66TiKtWXT0HsXCM1kAw7mCShuXevWNxJchpqBUjMaMovw2Gd+giYIn5/102uk
KUiSHKrxu2QGjqk5tRCfW0191FLzHPiNTTf3RnxedXGDWi29MHP6ehEO27wtehRF2EyUqg5SZOp3
XZ4qH5VJKh8r4S8knGfNzZkAnQZfusFn57w439AnGiKEg3A+yqSuKrb6vsloLIb2WT7e9sHVuzqd
iZCNwPMnG8bCCTt9pJ4uYCv3njuhOEyGmTt5UrwnkX8SzfHV9Kud7nV7Ja2fb9teuyhcml54ZRM0
QzGWUnyfwNHhQKwCGq2Tt7LGqzvZNEjWzW9s5vV6MmWQjtz1qDtokGazk6libld01jyEjAFIIvLT
FgfMtZHJQ862zj2ut1lzNxnZXRBXx7htaxtQ2Uaibm3aAHlAEIUkM2mgxe0nj5W6NDKBh7wcvzdI
H8t5HW2E2rVJu7Sx8EC5ETI96Ofx+HBvDw/NlLmbd9LVSZuvVgi/wiy+pDA0y1RONSgr7odm2Cf+
l4KSSRC2+wha7D/3NOvC0mJ5RmgxWs0zsaT8QsXGFrtftw2szteFgYWTFaXqxQHyU/eheCAdZ8eg
YzavMFvztbhPwBweeZAQcF4ID0pCkqh6GDsoprP9XwwG+AftHHBfgMO5dmatR3tPLBgM/XI56AJ6
ADaLIKtOfGFjcR0DdRWPSYATo1Lf1WiPoeZ+exSrs2WArmaPSOjHLSx0dUPHXBon92Wc76q6OTTK
Sxk3O5/29duW1nhweevAif+74ZOmyOsJo1vOLzOrJcTUYW/LARc6ATyDK2kdqiut7MfnzvdEeLAq
wVW95rMyeg8tanNnrYtDNxfhPDa03q5MQf91+9tWHPPq0xaOaQjDEKHyxuuyqxzajZpEtzcJN9Yn
YIaSz1k/xEEWIUnwu7QdWhAjcIO7PtCHyH/tBbtUfDv3PlJq1oeTYHS26hdOqJNfoElOtAP5LyAY
lHx5RnDTkKCtXdwQQ0PqRCMny2BUwr4RdlYsO0r++udTemlkcWKOmW/+rpXczyK5oYIskRnbjbFF
wLviv3QSQhlA6w/HsrpYuSQYQu4IQCCEyHDR+4XBxBVwZbhJ/3ynwOVDvmOG4PIOW6yel2p1pQtY
4jsQrw3coC32KHFr0Izdnrr5mxdZINWij51GCwSx3oiKoxylNELDe5qMOG2PjXoyMhodJqH+h8xR
7nRh4W9szrUNcGlyEQasQk8bTSIbAcjXLrzxXaJGrh9J7u2Rra3W3CYNt+FMJbW8RsWV5GeTNLJa
vdzbHSrKx7I7Bu2TpiVbOtirQwLNBh4HfQeyE9fhZlYeKv2I+KyOr3Buax+2alorwZkWSy6gM/cd
77SFASnrklajff0+CfTMzjRZcwar2nofrwzjysrCwcWkQM0XUAF3pv3QDnY8qx0OW0yKq1ZYFXqj
UPZA8e96spCDLJGwjZJ7BNKDZnpHRd9syo2b7HwiLvxaQ+v9XyOLochJEKYmYtb3ZW70O5A972H3
0Nwgakw7VPNk1wit6UZTtPGCXB8cue6Z7B2hucUNOgraFqAoWXZRGkJXLGtkc/veNdo/fwAxvv/s
LCJEIlh+qKPSe58V0dHKPgZGb1v54BjdxnNkJUBgCADl3EQNum2xW/uqhFaxqpJ7ZGiOHgRErqw+
yol87AQJZtk4uLu9bVcnkA6V38rW6D0s7ClWWwVGlcFPmcp7HsaugChkYmy4x1p7OORGKvF6Ru3x
H9dOCMXGJCc1w+ppHqE04ttNkuyMWHwI6AkfW++xN7/1kfHZbzynmU6BDq4Ggpb4A2TlUIC8mtnW
yFcC1tUnLUauWYHmkT9JZlWEjidRjDIU59isY357ileX9L+xL3FRUt6Z49jVyX3nvQ6eepTqnnRX
7mTDPm3zDf9ZSxVA8YSoLt348318sd0DuW6Y2iK5z0eh+dimSXRX9hL4LxBpjpCm2YtZmO27DMqu
3RTFkYuy8VfIhqKXssusz7eHvupdOnzfM3E/9aLFttFRfcmjCe+CCPODIJYcQIaINpy/cfiswbR4
DEKqRroAAS55sZjmJDeTJTDH3pT0NsmwlsCjZZWtFi9ILeyBDR88tT10SAV44kGNf6UUgeP3cfIy
BBvOvjboi29ZorSUqYuTQcaxoppXHbCEYMh3mz3Ea151aWVx05tbLhBwY53F+JOQ26pqI1auaP9s
Vc3XsBaXU6ssbnv5kAbk5ksKmXaL1FV1+FnUzijbSmKP743Cbj331xb1ytrevBzcIqyrSp3Wikm4
EAtll1IFSKPaKdNXCpwbF7LV/QLcgYz4HHbh1b6OTE2kW74gslpd+WLULjVTAtKknaToTq7dQHgv
GLtYcqLu/e2tsZZ34sHwn+HFvBZKz3ka9szr4EFjdurb3aTY+bDXm98FQVBddlcmGztl1TkvrC5m
tmirxA/MlvAQ6bYAwncWGN58D61agULXIFNHH4WymFS/Tse6m/CZBGIxv4a/tN/mzlndARS6Z4Am
gMilogDdtUKlx+x5iHoDpTrEvHRquJQQ00y24HRrHfucxzD0zRg0iaretZuA2k+FTs3Se1Ntd40s
3YGSOfrTvtHfw7Ti9d3OL3da+SVq/mLBAKDyloNXAtDTPAsXqdCQ+7tvhHV67xWPvU/prTftZMvI
2lTOFuZm8xlQsjCiVVKq14aV3leG/qPtxQ9oQO6HVP5QgN8a0Ea67fvzaX91WyRQg96aqVrhV6Jj
/XpM40CmWYj84Qy7JiVLQZT2AfffWjr7inrw62FjDtfsMTQOmVk4FM7Wa3tmimzo0A/9WW6t/Htm
hJVDyPNdlOiifZdpXylfmcc8ogXp9kDfug0jhSyeBxEd2mhrLEYqlro3VGLfn5uWtqVUC+J3Q6x/
CtXJOmZx/CQq5Y+2EeV7JYu6+wCVoTtLyeSNIPdmefkKYhvt4fN2eYOh7DPYihshGM5pq5CP/ZJl
mp1Y5cEqziKF/ttjfhO7eT8DfNJ4SkOnKi/lhKtOiws/Nljc4RGBjF2sag8AYo5hpm+40dtTfwZB
AR0Apsaj802eLsn8IB4NTDWf1VP/IDiGE776r/GD+hw9CqfqNf9Wfxvf/fH4MErGlhwLGeI3x7sw
DWmF6t15BO839rljmfFOFmI7DbYQKitTSdChz5Czic2/fOeOU222kJCO54G2CKs8IQY388Vm8cfb
Q5r9f7Ef6aahU2BWmpxhf9f7w0hzXRqjdjzL0Se//Iwix+3fX9sGMBMCv5w5Y8Q30dOaKQqU2BzP
eRXuBeNjhDYo+DUnyrN7M0EPJuOWXxjOJH8GhX24bX1tdIB65wsoGR4e9dejU8R2SvLQGs489uFX
8VPgoEm5xUO+slZwt5IAJNlJTmJ51W0GKaziBnBCLWo7vRFfqlB8yOsqsitSV7dHtBLPII4hL4Zr
SIgszd9ycSbI8gSLS+0znXrRuU2Hkm1X9HRq5nL6LTRC8R5CF4qWaf3HMhbwS5IU52EBfA5c+/xl
F5aDyQjHMdWGc4GWWSA1szuWf0z5OBuBMYGoRfaFfX1tRFSEXErkYDyL0GXUpeZgRJY3Mger6wXN
NK9tDiNovK+NjAjDKHEbjuc2+RnHjS3xOLF6x9zdXqqV0DurXymm+huFsMwk5bKvVi3yM+dE/24I
e42qWJKcVAt0ebcFI5kdebGN2VrzM0s1IANZVk01RWi8sAmnM4WFQ1r4H7opPY3Kr0iUHVl2pOq1
1YeX2+N7c9NjrRQNGCqlRTAxS8ruoc+Ekk8hBOuR7akvmZm45Eo2HH5tFgm3tHfPjYVvSEAtMEdB
HhrjuQAgEwu7olZ+JmPx2BbGuU+yjTVbCRhzWRGatd+UoEuazFxUqyqupumchW3100yTtrPB5Zl/
fpBAAA4HCMAHGgGW3Ej1kOh5pGrjOQxq1S10i5ihaMpTFxPtc6mRN7oB1qLGzHDOv1QIKBFce7zS
qL3lGcp0lrL0KBZnJRC+d5VdGfG+Lqc9LNEbt58Vf+QuMGflIBVilIswVUetheh3IJ4nrdkF0rTL
aJ4tlY96fUjl3aC6VKc2TK7sakwCc4LoWidELUw2bVQLcBEiMVkG+8ZKd8IA4+BPpdyYyxWHhGJU
oiEdJj4OtXlbXMTBcTJIYumtePZqCX3JMVK/5DB37ws9MA9CoiZP4uSVh9t7bWUB5zIIsOVZP506
xcKoroV1ZsjTORxezLrde8k5ljTb8jSejYENNcBte2uTeWlv4TAFb3BVgy/0rIV2upu8XXPY7FNa
m8hLG/JiTGNiVl6uTudOuzOSl77pd5Z80JOHokk2pm8lVIGCmOs7ILMNUmPXpjJNM7J8TMczOKqD
UIMqTrtd1Xsb7cIrs8YTimg4w96wtpi1ZiibbFSL8TwOUmSHXvVCO2vUduem2Kptrpn6LZUDI47J
hXvhhWkcV2GWZpxhhRM38augonOq1bJrQpNw2xfWJu/S1GJj5cYoK62EqUR7J8WSzcniTRsBccUX
wOtRhtNYpZlm5XqBNJ5vYhMN41lvc1tSn9TvbQceAmq6rXzhSoQntFMwmMmrOS4XXgcPKVqOMaEX
VldbAGEqTz9vz9fb9A5PRi5ndPNzaM34x+vBCGh5SoMqMRi/eMnDZ88/0lxdiHdV/7/s8aFxisUP
t62urRJNUcS+WTBQXF518Uk0GAKZI0UTRhsJ9KOixKHt++2fH/u0F1OmYL2g0FrupUiJFL83GB3u
4HslDJe85K2tJvj1SdQwMT9esbPYsqbeV6MusE6oXrqj8Cv2vvb78Clz2rtOeBy3UDIrAZaSy8yT
TPJx1gS5XrPGJyFnCMl0BuHg+iJg1dQWYACJ5FM1jqdAEXa312tlA8+ED7MuHD1X4ICuDXpiPgVJ
XUxnFf14dK7z1zAAMOHR/bsvJvn7bWtv2aboewfhZqLByb0Dm9fmLNkPjHaop3NZqv1JMdCZHaga
Okbc98eClinEQqLSDlF4P8fhoBwVMcyedCPRKzscreYcp9OW3NbKVqT0ziUI2DMEFcuuLFlCXElu
Gi5bbSByR4XatiuLrS7SlY2BFTwIeoq5cLzYjaSPM98v2+ncn8SX8ccWC9/KTQcig5lREAVBnhNz
ZLu4DjSi6ati3nO18uCL8egremcm3xMjhlgwEenzaOI7Zcg3dvtKvLRmWlTenKzSmzZ/oSWU6MbI
1OmD7dWZ242wr3EU1JPbTt82nGc+txavi0tryzJWX7Uy7EMdvnoyPpcfB6gw9qY7fjZbJ7+Tt6yt
zig5Hf4QZIik1zPqDSU+XDOjldGcC1k80kF4LD39w9h+T5InzXulq+kB3TRjcsviXIo7mSb9MuXS
5zup9i4VA/EYKluSr2sbltSlAZaSc4Pod/1ZwaRPdNTiR4ryTpUfoj6y1ekx+nNuTEPiljc3YdLp
D/ft4oDyTWiRZI1IpPevqvXeoGZfJg959UuTmo9RqDqm9eTpJ8H78zckhinXqYxPJ2m48GQf4faZ
yZhVrr+VVmf7XG/NztG1n9WXQLMDOAZv+9XbhQbEQcGSUxImqDcdJqMIZzzqJlwyxeyRGEkBtmUF
i/tWpt2iv4sKqXcTbdx4KLwNCLPZGUEyXwSoSl8vZG9Bm2w0hEI9+SQoh8Z6P4Ub4fbtaTLDU4i1
kMbMVYrFVFZtQn9ZgAnYrMYxdMdegXHko4Ugttjle++Pcb74zFxqpemQJJe6vHi2RlILmko4EBNZ
PuYqlV9eMMEXqQg30BBvy/m/TUHeQjIZJbc3z6xxUgeOkulcfM/K7JAKrduq9X3VDHZTBi5SI/va
z2iwCs5D/dg35Us6QXuSOHnrd5T7e0dNpI0VXXMkHNZkvwDC45/rFY1JJkkzo9hZSv+h58Qe9y01
UflY+/cNicY/vg/zrmWLgkKfYS/LlOnkl6YeIX579vLHXvg1669tqXi9PRmvTSwGRPml8mJVYpL7
T930Tfnz9xDNQHTlUIKk0+8NPx/qGXqG7Ld4BoG+h3GJrRe0HwUj3Mj+ru0DKp0ETVKWtMgvYlnT
IqEX+yFvctDN+qEFZ3JXVI/DwddfbseStwciI7qwpFy7wGQiLaeUWJID2Y6kdo8+qkvv0Xn0A9ez
Nhxua1yLs0AleyiNHdYi4fRTbhxfcbRxVwiH24Nai1QAzOhWJq8hUwK8HlQ1aqnWmLMbZJHrJYVb
UP4bxk1VmnkZrs93Jg8uJvImc0VFXUTEodAq7jBkFwRChh7avdIimztmiG+Ubh/8yKzqvTQUT33s
HxQB1p1Nmtl5eW59wcLh2buZx3WGo6CJ9kJQ389R0/Kt0xjvecUkYvMRVqN96Lmw7MeNM4hbkNPV
uVZQFOYkmmUqF3PttbXadw1zIBaPJliDXENd7k876omddGcbXCPIwlEGvV5PTeiSounIeOj912x6
R8/TZgJ9LXKwjqAZ8BeqLot90ItZgxSKxS3F7Y7V621/fHsF4vsvfnzh9qkq1/5k8uONcIrzd0Xw
MOn0a+5uW1ndyvDIkWLjDkRC4HqWZJ9yZRF63G2ro5c7mnDuczuqnLbf3za0dmzwfmXN535dILnX
hsRZcbIpMERd50EIpqfEi3/S2/9RkY+e132AvdJAxWgjf7jmaKQ52NbEq7ledG01EpIu7sVYPBdx
7UTVgyA/Ia++EaBWh3ZhZDGH8A6Bo9Ei8Tx01sfCb3f50O2hJnAKU3bMWEaswdinebwRsNbiIu+4
uXIJ5pTRXY8tRMQ5yPuSeF990I1nHf52RX1iZqOI90L16fb6rc0kbVuUVyjtUXZeBA05KUacFWtW
M3yuBf8sDPU90mt3t82sef2lmcWgMitoyjIoxHOY7bTOSaNzlJHP/njbytqKART4X9ksABKLGOxb
MZykaKqd/WMiPcqlrY/7bucJbnbwA/u2rdWJm5+rVEbBvS8RLWOp6tDwcXxpMrnjwEef7pPF8XLb
yuq8gQsXgR5QfV0iS6w2K2taI8SzGR5HurQ65cmg0tbFG1nXtdFAVwMJD+kiizbJa6erPMWPqrrj
MkOQUAMYIZkwKfr256O5tLJwtipT0rINevHcv7T1T2lmGj7If9y3wwHBzZp3PZlQiJMX2zYEvtkl
uSieR/k0jodGdLz2ELYbE7YWYHEw6jL07FEEnSf0ImUhsPrFOCoinaOPGWNQ29oZfMfqxt12ZXL+
5MXJPmudo9NGxKNAM4eMC2PZIJPgGoTuPMFBem5QjrEjaCff316dtxwb1GRk+p04NvAEyIyvzfDt
YhWNXncu03NpfO6zvZfDQ3hvyv8I0seqdL3oNP5Un6FTTrNzCNVHMt6b70PhFBzRNFZj23PUb0rr
1snGKbOSybz+tMV0i2NdWwNdpOf8a3eXuO+mw7j/R7zX/rk9BSspvms78368mOkotjLPDLDTwFQw
PfR+ZCu5a1i7TLkL4PP8p49fVOUYvG7Gk98Xl7eL/N/sL07SmKVX+g7TVX4XineKd9AyUs+2LJ20
+phGn1RI7T8LKBON3t5LnfBDLjwXe6hqKgERqHeTTrbVv4+Pk7qTrZ+NfKj0+2p68PnLuS3vg9fo
XeHbWVMea+GEsrdQTbaXbQSs35QWt4ax8FXT6LtK6azuXNP3Hp7Q3zE9yZb710bS7ZhKi2HYEfmm
NthPvROg2PtQp/neF96F0SEGQR7ld+bwWSuCO/Ws+Z+l8jnLXE3N7KZQ6Yhzkyl2tBah2tdI+FX3
vh3CKhFtnP2/K5C3hjEfNReOoAeDYZWD35/V7Jni4ABhJGLQun+cyWcmu3Py1+B7ald3hudOxMs2
s+MnLXd0VqE8J2BkgmNoPApO7H8aTRc27qYL3Dj6mItOqZ+bp/BluPNP8k6F4Q3lESbNZlmqk5S+
z/f5szA48vikvpjWSxq9xsLjAM+13b8fPpaSHcZP3aMe27lsD7T9yfei92SlLmw3VrAxESvYI3YE
yCYUFlBOo9H7eiKK0RTqgZTDGcYsIH9jWu/0qpzu0jKH13vI5HOUQ7fsK/pTMqb9h7RuYaIcxq1G
89+0L9crIku8P8lBq1zNkSm6/hAp6cq268P+POEuYDAdSes+dOS7yaw6U9WczZ8l0vEVQIq8lHaJ
pe8U8c4av6Cea0e9shs0eyTH0tgC5IRJH+/gGDvOyd4kiO1ShMlWcJpDq1dHc87s0ydrpuem1o/i
FrHg5lgWkyq3uVwWVgCuUTihAmN81o4C2yJ/Us5+vBt8EwzubhiOcOmGqKimAdliSpP5XSw9RU+K
YavCMdyF3SGPHU92u/xHvg9OJBgN5SVvbY4Le0ub8u1NhOkHfcZlh2ILh9H19CPC0/WKnvbnL+rd
s/L8x3H3+tcXExIqAY/KhF/3mom1qPapfGhMcOu5M1czBOnR6qZdM6b/tMp9Xfg8moKt3O3vxvc3
HkZ3DSIpPGi4f18P0YyqSEzbqAdRMj4JovAMHxgKwMFzHmunDL7vQq4ALxPGcgoGo+yKpeN5ySGX
rXetOb0PuvE7+buHoDIR1e7qh670jlRt3iHqyaI6oaS4Pr2Lwt5CMCKb+l2j7BXzbLTv+gw4tKE7
vrCxf1eXDSQYbZOyBShncaAV4v+Q9l07kuNMs08kQN7cUq5Ml6q9mRuhrbz3evo/1B/OThVLKGL3
YIFZDAaoFMlkkszMiJD6LNXzYV/HGXogY6vIehQ7bB81j+tr+PswuZi+E1OUh5S1IFd1UA+4O6j3
dZADtIuelUK9AyvIk6REVppz6PvWLF6aDv2QvvZJaeX3bfidNi0B28ym13nSSe9DvZMy2RSV0RWz
DeMrL+9S8LSlwwCXHBRGacUnP+j1ognnYQ/tGM2ZuN7Jc6GxskBVrZyDTl7B+R56xhHzE0jkcFB8
b+U+trhmMkiV5oI5N5yMjdd1ToWGEkcGDcVNGOQgnxjz3I4qnSBKZsizzCqejK3qNKLc3l8fxqX4
A5CiKMRB/WsJz+CMOPdVAB/AyGE0w74A6aMmgvSxA08oVyhbee7dRtnqujtO7zJnGuEBOgmObpBc
AEO5MG1L3GSG5F2sWOorl+8v6LoAwAoQN0hW0G92/lEi2mOXqR32g+7f54bbFndCIDtdk23Qllr1
+3BmCVWuLCdMAge6lCYX/Y1zk2MFvLGR8DCZ1OYc70AfybjRrA5KWsITGtrwtpDOLZStNnBtiu73
HBeAMHRb0dPE1Gx6N0XNudsVE6Mve5klah+hp/KvQSoMASKZK0UBg8NoSxGBNN6ouJNi96wdu3K2
Y72QU15oGlCVo3uxa4Mbh3TE5AnaJi7iDe5YB8ULeK/5rJ/71HcCljjZEscvx/bXIvUC9FPdz+YA
FqN4A93ET/Sbb6EKcH1zrBpZdLZAB4aKvU75RBfICSjxhWGvlz7Jpj+GzzlRdi+F/bbL/vSsQsCq
g5yYoxwkl7O5LEKMKd0OB1419WOz5WKS7xqGY6zEclBT/h0X5RiTKE9VMsFQDxnjIsNt9EvjbkDS
5Vyfv5XX1iJC/dcQ9drqmlTNNB0xUnrN3O7bf8tM6UcGvpM0jOLGuguemKLOp1ScW2DIYSq+rW8l
nnB252SW6tQ7HCAaYyuzJpCKTzPyrqU2whj4ou8B4x+OYJFgzN2y2hcefjIg6iYTS6gtaPUyd8fw
tm9J+9G/dFa4451ui4a27oVhb9kx1+xRB0ESKnVT4C6xbx2AA6qnzJVc/gZi4FsFHcUsqofLPNGZ
Z9B1u7wajULWpgE1hk3fec0IX2Q1CaydbafuRzcvRH3XGhGP/dtB5Twys00ekny25r2Ym/CLkIR7
ztUdnlhab4d/GLtsdYjwOdRy0AgOEDAm/OTlx41RnnM+wi/QCLu0QaSHCHDOAhKuZBowkydmKF80
4iyLOA6bOdjPklV8t4U1ItPQO5ARMcLAnCpE/tAGv5XJuAKxBkh5qMaJQhwvR6ac2DqUsRRXnyfW
NljdasgooxoGoimAoM9nscy6IG57Ec+FfAu94RtpX6RENeNj3RK1I8U2tfmecHdyzbjwrkeUBTPG
LyBuEJKcW27BrpKAPwQuimxIL86b7tVQClvL93oygPUVqKPyDZxp5iD7jPjy23NOb8aFwAYIxwVd
Qr9R07ltytZXcLxV4Z2cuo36oqW9K+c3M39UJJDOBh+1TOQYbFjiQYigABnsu8Yd6sdp+TjjjTec
QN78e5JYbem3QVcjeg6X3lAqSvhR0YMiNgXwJLovhx9u/jMNz4xItOZXf21cNInFYhQucmTjPr5R
1A249Zx0H3oqGTegm7pTH8iwldzrNldNLpdNsH+hTYTmDeK5XAtKAcOaxvdG9MbClbW76ybWLhNo
wv/HxPIJJ+FAk3qx6oDA2vtPsjlvWmJ44y5kXcXW7hCnViinVUAqhcdHMiLkPWhGQtSYc+cUDS+q
W/Pbpt0wycB+RbJpX0XdAk8H5PxVsI+cD0wshywHq8S4B1mGXWwCG+UFzasOys4w602/G3fabfQx
O6obHKXt9Uldiw6ntqnooGW5rsxzDkyZ26N6AnTeTn26buISeL+4PKr+SwcRdKDoOlqGBJAgN7BR
W+i33ujbyG03iauZpSvfc07m6IySwHL9upjQE4PUPTDjE3lsSxgczJGwmI9WZ+zkx6m7XyNlgxa3
GWYsGwBxr47C+BFyvYcVZOyp3+6ja+OgPH6s/ckfe4yDe3Cq+/KxsYN3cCxte6Jv5020q6xkp26r
7eimG/E19rQ335v2zS3jari6t9FWAwJa0JsCrUf5Z+zLrZhgxArYvb2UU4hQsjRJV09h4GvQ8KXD
FE+Xr3X0I5bSsmaGEz21D/JOt0E4vYluaq/Zdr3D8MnlUL+Y2hNz1NErxWpSFHkJlONPszEeWuw8
yYlsYV9uhtvhNfTS9wfkfxkH/qrvnFilgn+Sz2mkGotjgq5/sNEuaWbVY9IxkngMM7+vipNImfFj
3hUqzPT6hqsf+vk4y97EysyvpZnQlvHPkv2e/ydmQPQOfI9WwEy1yTJLd8utWhGSW1DbsIRd8yCT
GQSKt4pdmdJdvxN2+v/ffNJ3mykoQK3WVZhP9ZUf3TAUSFKPoLFlXCdWd8AvhSsAEGg4WSb8ZKRA
i/JG0bTjvppdNJGijj2xAKmrMevEBHULzTQQ8PpI8O9HI0Z3qidgKhk+v8TyS59fiGj/NwrK54uo
7ONJxyiyu6Ei+ZsikjQ/5P09uua+VR6oUXTMM4yKS736mlHK5VUtUIW0xbiQPQ+I9DHfTO+6W2/A
gudoB/4TF171M97spDc8J7iSsCgaLnlRltPnn4m90LmV225MjKbGB0zHhqi7xlS/5JI0A5I5BMj3
945FUH7dW5ARO/eWqal7Pioxz6CE0Dk3iuymZZxw6+ELrggdcWwyWto1CzhVrhWELx2IDvU5Cx6q
W3ANE2YNf/USj138jyVq/Xi/Ghq/wRZLnocd2HAdcQup5U1pgqfkPwVlXL404GMXEmPqoPGbOeTV
rkNAEa2j1JMZunSvgze/GAFRb7Td8KV2pv9ZWHjp5gHrubKWLwBtzj/WqU0e+GEuQ5MTt+bMhIhL
8WMg5bcNvhORIMuoP1RfTc4s5qw+VE6tUvseMphi1aPlB33qqGwawQ0vWVKzjY+jxJt6WhN9usuN
bZC+hOqHEYbESBx/2EbtZxLkL0H+FI+9107SZmKBiJaVvdi5J/NBhYsK5FuFXC6rUb/IIgeeJHvW
iPiZR3dBaib/7aV6OhWUqxUROLlnoYer+bZUWQJO5crcogyP4xKVHpJvbsrMih6N7X8JjH9HSudS
BF+O5xm63vu42qa39RQASvei1k7QP9bCV5X+6QVcufS7ltlrsH43PjFNxYqOMwCUirH8/J1/UO8a
E2zuZmkPlk4qa9zVRGREjtVz5sQgdeFvDYWP/IEf94FeCFbFjUAl+pzESN2s3kBOrFA38EgU0kmM
Bwwr3tQiEfC2MJKdzHzpLtNzxUfpQqEyFUkSdEuoBXPEVuzfMv7YCTKJfSKV6lKWL7ijNPWMU21x
/WtmqUCFO4/MTymGB96kxDQ839E3U0uql+uOuXaQAJMNARYUVVQAS84Pksyvwzht53FfTJBcHN2+
xK2RRQOzagRwFYD3wHAFS+dGRg4i5XEj4eUu7oxSMKv2TlRY4BiWESrKhQXoVBRfxBNXeg46nfDq
ts3vr8/WmmcrJwOh4lVcyn3QiLCh+w9+/MFB6O26gbWAeGqAWo6hHoCTEGAA/VUQOuygvVPaarUF
UGQsAFZjHEir40HuCgBHFMEBWjxfmLhshE4oYK7cciaLGmJ1QU5+nFqQMVTipOjw48kGJcFXjvEC
+UVs0ztkAQv9v4+nFmPJRo5jhd8XDxm5G48j5IlIdRe/C3fBY2v+4C/O9dVZDaWnJunl0XV9aDUB
L8joCTxAaMzzd61WmV2mWHoDhqjmG3Rn+fRQVjVaBHmwq9YdmYI3xncsU0cNHTCUZeBI8hnAep+v
W+0HchtrMjZUGmWa2StS+a7rUbiLxSkNbDlV1IlEA4+mMiHlswc/LGWwV8SCMG6TWjM2PXDKqcXJ
FZ+Ali3Td4qSjzetYnQB2sRKVh//2vcumFKsFmLNBQZKj/WUa4fFrRvAhPMu4z6LqkpdyNJPZu4r
4V6bJRYYZNXoEm2gKgWQE13wHMWRj8D4jhdV/yQO70azrUoZ756vUn64vh4rnr7gyPECWLL8EJQ7
X44e2izpkMJSMkqyJVehuonFujDxMDAYXr8yKHB3gTUdhLd4+9IrH0gl18k8umqh/cJXCfCc8w1E
uXzuMKnZ4/VhrRxBaHZFMwlSJQuMgfL2yahlHyLHaLzv+RdkXtFqZXgLJE8qPD6eLRBp3F23uHKm
A2IFKcCFdUIyaGLsHpUiwNsFHkgGI3CyOTEsHeJ22w4UcA30Tdz/YG6ZSCSUAZul3/ZhrufFkKN7
2ABlpoQiCdfKbsLr34FWs46nlYUDLmnBskiAsF+wrkZ6Bk21IRX2cuGDPLg2w3E2EyDZVXl+rFtW
yWlt7QQQ6aFhhAdykW4FqspQU1s0tINLaXaiadM2tWFFMWfrgbZrtPy1UoXvfz+bC8ELZhJ95SAI
pXaBFvC8n+n8PvmRMuknayvITXwKovLzH+xgydB0IgALT+d626jWoGjbCfsM8gTJ9A6geiuQpqkY
h+PKrkbowMsXxMDC0g15Ph5BrJQ8aXsQLRbhq2aUzjArFuhPGU64VoAHehjwWnA2SHiVUodw0SSN
ioYkYS9y5XynKFlrZXiFOcIojLZu9Jo9jW3zrRsxB5rcPtj2is5ifVzxzkUieCHDUha6F+os7cRk
DCLUCvc62lPbpHdSvXT0IDi0hmiHydf1FVx78Z+ZoyKLIIeFDPkKYa/FvFmiKFlqlSWPHwihRpq4
Kg4gVQ7MMVedEEKk//6SBevg+UeLI3obaRrbcRL8Kgcf674QCqL5OPJm3x0MHe3Sh7J0U17+SrmS
AYJd2ZA4r8F1s+BuIMhDvcJ0WWoazD68Ng8foaibv+S9tOX4x0JJHUktGaCptQVV0NcIAgsYVOj9
rwt56Bs9GnZB7GTlMZrL/fImqhInawIIqio+I4G/NjxcXIHyXUSGeJrFVkxmkS/UTNwHoTnzqISi
HTCoDn0A5uj6JkYDy3UXWh0fZFQACwMRO6qw55uznaZOLVBz3hdzRxbiY+NGSaNNhq7sTGSRc60c
S0Dk/GOMTnar8zDqldaI+64H9qcXKgCa8KjNoii8bXuWnuLy6aeXuyWkwU1wcwHHPGI3tReTDnp8
UgWEnSSQbAadgOVbEfpPP7uviFUToUdG26KmkVfruhZzXTxEE4lv7qHh4TMgnLRjUBZosFEDAKSs
RhhN2ZmjSKaEyF9oTwTWomT1kjAmjgb1K1GQKlqoiQf1EGWkOcw8KSciob1iI7L6hy+i9u+4cDKA
BpQHVktfnlYn+XopTcemUGLpkMW+04c3i6x6DxANSJyN8MuIPJ1vLanMnOt+f1HEou1Sd021GXIj
02EX5x14AiqSBWYVEd7R8Z9waI7DCwuXdpHf/rWJ1kHUYaDvoSvUSajwQ1oKSSgdhsnONgNEgWRi
mM1nlZkyMi8H441lcnUpF/UXvLbQu6tQftnEVS13cSIdjAoS14SXLdDwRl8T1EtG1pv74jT6Hd6C
uEKnuwSqTspYETV62uWldOh+gvsMFUHOk7zxOXlMHPnfZjzPbV0IYA59NyuDkWMqUeIEc9ejKpHg
MfgqLP3juqfQEZK2RB04XADeMG2AJV03ld5pPsefsiKpyHJI+ppE2xHPN0Ii16qYLHY4wh+iP+hg
BSijzICaSW4nIKqbD207aIRV8l/1kH8WDaTR52abmvf1GffMQ5+ZMYCmlfSdzVarI1UCEaR9xRJf
Z9mj9nuIjpvSTzHMoiZ+TfjS0ZbCY3xf71iZDZYpaovzkQHK3Rj+yD0k98kusP2cFI8TTwr7uouw
DC2nw0kM87keElxt8Tsm/Vl48TkSRejTEqC1LTEO7MtzYMku4nqJ8hj4k2lKJOh/JqmCtu7D2Oom
OtIIcv+2WB7TqCJc9RUFzGTN4gHn5ygK/TJw/cDS4VZL37iSKi51oS/8gxJ2yLa3duXr21zQyDB1
Vo59p+W7pEZfGko9Qn3bBSi5cjKrP/lye5x/BbU9Si7ugmLO/IMmfk+JW+THSnOvLyPLBLUVOFFL
em5KoRIni06cbg0IT0Ms+D8YUZccKo/iLsj1z30F+IQJbUW9f2iChvTlbVvddAYjpX/pjwsEHlc6
EHQtJB7UCxL8rpyQznPo6clOeRWOuNfx8VdjHNNcJU3NuJEvO/bcP86tUQFyKupZgIxB6AVSYCCF
lwuEa9gtipeOj+QCkpQCBM4xJLryEw5hFpdaFHuQxdxmxUMkk9SHaCqZqsmKy+esRuUxTGxjJvW8
HaSKhFoJ1F96jPvSjlVg2qHDe30xl8U6H/r5N1FDr8QS/WfAu3qxbOyq/EEalvLfXZ+zvH/luoJk
FdJiizIkXrm020AaDIw2QxJ7etRalfZS5oUZ4pIJkhnjDqp+nhiR8dtQGGmy3+QeNUJQvUHiBlK1
oMujqQ6kOWpavuhSr7MnFx3gNtHucyt2AhfgfYuzG3SQjCZyom5GRCskkas6idU6T8IXq1Xsl3Xm
2rdQIWBG8S3W+z710oU26BYlZ+DWiYrqc97te+FDSHIz/5IUNwbQUQfWBHUeAKSaxhS51zYiyZ8I
rS/dnuNsNFUo8UuaP2ShhcZeEhyB1I6r4wSRgj9SvU0SU+dBTcBqBb/cK6gP4AYIthtwOIH38Xz3
x3MyiVWtpl6VFl+6UOBixEKkX0axcxOUT4IvwpDbVEsBScFx129HFQQYjFfqmjuejYNaClnrAzVt
YIR3lc/OnSEAHdtjvpEOs40u4a4lYmkzy9ysoVEBWuojZRInWFU4CzwmTWSLIuOZtXKJRZBZUqZ4
M+LdSMdOfggCxW+awuPqymm0W6F+AOuSOUToY5hACrc14poMTeJCZvB6MLm8aJ5bphbOH8ZOmou2
8DL94Y9U1Laemov7DixpjpU317klavUa8IPm4GYpvDJx0D4R6DboMSIOmjxue5jIEDLutqsjgwbK
wgKO2E3zPpRSlsVGW2Bk8hvX1qTXOPjHG+RbSSSyLkgrMRkMyH+NUQcsP8pZJGQlBgcm3xjA3+5d
K9waCn3Xl2vlNYdZ1ACKlNEsi1oMZUiLq7lOOqxXOFRmI2zVcIdLu9aiJSE+CP7DqN7WCQHMvegZ
jQHrC6hrUJdHJRgEWlRqw5hzlBu5qvD8eVtDAiR7AuNnXbht86Txt7V/M8aMg+CCfg/w3gVHDvEC
CYR/YC46j1xak5SDHqqlF73PTn77wZnDrSwRxdYR98W92W3SJ81i3awvYC202cW1Tq7WfIOmwSnW
Sm/q3uXvrBfN0E9xv7Ab7mYuNupg+59i7Mr6YThOifHU60CUvgHioqosUdNfEhTq/DmbAmrW2zFo
5VKVSo/b8KbkxE7yJKJBGrlWO0nNNjYjczZ9Eto1icmAciXh0RdkFy9yQxi+d3nDO1+N5d9PpmWe
ymDiS6xGvJ2dyitmghyXmW96k381DtVNvPnZ5CZ3q9vC9rrplWsYPEAF4zOKMOBVoSYhFiuACvK8
9IqyMCfQEiUgd0pGJxaRHCpBacBCxawahGLBkvDVIGhEGRwmtPIgX1p6jfIKbWuTHw6xH1ix6jXF
QEA+fn18K+FDAQkqlG/RywEqHCoKV9rM+VMnll42hV7i5y7nV6TA27hjcfmt7WK0coC1CiUY5Gho
OPIs8RkEXKLK+wNJNCtxkZwhT8FRZDBnrt3hTu3QN+dAlSCEEMMOyhGP7eP8WsFb4iNnoxFnL+MS
h8vcIQSxru+M5vtEgofQ1jeZk7vdR/BgbGvn+hSvXILwPQv3mSKhTZ1mLubVPEbwyiqvLmOzKGJz
+Lf9GEvUWKqEwHgjWl2Q8ohlF4+KlFdeE2XCftT00I41kKdcH8dvhYwOCCgOSGDPQhs8CPbOd6FR
lL1QV23llVvRrIjkJBvelm1lP5KbwFQ3s53el+YTuhfcp9Rk5fbWpvHUOhWRC4MrylzsYF2HsABI
mIVbMYwm+/ogL9pD/jeXfwdJRWBZGbK6qzFIcZc/cq/RBs87nsSWK5jyje6gdad4Y7xfV0cG+Mmy
3bEtfjknTqJbnYN+oUmmykvm0qqzvZGwoEMXHSi/ozoxQS2dAnVJHdChyjM24i7+BHDQf1Ot2m5u
BNvfqx+BxeRXXrkFQU7g76io9ZobQY6KBqMKt8qn9IoJfY6t+gOkUNspApgnvted0DYs45Gxgsuj
4sJNIUiPAIpNd4HXiII4akID+1/J0aXbmEgW+Rbqr4abBwcBrwQ9ZtV8V2MbEFLgUwCcHEhGen7z
JtQTpJ+91gIphe3cpl5Ndh0jWK/eShA8l82HSiTIlc93YDp2aIichsqTiOomm9ThbNyEQt9sbiQT
wOG99DWQkPwwNUTWXkBo5fjH8u8EnPooJDAyYYZlBQ1T9RbcMffpXj7O5rthdXuNsYbLdJ0tIQQE
UcpSUNnEDQz5v/NxKmXRlU2OkAmBmMJE4b7bqMqU2jVeYtZ1d/nlgbxmizpwQ18w4jxIKi8bH7P4
63v6E/Zma3HtfkJzty4fG5RKyjuwYGUtUdpj/Af/nz7qcdeDmKCZnDQQGXmWyyBEjZ9aZxDBB0Kl
45tU6RVqzoK2DYUHLnyr5tDkQ5Js+8SNNSvITLDjgSJLExix/vJdePYFSN6dr4BkSKMmSviCdvjx
wdL5k6HjqjrO0mA1s6Noz8X8LFQGI/pexIwl66KgeIM801LyptZdKvk26tFn7+lDZpfqXS/sRC03
07EgbfB1feEvfGyRM8SxDMobUEYZdJ9GpEldValq7VVZ+lomgZOXotl03fN1M0uYO3MvmEGxbyE+
RRkMGezzicxBvgWSeZhppsAupIdIKd2hQEmsYDjN2nhODVHxNmkwtRmYqbwBQtBxUZp6ZhxmuWBM
28p4cNdYkmOLSCtars7HowEMoGR1hPGUXjmGRA+ftNIpDFaJecUV4AgL3A6NT+CUolxBiOQkloep
9qZnOSWyWd9WoNoxnOurszJpZ1aozV+qA6h+5Ln2ND43m/g2smfkjK/buNxLUBfApRe8mb9s9bx4
PmVtnJZQY40X5BQ3HYq+kkAPJ9S9hXeNVcSKig5dPzHLPqlMCIhUZGy4BILpCasKvDanC+oc3EbL
H3RnHp/19VCCvtvjtZ6kiuzy0Wci56avAWQOTMn1cV9GVowbR4aMSvev4hDlKnEeD2KqB7U3l29z
gNZNETVuSxJRaEMNWhqKDVfepkX4NJaO8WdoA7fNrEnwICuhiL2JWoSqgQagBE/W0Rg1FursAgCG
2xa+b+G2QZ0HnP7U9yV10uf8oFdeVxubNs9N9TOE5LYk/RF26OxLHkuNhNKG43eQGXB0aVuOhybU
XN23J/lQGyRMn69PmXwZLBb9WBH9cBo6uy5Yabo5aUddwx13ql4qKBi2icy4bK54PBS69KVWgs6t
ixL5wuA/5kPVeqUwW2K0GwN0w6mMILHiaGAJRXP4Ihx9CZmNukar5gTYsiLZCfNPZRhWDFypGM5g
n0sZ2dmViHRmjNrDaREIaq7WrafUuil2x7D87MvviEXIt/wMFcixJjiWJKiALcJM57sYFZaxr8Oi
89T2g4PqiW7UYMAViSIeRP4JssP2dV+4fG7hMQB+iqWFEBUJOMS5QWkISohDDJ0HvTupjVF/CDJL
aV7bFsrwBrDHeUoidPl9Fo9ontwWj0b/BCgLPNVT9428uf45l36zwDBw8QS7laDLNCdamqUTRPfA
kZvlt60KycabWCsYEWPNBtKL6JqEpDNqeVSgDOUi5TIp77w6RrEjOOYF8kz9v807YwhLvgOLiDId
Uqfn01rmvArZxLLzgJDB+wAtbrId+URkPZcv/eXczjLYkxszevmURm5hB4AMyeEXGpU4c/uZ6DVj
S19GjcUS9jTe5mhD+XWkE0uhNMglikWd10lqaLbCeBTzghXNV4aDVDYwiAub9UJfcj6cpgqCGYp8
vZdbTmIi1UxkRpp38efzDYa+9BML1Op3KijoQgUW0OLiVGZhRlvduWPlyy+oCzTEV6SSdeAJDOhI
0T1CkWYUdSfFvZfK2WF4VAfc4NutUVfQwXvKwru5K4HYzrZT4+/S2Z78gz/KTqPKZifZwWMICBwY
16AUBH3l6qGIiht1Th2jIJx/f33LrawrvlTDBRWYDVyHqYijT52Ax0nVe77ecNs27aFq10zf141c
KHz/bz7+WqEWtqzrsS6npvey+QBZoFw20xDns/we3srZaCrHYMgrYhS3I58/lz9q6MTo0RRTRnxZ
GSzwyNj3S8Eb2k/UZ/SF6pc6VNS9GOSZRt8RhTHQCzwrBgoLiKm4UUK3ge7X6nNp4Musn5CQgPy7
9Jrcx4/dM+Art42ZuaqVkuA2utVDK5ztZiuSL9W+PtXLjqccXIF4igreIahSIDlyvoW4MBkSrhEn
D0ppRM1CUyj2oLW0rlu5PA4xTPSdQsJ3YfKhdQ/UtMiKefQnTwBfqBqjZjFoZp6/iKyE3GWxAhOK
3l1xaeuAvoK8LOlJ3BnaXOUBEJi9yZytcSvty4fAFrejOViQY9oDSnQbmD+xOz9cH+HaPJ7aXf79
xG6URV3Oc9XsvVq3jEfUyl39fEzL7J78tizGrRiDu9gziOx+gOObpEQx76COQq4PYuV2fG6JeuBM
tcaBhAmWJvMjc0G6etC38jbfzG7z2ljvzWZyOUf1kJUmg1lbPvh3GF+wbKlzf8S1fIHvLWq+qK0t
If9krLM+a3k1FOBEmgZ0lmsR8bmXGORX8rfC21lnonhpav5A0vtCfK7BZFmHTpIPx8hviIYkZanO
m764mSdb1BnTc3ncoAeLRzhAdQLPzN91Ovm2OszQ/BsIsjdDLNIsZkG2ZlENN+lY9qSWM9XhVL5D
GV5S3evTsm4Zd2QQr4HRms5BaHqBDC2Sl16NHpMBvRe5nhFQeATbonmNdJam1mXcQ4OLpCPC48KD
04i65ekaH3NzHMteVKsHhSudlosYN56VmyRQjTzSabiQo1JAy6QJk5ahpmjIXhva5S0QyFq7nXUC
7uTv1MtuSg8YenAJDDd1ZkkygMPobLsVnMgSzJ5jLOzKeXP+MZTXxb6RZ4mvg/bljq9M8JwLsqnh
FhaZ0bhtuo3ugHhmfh7R6dRuRMfottfX9zKJquADcA5As0SD8CGdbi/0apgA8pC9SubQ8GlKwl20
97X8qYxF8M7t0vAgdrsE4EaBaLMOqgMnVj5iEDB/XP+Sy0rV75fg6AVpE9LVdNYYvMFapc6x4mmf
0HSXSgIO4CQ4cmZ0q0THTAG1sJtVh2ov7sKd7MV36rHepffzt+DbIhFfQMmK1itjI+lmiT3COEgu
72M6DikIeqrg5EWnLLVQSd2IRRnj66b2swOtUguaeennR+6tuuLwLH+5PhuXNQrMxqk9aidwMoKR
msHe2Ltg1LjxjJ1Pnt69hy/GwH51V6jAp2KvYUg4IhdgzXngC7J0EPMkUTzpOKREb0h7O85OcB/Z
ieKoNUndQSfDeI/+vrogwb56NgRHPPRv8x+tP3DOop7QOrN2Bw67HCz8ZTDblQM+FaBlr0/K5VGH
OTn5UvH8S9ukbntNzRQ0yfQEYjJknneKfHvdyMqhByvIhqCAgTABTNG5FTEUxkBrBsXzJzOB4oMh
4xVxH4kKhMlqIodElsFplyQO60Z02VSyrDnuuMD9AZWKAum5ZUNpIBfO9YoXVZ/KnvOtXLDyxuoz
IgF8GB0nNIV3/P0cMYa8Oq8ndqmrizL5Qqc0rYLI91xHjzlWvPxPawfIJhR5wJ18yZzcDtyUFLPi
dVHrzRo4w/TWlZSR8fq7zLVgCk/MUM6MYmGoGuOoeEqquMqQqqY2lZ81krKp0Wd2lEJP47q/rJyQ
y0GFnDnWDgxG1P1LyCo/RY+Q4qXlW1Lvo9YBo/Z9jXNl4KJNOLIknNdGCCjqIsCLfAhYw8+dpFAT
TZoDVfGGMSdy8KKIgxv7D3kBBYY6Ywxu7TxeGm6RgsPlGSrf58ayqB4jwP8UD0grlXCzodlFnrNY
hlduf2hqRdIRT2lEWLxIz82EII3vclWUPTWFboM+mEpyn6XPsgJMjmyrcJTRNngy2kNv59qMglOS
OxUUQjpTjxxDeovRbNXyCukym5lQWL0wACYL2VY8koGmoSZB6aIZ2E5V9vI43bVgq/fBosZhfQHQ
CFWRaCEehj4HZQMIx83vaTYTMJRmgilJj4GxKZUXQyb+A/jC+u4mjVipscv6GMIGKEoXRWvoUEFg
83z26mlupQFc754w1USRTBFk9XWz8a2uJO++hdboTrmPbgcOamj8U8NCca065Il5anrGRdsX7o7L
6ZhVpA2nwY7iqrKaAAAyzCZ6I4xJsq/vujXHROe5piMTiBitUccxv5DMaxMOLV9sGhcJrtiSJ4Ol
oqQt306fjRqeqUhPAaCG6HU+tVoJ6e1kkHBXfMQN37Zlcm+YN/cBcf4YxPl0I3LgzS3+CuEay7Tt
m92L/U3eb96fHrq9OZGvkOw2D7Z787bZ3G02r48/dw/PBbH2VuC97ne+ub9jtUytLcfpJ1OHZKkP
fdtM8NZ2hmJl/KRN+0GrnF44CkymldVbyqkx6sTys2Bu9EmWPQkt9mW9Q8OjqD3JuSN8cJUjyzZ0
LHb6TVzufZ1V/187tU5tU6cWKjtSE+dYGyl9k5G8HGqIkFvX3Uxci+6nRqi9Ffh8CYY4Tfb2rwUZ
HTTBEx7ve8hDuelWIxURbcjPEN3SzFsoT7W75gbPY81SLNYTee0CCoEIOP2SCYdQ+bkrJnInSWmC
cyaY/hTjpl/O6YC08zFq9rzi1DkLHby2xVATgYwaoj8uRJTvV61ecXWEVrvKh5IOIFQhA159IR+D
fj4VSVrELgEvDLxBzoeEjoIcbVyp6jlbUOdsH2fyrVoy+dRszfz2re/byKwsldggWiQPG22bvj5n
BJpE918sINzaPj/9EiqG6dMoi3O/jFXZT54vDXiB/UEjBMOdfheJjiendqiDDhwFELjV/o+07+yN
G2m6/UUNMIevzTBRI2lG0V8IJbOZc/z176F273qmxWeI3QvBhmEDLnaqrq46dQ5GnNBhm9CXF5O+
375DJo2W+5d392Fj2F+JBfoY27TuPrqXlHogxkWCGeJW7hujtRW597vMaXZPjbWk2zF3oNDNL4IW
BfTNSLReLsdYMCMN8kY7tJ5Mm2HbyutJ++b6iZqd6TMj3AwQtS5NJlXaoYevMICwFA0KPQs9e7tu
Z3b3ntnhLohKR7a4rjGYxu9Tq9ErNIpAC2IhPpqfMggMThcROgamrzhLzAjQLTLHttcOoIjFQ2Hf
DmsRWsXXhzLng0wsCXDXYNdHL96lkS7JWp+lqXYYDEAmn9CTkD/qPTpFkZzI3q/bml2eM1ucQ5cE
T1UgfKQdfHM3fgihDRImS6yWguY5ZwbFxO+SM25vlTv5Ytt0pcYK7ZBDoi2UN1UlWANkn/v+HsFU
j2KiaR6vj2zmXsQ6TbwR4I0B/oDb3QbUrP08lrWDqQ7DzhBZ4dSBuBpz7aZClsgqxmDB4swWBHEM
ZEEUAX1bwBNfrps5KDoIQOFU5FJ8FkNkeNrq4fqgZpbrwgSXJdCDTEqFBv5EjBQqA9YLxlRldJMk
s68bmtno0E8CUz8GhF88gV88Bn4diTBUgF4zvGPolh/6hV7CJRvcphhrQff1Ejbq6BfG0uhrsV+A
Q8/OF5KZCkjcsag8+tjUhjaGJhq8T6yltB2HB03DE18h0F6M0MZxfdLmthyavQDcUzUwD/NVHMlP
k6waO+1ApIw5LctkKo4QbPQqhtapJGCrJmMLB/hbspe7YpAm1nVwsqBXEst1ueua3GONmAgYopvQ
G0hJ06dw9VTanZMhXAloYd369Et3Vse7u9c7wz7SwU3pXrQk24IyIl3/7uhS7DI7EWffxIUSCQGo
EFwP2D1m/VAHvWFFRpPaBQoxijnQVgWn2PWpn9tL57MgXc5CWIKOCN1w2sFAY2Z5DKVNHCxUaGdN
wJ2AqgXnAmt8aaJL+0QjqKkflPG2808j2qg6Y+F8z7kQAMz+scE5LdOvShLUCvzk2H30Yv1Bssq5
PlPaNBU/NsyZDe5GrmWhbJDJR0vFdtg+VQ7e1FaNvYPXNH4iWr7sDKvZvsi0dBEEP3xlFpk2VoSt
heaFzDp+bY44PhsNDUGBpdDA0i0PanD4Y+lEm/BJQwzz3FqVSwW6Vu37/7K9oMY1JUUmEXD+VLeV
MvRDpmOxVYinSX4MBYYke8kHbSM1UnKroWdqwR/OORJkIqECBuCfDAqty8VHnB6JnR7rB1V/HOIN
XkBZGFoS1CWvr87cJkNeSUN8gb5+nS+IJEMzdKUIXdTGRwuDkEJbN25Rfe8qo1s4MnOH9I8pFEsv
hxSnalmoKsF+rspTqLRPSi8964EI+Rl/UC3WQMz9+uC+8zr81kN5W5wQXt85z0uTfmzAJsgXDy+1
PQGp4auQzrFjK8Q7C91eVgwqcEJbt7YNp7NeJEekSEmDoWjhEMxOMzTdwYOETM+PxqZUVYs+Vkr9
YJIt0e4F4ctE7HN9tLPzC1gKuJ0MRHLf8iJnsSLRI3Vo/QyKIWwMLdTA7ioojzaqipyyfDeGq+vm
ZodkTMAOWYPets5FcgAXjFLg1fpBSUKqoh8tM97q8fG6EWn2HKBiA5Y8yOGpGufZ9YEpJBga/QAN
DMqgwFejwXMtDr/7+k6IaWu4poHmSOGugPouiAGLxoq9XTpWYIkOyLFvISQLLpye+BBp7m58BvKk
2K6aO2EJevyzKwFihIDoIriFUBVQB9yndn1dVmU96AePJYCKyy6rdx0eev5Gqm1VtDS0Z1iVZP6H
ddCxCMrU64V6I+fCy042wNoh6wexa/HO0et7QtJk5SHZuFDZ/K5M8Mfp3NS0A892GPj88oqEMNVY
rdvjR0WxfLAyinQFWpSAIjumm96GrCkigVuEAT2NLEg+OSN6F2N656++fIfuA8wCZabFtvf3jWX+
hyhvIlMEohPYI2gQXX4kEuipClFQ/RCM2gOCoAetBPmr10vCwnn7Dq9+TAeCfQ0wKlS2eKQxG+Mc
AssmfDRuqngT0dYW3cGp6C3KWGvRvg3oV0s/YrrPNjk1KEgiUPUVHfg6ioFfPynf74trX8OfxyLN
We7ja2LQyiqNbb4M2SfpVmq98lKI1BxCBv5MDTk7E/0570QE/D6jZbUZMkfpJKsdexckS1QsAMsm
O1PeALds59puqNZyuDNAT2dEVl1HVAbtB9smfUCb6LZq3IpYeYfXr6WB0PkQaKhgJZXdaeDe9jdq
PlhauzRYrOG1sU5hzdlGJGFf92Ovwyu0aDYMwCu0BBSY8zsoFaNePb3pkJ+9tFBFUY4z7hsHvb+r
RwhkBA+GnFpZs3BFzWVs0Iomo9yCMwwABnemULTwA5Zi2Uqcm4y+gJPJ1hEboSZHcSuBFsNE759m
YTMdvb3vfH0Y9ONDoRotcLBqxxI+pvBnoIZzH9nIRFA7tJYKKDMZAh2oFVxdE1chFBkuZ6MtJGhC
stA4yP6bMLylfQVGs7cifTPVwlGMxLm+l3+SccCVntvjnp1h0RdyncOebrwL/o0nu0W8BqvaQWe4
tfOCAsuQdFSJbRO6pZ1l9q4HTQoEhdpwD40i8ND0Viw68iBjA0J1FKh7ZE2TU1XYsfg6QDLY862E
0Lw4xu2T0Z4ij6pjtI6gJX99LLPXwjRvUxMHMCE8lLNvuswv1MQ4xBujf/XAqcdQbNoo6zbaQY6n
X6i1zqXM9XN73MuE6ZFmsgL22rq2xix5Vs1noWGWdgvaRd+8zw14apAjjIGjRfegL/TUJSKSH0pm
SLxefAPvixiICqZuhEPv3QrM8tKTLgGgVlIQQpjmCt0fknKPCMaSdXdMLAZdXV14E4LyWLJ1zjwq
LnbtzmSEUPcGKQoK76Aa+K7EnLmMWmBCGUTYUh3W/yAXyABlH3luado29tfFkijSXJUf9lBCRfSu
T9nOyyNTVHlKMj83DomKtkhHvVOBPTv4/Wth1UlFR/B/ZAvpgLlC4rlNnkwbWfbc0/wM0w4ENCh8
XGZB6s8BeQ+9M+hzCj8BOjR7oJAHo2hCXaiN/2xbnJb9z5j5fMSgFRWrJvtq79aVtmvzHsjL1kIb
m1at2FBZdXUrh2gn3imSXYEd+/pZm3wlfy2c2+e2ftND4VLtYL8w861MXgzZ0oWNIKN/EoIp123N
7idEvpC0RH0Q1YXL9Q0Vpg6GV+JYDyIFe5RlVnaMiDTUd0S7k+QCyigLAce8KzmzyV17sZzLpQzg
7kGWHWXV6dCnweSiEAzkA9Xq5/xR9H5fH+ZclI/aO56HYBRCXwQ3TEMNC5kYnXEIVMGu0xcBaJws
erhuZHbdkKuFAjzYKwFyuJzLoWxEJSsN/RBCcieQ1l4X27rn1EplEX+hf+X75fxjk+BcAv6MDB1e
vZfGNNICr17BEaD72w434Uaw0IlIR+pTBVUinz6YuIcZWKBQhRttQt9RBVtr+7ts39mvE0YKEtab
/WNHP2MrRSgHchRUUST38fP6rMzuMLzlkHjAxPx4LzOiSVXawZGrLD0YHnbwEO2ixsYrxI2G/ldU
FtRPX64bnbvpDSwBADQTcJoPRwQxa1APh1GjkmkaIRrZQ3DaBPVahphEXHjeze6uM2vcWhR1GYWF
ig2twSXm0rsifQ54rV0f0uwbEvEE2htBno19zO3hwUyiVCIMrp88JU1FY+29hZZg9+D7L3G9jmva
ANgnBLiNbsL0kIjrXgVxsJABC/IemjfDRBTQgIZqyJ1Szp9rv16VwSqH0F23vv6tMydhYmbHZyIa
BNM3lyOJFHlk3YDp9yvoofWvindE5yCNursyXGI5ncOGIuWDpowJFIa272l1zq5EaPIOmRlPLgyB
PuKSYs3YatTXAwRxw54Bo0zHOrIjJOla2o/4SwmUwA9qt3D8Z/3ahA0EZ5mIJJvAfYgvjnWRk9Y4
iL7DVCfLVsmxKS0ViQUGaLR4rJau57ltfm6RezTrieKHIZvcWoC3uj+SVz+NnMyr0eP1UUbdS4eQ
5PrSLpnkAv3Gy5owHmByiCJnVBDX1w99fJuhS9mPO0ch6oKnWzI4/fvZ8iYY3li1/WRw622TKthH
3mfhH/VAs9OgXV8f3py3QsUNzyVgByZKz0traiPJVYkMziHRkPwod6Kx7gjVgGIEga7x0pCFu342
t4cO7IlFbWra+46Dz4bXlV0K9ARwahIgMsa2x6vJX+d3sgvmQPpLcQpo/E01CZE+RCBPaulDZY06
nr5OGi8s7cxj0UCKysSw0d8KwpbLsYt+O5iSiPwwNrKj++9SXq1r3aBZt8TNNOcfzi1xawrG+xhc
G7AUe79qoaTTW0g0GjuOkB0jC0s6OyxFRDe9CL6bHzPsg0e9CFumH1B8QgQVuork00rLLFFYyg1/
A524W9mYnDPSZhOzqMm5gChvR78oAn1CnwThBo0Ao77Rso/Rbslr1DsRy+3osSG0fh/EfVANFngg
AIdpNnL/MGgrKVqqSM55JXwSoG/IJcEp89isIjLLlCRIHiddgqLnYykeFcNh2q+cJBs9u5P97EmW
n68fo9kFPjPKhbARagtan8JoC59L+i8gF+06+5pE0lG/XLgZpzP5Y9JxIaLgihsfmePLfSsQWUuD
BsaEIJGsOAaCkMTFEufH7DY6s8KdjmYMYqEdcyTkxO2QoBKHahC0U/UuosGwBJiYe3eBFwb3Gni2
QIPJp6U7GWSAuLqRBnupBft9hNaoB9KdcG8c/ad4AWE0OzRMHc4IXvgg2b6cwFEswhiiaUjrh69G
DSeuvFfVs0SWQC1zC6UhIgNwZuqF/hEg60Est8mgH3rjIRgPRv3573fdhLD9jocN6MJcjqPUW69G
d4R+ABczVYvXHiQQZvpUKD7t1LfrtiYXxW869NlM04VWnB8t8YXchWGINjd0hDqjVEKb7xSPqMHc
V0hfL3nmufQaoKP/WOM5UVEPiSXgp/VDWhkbObsRMjBLha8l2YjpGwOplmeVKjwbi3dhzOy8FMHx
M277uHRMCfFP9NxXnSVUG4M96X1CPfPW6+5Z5rSeBQHsoEeSO9hFxVYUNlMb8FhtwTuxAde50eLg
HtEiDHYQmhJ0jqR7kFg3AyXJUfcDKg329ZmduYIvxsrlLEH97AUgv9APlcSOXb0yNGIBEo9Oqh1a
frpNLS6VnOb2pYGTNjGUAL7Bl/Q6RI9yhKrpIdFDK0yFG4Pkm+uDmjtiEG5AwxxONRIp06DPrnnT
a5oBNJX6IcoUhbaxZFq6DCIAIUFGKfd9feHSk6fXwI/9Ca0p1F3RDWfwaChdYFHS1J5+uHlRqQ2s
C6CYT1OG/+XXzXtov2dIzr7gd5+iJG1NeX0FPystttrH60OfaflEvwx6pvAYQ+EZvN6XY2egpZY7
CZ+i9I7c0ES3E20XsbXWbASov/eR1R3qCkzfWwFgt5Hh3eIidgdLYr1E3zHdv2ezAvA3IgADnbxA
70GMh88Amw1oj6ta74+eX1ty/SlWj954vD7eJRvcUucN67s0I/2xx/XOishqStlqvafrVrgb9q+R
oAMT6t06ZpcP1lKSRzEENYejV4/CidWE2GoGedIiFxMHgFTpoHlDt3BRcE7vb6NT3wi6y4F15cIb
wFKaBu69P7ISJBO26ZEEwq6sGAZ3RB/Th6oHynOWgZqlY8SrFs4QH8p8m586O1HoB5IEfRaXG6kg
40gSgpntwvxgjGsiQ4gHUgXtpgVFQieFx0Zdm91CiD430zhBSOsg7w01vGlSzo6uppbpGHbhcFSa
o0Jip2E2aX51CMvZw/U15ZzEX+PDkcUrFm0y4Ce5tBREpqYwk/VH3YyZhbSc62WRBtBnAi5VD0yy
183NrSayVGByBrEFOBq4iEZPoqFLQQ13HHy5OppVh1KYGpZa65psGFGVLg3kHAd/QCu/p2X++B8m
Fj1OiNsmbAgc1eVwlXiMxLSVxuOYl/uuCGyQT637Gv2lpH+V5XaJKeTHQkIREu2yKIYhQYf2GW56
W0EpkrZomyOTMCy1Q6Nua5XtO2EfaboQHvxYysnWpPsNl4fUBO/vRXks44oYzVELuokkzGV9b40Q
VJMWed+mZMqFT4MpNMLhYQbyM6AmuGFlUdfqlVy2R01rHK27wXZdKV7vNt5nDHZ/H+0tDQseGm0J
cDs5Ms7wlE2d2mIxpT9EL/TEwLXZGd0xzqGfFrwbbBswwYqT1HptPXXViM71DTszqVCNQ5F6ivEQ
50933tlJjIvQHLM0EI6luM9TBN8sv5f60M3idqH8NG9J1iA1AdY6sMtcWjJYUJZRFgpHKXjOJVoM
qxCXdQ74xfURzUyhgo5iABCRxpmeZ5d2fDHoezaawhFKqYdcqh30su79hBZ6Sesw3Od9+J4l/w7d
iUgHQrZnRrkwWfSZGjTI1B79ChgGthH8T5z/QX6/Pra5OYS8H+7bicMOyY3LsYVpzZpiwNjYpyA0
VALATSoslDKvm/nhxeDAFLQegSrPwKubjy7y2q86EaDUY87YqzQotM7sRBEPCmv3kWQ1bLH/dFqU
y32vQV4PvE6owE1xBDcwvxV9FGMU5YjT6I41mHoydWXEppVKKJwQadcbvSU0+QmKt7s++Lg+3u8B
XZr/1hJB7U9STQHX0uW8tqVHMlUbjWNdNauaHdDSuIKGKR0TJxNOZvA771/D8T5dFfI6RBudpv0C
yfUS6/jkVbivgCIZEEKA0KIpkT+L5pDKqRdrSOySktFUS8muAy865kKUFwA7P/02gMEgVQB/PK4q
NMJcDjgwhhiQaomdEgFR4d4kt0WFaylHMfxxYW4nD8KNCjqc36SLuIB/JEs6n7BEH5rgJFexuvX9
AhnUQDxEQyq5KtIoz2YsiWgPlGOrwgNrU4jabRV11TZK652sEWkh4Poxy5Aw0k0MG92BEKDi80lq
Lgd6LuJ7WuO2ah+6tHPQ1+oujPrHEYIVQ8SwQRiE3gk+RRSJOC/se9Sopv7Wb1v7vV+HvwOre80g
WQFWSLxodRt5lf7OW6yy/7i/vq3DreNVhLc0z1iUS6InyX0bnHpgvpvxAfgG1tzXBhrrpd9ZXkLA
oqX/tjPSQPAKXjZQ+uA9MiU1ubtEkHw9k2LMbFT4jjqgeV1dAr/ySZwfNqZ359l9hVGl7cCm1XtB
aCVZoW06QUbb3znNH/UFwNjP6Jgb0bSXzqyRIE6lFlyop8bpOicklmY3NtS1GlsPgQu9vme4J/OP
oXFnUlFJlJEGxgg08jz5M2DmwtXI9+v+bUKeBDGwLXCFXI5H9syk8QEGPKGmtol2/r3ptNsG3cGO
YJc33Zo8AI+YL1j94WumSZzeqYj4wVDE83wEWa1rkYRxhbiJLTFvbKbHuI9r41gF0a9E8heW7cct
yRnkVi2OGYB5PvaID36nxPQhq/5eai9a3i4YmnMliNMmHY6JuJLPKFZBGUeS2genYOoCbjUIsCFJ
C9UWQ1jKXi6Z4vY9FMolkmQwNcSngQBNZ4I9JlmCs88fLzwdoLQxXUF8kKYlftSPSBadWuHLz8SV
xur7Cip9Qb+F4NtGfuukYkNicoj0pQIGjxH5a3Oe2eZiqNiTS4DJzOCk6NYYW4Fh567YWKX3XpCb
As3u0cZHtVGleNZcP3kzGwY9bigz4i0KWZPvxM/ZMfdLNdDEFsdC0LNNVAxHU+lNCqjovdzUS3qV
MyuJRjATbyY81JQfxuKsJlEXYCVLOfYtvBaPBKjUVWvIC6OaOXeAt0PVHq35kPPmgYppZ8T4EKyl
eKs2J7D2BjKAVg5kFq/P3uyAAF6HQwFNOObv0qlMoq1yGpDghIh8TczHKD6EhrgQsPyI6r97UUA8
geBQnJroLo2gB6FkTRmHUEWiY7gP6tIm4jEUVxluuD6HVitZCIJ5uNy0H9H+8sfkNO6zXRHJTMI7
nYWn7HeXWwwIzNQ2Xr+kT1G3NCqZVFtXS53PPBHL30aROEC7ICoVPDedmI4IEQEaOo2ylfyGdBHq
ld1q3GhWHm0AmDIWkFnz8/rHHndnV6FaCBpoqU5tszWf8/ieCTRILaVwJHVFPq/vlCVj3CKm5UDq
UM7DU8hMJ/fw+vMNS0d9lpwScwOVZjwtfOu6zTmXhmX8M0JuGVu1DJs4xAh9MKg1ykMBNo/IzuXO
isHtEXlffueWyNWo3cLtsLiW3IUea7Es9AP2rPiBCv+mReGbPBb+cArrfQs6+VaDXlzLLDM8NFW7
sH2nubwIu793759hT97hbPcqcVsICZROToNCUidGFRVxUpE6C7M7E2niwQbnCVrtiV2biyjKJB+y
FgzTp3QPaRtQMKzibBNItIIcEZS9xt1SPXh2D50Z5J73iSqYlSlgOTVrXIcMTWDgTU7p8LywV/m6
818n8cwQdx0VngmAnwhDwdPwOz/pO+MreYPYfOfEt2Iygffl7eteAhKst9KjaC0hoOa3z9kH8EdT
UPpwqLF9MkAyj0NPoTrsCm5nFw/1St/YCys568bPzPGHs1NH9JPDXG8zxfolfd0pt7kjAyi62pt3
dvi11PS/tJLcwcxZrSZAVYen0rtpFWappw6pBhFJvY4ds4cwDNzrQ5y75idVSXCyaABd82AiAjXZ
mKAn6dTlh75zxfR3/KvMFozMT+MfI9yhL2Q/HPysCk9eISVuM2rvTCpFKxj6pcLLXMCEs4fmf2Sf
oDrEZynTKEyrAu7tVKshFfXt4Hobed9Uj6q29cOPolwPD4DRAbElLDjV/3E4/pjmRqlXkprKeR2e
jP7Wi7+A6JVrC5LmSYFuKkgkSnZZfGgPzVvYWEr15IO7zPuI84FWxT1Q54rhhmCy+y/L++ebOI+X
JGBTNwNMhx+CwEwtosZNTA2YH1M5kbFb8HyLU8CFPcgRJ0GmZ7jMKobaGjALYww2f/PdV9u7ukYr
ar9F6S/Pt/1vFoqbzlj3ohtG67Fx8yywpBEX7b0sbxpUl6/PxPzJ+jMT07+f+f5KKY1SnVZHSEBZ
qFlgUW6p+ejfCf8SJ/K3k/zHEo9KVFH3UzVoaZ1CtRTpMJSBXSnpEhfY/3CFf8xwTj9TTGbkHQZk
mo+S7kT7Fmh1mUJW9Tncsq/rs8cXV/8aFCCHUx5eRXs1N30EpGAAcra4YhJHMEHGF6+y9iGTSzpI
4P56jDdh+Yg2hF3+aVS7oXFjsqlEKr5e/475HfbnO/i7VQOlXCMocCWpts5GS3WbdKWMN1MXl6jf
gkpAC+06r6ik2n1d0z4DjK31HUXfR9U98dYNedOATzoufNZMaktEdeT/TQ//rgiB2JFjDdPTtuyV
GG4KilwQwha3eKxVcXavNIU1avm2zNeRCZXEVzC5BOIRCf8BCP+0USCUtM7R+o+OGzUAoOsGLdP2
WOo7GRS3xuAk0AS9/s3zrvLsm7nLvIuVGEjfHs+Hx+xXfIrui5tkBVK3B+WZ3UcnslQHnL0Fzuxx
d3csgwYLZIHhqfD80R0qo6dK4ZUWuMP8zcLYpu3IR3rw/iBRBcgSBKGcL46TskY2DocjlX0aQjMw
SPyN0B5l086Fdc1GJM4f5NFFg98I9koveUBLrohOwMSqEOzrNTq2FrbuXOJsupH++SbOF+fgrCR5
XWC+DbKqxleF4LPCwM7I6Mr1RxQbNG9/oYaxcPvOLvS5Yc4rd7I0KkWNM8P8XQYChiykcnCrFzQd
b7PARXXS23a5nev7wFu4FOfe2+emp3U687p5V8h6OMJ0LpBnLAUJ/X2SowXkxZCiBQ8/BWNX1vx7
/s9saXk5qVJjzctMpAoggCDlub6tpl1zzQLnchUlFCsUm8IT0DTreJA2SVGtx0yyBJ0twJFnn2iT
0Df4OQE5R1f+5cz5gTbkkoDRVKmDW9Ehb7qVr3Krv2mhC3x9XPNb88wY5wrGUa/Lou1gTHBQc+ga
u9XzXe54QJxFzZqML4MWLAQLs7mE8xFy/oBoKF5XMnym1IJ/K7fUel1KVvlg3hrDNgPkC5kMo7GK
7F4nT9WS3tCcNzq3zof2fRXrUgXv5xVGtvKRE7LNXsG91SG8X5jeafp+7Juz6Z2+5Wxnsjwt04xN
UVi200YrESD1BzRycgMWPtLv2y6w/PI2c42lUGTWDZ4Z5tyg2Os9ZM5hmOnrXv5dIIVhWmgzr71V
oH/qD9fHOXcJnk8p5+AiYqpljpfvKUgPpZA6YdNZvvzLa5Ep8kdEwwsHfn50aLNFxhBu/ptK5Wxa
255IxK8HOPmNWmzGzm0VtFavEjQCg2VmMRc7nbifq/jHHLdffTmqks7A8Mx4n+cO9BqPuqWi8QQd
/IqNLPTS22zWoSGDiBKhoYs/lAbLMm2S0jNgkBG0NXfBSEcVSYTrqzZXAEEryR8z3PUgBSm0UwLc
y2F8yyZOJFcvbpsGzBsyVXraqV+K58rEAUVTNjAqS5auLaWFZj3r2Tdw90Sfm/GohviGDh0sK3kn
ilT4gopJXj2Xn/JdbmvRIRYfjHxboee4zpZyjN+Y4B+L+88H/NAU9FkbkLgRcTkLKLJu/cc2parx
2ERAC62K3FWidR0do25v3GfPUb4CM0kQh9QYQquF6HUCgYJKuguK1844hsmw+v9aI0iFXHqQNG4a
JF/weYmwikO3hfBSvWrq9zFy05CWhjt69yTa10K7Echoh2NLjWKpy3/2fJ/NEX9LQGum7SQN6bMV
tNISQDjvT/ECaGT23oOIE1Q7sCNB48Q5kViCjK7gS8HJ3EUhKh7S4CjBZ6Lv0/pXWIKhJRft0nDU
9nVhiuec9Llh7hiMXQRkaTcEJy96atjv5OFANLoVauoPnwRM3+/31w3ObXkZjGATawK4DGRuoHk9
sKRIK/gNNVwN9a2QgAxYtfJwKe6ecyPnhriBBTFaIWSjQK2x72gegM7ZeLo+lLmNcW6BO71eW6g6
kLUocqu5JUWNNXb7KL7twvciddV2Cd8/aw48EyANQ8ZKlLiZg1I32r+mlapFiDTkqe1FMU2qwfZ0
FZSMjSLacriklP0TD4PkMYDVE8EFhHJ+tKiHItFzIqIUV9sg/jplva169l0S0HZd2NGn7FjQBVyP
d9endjY0OzPLd6lHfT4KI+T2TqDqAefXrf9LPgru+Et4Jv8lvD03xTkZMUjSTutQHAtjDywkO1m3
a/9eMxfChP8xJGhKACYpTVpql84MyBelHeQpXR01Al4gpLcDKcgey6DcS1pa3pcDGrSSojD3shjX
d0qkhpvr0zptEd7df8ta/P0JXGBkVoZMkiYMT6BYUMqasmbTpgPIzndkiftu7viBJfQb9oLmKD4j
2Qh1nwoF0kG+URjbJC9VitQXsa8PaDZBA5FuMFoBZQJFT+6Ug1E1w0WOt4k+nFp/2xVPOHcy9A2/
UkA2lXuxQQPR56i64bsn2J259iAWdmu8X/+MucGefwXnCbJBbEhV4b3n+4K20rIcqFQBxMjXrczm
voBDBVQLwEkFBFKXO2hstNarQgTvMXNknVh9Kzkq2ZHszkNWQTWswrgR9m392S9m975xb/zWObfN
bZ167Du9NBEGav1tGgRbrybbJks2Sf8oCdtWmKqSodVXr1L+EbSxNYhu1O4Hgjrzpq3eB9Vuw7Uq
bqrMxf63fe+N5OEmEsO1EqC5NiGbsI+coF39pznDY2CiO0N3CDdnmhan4NtCtAz5Yr9+z4SbcVTX
hCq6R8cnFm0C5EPL3NUXLofp//05X+goB+2DKAJZd7lW9WialYAY6VQxBRCb2JR3hsyK1YB+Ovf6
GGd3n/bHFBegaHGHdHM3olyDDgKH1fm4zkXx4bqRaQtfGw/3DGgND5jNWsCzNRfX0ZaVYGzyI8p8
7+T5b15noKd1CQY1GxXpZyObRn7+1Ck8AJcSLJ4h+hvfUy01BW+RjOdqE9g+aAgZ0JHauAfVkBAu
dUrNrSBalCecEvDQaDm/NB5rgM93Hd4hSt83jpSpqUsiRuwo1NL/4Jcn/YCJ3cnE5c6Nk6B3KjNr
c0pVJbRG/T1obXQdOUKrOX66EIHNjgvUw4AiTk1vvMtEhrXQhpBFJ9ljFQWsZ7CCrgrsZiLEu75p
lkxxflFJBwBakiQ6FTXoMCM8h50o8gNXSIylZM6sg5oYlf8eFt/EJzQR8aRQi09CXsayUxtlDflA
s9IbtwzasbjxRrFLhi1RkcuyBOgpgPU56LzbqhtFFTJDohI4uSYFMpjMvEjcJKPuN7valHrJloIQ
f/blFJQtTaeT5F73s6D8LQqsQB5Rk/rV4KmQSFXTUgOxcydVJvW1virWpZBXpdW2QlXTcWCZgZ5+
Aa2pC1M9l1eSAQOfoEvICpg8Sac5JHFQQB8eEVPhvI+0sL8qK6AfvlXS0FrKOs5dvIgK8SQD+Bxw
bZ3zb9ASjnHg6/hUGp+iVm513EmeMjGuRsKJZF9VDl4GgtRzPO6bIb3pAkeJHtLOczv5qycnT/00
g+rz+n6bCZFlpGLQ6gekK0hYuY9KzS6u+9xPTgpEkiQi0FRIXS0eHDN3BVmmefd63eCch4LF736J
KcvN09UjcMyrgQTJqXZrkaZoRLfol/w2PjanZIlNaNYYNCohrgLAJjpgOB8cogs760wYw5V6AuNK
QduneGslt+G2WAADzZxcYDj+mOI8UsZgS2qnccW4npmhf7GcvalisuT6ZjfSuaXpS858vNp5nigZ
sDRsu2jdZCtUIrzhUc4y2yPrjNykDsFjWHW8hAZPhvCsduuwtcP8cWEp5zYPvKEpTmKk4LnnNk9i
pLmeJ0Vy6subHooaIIcTQMLWBe6j9FIei8JJ7/3UDguwvgzg+jtCspT1KzU7Xv+QmSB9gs/88x3c
vQMiyjEsSJackgQSX4MtQmwOKbDe8pfkJqdF5O70C0vcftLyVOs6E5ZSN7jPlorwPMHbVDy9+O+5
PYT25WFIPUxoMFh6ZoflKoweQogI7tKv4j1jtP0aAUmwhOdhnT6CeQcLvxQzz1VOp44DdBai/x6t
cNwVVMfgtW21GtvLuys3GhidGqu3BahdNLR8LVtL7D7qJ7/fpiWtZCdr7oqWiiu9xGPz/0j7siVJ
cWXbL8IMhBDoFYgpyTmqMqvqBcuaxDyIma+/i9zXTmcoOYH1Pi/dbVbV4UhyuXxcq9jsWV+9Vmjo
A6c7zBS6hi6VPS9mDCfX+JoO0+MVAAa/91qQOyhETdWx1QL0BETWd8oexg7o1z1giLT4xoo2QMPX
SmMmNMxZBhPfUfguP6Od01EzABZwfjHo21yUruMAdq/fZYBvSnzSH0PjTAGpQd8Gc+uhWj0RjHvD
qwJM5DKMeSl8rMNaOs4I/X7GyOcODKvzz/oQH4CX8dTvvvJD6+k/AT96Xx6boNuwa2sq/4/wTwlP
PeplUdE5P1dOik6FJsj1zdb65RDVa7XEooARRA8zEAwuF2hlU2PHqQ6Vm29Y5WWgqkax4zZinvUi
v3IQqNg7aXnXrcZ7RuSaVCU9ZGFIUUp9WZnfA2e/8OPUzfbtA/UAijy6nZ8+ajfm7vupfbBuxy+H
4rm/H++jo/W3BNgffY5/Xv+g93zGtQ9SQvMI9KqNU+KDLJfcNG/V/mfkNV7y+67GxEHvdzvrzI+D
F/6pj09lwPGNMtCefzW+vRMH/tXx0Stwao/iLnO/w587GPj/Ztc+dF8SN9vYvfdxh2sfqyhlW9at
ID0+FtxvmDPLn2LmZefW03zyujOewft5DO/11+7Uesfr+/T52UEnM5z/pTN7QcpWnh3S1HZC6STP
mda6pp66PNqjZNzBPCHLBvDA3XV5y0ouV4qRJ2gnOoqXZjGVTLcy06KvZdWena9YaH/6hRZN+QKW
Wfe6nJV8F5h6UcddyMMx0K42h1gDMF8xIQdB8SlCg0H3zMntMFDXHitfS091hzHhjd7w5WqpiwM+
PfxfeKaYfVZetIb3oi7Lsj3TxAqMBBO7PPote3Pfk+rv9fV9tiT2AgABzAlIW7jgL295OOY0dtBa
dRaNfguwNkRS8Uby4rMncClCUUonGYqKTXV7todxnzUVanxHcNqBJwE9MhtvwsZy1HmgYkpZZ8WQ
Nbb0WWTp3gy3uqC3RCiarlcsKY1uWc5CESgsNxGv18/k813C4SNUN5F3BD6Uii0aNWFZ91aGM6km
oC1iOKuJHH+OS9/Kyl1SD3+5LjdKN1sylScd/TZUD8O8PedhAujs+jQ5wi3yR9gTt+vRa0OP1xe5
to0ASwCQwQL+Z6khR2ImdgFi3vZszRPbTXZiuZLp364LWck1Llv5jxTlORmEpFltQL1rt/k6u5Gf
3r6GnTvfeFbsb+ERr+/hP8KWP/8QA8RtUc4WL9rz5E2AAH7jP9oJHO8v19f02fm6XJJynXIuLW6H
kDLuoy/Ry9YLvHZb/9kxYGhcLsIYcAqihe2xGrrT5rPFezh4Z0xqdHTjuVozcx9FKTdpSCs0nM2L
DW9+VSR3m2z/VWu3+LHWpdjoewTGOcycYkwNWkdNHEPKPGp+Xh1iw9xLM/nZdlvU8luSFpX/cP6c
R8lYkrY9lwUH2xwRz7EB+N/EeNHqcsMDXNUCUJjB+UXrN6Z/L2VZbTumiTVB12rhFxG68YyfM5yy
67q2fn+Ab01AW7s0SC5L/rCkAT30lTFDTCTvRIOmbCJ3Gi9OlQP+hWhHbHEfhaZXCvObVc27EaDP
179gdZ2Le02QFQJAkHKBY5EDpKPQ23OWfi85lpndimirvXhLiHJxWVcymUcGVsm1PZCIgkwbHnMt
3rCxK6EkoG3hTwOHAHqIWs/lboaCa51NQyhI/idEZgmAMh46tnQMdcrEbQFBm81/yFCi9gO613GX
gGa5K1GPKJMHKy09ghC0jr9UgD+6vssrjuPllyk7gG6VOu6kjScHQaSvST98lmh0/xvOu/zePg4G
uoJ9+yv4H/o9++2cnbBxLQpi1uvf8dn44DNQU0eMS0Bppw40dC0tnHDsMdyXgjODPI7ECLIcUHqu
xTaLbsuTdullLZlqRNNoikZdRR3z0zTNmhpadUs38gwOtvwk07eS76wfon5DjOui01PL/wBNaGOV
n5++d07yd7ojYnCmWHCnGgESYmOEMbJ/WCyQ6c/ru7jis0LAAqhBUc7DmLLymMuOzmVGk/7cNkPP
XF6lunEHlMXaus07h8cH/Df/aWhOZ/o0d2Yb4KW1fSQa+rT869/y+WphgB61viUmwHSoWgHX01mk
AHQez0hSG7EPFA79mExMr3zi0C28ic8GGMIIWFaXoGBBnbm8X52WG4LUxXjWMvBI5QBhrwzYjDEZ
ETsWW67z6tKAFw58ABTegc96KS0c57Jzmmo8o81Fv5lYCJ44IMaewH+RbDQSrIoCKhHA4ZCfBXeV
IipmelrQHgubAF2F2dTsSKzSDMwQw4bXD2x1D4GkYSHYWYKP5VM+WHzpxH0dhWQ8J2XcuIIcI9CD
YBBi3HXWNO+uC1tJ9y+4UshSohVkmYZQ9hCV9wHedDWd9VHjj1ywpndLSwDZCoBCfPYEKOfTR9zj
zEuFkOC1aG15A1jY7GfV9Yj57DLMRrewjf5LO+RZ/nL9Az9fVXwf8juINQlg8lT4Kdl15VxgJPAc
onk4yG1aLJNdZGMbPu855veBJwzlBWkW5rUv99yeha0Be3461xjoCjCFP90wTYtObdnEX3Q61Bsd
eyurwukCEwc9OBijVqKk6zv0WTXx7R9+S3HikCAiIGKg05k9mT9BXPd6/edXqgWXv6/YMkC6iFCL
8fsk8tIfaRCdT7xxMQRWfc3BlLc1zP7+Bl++CpfylLMAELfZpSbk8eg2a4OsORivCfsxysOIXlGH
Po/aDjxu+qlKIg9FOncYn2T0u6ZbM/wr6c3LL1Gs2VwxS1SjielaAUjEgL2x6o4gHVe/Jfu68PTC
crMD7x7eNnZ88fCv7YBiAQAsr82o3Uznjn+ral+mxwbQkOEetepX8Ss7XBe3pvuYXFzaZAH4iufw
UvfN3uAkb4r5HKcE1fcyBrpzHj4A+jl0e1JK77q4VX0y8ejC+wJvFrhqLuXFTZtNeB7nc2cSn8V/
UtB4fglP32fj2PWOl+1iZ39d5NptY8CRAYs6WigQhFxKnLjRxOagzwgLWLNP9KTaT3a7lahafkU9
tY9SlH2sMx6F49DPZ0eWnjTCQ1kdujvM/Lth4PBkw5Vd7PInaYDKBiEr8KVwRJdrylpgARsVn8/c
Efm9jjjBzVq7PhlaYx4aWp77JNnifFndxw8ylZPrDTkMMNKQqfcJmoSq8ZDXpbPhCq9LQQkeCTF0
sn6aUYOv3dptjOovoe1d5szfBvQqbQhZU/oFXJAj9wH/TzX4Y8odu9NRYibtKO6EYe9JaD5ntlP4
U2zR03UFXDPRsNDot0IEBzBi5ZFF+lIrwyrXzzOeOBCrdu0vbHNxbxVdvfGSrbieADRDJnGBMwSC
ogqvLHo60yZ0ZnC4glZtHIsMpfSm9ICjP3lFqouXvkXd0R6q8r6W2XRjD5xteEuru4vauQnvBf9S
vaVlMMWwB+QuZuRNb5LUAdWB2U1+isyJF83O7+vbu6oxDrpwFy8B0hS9nFOSj3YIWDW7HxtwPBm6
68hqiwRgTQrmCGx0KSy4pqZiRaxcI7U1RPq5tIenIk1rt+Pd879fyUcZqg3hnQb4beh+mmuGG/et
8Hq+VctcKZWjhw1ejgWLiAy3iq9rp3bhmPkIKcjg32DaFpjNzsRP4Ti1z52OxFzqNHwnhQ3IGirR
Xyom5hqhmHY1Gr13Vqzx/dAMEvx90+x3Gou/iIpmXpRN8cYk19rVAQYMahoY/QPitPIWopReFzwn
Ovo/w9BP8Tyd+xaAT+C3SM/XN39dFAfYKuhb4WoqorSEFKJJuX5utG7ySBb1X8vGoQvfaL4halWX
QKMOiGMgWX1iGh0tK46zxoQu6Z24n5Nk3lHS6v+NNn2QorwRrcxNO4bFPhOno/uoq8oTyzq64T+s
bhuYKID5C5haZIouXyKHZCA+ZcI4A9kCCJw9egermST3SEkx7/oJrQzbQHP/kWUpudGKogkn0Rz9
nCOjgAqQI4v+1gBf8nAU5qx3t/0UA5Faa+Ze+iav8+loxlxvXMOeG5TsM6tDiiyjDAw8VgOuJWlh
9LmkCQYVrn/q+q4Ap3yhOwD4lWLyO73stNYIdQzIpdWN0drWt0kfmqewK/lGyWXZYNUVcECF4izx
CzqkFb1FS5xdtTw10N1Ivo6z9VPW5DmyzsLAAAi856W3pN1wqdaWB7Cp5Y0BRZOtggrJiM712EDm
IKvI1ay68yotivZonhAbotY8HYCBgxgTZw9mZcW6T3AHeqOsjHMEVtA4aJk/hru+2cstPqS1S/lR
0PLnHwLvMAxTkjjlosjFYx7FXia2WOtWHkY8T2jcQL4LcLIquPFAl1B70QrRiJuibQ5gPBOuNYBc
rfx6XQHX/GxUaGEygaQDWi9HWc7Uy4iPPZYDQsbRI6L3WRvRfTzK8d6hUvPauBxuW0lR2becO9Y5
02uumdWGp7Uy+YF0CSaR4KtCVww1gVxlmJ0WY2KgTYK5oEi4Gylm88mLdMD7QAyvvqEtAH4E8YcK
Ef4E7vas23VZ/5CX5UkrxLhxNVfuy8UHKQ95JUuuDWS5LyCqpPGeZGUQYhfATu6mwwQc4Vu61QS8
oluQCUA4G+YAMZZiip2xonoUN5Apcp8mj3qxNSu+vqp/JCjXZETIxVsJCVRG4T5DRY+P526Iv8pe
IpkRP1VjeFvzYSMOWUsgXaxMUbMZad0qk61xnorfLH3V7gVHBmmeviQ6PZRJ7JatX02xx816h4la
UCu4Md8AYF2pkmBzwcYISh+42VwFSS/mAj61BhuBriwTfSqVNnipbXnFYKBZs8iRfAxvEtbuQ2Nk
bpGYt+a4hXu9qI1ihi++QVEru8GLwie8g3JIuzdd0xH5FX3fvY49PKUZYN+3Q9oTf86LZsNErpqV
D8tXnmA2OIURL8u3MY2gOb/gvXrU/jlnW8nkdaPyjyT1Aa5lnQi0LMNGnrPQTcDhc4/kdfJSfxke
6M8t3JSVVwZbClQslJ9AdvUpjR7GcdQn0jiz9paaZ63Z02kjE7fyulyIUK5N35MMRGk1rBP7hRUB
ZZDkb2Jw8Jydrhvk9UP6ZzHKRWnzwRoYw0XJZ/Bf50fLAQczKx+yccMhW/PvL9akOATwOadK6DAF
HfKzdXqS+Z411DPpH4I6pRYNvmF44FZ/nNN8P4JZsMfhxb6k037q2SvNzT9WrP++vvxV+/ThLJft
+fC6GojNjNzCRjvG9yj29bACz9XNEP9otIfCeDCj83V5a4Ew6vRIsTLgMmPmUBFYdEmcIEcBv6F3
JXTVBErCG/udE9dBp1L13Gy1wa5boQ8SFZ8vL2d9Gpd9b6JwV9W1a8/8UKVP8SQOVHsr09uhI4eq
1Eu36V+sdsMUr74xH8QrBqjL6yliYbe0XHJ5iBwjcRuQqu029nX1UoL6AtkMYFkCUfLyIO1yBGBe
ATHM8cjXE5gaX0B8Nd0SF9kagGt4W2HM6hX9IFBR51YDuLfm4OJQ8IdMmXQ7h+w043teRX47f7u+
vK3VKVojuraKZ44zrMrqR9NlheckhuHmWZZ61yWtXogPy1K0ZbAne5hGSJqtdpdbT6mzk+axYbd8
8qpq9pCM2pC4aoE+SFQUhINbLhlsSLT74uCEx6n/1iyMlP3++soURVxcHGZh4Am3Dgwen8x2xDKS
2rQmATrh071uheVeRO0WSOy6FFtfYP7BUqbyzOhpE3Z2KknQDO14IDH7C4K5fMuWKvrwn7WgDr5I
oFiYckro8ZhRFO9IAM7gHpTWbTI/FrqcHmlTNbuoNNJ9mFs7UaHzuQqb9FYrswH4eIjoozFpAN1R
mzeVPiPiDPNx40BV3/r/fx1mvUAdtXiXyok68Tgj2BtIEEWzK23ikogfwMl+GowCEANBaAFgMu6C
Rj7pzqGoQVs5v8j8AAtYlvaG/VHu6fvHMLBjYWLGQsCrJgI0TU9yDbmOoBRe17xxMKrK8hCiE4ul
G6LWzh5mHXD4CHcJ5nYvbRAGwKymJJoRNJrVHVPompdh1nujC/S9XP3BpXtfEWqiFmqCFCNRaikW
I59V3ncCKpZnBIBphB6HMOqP1ojtjZ1Cf55pm/ilI17LEOdsRYN+GMzuRMP0CxLC3alz0HIpJ9tA
yaqu9yOZMUc19HDP8MtuItHFwQup+ZiAIvtpCEu/CY1s5zil5nNzZsfeQvG3KGrDb8EobJlpfop6
FBfCSf/WdCPdp12+hWmy7J66bGAvYxJaB82gYSvBSm2XKeZAKQnqMImOnaOHAa2q9BeNmu9D3jtH
ZkjHB22d+fe64VgVbDMQDyJwRW+x4sdGKTfLVnASzBrby7C6L6Jij7G3B1tHIkcA1ygzNtyENU2C
V4LQFE0vmKY3LzVJQ9PNGNHMDCI0xLgivgEf2CaC0VKCVTcU7F9oHgBIKMAP1A21aIVSv0kCwO1N
zb4+RC/Ndw5cqtAdfrOfabNlF5avviZQWVXb6kaHggYJEnBDiXxn/NTQxf/Gzii2mW/iUZh+F7pb
QKVqwfT9vqBcj6w/yjY2ev0uN5NWqW3I3ibBED72kZ89pHfstqd7EMsY99aBv3SPcgvGSA1A/yMU
ZXtYHQyWwxZeCm0KzNVi1A2XtOvArny3YMINO0t/dcCKcZO4JcB/ypdEB5J+8hcV5Osqu2qC0Sm1
sH+gJvuJlnAsQ5LOQ0gCTXPmQ55Q+RpmtT17FKH+KV9m+DHVPu9mx2h+SaHV+xqkFkDooo5v8fpc
aIZwmdGmuyEu5G0jx/P1L1x7wZbkGVqRGNKz6hsRc01nBN5+YFTO/FzmDYaQzdY6lOawVUpeu7//
iAJcw+VRpJjT4oCgN4PZ3LF4ya6cOAndDgDOcAqAbOxfX5rqcf/n7P9nbcB5uxQ4pBOTJMXaOlrd
TDWw3XLAGWv1PQge9wnqsBUJDDPbawwkf0PtyS0GsdUVozoBUpSlf18dFHAMq0euLzYDihkVMCE2
3ypd94k9/6hY2rrJLA4FBmg2lq04csuyl4lrFH5RcEa6Q/GImR6OmkgcPYjNmxQBXGgJj07kns+/
21fxVLemb453AiB0xEbfOj6ktofD1Av4L1tHsKJeS5UPpSSk/jENpjhIaKkMi2jOjMDO831sfQkb
Lagx9RLvsv5+6nSXVPqNXj0IdpT5MyvCR+H80EOx8XSsOB/wOtEkjzNwyCd++cgWTWZStEmG5T1O
GuYn3E0zsiHiT8o3O0PWDgCjKGjwA3EAaGWXP/8QzBbjUA9AmzcCR2AEwRj3eTEdnCp9HVDfJcPJ
DCs/brNdRjrQSwS2jRbhXDyNsnmMixaDqFugPmpi5l0lUF4GNgWcYXT0K8fQT4D4LzXbCKRev8zk
a0RDN8zyM0cHqzVlrhwd4XIxnlrzlRTGhkau7T4K2/D74PPb0ITL/ehScJRwzAIGvabtMRxvNOmu
GDCiObwY/Pm69itx0/tK/5H1iSDQlGXktBKyjOZmemlBNktd/spuWXuDasd1WWuPC5q7l6wq/oHp
dHK5sARH72RVSgJqYpyznzwOWvLo91Miv5Ra7g5M3DEAH0xtBI7CXR0+TSiDXv+GFQ9locvWDcNA
ayVo9S4/gbMuSWnHccEwJ+9rBQs9bmdbVRay/IziMqCMA68PsDCLm6LYbkLHWHdEjKCtDw+G+AlO
tS+AAfSYLHe2Gd2Uowz60O/b9KTXaK4fg7qb91VV/Y0m48BhgTIAMcbidwnOv3HOT0YVHcAYcEoE
3bA5n43u4kShtsYZ0r1cHc/PaIVWgLQhQSs7YHKFu1p8jdtdY570ELVq+8/1A1gRB1/Ugb1FbKMb
aq3LZIlmyBFBViV67g0Tr11pHaVVenGP/vFWAvyWDebGsa84U7CmC7chrCtOXfVMDR4VMHUGCTLB
dwX7mYeVl3OfW8kd4AWZ/ZLMv7L6NxU7I0e3etpuNaL+L1+A7mUoBiI6dfLOiUIUSrQJVHnxkHjN
XJ6SKrzt9PDv5PzMjb+RBqSiwTrZWvMnRKpxyZb04xb0zuf7vuwD2pfRqwDUMtW2jFFWCHQKkYB9
zS17ByYBMgEGPwFrILeOdfo0bcU/K8b0UqTyvhayFHmfIwCytK7DAKxZ7+15Np9Jmww7Z7KXEg4t
fje0y/cACcm8No8dV+sAjnxd9T4/rpcforwzZeKwGEadBFxLtP2YRfXjxOdsT2WvP10XtWIAIAvF
KYw94vrjxC/tDNMSgGChZypAcXePUdLcRXHsJeF+0Vue1jzE/Mky3XIcwbMCiozyPtOAfNQyj4UP
+bh3xl82JjENUJB3CPhdsOjsrn/hiqt9+YXKbggRpa1sCQlEGf6mUeyKdm/yfgciizAcb6rsjOmj
fay/hs4pz2/h/gnjPkactclxqiaX8Qhdfory3M6SWXzGZgad7dnnftobutebp6EHarmXV75MNkYW
1NGV/0hEdtcCdp5ufgJCiwD9BCorhwS62YAUd3hggwugQFk5bgI8LOL8rpPqaJSH0Srdot1L48sU
16CetOGW7icRdKnniI2veh/RuHw1THihQC80lywMU6kPa1LVpVYhfG66PvtCprjZFaIHMMI038nQ
1B6ASxq7rWXYz0nfcBiwQgd+lvFkhHbmop/ku921C0c1ksl1GWV+zJ3+GPHmDX8p4AibHykh39A/
kd60dlY8lWj2uu/arPNHtAt4GMGfTn3XGBsP/5rRQaEegOocnVLoo7u8DMuTz/oeLKFIgQy9i/zg
9FQaXHqYmdC80mGPJhcgui/RmgnEA8v5908c/MplhASBLVKoin5h5Lkl5gz5rKd+Lb3IZK5TxS6o
1zX0Ykme/9uusEXB0KFoUvTJws3AeV4umdmaHdZRYQY5w9B40evyPPZO6XdxFv2yCnu6NQE8mLhx
kxZHsJinXjWbtyI15JFk8eRLKfjbULWGJ+I6+8PLQnOLrI5utTo0N0zBZ/8b34p+fbxJ6HMEK+Xl
t6bo4UlqozcDXcyHmoJ6Mqo74ncj0DNJHG4VuT+7YIDugnZjuMVEhkHlNi3GHjPgbU8Drf1GKEra
9b9XNxgMdINh+grDM2q3UB8LSUU20CAsGgDu137tOK7Jnhgg5UXWHbPUbV6vW9NFg5SbyzDZjpYa
oEShB1YxpmVeAqS8TWgwg1L9mJt6cpd10nRNFI4A758ku6pj1f660DW7iaecLMi0SN6iRnB5cAxG
rKVZbAVyLr9hauFUm9GXMOagMOke6j4QYgS4f3yDGb0NU7XixSFOBcbUMkiNK62o98gLXlu9QwMu
CT+1dI52SWkBmKcf2T5ONQYUJC3+IwshNw535RFfnlVUxTAyAzdSiSFCG601ISLWIOu5mwJ8Oapf
5LTxfK+oKEI/jO1hXh334h2h+UNEijonElGoYwSp1JKdmGLb5Rhp2Yjz1jYRg0IouQD2BTBVio8w
5lqZJJNlBXrbBwM1PTt6G8NTJKIdJuWRqp3PGwqzbI6ipvZSvcW9wDg+kCYuFabXDIaSnGMFYDcT
z0uRBXZHd1FxxGh3nXvyx998K326cjXgAQHkEWOimOxVYfTwKjTolcxZwOOvRb7X00M89wd0gaJ/
etyoMazJQuoSDIQL0pipzkCSsRYdikgssFEajhlGWwA8zTH4aKJrhUffNrZzebeU7Xz379gyMod0
t2I4O6OptRYs9UGr3aH8jspjER/KEq0qJH3qO+cWWOx5uVXq/Kw2FI2J4ISGj4Bu+/co+4NyytqJ
I2sK7SAPBwARGr3XAzLd5Uy6+jj4DGi2HpfjFkfC5zsBsei0W7iZCcMsz6XuNDyaS8SrTkBkOu0r
YISCu2qTLOXz9b6UohiWSaNELzE2G3R19M0EluVsxM+4hH7olHuzCf1aqx+HV1PsMCESNGB07aPf
fQKQwK3Gj8+6hC+BTYfnoIOoXtUlW6sTDf3ETlDVwIGP75DyriZwuvMIZUjvuiZ9foEvZSmlmpA3
dc/wVgSgs3ycARtbhQzkFw9VNm8ZnZVHY5G1gLEs7wbybpfnmI0DBSmZdAJj2VKtj9/itAF5e1ql
fidk6hWlJDcYVB992Fn7jtXp8Hp9uWuqhN4yZF1hytHCqfiDY1pOYT80ADiOelDltu3gmhXdaqVe
XekyEAhMAbzIRJ2NagZB9bnonEAk57GqMIiFsR7zAUjn3qjnhySsYfkcP4l/XV/e2mki6YNkGvIN
GI1fNOvDBSVozukqgR0u63zhghjHJ0vod3Y06ncmG/TTvxdHgU2H19A2kDJUrFCqNbzo09l5fxE1
7WGQP+IIwYuxlURZO7aPghQLwEeznOp6coI+rzyEzImzRZm3JUG5/ejjnzrAgTqBTgPCX6bocH2r
1kznAvGG/CNeIsyoXp7M2A2SagD6DEZtdsPf/VP3YM6HttpbW1m1zyEPxRsLaAQORcCzpxxKkadW
PnaaE/Dye1iAuMbrhA/MS69YWCw2xjrWtg0qDk8M3hgKzYr5iB2JTcuYE+Rp2Hq0BJFVZdRbUCor
phkTUMByNWxUd5mt3Nq+Zd0oZWMHhfa1BGXh5JQeJp6un9CWEGXfqpSHmR63dpCQCH1dulsZd/9n
Iaoimx1wGaoOKwHDM6numWX78VYDx8pK4GohAoS2IaJX2x24gdCdTJEeTLE4DlkYxHXq1VT61zds
RaURRcHUIIELPgDVVZUEw4qxlusBi8EaJMqHStym1JcZfZ0B0s+acaPHc8W6mfBZwQKDN3HJ5F7e
oamY8xkWWw8q+8CsL7a3EO/xrQzN2u5hdAhD3fAageGqhDaFLsZuymc9gO/cH50480FFau+jcavW
syYIbS/OEsxgTPHTMy80XW8J9i+xyh+S1V4R8cdeDhuWZ1UMSqrofoHh/ZR3RcGTkTKEGBMt25F9
FyXnzvr671UB7857Pgu6oFq3CLgYFQXAeZDXrTvJPfqld331py9eMTK4VZ1eHrFL3xfU5aYD3VvS
6p+wTQoERQ7qoHog7tvwrq1Lv2YMybqbLRCVFeNmUoAWoHUGeXt0S1/qW0LErCd2qwca+0nDv0P5
r7ufsJAPv6+81o1BUhoN+P15unfKt//u9+FnLQkhuO3vXsoHbwCt8UnG6l4POqduYDST1E25PF4/
+jX1Qn5rGewBVAim+y43qbbyCFzShh6k5Z8McNgjujeMYsOvWT3yD0IU2xxaGIeeIoKV9PGOh/0D
9FhY0Zup/yiHrQzampn5uCLFRpNGiBSztXrQ9s3BJG/F2LkpS31L27iZawYUJhqT3xZaH3VH0a+F
CTLpcXQBmOtLN2xexvmZQiTb51u5i1VVhpXBq4Dkrm4q73TYCgSuYMcOWIOK4Owyc6uZYW3XLLA6
gsMHkRrya5d6QK3BmBHi60GR528EoIH6VN+YgOYU6f66xq1KgoXG27OMkqoOTqRZsx2h8Bkwc59j
rLNGOOqWAMe9LmbtdBbrbANACaAiasnYQe9cBMwsPbA67nb3rYFeZY7ase3peoRi9YYvvXaPUHlH
7ydia4IU1+X+VXEalSZSCIEdag8JKtX4O7sy/X59USudNu8NvXht4BouiIGXYvIEbUSWHS8V/voO
M1lBnIK8LSmcfWvdMIAgtzEoQGX33JbidtQzP5z/i31lUHuMtKOzCEnfyy8AmhuomI0UQFhgpqXd
S+k88hSipoNkfpk9XV/w2il+lKaoJdhmWRWmOTpMgb8uabVrhD6A2tR1xH4GkHjdmuVGSL1mrJCS
AWz4kplBK9vlAvUizaTRWnBTwgONwY429AfC/yQSVGF0/Pnv1we8HwTU0Af0ECkXW6+TtKcpWogG
UGgnIw865GAcMS245OjBdK042zi/1eVxjiyoAUQfxJmXy2OJMI2xhKISNAaTPHX7ogbM2hFZZziZ
W10Ta9cCLbuwkHgo4c0q5+ewZEapsDGCKn6u2A0J76xkY+52pUwMd+KDDHK5ohyAoNxKUaca4fmj
3wvXj3qt82UwDH+ixKXFEfWwPv7Vdv/FXi6+H/wZwEN/Kk/hRe0I5u+NJY03R7Vfil8DA5HPdIC7
uWE213aSY7Qb/ZwLaJ7a62REPaAbBGSxOtyFqfVS1JXXNluM3OtiLCQHF/ywT04TniBrSo0ORb/y
yezcBgoyANr8utavPQFQBlQq0dWMhOCiox88G+Qha22BUwkGUXtDehDa5ErncR43YsKVZ3OZQ8SQ
DJLx4E9WdL1gVaPRJRYYs3R2R5TrjqRs/iVqFSp2dDETS7IIGSOqZm1makxjWYx64HT5uBMmbXbm
bLg9AASFU2kbFnHlgBDbILkIoCC81WoTczmUlhkBTQB4mufEvpub52recGzWRSygmjCCKDMolzZE
wNSFHV7oDO1kri7YXTE1vRfVzcb5bAlSbu7oNGlVY7EBq/52cVBFT5O14aSvikAlZkkagmFVLSK0
qHmTeFnLNBcgurzB+wXG6I0NW9UzoHLqOBFcEFXPgJCpxdEQGYFphO1dPnF6QtX09V9fGjh/SD29
Y9/purJZA+ZbrNSoAARJB8zyhlbqadQKj+0cNb9jjtba6/LW7OribTpLJ+MSRCkC54YPVtkVRgDq
vu40aKDkpFYNggcgICBXpEU7O86tg5HWUPQ+wViFQYBWrw1bHVAr5oIu+WaAK8BFReb30ly0PIbP
oyVwOUD6Lchdw8OXvvCZtoX7spb4RegADBt0T6KvVJ2rJYPOpmKqjWDey9u5uWnNY5S5h/QLXMat
OcHFyClxMGDil46yJdsHm365qhGlg97GyGuAzi/Xqo7hBAcjNVy7AlEr/Xr9MFf8qKWjAN2LGP0H
E67itVUCM256g7Ms8yAvAs1BSy77MXeV75gvnbNho9alobgF6w7wTbVSYKBkXUcSS5N4gfPdiIqk
R3/X0jeYe31da6qBR+p/JCkWvm0TGP8cknrD1eyfVf4D470eK/4LK/JBjOr0ZqDpSbQBTlPjvPZM
enr0lvONTVs+VdWHjzIUqyvGYUibftEH13kHLbN39+3sdb+HLXraNc2DywlgdQPA6kAsudS8mTt1
n5YjXAmzIr7TzMWO2iD2g4vaeUB5FA9zu4nt+Gl56JGEt4neWfTSoB6oqHsTJ7qdoAcC7DezS0Jx
GkT/re32I+enHuRd8fx7SKOX6+rxyfojzbSYZfgYaJlDk/7lSnUZ0172BKSKefmg1adEz5+51Wx5
oMvPXBzdIga9sEvnyBJwqiFDVuUap6EGjN7aN/4fad/VGzfSRPuHLgHm8NoMk6g4I0vyC2HZEkMz
Z/LX39Na3LszzcEQ3s9aLAwYULFTdXXVqXOsk/5HrcBfsYe7qkOvi6vdmK8kU6+MDFcBCrloWGIK
UtxuyemMpgaQWfgUEKSk2bRoyrWGlS25ZoRzvBOcf19ROfJjcRfFbkgdxXz76xW6GAc3dUHQy0qm
wUSkQ70OWTqc4HIlzFhcz9/U+v/OFbf1hMrCo26YIl/f5179fHsAyzsDvx2gEpwmpJxZt97lHuvj
FL/ewEoM+T1y+kR7tYz3dPQgQtQWX2E22Wb/99ua5e0BxEVroIQE1KXJSlfLos3myJ8GoJ+tmqDD
F/KhK05v4VvZwJBXYn0l+HCR861DGKEU1OqRjxjbFiBlUlIwOIGFuv+6PYULf3RpiE90irmpC42s
RH6fBHj8vmaxH+gbNB7a4hrCa7mjkQlCgyEDMmNMi0s3EBRwnGuZH+PYVKjgQdY1/uvbAr/43Ai3
PH2jIkEyw4gQBXvRggVQZmTZXx9OWEE3LAtrGWsot6sDKG73faJm/mz+UsfGztN9Hq2szHfa6tKz
XRrhhtL2EUW6UMl8A1KWUTa4fWY4dUnfJrO/s5JMIkNQE7lT3WgCClGp0WJYVj5wivZYl2hGWktf
XFtAnb1/QSaBlCufCY2ithh7KNb6oKUtNRB2N5tqraV9xYbK3RrqPKlJJEWxP1o/a9GCnC3o5ru1
PPWaFc6DqzSyiqbGSGr9RWtKkoEoRK5X4qM1I5wHH/JmKmNmxIIIg1ja0tQ6WhyuOFieNp/RWqEN
jtX2AOwAnx4XUTRyHBd1JmZ+04OL2Iy2E6TfqEoAmDA7eid2JaTYCgJmAF8qXmP9U0lrr28y4LWp
TdNPbJ6t2Kg7OS7JXA/Obf+ydGR4n6PsjC9E/hwMeZfu0hKjoQSOq/BLFdqdpiFQr5P0zI7brHEn
pVsT+lneN5f2uJU1aBlK1IgKvwL8SJ0bJ+g2t0e0ZoFbVpp20dwOtPBHGtq6/hmvvReW0drlELhr
uReDKdI0DAH1zL6rSZ3AjvAp6U91oTtIi7r6uHKRro2J/ftZUqihFE/KMi18pdAcSbvrDXFl1q4c
hot9wP79zII1FHXRBUnhd9JmnK3DrO01Gq8gCa8aMfB8hF4ick/8q3nS4ihMx7LwJ9RUbBRu3/oS
PiTI68+/3wPs/scTnckK8JKtNBYLNLhWhZ9Fs5ajZz5W79EdtgaGunJ4UA5iFOnouQIoijva4GwO
BgGtw372DJZ923wbGvRaDise5JoVBBmgOZCQRjP5Jz7IqK0uRlTjU8HNSvGpKsQvtdkBs74GRrmy
zbAyaJtjtNcmsLqXmwBUZEra63nhW1BKPAR6JHtQrv1xe22ubAJW7pSQQ0BwBODLpRERHSKlmqmF
n4hhsxulOvwQxgHSJkjfrbn4a1N3bovzBYNJZaSGYSueX8Sq3mna+4g7Wc2ltYTQ8pnD6qrIo8GT
Ai7A0eX/n7afkDnpdZxQQ/CgF5zZM+02ZV3bipI6vZjZRRU+pJG+a9rH2xN6xR9dmOYmFEmljDFD
4FShKk6w92UnRSgaFW6b/rESyF0Kqd/F01q16+rkQhwFjeoIFkGbebmQEg0aidZF4TdkNJ9SkUTR
1uh3twd3dbf8a4R/pYIgAlwiPU6yOJhOUL50SWRCyqFfq2xd2/pIlSCtj9Zg5Pe5SQROVFRRRMCu
BAPlHpK8ozOl1Rqv4zKaZyk0kIew1hCwvHMHTDZrjapBWCJ6Ql1QyA6j0d0jE/Y7RlsrsVR55fV9
dfbQDIL9KKEKxOdFlaJTc3B9Fr4ZF7lLp7lwhbQ2vUKMZHJ7oa5NoIG6NYow4M1HZvRyNzS00/Ra
oaVvVcGmkRu0vQZaB4zMbTPXRgRYEZwHIKjokeA3XSdl+IKi9BvzcdIrJ8JLqMl697aVK4NB8oBB
v4CTgn/n1qmNwemuVG3pq+JGRt9ck/2HuAuJEUZLKWugdOGvwqhNhDSq+8qncfloQtGjiOZPVY4+
tVzZ3B7McsrArIEmGrwMQHqC6u3lynRpRnMJWtp+kvwSile8ClTj6X8zwS1+m3VD1xdJ5qPYN/Yx
QZOFlL/ctrF0cxgG09jEwnxLH14OY47ioK912Ej7ahfohyp6qYY7M4Tu+kYEP424stPYtFw+7y7t
cdOmBwHKZjLsWchXiHeTTfOXwdyJlnN7XNeWB9GQCo5tJByxRpfjkin+IIOf+WVjkTzUD2l8p4Kc
4W+tIByCXg/yYWCCgaFLK2ZShLqQj5k/jqo7Ts+9mjuryaTlEsGICSppUG2gDZRPBVcVnGel43E/
VLNdjAZRB/Qa9F8x2H3RbAnB8yJdGdfyEro0yfntdpJbo+vx0k80AQLXPwyg9LAhhrW0/XKVYAda
IEiVIt0DOMLl/AFYFOujKMPOoLoZOqQsMA2sYmivjAbIA2bnm6ZC487RVOISorqR+XKZ2kYg4VUG
kbdSPK4uFVvvy90NL31mifOj05yJZavBktW9xuOdNayxDi0NAJEFeQUEB6jHAYp5OWGyKUhIKE3B
ocq2OW28KV6D5y0ni7UjMfAnEvYAf3LBHc0jRSqbwjoIXe1S4UeYgXtRyve5XK64gmVbN8NiAbwE
7hY0JOH5dzmYaZbKWlGqADCKP3nrWOIPFDy8GVS2MqjcZ3nbC3s0Owvm9FEik1C2fljvlDZ2tbUG
muU+RD5LR3ITKF5A0/lOvTKxulnpZ9CdTebgl0afuvOAMkFtidn2tstYAqqYmAHjyUKBGFBLi/MZ
UZ0A+0rbALWQdlOan22UuEpbbEdB3o9Z+qjnIjL5DenTj7icXwo5+ev3IkOMsRqFBZDqgtlwANVa
g1eOcCiV3pEVPw5f8nAt17T084yAHKg+yByIeJdwazsWlqIMLTKslRp4lg4puOk5nCxvin52yq/b
U3pl9bBRUQhh+AEIgXBexNTqSin7MPbB2fiRGj9z6Ynm2o/bRq6cPDgQXJUIk9DKyZMcVk3W0kqj
oR+PVefMIDsD54m6hlO5Mm0WIlhg7QBVBB8DNxQ57ap5QnIaaLs7sLLcK819oj5JWb9Xp4/bA2Je
79JX4dWLCjd0TSR0PfKyJnIWgbwGAl8+Gu+dLGp2SE4HSuNJqLWn5VelryT3l6sEe2iqZ6uEE8ZT
N3YRQuY5smJfDaatGs2+VgoHC0Qat4fFzyDLTiM9ga5tRs6Fv146lVgdZyOmHZKccdYfqkaoUELK
ck8sBMTO4A21E8zGXx4ptN4h8YIOA+B+8H+FS15lCaQl8ApN/CbfC9ILKym1X7fHxe8/mEAvLHq0
II0EjAx/VTZBbOQyjakfGWjPKcbwGGrZWpv2cvI0PDbANYSNLqOAydbwLF8VD2Zi0amlfgAImwls
RWDI7tQPvwswFibD2m7ntwQbEwBFoA8DWMrAsDhzvZKLGnjcfKNBihac4gl6W95vzxsfPX3bMJE/
QE4JW52vKRmdGSe1NVI/z0t7KgHJKX7p4yO4DMjYnbKa9PXPv7eIzl7cJQg78XjjNsOcyXFWmjT1
y1r6XXfx/JgU6vBgwrE7VVMnuyjQp81YDc2GVs0aIxd/rNl4cauA0QnpCzCGcPtfHEFSW4tJ6qsW
+CuS1tyWnfbWmoPTDeNGAfP2WrHz2gwDIwh1XZxucGlyF9pYt2osg2rMN2e5cdDxq9jB0HqqWBkk
FWhia6lSuFktBiQDF8jKeV9EERgw0zlFfQ2amfjDTbfQCZ05amnuz52JYDWu6o0mpb2tRsjqGs1Q
bsS2rFwql90WwmkJeDHHxNrl49gpJNfzyZU1rX8u2iA9xFldPKeZGK8kk64cXvTnGwyt/Y0J4yLQ
PtSCJFOk1B9Tg7qpoNY/U02oV/ISC96m76kAio6JiAJLyXcigUYsN6XKTP3gpSi/kgfgHYuNfgIR
Y3BHZbsc7fJTEVYCmis+g8HqAXpEOIMjxh1iSwlMeZaw/KX0Vfef0b0s7LNj8nL7UF3Z1hdWuLBU
7YwiQ70n9Wl+CBEc0ZJIxgl8WJWWEnFN0kHn7sZ/JvLfMXF7SlNaIywTJfXbTBvtQa5DcNdoohuk
yuyGTRs6t0d3xRECKwL6DxxdkL7wwUUfUsr4f1J/KsDWiPt+n6kr1++1ZcKwwPTEeFPw2y59rZbS
rsEJSv2iKyNbExPrDo+iaJ9LqfFYyOlMynot0ry2aACpwBkirEb2m7OJDFIMaW3sxy54nFyLzESa
f0fVV/J5e/queCAZPoAFTEgzAjl4ObbJjCrRqPEMb3oBTaVhqD7rut7clUFeudMgaDukW6P7qRA+
gJpdK41dtc6YYNmbGQwj3GYRKLrTQYuT+dVIvSiFkExZvRsV8Nm12wv1cW6inzld2THXdiiCa+Qf
LaTKENBfDnlQhwo4Vh2Zh4ASVvsco6egPpru7Zm9tjFxQ6MWg2AeNJvs388CgjzWWmOoYSZt9w3I
aJTwrlwr+V/bmWid/C7kouOQhxUMitYNk8hsQNl+C/DCKNkG1F3XZBq+W1XOI152qqEXDSgYe5cA
PX05mLgP1cHKytyfysc4jpEWEm1QcCfNkyISMQffXuFlHTAFP+ugJUL5UFhOIEAPTw/JAMmTKFAA
sm4NNEbHD83wJkXboI/25bz2Mr426+cfymbsbNa7Ep/fJ03uKyDRRcGazIoHyY6VtV1uITxmwPtk
sM4oYBu4UyN21TRMFDgxuX+hzwre3LOUbkFNvnYtLYeD5DwjsQTGFWwnvBtoqw5oxlLM/TEriATO
JkH6qLqEiHNhM04QDTI5eRu9SPRoigLe+RTo1Jn0neZFwp/bG/pKuGBaQBehlUhBhnjxWMwHNINB
MRx4nNrrcje4T61NO/+Jsz0CBC9qh202y+DMVg7m+KfU4qdKqe1J/xpi7/aXLCAMOLYXX8LN/6xX
pSAL+BLdcNTJBeLpoXN7r/fSXfRo7vud8lz0hPakST1ods6UoP/i9jcsoGT8N3DXaqkADwJuaqSY
nbfBhc6zS7q39n7t6H2DZC6P3uVYOR8Z160gZK0FH+l2ruT1frtTXelkecUed90eUin7+dAf2q3h
PoI91hM2YA3e4GxtwoevbXasCdqitv2mcHIXbMOeseJOlzcVvg/vHZwF9n7TOT9XjXVSgQg19ytK
a48qM86/adS2lHbdRtQSxW0gseLmebu2BFdOIVPiRI4EorS4/TnLypwmupwkuU9ngbTlBoJ6dUqa
dnd7pa+ZAXsTQPWs7wsJz0uXkglMpm2scl/UUgjDdlCNUIu7GnLv8Vo65tpc6nh9aID6og2G15W2
4MtNq4T3GmuQ9WkAi3a9rwQHMKkBj1O9a3TNwbCP53cXi54YVy56FfhuiNlkwtJTlPtptdPEyhOG
TwMDS34GaGIPJDSUp2CJDX1N2g4r7GKLngV2gs5s8xkbNEMGLVCxuV/Pv61o00hIYIfvadU6AfSt
i6du/F30XtitvChW7XLeI5jLhCYF7Fqm7hmD5WTNYxHtpL2FfVQo9tyB/3H6WUAb5PZOuubNTfRE
sDQ3tINVLvJI5GLO+6nGURHqxI5onqAQj5yR1BRrNbZrOwnlWUaDgtAKgmCXmzZSpwENk2ruxxpo
fq0oEjYdWHKIEQyzV1ht4ia6AQHKOa9Wjst3yMhvqTPTFpeIG7JqToFjz/1Q12yFqi+W/rMdPMlK
vF5td1KrE0AQZ/BsHq3JwftyGPex/DrW6V2g15upfUSifis/6hVembcXYJFBZlvu/Nu4pTfUGPKu
rYGlt/ay4TTSNozQpsK4vLxwerTcEW8WXF/Wym3xXTRbTgrrbAMNBQRdOMOD3lZWlWNSsmckUnYP
4EAPfuiF/QlBYBuZFdJCxV0mJXl9h9qJTR20mdilHXuhx/5OHcRTbuDeno5l+I3ZQO4I2XQGitY4
z9bWrW4JdIADzTddXNjF9DBnXpHmm4hUiUXqeY0mbnkC0CnIFgFIVaT8+Go5tFxGuQN7m5+ks0aM
OjwElhhCX63a3h7a0mmfG0LK/nL/J7XSyCptAevrzUNAjdcQdF61atq1uDKJ6sKDMksMpswIbtEA
d2kJEkUDsigAalhd9IHsUmf3aRatXLJXNu6lFW7/NJ3eRa3eA9kFgWlBam25/LSqysaLzp6KmURa
7UodxA0EF7IKDSk1dSU3d3XpkPVm3O7o7Pr+wrPIWlOHWRjZjBrWCxK1tXQnyi+3F23ptDBI9B7D
XynIIPA3bVyZTR6IQ+EPT0a7r2zI+MyRHbzRaMUPLN9Nl4bYmp6NxZSrPDGAx/dbC23xjlBuet3T
TmK9cuyv2vk+7yzDjRFd2pmoolYJdI19o9Vwml6l5Gg1nR3XexNEuLcn7+qOP7PF1u9sTFHQQrkv
hK0W7ECKO0mRHVbuajJk6TMwdWdm2GecmUm6WlADcwS4y7BDnaB1Gvin0B2csHVH2bs9prX5415z
ZmjWWTZJha/HX2aUIDH5nCL/J+irRDdrw+Ku5qmjWV6mMmBdXbHpjPwuMcaayPJIZKCd+9wLJulh
UsKVzqC1AbLPOpvNZoBeVqpjgPWs3qWBujWS3tGGLXIUxFBWcJvXxwinaxgsx87T1zbSGAI/rcHY
+BXEfzS5JVpGsBmlLLaNx1EaVrbk9dH9a5BbvnwG7GOqMKmS9pEEpDEru9kF6oP+fHubXPeOoFf9
fyPjVk/vEVpFIK7zk9jvfmiCeZpad0h+TnW/mYethbjdot0O73S0SK3s0e82lMurnZ2If41zawh+
3lTCG7z0AV2H2nbZUIh7U2Tya8AuSahPb4Y0oVgBDKbhJtQCmaVSxa+BrieOniX53oRcoxsKYPJe
mRZ29Sy+TAfzIl5JyCKo3FnNICssBAPQdtl9fKhswSDCC33sjnJG5sf/Yov1bDNJKQASOFenKVlj
xROuh8jcxOqbUhAlGG392Ax2K77LJmKccvOfbFpI4yE7xdojL0+PleIWaTT4otabRM0NrLe+Osrm
RleeheElnD/HauWGYqPgZxQsbwBXI3WI9jHuGi4lqQn6DE52LvPHyLLuWmlyb4/q2ilF/QvYDpZz
XnBHDGIKAsPcxF42ti3cwJAdom6wB/ExC1IStT8rdaUEy127SGsD9XemccltYLWWpVT7Fgut0Td0
HBKUfVQSqugKidEima0xcbCb6GwSeXt8PTYY1YS2WiMdR4CPka5UQZ0I3ofb07hmhFupTELddYpb
6SgPltupNoWmQSCubAfe8SyGIl/uQFmIpmSoYUV8an7lTrV5Dv7U29/JPVgAgxUvx04rN21AviCj
jLgZYBtebCIbLKULkA05FnWt+VYQSM9BoYkfETIwTjhY2sqRvm4P6QhGmwbMCTeDaqKYQM/BXm9s
JpBJF+jalnNvEozt7aXiU2lsFjGyfy1xszhYYlEPwiwdw8LV011lSZBvvEM7TvXepA+JRoZh7SnO
nbJ/TKLWhyc+euI0hbuawKUAYh1lko5lPg87sS7T577Oc48JV7ltJ87PGkiEJpKp6rgNR1XZrYyZ
zd5iNRlSAHPLKjxs/57d/DLena2InP4x+5H8qYBYP2n3w1v2KPrtPdhDb1u7chhM9E/8f2PcRSD0
aasXsHZs4vKQibWbttSecEfeNsN3IP4zq2d2uFnNLKMolQJ2hl53tCh86CoTvCrzngm6QuWAdmi5
zTSB6Gn+UA7WzqR0L0Z0Q0PZkaa/lMFZfA4XFmTA44XRoGHY4XwK1b1UzHcxrexJUg5xqtoNhDUg
4bIyC1fPzdkkcO40oXGuNwWsDmnntXroBUHs0Fz20JOxYmplXflm3BHU8pYB6qRjK8WgSZvfjOZ+
Vo01wl6+Os5PJJ+9QOvqYELxCG4u+8qMt75O951kouhRuHEBvfRU2Ea4MqDZ6BWCSlA3sXVargz2
6pH9d14XD9Cm6Iuwx+YSMjAQgF7XHOt7NdEPWouYGawnaVq7rbI2x9d8PA4PEyIA3AZE02wRzk5q
WFFVMGIBruJ9bInUkp7M9r7f5E8l+JZI/75yiK57hn/tcYe1Ak8hmsZ1LGoEBAqkgMtYcYsMCmEl
mqxVyZ7ngkDWyR4VNAJYa8WV64cYXQBI6KODDGSzl+O1LKq1yJpIxxwtE8aU3A0TeGSU/n5udLu3
ho02geli0g/N7KsNPU6JSuZ4q4NsuVtDh11d87Nv4TJU9Si16CHCxoMg5SBCUEslkmNMbkKGOSYj
/S9XHhKEmF0NjWD80MVQqNJGx1JP43ul2EiVSirJuxU8wXeD3ML3n5nhRtVIyHMMRiEf87SpvTmL
M6cv6zYiqpj0AulKNO/ayQD4fdOgyx5AihJljXJwFRN11cac6V5uxmATdcLogn74PTbG6mBYTbDP
ugy5VRlFGIMWsxM3an8fZmWyu71JuTj42yGAhtQAlhrdPBIPFRzwskB2OZSPNKge2ro4hkAQ/YdL
Cw2GeKgCaQmEIxd/xCaKH4aUYJb0adrGSmjszEYqAEMvzBVTVx2cBL0DBb3q4Gvkce7FMKmNFJfy
0aDKT5rong7Ivnwvg1RTs6AAjA428VdUxZDMboChhlp3Xlgr/o1djhe7AhBIAJ0U9OzhPxy/y3Nn
jOUMpGLTnEStJGKf2mocOIHyVeqQ8ZCfby/gIuaHogwkUREBgetbk3luSpBgTaok9M0JcKCjUMlP
8QjF+RKsexBe3wlziX0vQpn7ttWlb2FmWT8WkOtMYoJ7sYWVMMyZMjanZp48s+03ZerX9AkHTWhm
r53eaoChxBNySb3Ub4YGvPobVWud25/xjSPkphrvNwXdWgD6IZvFfQZtkmiYTKs5zfHL/JAr9hiT
tN9AjC3QiOpOILlzUSTovoqQTOUhBkus5HZPZelG2r6dtqC1rPxI2sQK6YD4RGk+g5DSQUpJJzw0
xzW+V3nhBjFtEms6RK8MFotX5YiMSmloFTSncmd8ZJ+x29uQTHPnbeC0B/GxdhXcR8229lpv2HZ+
7WbH4dA684N4P22TlX3Ky6oBMXP5NZz7EgqVCmaM2ZM3nVu5jd25SOHbiNdxMQbk9ycYMclX6Kw8
E66cD1CcoHaCcBkPcF7wKevmKoQUWnuSYmdE6aSTXw3otkkFPCZ85+0tsvQIQJLjhc8UawEVAvLl
8jRWDZTl2xY7NenLrZHXp5y+W3W5oVG7acPQL6jkzJIWEX34aoXPznwdUmllny5DD/YRjPgT6Q0T
P5xLSIJW7oVSb07U6m1woeyUKnkKn7TCSVQZCqpOIYAZBXJ+QTUYhIrS28osXHETyB4BuC8CZ4y+
By6gD+I8RiUvbk9q8gpkKpBFn0ko75QsJ50hgv7soaTRbvzR1LuhvCvTcFtHrd0ojha+xRJkh+S1
ZAWfbmO7TwF7E8A3Jl6MQAlfLowwyFpXZUp7UpBTqxW/qG0h3IyIRkcmXK45Y/cVjxs9eazEkZhZ
6VKIut+eFzbvnP8AFRy67VCtwFnggZv6kNd5gPvpFBaVRBJrUsA8K48r1QO+UP09VNBFARoKW0yM
4XKofR1NwB713UmN7Ca0M+pS80es3BuVlw6noHBESM11f26P7cqmA/OXBvEtBmWHc+StWklHxSTS
jua8RTlwup9GWwUjPySsrIkgIiBI+4/befU1szxzSKSysiCe46DYW0i5CMkIBEYlm0dH2Hq7j9il
LgJu29YPK65keQFwlriDlcoauCZrWJo2pV/vcmckn8hQOjNRbfDROpPtSSTy2i2YNLe9G29MR3dG
W3JjJ9pD3uoARuNHzbk988piW3Ffxb00QBbaAYUqmcfOnuzRSf6Y+3yX+71XEYlAjH6beqmDmjFp
Se02zoAf0dGB+JE9YyOTCVUR6pWb9O/qBqwZ6WJZuAcJBCZE0JljsgZbgnnDzVGnFpw1IJG0cDac
HW7jAQVhFUXybaf4IdogACe5cwrJ79dfqJaTxg+ISFZ2Ow8l+2dwkP5A1zNQEoD3XJ4xSwRbgZZr
5nH2Bsy5stW28za2pX1yPzmZg54X+wEZewd4qr8UV2CmoUWP9A9SybhheCWHXK5aeYx76xgVJ1O+
q4SUJPV7XN6l0P+8vbUWAYSFnihEt+isQFsF0l6XoxzABIHuuVI4xhOUGCGMhLoEVOYRtyAf44hr
zb1XNvK5OZ27PGcpmrGVK+FogOW5Sj6yNZFxthUuHDAoC2QD/ISmDsco8YVVrRoVqa77+KS0JVG0
BsUFDxUaGwGELYXdiiO+Zg1NxKBtAUaaiQpdzp4qhA1LgMCaGZFACUnxLr+qzWFa61G9aog5eyg9
4mLhQ5xUnfoib5X4JEN0ac7c7FQif1ZtqzXim+V+wJxBIAz4OTRGYQYvR9Qh9wmW1jg5GcdU10mk
pm4B4G4l2GlBQNjhjtXKHC4fvYxlAk1liGJUoK/5JUOmrwDuKkxOKNa43d2Hup/sL4EkD5mdknBD
7d59Fx30deInctea2pc5ZmYeWjboAYZkAhza5YhNtRXbUUmTk/5S2bMD4cVt49nd6+1z9p2E5zfm
uRkuNh6kKqmTKEtOGQk2GtEIaO9JZH+ARnNXu+FGJdF959RO7KS2Qt5fSjt01u6Rb7GUWx/B+bSU
kaM0MT6ifAu3AhGIbPekg+ueSUxUZ3QfZ5LZg1OScmMSONfU1h5Ekq8s+bXdfD4X3HUGagQp1EVM
uYE26AcFysMAgpdQ2zzenvTlvYHnJIsIAcNBNMbvrEaddD2nbXJCVx8xcyhK2aooE0N6GnYA3t82
9v025Cf33Bo3qqoDUmoImuTU/EI/kt17aM5wQIXoyrZsG17mYqq90pXI6MzOx3O7nTc66W1IRvoa
kF2N05LmHRC4nUjqDdg8Np39BYzuFmh6mxLLGZ3WEXbmylp8NzAtPhu9y2A4YugNi/vsKEn6mspq
cuo9xekPu5mEW4N0T7Mnu7JbkMkW92Cq3lWbxAufnjtv8HRS7ERPSXH3/sqcfD+O5Bg7wuNf6rXh
HsT64XaCdwCIF23Vl0dzHFrcFjH7NDCYJ+a27WanraStjjgjUUgmPt9ewkWCHvbAmQC1F6SWQDHH
2ZNNamUCgACnotF3+ZzaRbDTBcMX1hJ9ywCes8R5g7qr8KgbYUmciOKFlVd1HiQ902qjOgJyC29i
sfvfxsYd/ai2SkXIS4wNOOUkeuzG+z4eV/mw+V4ArBmrUePyRfMgand8r2TMKFwKKiQnoCjr7pCl
pxDB6LyLFHS6gHClUxGPApcubIcNPYIGqvxs1nz6ch3xDcB8AJPG2MF45Lk4DxHEimJ60qdtbTwE
8SGo7mTp4/aMXh0qOtdZ47WiMrFHbnvKI17eIqWn0bMelHdgqr7Kx8SRd9Q1Nu0WxTQiFqR6/J/M
LhIQA0Raw2KC2dbvNupT8dQ4nWe5877zRK/cGw48z4O8Mtily0aAiFP4neJZIvDSNBxSKo/0FAle
cKfeN/SbHbKSVnDn34Jrl+4IZw/eSEE3GdDnOrdPxRjvXqDV0tPsN09vBqkIAv3YTTxIP5DnzaPv
v24+Hz8/g7fhgT4IJekTcnuCrwwVuWXgOJC/hnwjT06aZVaCftAqPwU/c0/4JblQnXJum1hmypAc
Z9p2MrC1gH3zYfdUShU4gsb8NO3VH93P6CH8CXzFRtsKz9MfIJSOwSsc6x0VSVE6yUqZ4cpzGtY1
Jv+KL0D0ywV59aC0WRUp+al0Rh9VgUO4eZVssJXhpk/vprU3NQvq+SU9N8e5VWmifUo1HeZ22TZ7
QitaZos7674+6DsI+20Vp3rR7hsPcPRNu4mP+Yt1Clxx270a6FC5F97Tl9UFYA721jdxDlhkVPCl
xb7JEd3S0+1qE3ka0IqyU3jBfb65veDLsPpyxrldXZY9+FsLIz8JQktm80lJ77TpQe2g1PyiDHaa
rGwwdmnfGh53qZdCb4wQAM5PYnAv96mjVIdYXQPNs4/mjADYDMgv0HpgUNC4dY31cFKMWoxOTf0h
Sq9ohb49aVcGAQZOhG1gkcEjmOeb6nOr6NF9E50048/YPgr5Jg7WIEdXDjuiflQzwX+MONFiIeRZ
DXfUMmtU9SI5PSiO6j7LpFnBUC3TknhbnFvgbgmkJXMhKGFBCp+LMSVm8iild1DaKrQ/puwVJzU8
qL72y+ozGzXc21N4JXVybn1xWaAilckyFDdO6k+m0vODfmrefEg/AMu9I8p2Slx1F5e78gVaocmK
8SvXMGYVfAmAq4FYiQchqHmudEpd4cmTkQGPnW39pK+x7PF7ECEGcvEwIjMWFLS1XK5fMw9xoxdh
cQongVDt3kRGdGUK+bPLm+DOLlR0jDbMYCL3hy/hN4bzo/oh/wJv5THGW0nb04DMX+l99jicxBXf
uci5/mNcR+kR8HqIZXMZBiiR1oU5JTB+Ug7lK8THj7qfusIjDkNE1m4G/sTx1thpOTsNkJOoypFZ
K+bUGVs/jZDWWOO9519lzAiibEa9iHyTxHfnJb0FJRpVLOB60WZVvdDMHsGHdVhtI+PvHd4QN3fV
0GZZWc3FSSHBZIeH4iU9SPvy3tyuXXGLJAJvips4fRZLMDZgTMIhuCt36UO4Cf3oGcqLK3f3tRU6
nzzOX1UWhdvVYcjQ8GIP/lT6LqErl9XVTYfSjooqMAKgRUeHpAsKDSSpOA17UMJHpP8oX62XZJu+
GI9aQrKVosniNYTZQ7IT5JVIRCJxx8ORazwqShaSnJQHOSXDc/NkPiDSPChf8cOaU7qy+y5scSvV
zkIXRkJanegh3rck2FZe97rWm8t+yfnNyA+IW6VIR6OYYcBItEsf0SbwIPtrW+7qOIAOBIUF3pIo
el0eVVBMUpmWVXWafw+/lPvoQ6mJ/Br8uu38+J499oTDFY8SM6g0oHDEF8RljaaSYhXVKX2L7PHw
vPG88UAQKd4H5NV+2iak2942eWXumCAzencZ9wTKTJcDy6yBdqHYVKfsOayI/NBusO1WuiuunCLk
9TWU+rHZwK7DBcBhLtCqEIT6JEp3SQp1tMwOw3Dl4rhmBBlbCG8BvcH6cy8HQpU0k/oyak6xtEuA
DqPRxgSQ4PZsLe8/PJdY9p6Re+O1xO00LbXqqqxyYEOMEgXHFMKFRZem7v9mhRuK2An5UIiwokZH
QS5IMU4r41gAQDBNGAi6tcE4DB0CXn1HK8Ap1QQw0Un7Wf0lCpany2DFRzrq/5L2Zctx48q2X8QI
ziBfOdUsiZqtF4Yly5xHcAK//ixqn7t3FYqnGL1vu9vRbnc4CSABJDJXrvUAVU3mtTaolM1wLygQ
JNgVa1I8ixOJRmc4nIFnEV9zkSAurClhTp/HHr1fOalzu2vYGpPUVTT4M0zkJnD1oX6ObXXpFFrU
BYyFgNdAVEuERhSzy8kuelumFiCS8ruYfvTTR0edqAd9/opH8gHZbBwom/lgBxEZgISXxichB7Qv
AD6jYs1WE9FpkrhMfqXJmldeu/6lIS5kkgBhA/yd0Oe2QHVaBcNH9aCtXVNXVVF+OPNXnEUrgiaV
elQCBIGGUevTo6fxM/wuqI3c3RYoJdQEY6fabMlgjV7j+LK1j6zO0pw5+x4i0f7U4Zf/fKPMkpvg
e0MF5apQHU2lludS1T5TEkeP4G02nQnKfitH5FXJ5GfkQPTjEiHgAOJPZTKxKTIMoUUxwdhLh/zR
8US78KBbjMwTMKjZVj+g5is7trlbuax5xhfcCFjbM9vc2dlByxxwWNguLeHthGK0XTnNTt/399RD
Rtgrd79B+eK8io7hZe7Tn9sTfFVH4c1zj86sB5FLF4bdMyCYnrGp7jWkiMRNtUMPDHLsnrYZt8Qe
PBQxHuXjeFfs16reVxgB/hP4bTTk4yAqmIHQsMv2k7yNdB+Q9zbyyFui2hLEBg3qpbVFpU0hTBuQ
dLiKIxZ/mIKuHQhXpJZOwPSfCk5JE7spIcrh5Cb+6/TYhZty/NZYbw2y3ZVbU/RuT+BCqIpUBNDS
s6ABQG4at37akOhR3AE7EqKLHOzkoQtqTGFL34qTeVy7zJdOVdx8KFvO3DA4ey63aNVJYlMLYvcs
dr8hkWxJQ+zcHs/SmYawBIUL4G5MoEIvLcRJrJIxSbvniCbZfmzLYtcUBsT9OtO0AIGvV+wtBKuA
fgFqBPTXTIvFQ+4oS0kmZHmH54tmnZIn7bR9AqTt7+1h/dQaLkPISzO8k5GMFODa7p7ZJjnKe+1J
+5IOnneSHP2h2QbHjfZhbSzrsbced6ab/HaFne9D2eDD74D3eAIvo/V3ZejKvLdufdO82mcHrtjQ
SQO7aIe8OvSBDgkBtOxRjDwTVQxUE5FJ9PMXVLWq50nzuvcitUoUaqyBOPWWRQ4kddsXJTlIf1tp
R+VP05HR/HwMmBOt5b+uKp3zHj1fJe5uaHLaFi3Numc5PdD+pFT2FhMSeoVtOvZgDQf8ill4QbuJ
22xs+dHxM2llq/2gGW7NF+eb8tiLghyU3fOQb1i6ATC9FD+B1wob29wKpk+1vZn7+XBfg5pJGQ5Z
tYvFz0rP7IxYqJfkua0I75NhpyfSOKbuMPOxB949dVU8mNX9IHv5YAvD32rXDJZUWJKwadL7MnVH
wzZT9P3fRdXdGDwk1Bqg3hkw3cL/mIHr7zvNN93RqNxJ95Rd/JWE8cGAUrkJJsdg5VL8yWZz80BA
gIq/UVSbi+yXfkNN2keT3tHn94/7T4BmQMqzq63iQbA+wcCP0vNcfkZ2X3BBJOkmzvyjtPHv+I8C
QEV3d3t3L1r739n2RXFF8BaJ1lPkRgBdMaSs//Vj2BY29sDtbbi02yFVK80Mu9AFBiHe5ad3DfrM
R8IQFpJdJopfsd6d1LfkNxG2uukVTftsdK9J0qy5zvVOQ1kA4trAe4Ojnn8EKWWcBcjatc+D1k8Q
Kag/1MR8F5PwZMaTuLKvl64EogA8idIKjlJgPy4HqSRNXHT6jNtVskPOnqlGHRC8OwSZaf09Ue5z
EGbVa7nJpUjiwiy3PWqlFht5hgub96+mVT1AbjN7Svfhi+4MwK0prmTLlrATHQlpNmFHD8Wm3kYr
CZWrYghOCpRz5gTzjK+Bg14OfiBxpQo9IJuyuI8t0/DkJHTaF/ZUR9aoAKDg4oF4r671KM9/LL8n
0FEA9lzgh9ClzM15zpJcbUTEMYJ2KiFnTdF7veK78xVxywQ3v+BOQU5qDNrnWtpUWMqosHo52vRg
jhH2lV1WCH+Hz34TDq+3LS9kDTCnZ4PjkhN6lchmHmFweMR4zU500cZofffW1xfwDVhOyW5wSYXg
rjGdNRzGVVn2Z0HPjHMxh6yGxdRFEcCxJ3Xfo48TZ0q4j3CmAA8vv6M3a9zUHiMr030FGOTtco/k
gQRNaAiYbuo2gGpEtm5LgAymRw0oeCXHgySwSq/wQdkD4MuagM7Sy/J8zvk3gZkHYV8qMA8S+qNw
R+7Mx/GN3JHTuOk+zYfotJa2+z9WGSlcwK3RKMKjkJtQ7nXw/nbPwWjlr+lj9RR509a0y68Ig4+s
PLaEX8rzE3XB5JM7wd0ak+ZConL2s/98AbfU4FTq41zFUoPXhGQ25HyQht+m4iFPrEC2gnuxdsXh
z23vvire/muhTdRO5247yeBCM0MQg0KhCIOkr3Gno581tNQP0VUVLw53aO8WHyR2NPC4fFKz544C
ESvb7RpB23w+XG/u/3wEf2xRLRPBjt49G1kHlkEJZ/UQK6Xd69Xb7fEunlQmqOfwVjBmneLLA9IM
R1MuKw3tFdO3XJ7EprVvG5hX6WooZwa4o9BUqo4kRGyfx6Pwrm01PIQO04u+gixYvOWgivHvcXDH
oTQ1BVEGqX1O/ypfwnv6bb4YR/Wpvi/WJLqW/fLMFHf+TayopliBqamz5I8JW+EEVsAacOGDeJw1
TKz21+05lK7TpnOfLe4yyH4AycVnG4k4SXmdY/tXsdX8Am7pV77XtP3gjK9pYtEDec7fwgJKqyvH
3uL9eWaYZ3VTqSggrDDRCYJHeHPUN+a7eahPEp4Ef0Er+bDG0rt07MwpLFyaiIvglNw6JgW6UEHb
3z239QmP6gjUcFry0qgvTT1t29EtUVmqLTMDaJVZo7hVVbspFCtCY1C5b/LALtJiWxZeucZhtjQV
F1/GLXs3NIoUMDw61GQr1wcN3Sf9QyT/AlOxOt0Fglf/ak/TPks+by/+fLNcbCBwuMwgZFQC5hfp
T2717F3WGNHQdginfPSjmQD66zYuwceOPdQByL+GAB39a7jx63wtMJXyv1YApG1ICF2eCnFIVRTO
K+pHwn3I/MAUnFG9L1ogdpo9e4t0W9HBi+0pg4UkWMI2Yvd9e9TXWTB8AmAB6HwDqwyIIrjpLisj
imKzpX5H0HZsgaaaiR+Z3LpRKXoSVJZ0grfWXcx24LAkkVPnD7Lwd2IMrVv1vbkpmj+hYCmG3Qkr
C3J1os1fhg4kEKKhmxCMuJeTM2lt16BvFCTINHJ6FbSOf1v6PLD3Vje3oL9Z2YNXd8FsTgefIyJ4
XE4/O+Zs/dsyF8AOMlBfD1NQYR3MMbZ1+nB7uq+9m7MiXw6q1Iw8Y/pI/SH/S9realvimH3tUBEZ
JPExTb1E3hZBDpXlbTG9jHG8ck8sL/jZOLlpFTuo2YZof/a72k6iYkOE1k2gTkwEtqNT6UixrYLE
fkKJMv31a6yPavrRti+glHGDyAnKvUqoZSYP6D2TwmJ7e34WFwHJWDikCEExPv4q5UKE3sZE/QkQ
hC7cjgG1s38oMgk9BpDNAjMm4rGmglKJ23WdYcRNSwLq94bwSSmUqlIyZRvU1NeoHa6znDAFaTQ8
1+fNBQj15XJTBbyCXSW1fi+2H3ocuOF4mmKglNWNHFIbbBJz55GyLXKHKo9996iMe63bxg/1IQnQ
PZW3xyl7gjBrhDaCj9hO3AH9sHlwD1G8EqzDxBrA+1Hbdb2G2Fj0kzk0mwGgkgIRjctPL8dUNyaT
tH4qSId00FwBsh0sYo8xmlvUUrVz40GgfwMsVEQRmpJPvMMtGj8MMZDFUDtPM09+hySM2VYOKEsd
MEqv+PJ1iIDphZYTxJXQLg+BGO4WUxlL6lwbWr8enEgCCq4EJaudBW7fWPUT+QMIJ3Nue+jCNXFh
kjsvWykJNb2Bycju81MHvJEwPirM7/FQKX4Pq/2CszNy19IPGhj1aZRaIfV+uQwxDkhknMLO7/62
LZrjdct8zINH9jCAQQ9x6jbWVhrSFvYg2BPAbIt2krkNk3sPjApQqoU2jD6yOZOTVwP6RUI5talI
ohVT8/pwg5tPd+TQ0XqMLgMuKhZLs4kkNo0+MFdOBQI5yQyhnLvtwo/bq7Y4pjNDnDNLvRw2VSuO
ft9uSFZZbbLv2Brr0VWMjwDifDScNxqU4o6lGM2QvoXJZxW83h7EdR6NM8D5HgskPU5CGNAkSyLb
vrMj5qEtAmVP3amnu/61X4n3rxcIPAbzCSZCagFtDdz5pcpdlpIgGv2yjMtNpFXpoR1E5hgTK4FM
l9f0Rq7vfJQ30ECDhB16f8HSduntU6AlgGQ0ox/G4Ge7z9TQCgLq5gzKZikcPkzWusCvFw0ABmAz
IMqlIn3H92D3KmiqUIwb/cwwkTaN0fKdFmTNyvXLAkwIPw8LsEPi0OIvApZpXWTEGiayr8muyXLD
A45BBvFclTpdk1eQ2RPSbdbgbUFZ8bc3OubGI+mtMB9DFyxOoYUWExB2MyF0jXTMNkrYrCWZ5+m9
3I/4SnD/K3MmD0yxnAfHvRabtRIx36wGyzRjWwTqUIIUszF4ibnGArA09efWuMWmpkk1mSHuheCz
E1Jtq9JiBTi6NCCIYYPyFkKlaPTm/JchLdkNasp8BWCv4CXW4EYnXXkVpcfbe1OewyZ+6lRsFBXd
/IhdeEHkNAtiTc075kdVCbGVD7HxDADrk9Ye75sHEqK9wXiLoHZVA7odsY84eczDTWIewHRQofe4
/9J+FTGxjJmTY1wJpa+Pv5nEca6ma8iEo4xwua0GQnKT1QPz61knUAMUxKyZVUdFtnIjLy0p0PDQ
70NPx7yFLw3pZUfkQWiZPxntXag2W6j5vdye6UUT6J/ENKOeAEOXJoigdlQdMJZIivBkKSQNgxGn
lYEshBaYMmBhcSnNjbA8NIyVulQ3usb8MijAbYhzYRMSqXUarWztqDPYmxbTflsIUWPnjFFXBwx6
3zYNtfM2kZ3bg15aQLzPoImJFzs2JvdsyLKhhAqSxHyNknsNjpN1+T3ojTa3zSwc93j5GpIONi5U
tnlIV5YR+IYuMj8eoscCrBjpVLhN85utsY0t7UtQo6OmjfcvMi1cVDNpVJdrJZ182iffTWo6BX6y
UCdy5Ml8rlu6Vp65Dtvwpj8zyO2AtpVDxRhCGOzazSAltlR9qcVzJgK4bcnGl7KmKb7oQDqqT+BU
Aeoeh/6ln04geMxzAJX8PNlLneLI0j7QMzCatVaIZ3Wo/mGd6rEpvCdisqNFuPKUWton83bHj1na
hswzcvaeHRKpVsBlOfnAUE52o4TVRpCVyL3tMdcJe1xs0I9Dbe9HyZBPm7AmEvI6JkhekHQrVU7P
nCa2ZKhM5LqVPClkg6ZlsHBtKsHcVB1ELycZROoWRWk2Tj8GfZvk9b5plafbH3adqZw/DH05oPKc
ZSOvCD1l2jaFhg8bhXsdMBZZsSPBlet76UWpvFj7GNZyvEubFBMBQBGg2eh84pxaVlEqT1Vlwu4J
XSFQPGAqdkW29gJZ2qRzRy5INBUJaSPuAJTlwhwzcZr8cexBWasmYK8w6sbSIxAoDdGf2/O4EJEh
+AaXE3qc4Mj6fO+duRGYl1NzbEPRl8pW3JRx+mJkgmaLodIe8yLJN3kjEbdXIe1w2/DCjoVhMIhC
7xnZWD4WAabWUBmNYPhJ3jfPw0Ye7KnYt3+l7tdtSwvrdmGJi0NyEQqIVYIhmnmxqzVQfoBaMmLk
4baZpQGh2DEToc39lPyBoObZZLZFyXzjlNnYI/XrYwkJj8gu17Tsl9bs3BJ3W7DCUNSghKUmhcTx
N2CEEGbwU/Rvi8Yz7b1/Pi6ghuD0AJ5fM6uFUSUOidkwn4iZSyAEAYo/SNs6zMgtUXwsKhRIg+fb
NpdGOKv4AEUHSpyrrim5mUDJm8sYIToSVJ+hpRvMcQUIKr0+WQHrrdnidkAWGkaQmbh7RVu8K4Hj
B02FfChXrCwdpGgVAJZaFkGlAI6gy42mtiXJjVplPjMBQOzK+3IoHG1MvCDRdxBtTQS3AQJleNDi
YVNM7auAjEPwx9TvRM2OkZ73mfGnm75uT/TCYXPxVfPvn23/UZAGQYgRBo0hOp6NficnIMYBP1gK
4uDbphbn+WwCuG0YGNiEYodUSiirEJqCnI4sh39Qk7OgjQeRXyxxs2JyIQxByVUHDSc01/Dq5O5o
VoQppFJinNit6AfhpgpEqPnsoHCu6e7t0S0dMjPRIiTtcDOgN/ZyIgNpSvtGKScf4LpuOwQGtMRU
PAUTZVrTCFooKwA+izFJwM7OxyfnsSXTcW5O1eSn2VMjv+bpd0a+2nsDKsbTXdu8ZsJbUR3a3AGm
Ekx2yeafDxWBB5CKaFgFLoO7B0VDoEOUMcyqOqabvKBfRjyF7kTTbGX9lo5UJFdxO8zPVRRuLidV
BnWfySTcuMNo54/KEyR2lMMkxyA48MJozUGXlvDcGuegzThVoVDqk6/VqD32AAkbsVt34cqb9Rp2
N2cjcLGjpQIvSnRwXI6qZQjQQ1WYfBX655MtIt1e+ab5q2gqK6cAelVuom2h4GkPyZ+GOgGyI+lD
oFhJuq8hly4nVnIMs8qWpzttfI4rw0oHctKLlUfJ0oZF9hWINLSuogOEW+dghDKdoQWTD8S2aCmN
8tCBet7u00ayzSjuHQoybLs0VlVpFwyjxwAZGzAUQLqRT/vWjFaUgDvPJ+8pCO5ncecQEPFdXo9O
/vaPnRlRFkreiCWBRed7B1N0OjE8/kQ/ApGgK0W5ZFVtGbtNl1Xb26Z+shFcDgFlLk3FKYESNMgf
Lhc+Scxh0Mkg+QYJn/VMzJ0yQOScjZJsTwzaShq4xp2xEdDIP+lgqNQmyesaMd+GOMgem3iE2JQe
N9bU6enBQPTrkb4fPCWOQ6vJzO6UyGrhGJnUHKu0NNyi6aoMycNAelf6sXORbVZcYCHyh4yJ0eMY
hYYlZn3pZOj32t0e7cLNMsPg8aBFygmFN87Lq66tk6grFL/sjnnbnHL2YEBQEjtjxU2XjsNzS/x5
lEdxWU99pvg58YBfAIAUwqigaY+KcivFdwT6JUkf29BBKtXQg65JcOgKZpFR+HV7yCrWj1tffIiO
N6FootuWF5TtUPtrTOhq+KJUOFRFgn0NEHeN28K2ODfBRRGtkE+jWaSKn2oHvbwjDRoMEEsMnbwh
43GkdwRIQCRVM3ZsdWbLYCdKXAWon+TxvxkrnkO40XHp8T1VUkpT2uq14muicFSE3iZp/HTbxE/E
fD2f/7HBuVDSdKLUtpXiM7tQnEzf5HaZ2WTT7NPGraF3+H7b4PL6/dse70hyj/aqLMeYYqTeNSCz
AMG+bWHh1ToL3kKVFvfmTNzBDUkZm2oyCkH16bgb9b9UfWstlX13gZd/1bIreLftXV9pMIeWMZRf
5lNH5C5Q2spTE4Ggz4dnenFxP+ZbMaMrRq6nTUEZCfQu0MlBmw1PcWDKItVTsHj6Q4TWdVa0YOVG
VWllm88zc+kMoB7A4TnXkvATLx4j0JyEpaBrfuvpNWjkp6NgC7HfaO8vUrKGj1yYN7RVogcEHdjI
dhIuFMjSPqRpHGq+XkM6FtAxwSmU/h+jaqVZBBnlY4iS4Jbj/a0ZiTgohGJIQdV4VGob6Ga0YIEV
WXosxih2dXUyvDodoB9aEVC9dSS6I0pbbmo5LLeDliYrazkPjJ9ldN0hoYRLf5a+vLyimikBM1Ff
aT51DfIuiFatfg2Amwmb2445O96lHfTXwTN08BGDSu+KRaqddFCSU8mfIgeq2Vb5pY+extZaHK7X
UQVCHG+uWX8AvTXccKKZ/ojluoQXZJ1tQKdWWnKjmC7yac329ogWHnizrXlfQ8gQ+5sLl0xcoaJG
NcmXpreYmm/KmLgySuup6AzU7Ulsd4RaaFlsjQmwq02sy9tUtcpyFwsAaD03qpMCf9P/uf1dV+wW
KHyhjReOPM80wmjuDKh10L7HqF35A0i0WjCBdsNDVb/TevrsW8mukbPMepDVQpRcSe6TMkbh776p
30pxeK6BFNEL+Y8yGSsPz+vtDDwUtOslnIbI9POHhtQPQwOiQ9mXhD2BPPfASgttiUYTeeX0OgpW
xVZO94U4YTYJa7PTzdfopW+PQ1hICX7Hzx9ZnwOsHzhJmUHAVExtoUXcICaG1d/VpqWnyn00uNBf
toOe7MKmW9lmC1cbaI3ADzw3fYGbmPd/oy7TfmCR6g9NYLoySXOvDqRx27Oa+qVaiVZVCgHQYmpv
BUapbwUgttGHOvR/V9xjfphe7kR8Cba7pCFUA3CVe0ymDc31UIhVn0ijpUUuEX616MCmRmJJYBDO
7lpbPNSJVxH3tuVrD7g0PF8rZ6kHsU2JQlVMQWpW4JRkJTpecrxk7dzcC+kDjVbeXQsZe/Ayo+oB
uVZ0FkN17tJgYAgSQFCN7kfHMnru2AAC8I3gJ0hBCgOE4AtLGyxqKp5YreAgFs4GmMZxB8GHuaOZ
R0OnSh4IYd/pvkJiK84Vy1Q/hgAgFhwOYhTbcQaaSa+pXIVa4ReOibJxq2xrBtWWqac42YVh5prG
uPJd16f9/Fk47MGcYqAjl1sC2YjbIlEH3Rc0eavQXRWCEnuSnKLUvOCfg2AlCCpDjgKt+Cpcjee1
7SNJHRSNEb9DC2x9bMCTOmcTE+YlyRMD/ve+GU6luosSdiDSWjB5feNoiordj8wJ1v8qPQtVOJRI
zJ74reIOoLnUg6c+OSbdU9b/yepH8jqCLrsYk80094G9AbnFxhVGhfm24bbaxSdwOSIRfdjNGA/E
1ytbEjw5fQX2FMnTk9EeEnCE395f13ff5YC5ja0Y0lQIwkR8PH91e6gg2UQqBiyJUa7BOhZgj7AF
PgL8NfOl8R1gQ9FOUZurxB8jNFVWrxFKb/pBmoDlVst2h+xEAuAFcbLglHYPt8e5uLBntrlZhbZP
AnZahfgm2cTVQxk8htlxWDk8fnYot3ZAdijYJjMxwdXhAQiDVtBMSR5VQYSH1JAbjZ2QBD14EAqa
1I6ZSCgkt7UCTEfcgq/3VEMz9C2uwqq2EnRCB9tRpPHvGoI1b4JpQlUGRZbiLslHsDn0JYNWkYn/
OXQKMUNfRh9HRbBt00Q0IDSeTQbEMoDldfpwIN9oTY4rG2y9ZW7Ho9S8GNqQv6sRE36X05wNwC6Y
yCZRctzu2jARfQ/CEKHzVLVCmlCKgQm0hUKd/9BWyOwhbbPf7UShTQTGD5CVKgFkkrIGQCQ9Sse3
QeyCwSlivUebpiLldpEo6NYp25oUdqrn5TsUXzu8yLRSeMhB5wWOMBRINZtBR9B4GBvE7t+zUDuc
YBiRwQACnH02+UALa8wDrbibcNa9dbTLQCKPto1jKmUZNIybIHfAPDaAXrAzshEUWa1wnEQlhHgU
MmzU0TE3qTNo0/Cp6xHNbZr3KL50slyaG2HS1PB3blY4ccROK2svLlXwa7K87JUXRtXsyAIg1FZy
/fxNg4QlzhmkLHHb/KhQcs8HpHxVOckDSGt272IL5vsGnGxEqg6yGe3LXLRlYERVExFP/GjQx4gF
zcpriTtqrr5g/v2zy9UM67iNVQF99KoHNeg0hdZGCuxRSvJDH6rOtBbQc6fN/xpEiQgvQTTc8Dyf
qtgCMRJgyGq27frAjvJtYMj2P9rqP0bQfghAu47jBmxfl6Map6Iwxj4pj6P2RxkPAZSEJh3l9pXH
CR+d/cvOPBAdlKUq4POXdsQ+jKZ0lmM1w8wx5HfTziCdBCQKEp/yRv7sS8iLrXYLcAfZj1XYg8cg
SQgsE5cbEJlaNcKklsfwVRD2yZHmVvIsQj2nKBxlwxCe1X+C2KvrTQ2BA9Whq1EpFw/87xfglkRg
CjARD0MRJ7UKFAG0C8P+Ht0hII0wwbxrWu+lhY5Pq91Xv+P3+u32oi65Kh7bwKPgdMUZO0/Lmasq
3agMEoECcKZEVpvdx51qZVVp5/FGVk5VuMais2TPhDAbQT8AHqC8E+HM0XohVKqjMbYvZfOilvGp
yN6LKrKIYG5H2vq3B7i0NWa1JiBFlDnnz11QUqVV0GaI6qPcGP3dIDOI7Q1knzVM2t62xJcWfhYQ
8u9AwqBndi4uXM6llJq63pC4Ps7rFm7bXbhFOmE3uJIXUnCqF7tqZ+zDQ7tLt6odQG/mhMtSBKn5
cIzUlQCET3ZdfQ23jaRmSgsjS+qjUv4qBbyljPckOCUB2UAmzqtqbZ8UyOTUL7dngU+SXtnlwlqq
GlPANNgdx9FTIQ+XG7ZgWsH4gjWGro5RC44ZvoeZJz32zNbL+yZs7W5tOy3sJmmW/ZGQ5oFMBd8x
3utJUFQDPiM1BydBCNSMljR2lqKFtlquhPLKglvjEQ/ZA7AFovOBJwI1Q9Kqgl7VxwOZd+5re4Su
o9V45RYAOuvjUwKBQOSEbuT960dqf/f2ZDNHcgMrtAH5QM/x6DJHBnGAshKjLd2I6MdA+I33rjgH
UJeOmeLBzeiIuVDBrG1SUJVP8a9JGx8omXZiguf+dBKMbjekzGVatkVgsTJBC6uB2BRXMkpKyIjy
VbdUzYrcGHJ67IbHeaujYsJ2kXSfFGs95QsrgX2O8wWoQuSd+FJwrKI4O+Q9PQ7GXStAFSU7UbG1
i2nfjNv2H9ZZZmeHNfSz4Z6aOZW4TZaQQa76fqJHmlnyZnKm3EI5fWVHzctzFv0Cz4yBgAEWFDKI
gEE5fbl8Gi2jlOZVdMzCDznr0YlhgDwj65xMJhZkrvuquguklX3MJQj+ZRS10jnlC7gVz/8cC2lh
au0QHcVUTN2pl4ujwKLSJQBKn4pcLm0qK6ndKfSeplO8EsRd+Qsk39EnAVjhDPkyf/bb2bUUZYE+
leMUHVmWJ8cBJHx2quaBa9ak2YcDmmRS1uUrYdt8MnHzjMeTimwwlOBnBOzlPCdjpRpZoSBBIYs2
EkK/RopWl9uLeeWeoG+D9ha6ddTZSfn7NlBpNwJYEB2jyC00V0wtYnqBp2Yf4VrFc2EOL0zNv382
h0pqGJNR6dERrvIUK7WlswetfxRq9UEqHm8Pa83WPOwzW6UMzh2UD6JjAUx99SS/h3+Cfm+scele
X2rz9Bkz4hPRPdD+3H7rO5EZWiHBL5K3ptPRSghFsU12CFMHvCDttB2r79sj41/X80a4MMndZ6AQ
EJRcm72iGh/RfH7IcF3Fo+borLUNCPbEcet1weiLYwjWLLSdfefpGpPc4vyejZtzzR5wS6IJGHdJ
wMjlpdv8RIQHYeWUnv+Uqw2AFC2KA6gaA9tyuYo9TaaKyfAYGkGQC+iImPhTOq1sgevraJ7RMzPc
YFjaFoVOZsekG7lsNjFeu6YibKTYj52T1CED9thA5mWtJeIqxOfscudoKeeDYAawG8nfkTG506iC
kcDKm3bl9Po/RkhmIToQaxo8OY45iWFbIBVwTA01dNEngVevhJZXcyohKIEmUGhQ/JIq9lW2MRiU
SuRgGbI2SlfqK3f/0phBGElE3Iky+MP5q7+JxoLVGHMqV3stdg2jd81hsoQVO0tnJ1q7AUkCzA5h
Fze3nVnHUA43oqOWVnTTlfIbGdQ1ZrOlw/PcCHeiJXkpJQrTMJgm/dYH0HhUamqHAJyLcYVkRLdG
xbs4e3MdEgk29C/xEX1HUyUeZYzKFB9S9ssklU10u5WfVs6YGQrHbzygUhCtQEIGZHTc49PQQt0A
PiU+lr0TkY3U6naS7HsRRGlPU20x2RYeZKRObptdmk4ZODYT5PJ41vNeGqpxUWjIiR5TcRuNyM7Y
5LMJbCiCDOVas+6Sf5zb4vxj6KIgjXPYksrKHnL8s5bmX7PAOUcYjDIbGSyYkGwREmAv1jRxli0A
Z6hC8g5wJQ7QaCDYkzM6xcfYCsD2dHsxls5eGRXp//eHy5dnb9azxGCzC4h1Y4/6h6ZVdkE/bhtZ
vD/PrXD3J+pQUaH38xCAY3qDGO/2a+bA1K3tbUNro5mn8iweEOVGE0QBixGFL2qHnIlYW6D3cm9b
WVsQ7iLJAjMrmMri45RqVtz5uboCElgzwHltAN0FI0FO9xjIkM2OfAqZ5P+/IXBeqzRtizFgCB3B
PjeR5on/WZfpT/wio96AKwB3OsLqy6UQJClKZQNLUUvErmXmFonhmvSjXms7WjxO5uwZALgQxeCb
unqtp2qdF9jihrrTkvjVVO7Rd4+7Ca976dSnawTji9csquv/tjh/0ZmXTbJaa1UIi9GDgKwKgM3V
U3ZgjkYsyYYEF+iYb6/WolufGeTmEs25BDXsEkMkL2Gau3VzmuHat43w9DE/K4YcApmxbOBT4MWh
0qagTU3F+Cj7um5JBzGz1BeQoEKyOj3kH5qvgsZ2eAbF3z4JrR3Kw6tMREsDxTNInKkVkDnga5O0
FvJRpnp8zJg3+NMX6gD1wQz2U+VrmXpkyitFFute+EKDgkUU5/YMLEW759a5fU0jaDkxFGuPIv2t
9IYNALkt1idj+M7Zf3MxIW2Otybq0tedAWZUAqKFchK2uG5aZTrkDnq+9JURLR0kiL6QYwXoBrct
F4ZpASC3WqXER12Nt6aZ7OeC0+1JW4pVUAAE4ASIszlLf7kZwCXaQVDJwNEuiqCQ8MJ3nb2O40o6
dfZwPlIBmm2mEwCFE5BTl1YGQ4nlNgxgBYrDhYXw0mshEtRqVjZAQ5316LlZ63tdvLXOjXJDSxVs
c1WH0Zx9oG4zBLP+oPamS98Q+PH0LtqtSoAsjRNIFYD8AXxHLyx3HbdBKulBYsZHRF0CkrlA2B+N
hzr3/qvBzflJtIUC731V20w1IExKGiVHMo54Cm0ysMWADElHPl6I/GgE8hwlxWEtP8ojk35OGR2x
HzJlgNlhoJcrWVJa62WLTabg1olVmlpdDroDyNIjQ1qHd+xNkO7roN7Lgc9UW/7Md33tNd+J/gwM
1orz/g9p39Uct650+4cuq5jDK9NEZY1k+YVl2RIDmEkw/fpv0afO9gyEO6jt49Kbq6bZQKPR6LAW
26Pxn6/5Xb9CIwzmuJivkWwn7yYJ6z0H05P+Uj7Y70tIH+OH8dHcoYoGKkoQcR2Hhzb14ncUKK4f
HnXdT9auQXeGstN/5DNXSWpbiyNpkI8mtegGCOw/p/vJT93xAZ0p6XdlsxycQAoKjJhGt7E3H8od
IMxP17+Ca3RnH8FcL2oHvBy5gZ2r46kxpQBpQbfFeGmxVa0wQQ0hR+X1ukjepY3bGo2QAClEPyTj
aus4I6maZdkxX7Q96AyoRW+G0m8SJ4zvi/frwnh+/VwYE0456egk6KXPjvM+3WZPFNipocgNfi0f
wpMCgQkzuUBLRUsVY0mpQqkEgonsOKDebRSmZ5j9ZxwBXkfX9jVp7tewVHPITRy9pV0sWE/+sVq7
EMESgTwi6+mrGsARXUugIwYqXfJQZX75lH1benfcjPdtHKZ34Ad/q56kN+ltdAT3DF97E6Ee3vwo
07L7aalUWWIDOVPzYdqlxI9eCHGbb9F9BE6Kb7+u7yc3AEPpEAhiOpo5UT699CFJVxNpAsP0se2n
rTw+jDf2zxSjZZXtSuOpbz3DP1FBcoV7SGCoGsxVAUcvc5VaSDvXmJ7PjvSHtaUn4lV3eeoBPlCw
lNyTcSaH0Q2NTGU9ZGN2NIwXZ0G1zvZL56jrP6QdeBEF/od7xa1v8P9qtfqns1DWVGG0aQlpvf+J
tNRz5NMjMGduR2EKlRfaYZ7IsVCzQLGbrSYUS+9EBHDCx6rIvSkJG901vCbZpnZg7oaXSduAeLh6
6awbFWVStEhdtxlemHIunjmeYBsYo5pA0XB61zY9nPn13+ebxx/1GEdOLCdaMMQJRPobHT09ZuE6
5Y1lPePFU5tgYhCI+/9s3B95jM/OJntUCNoijmWnfWSZtSnrYtfb91FlepGxi6bbWHPVXPTYEuwi
W9IblAnju2i+OmohOe5F85T86/CPkdiM8VdlmkVdg1UcwHge/ehDvXWBiP8ifXN8ewOs4tzNZXf+
Gb1Z33XFlW/mMDdctdlc30yRlsypUIehXoYOnxETNAhL34cBvdGinMgaPX65+hE2o+QEmipE6JdH
T8oSuMz16C1+vH+ztrNnHPrX1IsO7UP61ASiCU6uYzmTx6ytrFeyHadzdiTVptAfFtSAnO5RG1e+
zUoVxpfrz11Tj1lDQ2oH1Ncgzl9UjGK5xYO+WWq/OVrEM+p7dH1e3zNuwQTDKP+sJ/NEqKmTyXqM
9Ry9IgDaURjvu+OvxQNWftDtIoHn5J73M2nr7p45zkozB9wRv6XVR9XTAco/fBre53WluF7rTAoT
JmnUime7nbJjsbXvZ18/iPjYvrZNrGHLmQQmNsJkT1kmmFrAtTYdEIvfTIciwCwqmo9I2G+oP23m
R1K61/VipyL/E3efiWXc8VKUeBYnsA59owCR5jtYifzOR6sa+hLI3gm62m2eQX/hv0obeau9ASN4
U23lA1IRW8MH96IH3iuBBYkOJOPCl7Exy9zGlkbAfAqIYbV4mlBRowBPCmIWdEX8jpPYAndXJ+h8
SqTsmAL4OIlqZBgE3ou7uOiqWpmUUbTE1MOlbSLFg/pE6uBpFw4S4j/wYeybDTqeN/lxeooP5dFB
Jqfz2m13rDf9Z/Wt2xTPWtAHdEf9+jb+WW+EqZ31vLP+4PyjmAtLi9Q0zid8lHTXhmpQ+53Xg746
+WF4taeH1+2L6wzOpLEIi7Oa1l2OlzQuEt1Dqz262n6WLlpYQf4EQFz/ujgWEvS3OZ+LY3zroqJ8
aYIe+0iD0h+307dfSpjAoJM7UBDeyUH/vry2AXCnN8o2uqtxbWU3CHdUd9zGm/5ku9NW2hRo2xF8
F9/Y/rEEtpCU5inVIhnf5cs30p200z1tp1EPQJ6YIV2e0y3Zzy9AKv2BR9/ePKA/xnrANIhXf5g1
YD+R7Yt/ap58Lx8BG3+bCAyVReb/smyMy+6WwpAqgl3CbIT70qx/lve2IIu6/xChY3MfDed7tK7V
mce24zpv9AzC5L0DVhVtE35TXB08Nz9Eb0Fe+HAuifHagOJFG8Z6/nL9g4Lmsv4sRKlKrt8+l8H4
bSrJmU7s1cDhNRNQxwwgf0nCOYz9ySM+sjebl8/r1sR9Y57LZJx2pbWS4XSQGQPooqZgySrRahbl
mz6et3W07CXabVPAqE6E3tlOcjuMUVjnky8t80ZTmiBW7NNC7yRRNUO4GozHm2aaOd2ML3Oe0DTu
zoG2pQGG7N3Kk7whkPz5W7mvBaeeG4Ofrwfj0ug4Nsm4YJ/lTfq4bNGS8aD7mOnye0GsyAs2zgSx
1XRM+kYmmvER2gTGcTnorrMBaLCbPFzfYK7dAoAK9XRQEmFs6fKEYLhbnqUiJkeStn6rbAqr8rJJ
cOh/3z5fLoI/Un6v6tk51Ieow8BAQo5Ku0uzT2VKtpa9dfBqmubhfgJ0W2I6njrUXlZSb9DGbaJ4
BXiKe7S45UvxPEqWWwLxTYsqzBz3KPLpW9JIQZy1QW9pd47c3kRN/uSAfnromuD6Iq0Hi/n8FVIc
MRPYhgH5woTttTKiq7fok6NeL17dA6oCaE9qfCpHwW7wzAsjS8jpIDuI3noWPKjoJwBwEQutcH2z
rez8rsM4NwkceaOSE8DnuiH21FyUf+AYAUIHIGs6oKdb53sYI5jzFi+8Lj3GaH5rhyTUTETP1XJ/
fRkFYth81RzrpKNFj8Rnv0+GzJ+VxOvlXHBEeVLQwoiiIGZObbRMXiqDjaRKpiPx1sF+Aip/CEu1
HHNAh+QfCesXnFlzIzlVr3copOZLeRgrY1/Y4NRs55eFiggKVyfGWB7G0oEOhzYmZO5Z1JKoXZpl
VlEVVvOADKlvAyUnyKfFp1kwmV2+GRJbkPRaPfpXkeCSsNBajpwmY+zpOGR4vGL9xiko1cltyRhk
1HRzp9yi30HwpuLuFpjq/yuNiaIUq5sspUIvgj76vfmDRO+RKCISKcS8StHLaXdUUtNjby3TJoot
x5cKYGIaxfRBjcRyM10XJfm5MoG+u846YMreYIxQSdpOknKU+hRM1SY3IbU2zRKWoooi55JAXeyP
GMYSu1qvgQ+A2mnTqo/lmIRKHGHEWdpOixI0tQSg+WwvTSJcOu4BAC4Vgkx4DJR1Lg9ArhZthAl4
NENk48/JWDaOmvgjyYEmhjGW606DewKQ4Ua3ErwvAAQvZZlVp2IWDCqCOLrxNHTLahiTc5swEmGu
iCQxWkm6OWtdiboMRqiU+NRiuE47ghO4B9XadZ241nGmE2ORGEvoK6qgfroOa5VBl+7t0ovIaYz+
xheeCWKCbRk9V7pNVkGZvMmqfb+QACid17XhRdk2MOb/2SLG2MdmcCSyYIsSnW5S1QirH8mwMe2j
on3Pi01poZwGBqy4mz0h0u3621+8FWD2AGmuYSKCffSZegaokAZFCG35WOKHSTRjIvp9xigsLer6
YcTvx+mnIX8X3iW8318xOFAcBcYbwHovzXuwO8uZ+wK3Vd38KBJt2U+qI0J25J3XcyFMqNwbRV4Z
dfb7DKHfi2ACKNPvbfp53RB4vnzl4EJzIRIQX8ph+tyPqamQ9Ng6N4R8tKokSCHxzg0SiBjtR70c
SLWMHrNhdyVArdIjcldmCxYdMNbAO7hKsZcy4QODuzVn0pioKCEWjWyCDpwsGUew9UZV789JjDGa
vHdcQtUhKGQC6ucMNCdWO6zjRuMtpaXhj0rR+WM5nmyy5AKHKPgsg3GI9tJWVjKuvU9pLHkjoEBC
0gKl/C/2cp2ix92MviA2Vmu7Zu4Hs0HDpjZ5cIXizeTdXRjP+0cCc7IGWk59TyEBPctPVU5CCVyr
qTq6Jt0Nuu7Wqr7v03/veR2UEFH1BywBkGIYoUqfAF1aQ3PMYkpeP4AOt6vvKZU9pV9nhRIReDPn
SFzIYzy9ZRdT0zSQBzsCJEyLcaSbufmL+/hCCuPmkwSw4okCKbVzo083Of3M0xtqCl6kXF3gZTFS
ua4ciwmvg2SEyA1imtKOtrmR7TBAZgvMjmPcAKkAcgcwrDRguFzuz3UT5iUEL36MWXyKxjeT6LiX
uoxmYRmnu05K4vuur4I5SxXAVpdVWFnVJxkIOWZmg74zLX6dW23ZdRMVjWqz3BFr6gvfY5kA9AQX
B8jJLn29GRspwINxG8dOfijNZi/HP2oSvaYp4H0T0zVrJOA1jG4CobXCfWnPrp2HFQHkGyGHXB/f
5Mx8v75IHJeKWxMgjHhhYLTsd/7n7C2jxU5f5BrWSJIAKhoYh2Z4RuYqEaXiRHIYZ5pFDWhbZgRX
oFXYD7m6lZcBxAXGTqmUQ5tVgnNufg0LztViX+xyboJOiKLjyAaUAAZDIz+KgKkpeLyIpDAb2llW
XcygAzkCIDm6/0asl0jbXt8fvgjgJwEi6Xf36aXNKJnRR1OLdVMzpGYnUBjmGjAeH/43KevunVlB
k1gJGXJIAXHF1HlobCeB0EtxzzamC2VMMmLoh+WEaTpdz+iC7rPGBh9oNhmWN5NJ1N7FieKx83+k
MDEC+mTsUlelNQjZW/bo6Z22iZb7Ts5cIzK8PhVEv3zD/iOPMWzAumXIB6QoyhsAdzHrE8m/1/m9
bHbo4m4FBndVOWCdM3d/oYBIL1pbqDJNdRULyPvAvJS/ARiSqIknTEdxPT7YllC5Ajw93l+XZoFk
kYXUEHQbaw/3ZPc2ZqfrhqevR4SJ3+F5gOwPsGzMs7MAfINuT1XbQCOnj9MgK6zGj22wU84Nkdx5
KLNnWsqGq1OSB03WkDC2m2+T1gFMGlhWrlJ3kYfoJXP1vvmcJzRZxUmieUsKQi+cHcdbpvGHkXcU
GI/lS5LMxLeKLDqgudV2u0SLQRM0R+jeWNL5xaF15A1KnNwtY6z4VYWp07rJbbdsBnBHOlPl6ZM5
HZUEkBG6XFqBEo+SW+qtCagGTRNchvzl/7M2zPIndkMW4NlnxzoZ/RqAclIsMF6ud8HgGJqbMIkH
9OXLDYbXsSnSsshmGw9KfNTmbS4PriGKunhpTezyHzmrpmf+xaS5lVUy5Jj7wgnyyAXzQKQjVt6n
P6WdVgkWjutpzsStap+Jq5YMlQgLRpXcu1SA7SRaMsZVyobeq5GC367QMarftfvl7fqREAlgdt0c
+tasZqxVnEVBq53a0fJi9X7KXv43OYzjKnNNq/sGcqIcdDcbGx3B3Y2sCg64QJsvHI0VlZVCw3JF
J3pr36fPk6CCz3WJf/aaiRj/nyUNVd6g0xNlWCV1OxlzstvkfewDR7RgXE9/JokJJ9G7oKlLAUlK
HmKMlNoB3kUYt5RF09T8c//PaXGYcB4MNzNK5xBkoS47pe6Q3ODwuNe3n6sNShkAhgNWG8C/L8+I
3o0Uu79uf/vooMFKMilOpe1aH6YIsoKrz/pcxz/kOb6A00pxWZVTicYPeYPw19Wmwm1EfWRcfYBJ
trY/oN/QZFxZDjQD8Bs02RHUXBoG/8rOApdlAoi3fWMKwiWuzSH5iaw1aJzwWrlcO6eJoqKqkBTq
CjDNBdMQogMPCF1zEtSiHieuLzuTtR6wM1+GdPyYSRSy7NZFZ5qIuVH084w7U5ehiPQRLcyUIivU
Ed3yaRwJnADXAM50YFya1GhFa8nQoZxue+PDqPZ1KuI55e4/AEcAfIrnKdrLL9cpRokBr1YkhpBx
TxaMHOYKoNIBBS4fx1yw/9z7DHxXsDI0BoMrhdmUuKYSXRC2HFUUS4J5WG6tsZE3cVcqfjzT1MNw
2o1uz7o/06l2J1BiCLw3b0nXki0GhtHugyT8pbqZ0a2gBRWWdPmVxc/TX8yIOue/z9wOpp3UJSBD
EazHvV8S07XK90YT2AWL1Pr7RYzRs3UUFfiwX3AptQZYLYmGimA9HnK5aTxkq499fz8Bx61QG7cE
mK4FiloNG0qKh4za4Wj07mTcW2kmcIi8FUWkiNErQJGsbuRyRWmVmdGU4FsAoqn7yAk1ACHP74ZO
9BTmClpBVtCyb2hI+14K6ionUu18xrzPon4sUekEWipRP8W5C677+HWT2OAapCgacF+BwfwVWKXq
AdNoUQycVeQ01PRYz3elvEsW1eu6bxVGGRcRlS/PNWIFFeSIQOSBYdBL5YyJgt6zm/CSJHFYbFun
dJPMm2PVi2bA1YvgD3jhxbk4xkyToq/UVlGQX0utneIUz3ldoMlAadxWTnd/sZp/VGM7Mga1AiLA
ANXs6gXj+m4ytm7pLC5og9UHLVl8WTR/wBuxAPgIHkeofgGahrXJsm/SbEkxnlkCNFshhwpoSfmj
rUyB7RRA/PeTg5neNekoOAu8W8HCuKux8jKtKAGXu1gCMX0AtiuyNU0afyIf33vSWCl/4cPOpTAh
iJw5C243aGcM2bbW8MQBH0Zfh9e3jWci51KYsK3InVmmOaRY6vxd7VwEcXvAkoFqSdTmwjvYmMYB
8BXiD6T5mLu0g3EkuozncoR0wbYrincMKstemkx/UQMAvhWebZjvRGBjMmY/NXYxROsbwQQ/Z1As
wBPPu0b7Gyv4I4XtBAClqyVpOhI2kvah400OWBiBBG5KFJ0nAC5BvwsYhpjN6UsMP2o9KlNGA9jj
TdyH1UmWbpvYrbSD03/QaTf/wjS8MX/L4tIDAWJR7dTu/rqJ8GIHYPPDSaJnBNa+mtBZjKUtEu2t
psYQMNmB8y9Mql2T3g7mHGqJaDyXZ44YO4SHBHgfwEuYrZOstu3rFh0dQ1Rshs57K/LYSwdTsLI8
P3wmht27RLGLGqwD6Ks4UeKao2v/kt+i7I6IhnzW72XvmHNBzCGeBs1oBorbjHy2bxBFJvdxkQIT
GLGC5BfveKHMDK8EbOn1kr7cJTvt1lAIvv6ufQKA3L9vewGk/59fZ27lFj0GeWTg1wv0uCzy0TLA
SYR6jfHWRtvr5sZTBOB9AMlWEKx+YbsqpAIoa+uEdjm1j2ZjPCZVD+aFj7+QgkoDRuYMQwfe5uVy
zQl+tQcAEEh5AH2PFNr4ZM0i7GlujQU1X3RbgVsSUKbMfU9HIndTjuaaCUwtKFpoDfUN55mYtleU
jpvPW6fYmMkGKCduqe0l2foL9w5ySXBcY9zTtljMCSK3mTrMWEyrzSiGxJ2wRm+WT4oSLONSnPzr
9A/SrphG/z3Dj6k2ZlUXKkVF7eAp00+NN/QAemzG7Zo4MWpBuPHVUUASLi4Y5UpMYq1WdOaUFupY
cdNi7AoPwBQIM4CZkdM2mDAQGOmbf2srl7IYB7h0Cu3qDLKKFxM8UthGVSCBrw3C63X8HBipzOEt
wKFddmBBPJIR3Z6ZomXbsio6dzBTx7UtYv+P8pjjvACd3+gGir4QCRMuzqdWfuKECRFPvh7ldeGQ
HAcYFZ6DFmP+fdvE1aDPeJ1L9Q/0rt4DO/xWinMRfhKnx0YFPgb6W1Z+XtTp1ivszBqi0i7sMoY+
Sl66apx4ViG7Jt4mTZwhjO9d08m2eYfRku4HrXe9kMWBt4HnH8BoKhXqaC4LHoSZc1KMGyLdAF5f
1KrHCXihJl5FqP9iphiMBZdqymWnSx0e1cc8DXrQ5KEEmoyZHzcFPAtGgPTEG4zS1ZvAEPXe8rby
TDQb81bglY66dZasxCxevkHzhiJKtnDeuyhrq4jaVtBekMMxp8CwsGv11K90BFJgtFv7rcYcPCod
AAbxk/nnNPuNMYBT2tewo5QAbCzaZ4X6ev24c7r6L7+DOR1mXo9N2+E7yMtH55n71jeO79FbEtYv
zr4Jpb15XzxZz0L6gNU7XgYLl3KZJE3TzMoMeH3ktl/AclLq3trnAQ63Xa3u5T7AzFkpynNycjWQ
iXwQQC9WUFiZkSk7RTVGJU5OXPaYwte9bnLRYx2svXBmtKdD42r0mAiJ53kH5lwu47/Nth+WQsEa
g7mtcu8Gc5P4+n1zQjcmor3+sbFdM3YT4Nu/zu+C/V3t6Ms6A0oS+TATCC0ao3OdEsBwSPC2umSA
Ie+nQ5MgSaaN6kwhTaqbrC/v8zRUlQGK59+NchaFhas/+vIFJqJ6QCOgt5flYGnrIQItoIz80Tze
yi3Gv5zuHTHWa9NJN92gvwk05loWkrFoQwTREEj5Lh0HXYpmccgCeAC58tHpvk+lMXbn2n40Tnbm
dfJrO+0MYLq6RBasNnej12wHJtxxD7BoOK3VoKhNVZQw72DL5Z1WBrmgyMFdzTMRjC1ZiGOiyFLg
/RPfLohbtsCfMl0ppV4jahb8+vbHeTmTtap7dtMU5qLFs6UjuU3tn72ju6kiPV7frXUzvhiHszLo
gt3WBFXypYi5bAcku2AcC6JCrZcCFJ+qAbhqykcq3dgSBVnWv465oRV2yLQMgNLhTFyK1MwFRJiL
iWjKwPE3vwPjSVGpf10v7jadCVn//2zpsraqgaxv4cFcOFWQOWYcDI7sgjA3c2urT9y2KUR0eVzr
w6TIb1wMJN2Ye7nNbNwfhZEdJ/WllBPXJi/W9L1CE+K/1w0AzSs5OOgM8Qi71C0FcFwNum7IgSY+
ujQHUGoYg68voNxUR/ILaA+KQCbXd6+FaeCgrbHHlxg4Soa5cHAnj+aheZ3mezPBQEIae1rpeFO+
txtwgQrOGm9BdfQAAlQfZgLrvFSUlNkwgGQOxWPAMUkg1EQKWrrXK0XwnOUZy7kcxlgWYk5GbkLO
MLXvcvXUkWTjvAK8MpylyHGv7956otgTB5BddFuu6WAEIJdKNUtdEalPydF6VQCvIMINX43s2s8z
xqHVqjqVY0GOzfJ9jCO3BgJ+LT1Raa/2iTdPH9e1WX/umjhmi2pET2h+LTFONhpuNT7YgGoTgnzy
nNT5kjH70zl90uTt2hg4OMCpuo/G3FemB2PyHTsgMVq+hI30a1r1ml7MWS6lfpraEiLjalO22yx+
IW3iDsgxS+1r320U41u26A/XF5Nr72emwdycNaAtp6LPCRIfwONSHjGR4yrK3YJcznVBnIlNlMzA
uGjploOMNptAp51Kon6pCGDjNq0J3LE+d+PRAfkITe5mKd2kYGufxspryW6Qo1AplqB6MgAVtsjV
QY6o4ATyzAiQkCAvXgesUMu9PBSTkveGZLTkOMs3ln7CE1E4PsBb3N8pRZTqwAbHqqxLjp5OuUGO
yEm4yvC5Il3Hnemqimh1eeaKUhoSYGCzwduCOeGyWjpSs5jkWAHCMdnFg3Loy/iQr3Pf5V5byPPQ
ChqCeU4F9QHkJpDABcw284oYLG2WO00nx1ab3AxvUmEDGmdafIW/XUMFNKHBHTOOpW2daEwbFAXt
+A7T9l4m3axToqM/Ft+Xg1JjukpDaQIvUjnoxpCaggYproqIG36zA6xDf5cm0iTSVBfro5BQuwyT
WjqVTvTvE5tQ8kwIcwL1JJ1j4OPhVRiVodYSt7UmT4z/yjP3MzG/L9uz6CTuGqe3NTyE8k7dxdMD
cpNbsR1ypaDJcgUkx0QLG9vVtTPaa8fPMVswqFEqaMBtSuWH5FARvBPv0kEqCcOyAEleB+0u96Z2
KAqfNiKfeiU2y51N4qDWrgN22IUX2tAulkEQIGKX5J5oIK0DxhPmCF7PS6lxaqBEJa/hQbubJesA
Gs+FYruav1JvJW8AHKUMhBv1UpCG7WrLVT003W8zzdoCQ8vI8LhJtbCoZvARiMIt7tadSWTOs4yx
2aQyECM3ZN5pzYbOoGwxBOEVd9csPDAwbL7S9TKlRaNttKgfYB/E/IbZmS40op0yvjQ1Lp9WUNfh
nt61sqQhQ23DLV4uYZ/kbYGyD1I61tjfx4Uq3VVFQ4Pr9xpXIxut83h2whjZlLBhVha6tBBbUWQZ
1/rHPLq3tAOGznU53O05k8MYhNyBeX22MUSvBm+yK7gLuWaNIZIVhhTXFNtGNxgxrZrERl5bxZSl
unj9pIMm674qBOGGxruogPWroWy/jv+YrJXh1C4qHi1Huxvtt14ihj9Hk+OhdybZR+uwarbESBvE
yzFrMtUDsEbi6jo1D/UgBci9m76cF/q2mZRTAqZXgK6peVg7Wb5TZg2z8lG9+F2bda9pPxkhcCpk
106RIa2W/HEo2tG1CEUqJlHruyHDd8TgZQRhSZ1up3xMvcpEy51cmTNIuXWyGaoiOcT4ZVfL0BwF
xiNTsPSrx2CjvpU7Cg9UQOQhLrq0UoA8N3ZlLOQ4SeRp7vUnpDLMh5xoud/UcfKWSK0hEMm9V9Hh
jDYNPK5AXcRcOW1s1maqTYhLZrf1FYCieM6r8my9kg/5Z/FLsfys9dBBd92C+Zr+I5UtSqaFQmQt
g9Tar5xuP1lvcfshafFuNE7XJfFOPkDeHYxUIj8PQIXLNSUG5r27CmuqN2g4bGXy3EaNaBF54fpK
6b5CAQAYgo0fkeNqFSqtFO62up36V+K09zLak5xp0zjbohxdOW9cmj5f141Tc8O9diaX2bwUvyoN
DuKupJJqd5TJaVHS5q42IvlQTHH5EJdxhrGXcfZH25B2kap8K2NF86e5qHdoGRCxnXDf6WdfxOLa
2eiCaySMh4FDya2P1nushOrP4Yfs0sq3RfzCPFeF+ht4N1EDxhudUV/qOqWnCYTFGUb22l1eYPi3
CCjW+vpC8wWh4wdJAJQi2JpVmugzceB1j6DakVF9UPretX4kH9elcA8FehYB9wH6K9BBXppqN3dA
/2zhhyz3HYBy3j7fXBfAP+xnEpiLY6YtHUo0ZqG6p4GD5qHfAsVkqwW/Enf2Jd8GftD/KJHx8blh
kWwYB4AoWz/bAEm+XKdvUtlvlWSL1mmkLmf7xhgqVwM/gJW7Axh1r38C71JeO0H/u6qMU81jaszT
uqoAr/ABp7ojm/Q5EVnI77TyF999Jma9s89i6llqiijrIGaCF3UNMC+C+2qTuvF3pPjdsDtiYCv1
X5EHDFAG8JtdfDcEp48lELX68fRF0g0FaQQ0GNtg9B20AV5KjXCrNouXATWnBZp43bzMelB0Jl5m
lWCBedEIQmAkyYAEj1cnE1shTZjqSpHlGEMGI4Yjp78wYHlbEFGajCvHQJyA3m6Mx7O349yijQAN
JpDTPUz1Xrd3gFe9biscESusMFbNXNMBbJbR6hZQEFcj+DED4zU/JCLEXc4JVxDBG2C0xVA8bqNL
I0HJi9ZpNeVr3kNH18C2GcAR6anRv9+SCznMlnT6YJWmM+THov5EjzXgEITd6ByXiHYSTOBDEUwC
s4S5cUqILZlzfqxzK5yHm3VstZM/hB3W3C0xnbW5GdVukx1yT2JHknNqgt9b2RjdzZgFaMT5i10/
E8H43djO7anNIAKdK125hwhg4F8Xwavarz1eaItRV/godsgCOV6QblP04EQb4xCFWYjr2u29efvr
JMr/8KKCC1mMl0cafdCSDrKy7GSNe20EKjiaRB2tcuXEL00f0NVtFYz5o5b/FKUwNK5hnGnKePw0
pqXUrJpKiev8tHN3PsS3w1E+LSFStF5+eFe2vT8d+iANqU+fMi/fNn51ohtwHh/mUN+2AQoJ6Qrc
+gSkOaGn5gRrF8vDOMjSbGutWJfnRfHlYHKXnQpplme6rRf5r9W9DJiXF8dNgus2wLXks4VhDj9I
d5asRnx2zMdo0xrBKKsbewmvC+F6mDMhzMmfKPirzRpCjPoZ4XUhPcrTq+LNjsCgf3dTMffdxSqu
H3J2302pXenGqo3iU7e5pXsltHemp+H9UHmJl+2ULbmtw8W3DqbfeMrt927f7hIg8m00H9Dpvuzr
ISDcPPoE7i81zB8UcNMm29k1sfKaS/w0FGNirnvLfvVaalxTz7gf2Sxi7URzo66NrOARb7fz4l9f
fV7XClr5cOkizWgAApg5ekkkUyuXQKZQY6Bfc5cijAgmj/uXLg/ixq1z1zKLu8IS3Fu8M3culjlz
qil1uZFCLSuzwn7CsAuZ1KNi0h/mkIgYSzkBBnQEm/aavV8B3S933oQZx5oBHYlq7rJugyybUsZh
vnWMsLMEISvPnvE2RVIPEQbIIhjfrKdRZNTrXGrXtl4mlwfktoOuekjlCTjW/z4jtc4r/COM2b0i
B3NDNKBtW0vmW8PqbmL6ZlqDn7aNKyskHHURmRh348AUDciMtTfCZnyCHSPnV5cYuso6tPbNdQPQ
ZRPzSmWrK26G2ZDtdQPly0NC1gBZBRr6mVPrZIAicwaMK8XK7vsuyxCvTbXoNbxaG3vIkMJAMQV1
WiSSGB8kp1OsdutEUq28yHUdDkjbqOmT2nxL9N1Id7GauDlGfy3y0ejbon29riPPz56LZ3Scy3Re
8qgGh0Jkom23QvYqWp7ipn28Lmd9XX5VExXwNe2MbA9z6GpgH8XorMXol/amy8ZBy/ptWzyp9o9G
uc+zIhh6EcwEX7U/IpmjF6NbGA0g6JrCvETnA2LtQ+/R41eYjUA33rFDKeIf3Ri7jLVCWpQCWzhn
7aY3Hb+eh4ferhNPMxtXAsfA9bXk+eVzeYzJLKkUYShstUsgGaX6I7V/XRcgWjnGKOSROkq0Cqif
DZp4dfWkGwInLLKH1W+e3YhNhhGNoYHdlRT0ZDngYCluOfkewHsaycGr9Kmhx+u6Wtx9UjBigqMs
gy2U2acZ2U1J1dCEXN9PiGJij4xborl9/eO6HO7yIUGIdDBeRl9QDKNGJtGytrBlnfU+RwPxIiW6
mSYRZCfXDjS8J1YQt3Um+XINjSY37LJf29Wmk0m3kvH0F3oAXkLWbXAuIFl3+ftpQiukxNBvNAJq
qjDQuYK+UnkQwQ7wCtyYjPojZ7WVM1uI5JlI5ojahqRAVBQWBEiTGN7/RBpuM1oq2mYa3ctb+w3T
Vb1bdvcGQVe3Oh0LbGaM6djrevP8vgpnjKyyunZdM3pr0tTMZFwrZMgVGjuk8xfi2iIiIL4URJ8g
MAMMH8sDJIFTWDIWaI3O4K5+7/Ek1Md7nQhiT64xAlruv2IYZ1HE5tgDVgmFIyAmguCYTJgHykV9
i+uSnLl320EmF2U98BEi44dWLmbJVHVpMxQUylNY+uSkyF5054GR5/q+sBRk/5ECACjALoF7EXB2
l4YyynmtkFovTy9h5WZ3gI2/SSe3L1xvD0Rvd97O23H75I0IsQTX9O8n5xcFz0QzLtGRrDjOLa08
HfyQfiT+AkD+Mlxce9iV23LxvM/8pnof6yAOSef51xVXGG/5RXFmeU3gZ5Oyh+Ltzy6oMc5uFC59
9rQX2d87NGjDh9F9IH7sb0WSGR/zH8nrjBnOJ1bdZKK8VJOSIh3T4pRrP6vMnbTKN5HTxXilmz7a
9kuXbOoeFdZkN6oYHAcPRHZ3XXkWBfv3J1iyBqosEwPGX5gZLT0f51Jui9ME4HZ7g46QHsFmoAZz
4areDC73cM58mWwWfedsyE0LBhqv3Oihae/Ko/KBJLe67YAylG5LQ1AqZQ7xf74NxK0A8kSUD74r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+iZcF57JFObg0+q76yw205VAjxxjiPVI3Lj+iuM34Su/E885/wRyQqej/K8bG0Ooe0v9CNOEzt8e
XX/65EicVghR56gTW5X1totp3lI5xezLPVvQessEa9AJp6v2mC50wvFzuoAUH6b4jnldeQol8sNe
AUsybKAjUwUzrslz6Oh+oz+B/ogim9NbFfFKkv/4Vmk7AWiaDL7CZK/vqCTlzhfXtbRwjH+NEXfH
ePVJkwgBgCfPazp8UmXqvQHKhX/mWn6yMHeXfGe/4mqV0dhkiWfVlF8Iiv/A8o9kT4y1x1WKl3ND
Ygdr+RR+vom/R/+M/MY63iGjtnUDqzJ+kdqgm/jim9L6wFH3SAWKXzd53V+wItNkw59awH4B8gs6
ZImfIt1ZJu2rPo9TWwSZVb4OlJppaOUI8VvTcOxL5aMPWRf8HrO9MX8luQAaz770lRq/pYKGXtPH
F2xOVzDUHbltfAsYNSdmFex3qlSqAxJ5lTeYbJkmNBTj77JipUtTsN3/LPIdFy+xoAzFEEm0dGCW
7q2Z0jolqEF9kdoKAGNr1ed4M2NzTlcYTaIC2qJJVERL3XHTdpn/ksoDEIyOazDbqpN0BN9zIZfV
VWrzkS5LpAgMXMkiXQnnokLJh+vPop7vC3krcCslI2GBdKa6sNF/HV4TNZTQNTROD8bFvBsJL/Re
z0tZndrMSub2fEEwBDcHVMeUeoJdr3V2XYpGohp8jREJJPtWFmz2nObBiCLK40EVCf6+yVmLnssr
npSn9tcX6AFp/JE+VzQ3/a/HKjUNo/+2Gzx9wI6haQd0QZMLlyW8MLCI2W0HbQ5YaDk85yjdVdCm
PMTcrZzEqK5hVEEI/t+6cOkA4sqXUEMzhOQvbfuMp0JXCVq18dAaQ+npopEJilwxwdkXZpVu7M2F
0TfiziMIUn5eFkzvnM0f33RwiSgWAcQ5RjFXLwjMXkAaRepTlAcQmCAE2BYxkRMqHXKH1CBhMTOG
LIVGk9T4f+03zMlfRgrlqYlxVZuQ4WqWTe2WzVqdyXuFYLanuAKgAHOT0qQnCgacGpGnPrea61hD
wy6NAfhLQU20G5cLh43QA1yAUzBfw+WBg5uPb3Ac9rUDtfFP0gmaoCe8IwSEK1JPIwig2metHTtI
tRTM2QcnlDTPyvEyDfXQGxJQWHWRO9C8r4Fz1AQfDZJ4lPGvSSaIr0qXhB3o+Mu2JKLic/AZSsrt
3DZiNaLxrffiZLz0gpnoTWnGCgNIcJNkqvFYved8GfBvAFkB/gay4elrNIo6sXC0LLNTJMxlA2B8
pRn0NMT7PaFM/sW/43OAnBdI+tTmIBrDgPmv9i03ZYeqHG2RvpPZpXfPFCQwKgEYRvA9Y68xXMvE
svLdEBe1B957TcwsEBuSkDe5g6xYHYZ0bADR0VvFIVFnDMLSK3UMZG7PHhMMMN8CwfmYoP+zfFdK
n9cuaH+6xLf1t4/eSNb7Qa/WDPlIyQc2ghxLmuMH6gu6uoa/J4Re9N/TiW4c0uq7Hcyg3tCIvFO6
OuEfFBMul4ReMuqRBIPGNpsNvSy9J+79Hi4MGOdRc0c2HB7p9qLWVRbnguY4z1z+nqDTbJxR7z2h
xe6xssxtzbUY4VaM56RgaEQ/yHPNSoYbHZD5IYAg0njYglOLPBb2x1s2PYhraRPr44JeRuBDSHNb
vafZWiGYNPWb7fb7vfmc0vW/714j3aajZDf8hk/SAth65mbcburEEHGgPgSaCfJ12ap8sje/Soxy
dMlafHp6ZVE8lRFQ8TjUmvwPewGg/reiJz5H5UM0oY+iFccUs18uPIbSEtDv/gl6K2M87Cs9d93M
jWFWnGcvsvM6J361cJNmPCckgFMKrFIodgnTsSNM2zntIKTMc7xynv5Z3abZHMCU+rMXyBYwywV9
uc+VjNIQlUMcSH2n433ZXHYboaiZZ3BPka5aY9Qa6ZmDkn+hz7OVFgLfe0cMabBNo5sCzYM2uXEO
X4gD0zeQJmE6OaYXKi9Cv4RqmYlxNBZjl2AEcbkBjRx95dUZ9UOLPpGEYZ5TA6MyLHWnks2vq6t0
KYc7Z0CwL8i18wpCy2mJS85bFZ02DvPcubEJYEtQCqQs9zkoJR7f6jkTci1osm9CKaaSn0GQBkBi
ChxrI7JE6BTis99RtIS7mglTsYFX65pYrLKsQVFcaMzzViLhuTX4E4MbjPf1N0eNxKAYObiQGJy7
ViNXHeDXoggVmUTnhZAL0SBigZHWGDLwBxLe7Y/3cEb3EACOKE+8NBGUTkRkUVnVvB+7diQXr4Vf
7IB2rInnxwuxwcyNAg8eOniwHDx0/vAkV9qnKkEbNEOJyWJluuFd7uhI4ZuW+F9C3pM8bkyOZxeu
1UxWCrDvK5mTA8PAMRAmq6lr782jS8C1QPBTR/79WxNrTeBs6WblHCK8aS8L0e5f99PE39yInvgb
rpDksmoh+u2NpS+y8dLSHiNfJaKb5loz8Alfz6P9R76hcEmyFXWZ1DqtLGQJy9U20/XfhczszGW5
+aKJBwLflQbW6Ny1fV9byYNjNBK7A9Jcj4uKliW/sPmz4mBkxleViLEUE70KuEx1+Nh1bZQBFN7w
a4nK6iqstlm6NIN2zrliAAGHLqqxhRdsgLeWjW/CEph+1bXrTa7SEsTXiUASjCFdB8fqKdElh5YO
qSI4WDcleG6IznNKxM8WnS3pu7OE4v3T5enhX3/PxONWxcDlOYMpejqYe9/2gUgDU9h3v0FJXOos
eMYxen0kbOJ6O7eQwqbUXLscrPwMXBK3/ZSQSJL2fbYQxUxJPsZQAol9FCqkETWMrOPtRjNdxcZ5
GHn2NiZ7DDbljP7nZ/sSITf1066EJQ61uajtRt4kpx44HljmMFnYboN1U205xQ63XmMqPglY4jsr
5Af8gdR1pEeeoAvitvGPHPsWa2u+2rYGy6JVd6MkQNgxepfsQkdZeEP/PSDvdv9qRyZvi96LBodt
As/WRYpuTxNFD3T7EISXP+6GHrgPPtArUhn/no9H87xjrOhALyf9bb9dXcQv/+jrCV05xo+it8DP
rfLXx9Z9/mr85/umaMMEw5MH0Qs9m5e2AU+q1zLQtZL4Mg2UTSCt003vBchErHk9OvXyPn8uOdJ9
Vmcmob1yyryFZPxMwulGhaYtRciN+H5b4kgldV857xzDGZK2EpxMbyvNljC1pCStgNwTi6Gd4abM
dEFXtH+Fulcbl0SOuxBDzLwO8UHoUJHwRudHJOOtTrO93OUJG3s2+LU3olFawyv/5FP2rdVjjNag
EWUXbuycK7yWOHFLfcJrmLiZerZSrOSc9qUZ6Un/gdS8t5TDnN9uFCJGPgqkt6YcCjUyvI3UY7tz
0RRiyse6eCkOnk9BVt8eIswpV7xjyaIYYKEjucJEUqo9P9bBeXMIXkAAkdGMjJDwdofrXi5AGlHj
yCtrkAuDYYVN4H62Ls155HeTYB2rocU7ConYkkpLJcm5wBdj4TUJVXjQc2ESw618qZGbJEogv7ck
kv+mRA7AwkE4SkNzwe/PWkhsNnI9GNUhgTbuVlYzeC7UqfdsUOGZbvkSDkbseHrDnngfMzREeHvq
C0Ti3/MMJG46q1BJeVnY8LmY7vojJio9ZBrrdfHg2bVyqVWqqSsONF4dUVO9P4Xeqe9LnUt9XURV
bs3jiS8X/MK1minGou8c+I2Rvg7NLNOiZAhgaDRU+AaUQs0Y/AIVeRdockgOtm3HZqinpkd+YfJO
/5vFj5lkNKWDJ2jal96Vklq5rAyLR2NDMQMdRBcrqzGMT4n+pF9LQJ9ZH4Ug5//Km5y4Xypi3kmQ
V2/0blc8J08gYNopq3Qv695nsRIOmCRtHcqEZDTaeKT+csEfuXTk45FO/ZAC8i0ViUbA8eWJpyzc
oubjqPRtprlErO6fFEz1AAzV3SgaWhd27g+zEZa4MWaj3GupE+/ne1LQFQ2kYi6J+fax975rq6Ql
MUc/+IaXebLuqYIB1rJvPGEKFOl9FNMO9kFdFaQg9qV/3dYLmjdnXccWbfQWQ/FA3Xh7A7UsrLRY
cTzbzyyvei7qbcK/KwJ6H1KytOujpZ7u+mhURuQosI7aJPAMEzcbIoFFeq810Bmz6fc+UStKDzzY
NSn3v/GdMCwqsKOgqWGn/C1aEeeFEDK+ndauIYnfrgI2QyPrSqJpIAh4YlPqlwaT/lb5v3wXg0OZ
Cags0riwIm3p8T1a7cnasbuAXQJ5BDJHZbLPKIPlYFDmA1urLDlacewJKPBgqZ1ztM13UtA8OkJj
AEH+a7m9ejZ2QiAIUS8EdlNtGIFWgh4avfekDj+Pzcb4tRM5gKuMTAygOIa3GFd7JYcXa1UFZUZk
h3Wmd2iTRcJHrNf+vhBWPu8SQQwWHt4z+weuHR4Dh0GVClTp1G5wjeyFnRbBTh2rTW8u9VTPFFyQ
wb0SMPECYLjvQQ4HAelh2CY6/y/bAvuBeI9ouvbcfjHm4y2cXxAy3YikAAWZXrw8QQhQiZCHxtum
fJWUQzJsguTzsZSZcgqWBUJU2HZQiAJnfHtSXBwXfJkHsf1SGmlBKh1Tjp+rXbPDsMwd3tQDOTck
M54Skq6TxKheOKTJL6vHXzEKmarL9UdMLr4HgJMLCs7YFmvBEIeOpO7XYwkzu4kaISbXgVURuzmd
HtXytcK1ZQ6gVgfHPax9PyJtflrqZ5xZCJwGWgcgCLo4NSlF4kRZn2IhRRO/KGylmlxRZMbjtcxF
YDdSJhFYA8pgT6xGhJJ2bJqNsHP8CK18bxG379M3YbDKziPlUix2X/xD5edqbROfWBdi4Q2ZFyOy
D5WLNPyWwynID4n7zJV4D62Ddv14nTNGBBGuCCPCAgUFoN2tahaprzXgOIptcDfVVUiC8Nx370Vl
dnxNMu+09B6/0xEYRAjC4BkkjfFyGX//ymg1Co/mPjlNbL8PKNdFGcrGFkC1Po1CfsFc3RniiazJ
EYpqEXdcECY2V6KDvkE3EWvGZWP5TqfX7PfjjbzTSghDED2mJcFbjsXdLixNlL5UfOCDGhgrt/lq
ivLnsYT7Z98oYgQ+8GjaR5g4UY6Mi4KG4xrgFAGs8FATat7eOAeD1Uz3id9umSVlvIvJgXDA9Rpp
7ECRj5Lg7ZKELA/8MBIxRA/JAWQzdIYgG0T+YfyINYD1B8Hw4xXeP/0nEicnhjq83IWMkNnbrNt+
ucS3GurTf4HZkKE36KkmPysafuvp0m2fOb0x6QenBn5n4Domjif1HT8MXD+38brRP7StwxDHJC6v
f1aWFug/S/WGu2uHhQJMgS4lOFIMk5zIc/1UVp2uzW3RSlHsNjxT8ijgwNm/biGpeRdbTiRNXu5B
rCHNiHk4du3/RLJ+qVly6fuFm7a0nHF7r261BAB80oxCYiL2NBFXskZs1dEXHkpLYqYuTGZCvnC4
3M4NML65ARLRmhGCCuBdevZ987Ey3gcj486BCgRFBlBygNTodlGIE6UQ1yOH+ssf6ocZf2jloV5/
NtalJVGzpIJ3gTnEgQ0QoIsReo9Wq1txcuWVVQbcpQ3cq0K2/meemqWov8oJubi6HJMllMd9omWU
CDaekbdBwbTziWqwjpiVvtsWNqprPRnw2otMFp1/RwVZKxKY4rNEE1AcYQpjdKmYc/RvWIoo7xMt
k2+YaE7jxwOegFVh7+F/3H1d61lMwFJIMwAFuiXazHEPb2KgibTJHmeKAiJcrSvswnRX0TZaOsM5
M3K9oxOLyZaeKqRyWdi5v8a9JvreVHPClu9dqK+EJ+V5aTD4fZgyWdFESaUyDPnUrQswoe0l2Wre
GB7aE8Sn3NloJWCzZCkVuKg2EzcUKJkUVgLURkj3HKMPMeCnr6KRxWbwnfFEbEDrVI8Do2gCYCDh
mJAK74DKSItX5i5awuIBJkZnAJI2iKwnPrdqQyAQmbi0Ofccd3qkJkThNoNDq3YVtKfBWKqx3yPm
4QVZhC2Y/zO6xil5AGJ4zBMLndLuijf0E/F29CohJRmPMPXggHl9+2TbtmTYqKaARNFjizSe5UR7
ZdDnyFgxmhQQZNxaCJYFUVekaaWd1W9BTRtdbi7gllDFBTkzLkNmtRFKAP4TlPcnBwywX6xyaVzZ
QXAehJViuwXajJDr97qF6sy0UV3VsJ94TaIuA3Js0GNP/CByInnNIHdus0aNHMwXcEaK6W58+xmc
DEQlnxse2RcaEJYklntMKDXOl+Lf9i0nOri6FxY+F3/gc5CLYoGnhMWf3N8h7zXJaeXKjmrqxSZj
xrmR7Pyt0v3iZFcRqa1B24bVWhpWaKBskW9ndPGg/kZvRbhgTO7TkX9785+PmVxtd/DB2lKoFZxq
8xNuv1qjAcyVDKaGMAwVD0JC4NIwlJK0W1ffLqVuZmwZOtqgAwg0FQG5wltt48pMbpisr+1CZjri
aAKm/WTi4ipn3J6Mnhu8ikekIQK8WzFFGwsOaJsgZgAV7orhX6Ji7VtaQ8ZxjhxVVl5DFIW4gyG2
Vg4wdUkktIw0n2r76qnbQNzWNU2998d37S/rfXvZwIYHrw8YAyZko2Pr9rvwmA9qJeY7uwAd2dlh
jN7C1GHhGxOLVxFDBtfyRDQL0zbfDbzepgYnHKOAxOxKSfQ23AIMXls9p2flj6NzjCFqGCNvOMNP
CDq3x9/K3+/h7bdO9jCOwjTkXLazS7KHViLB8IGqwYgcGMD24BvPyTY7SPQSUUQSPwvC74OyW+ET
NUWWETQE+dDhyfoR0X0Pap2XkHT615g8fd5r5OPVJ++fksVRmx5ePxfk30Nc0KYIFgRk9VBIx/Nr
kpQCp2uXqLnUIUxrIxIawyoG/DAs9IS44FKSSEsd/FgQO27pVD2upU5uRyyAvROzQTq76g69hPgs
KsGitgKnGnm8v8L9Pbxd3yRK46VBFH0Ma7HNmJhH/aOnmBpgDGgVqwC/MOgOWeovjBAksaXRgvB6
QSi7pbDWZClPfd+LMtnr8Vuv4nwtiTs555zOjl+SnfAqEkcfVucIojzYo5xWUDj3RwuIfkLZQDfy
BQM9pTaDv7jdjMmtHMZhA1yND3DzH67aJh6pRLDBioRP3sMgG4Gfkbvk9WfvF+gWYAiBPQef0yRJ
wvhuikEpDJZNuG/Tuzx9rJnvah2YMsk+PwUFaFjn6BwEElmsC2KppW6De1TQuGzMpkI6Em4fFul2
3yXX1/hBdXsb4kHqtj/66ALauOT8T/yxzuvoYqFXUKL8l3j4Wf3Sgi4V5e87t8YvADSJxasVxnrK
aMUwUSA6cdzbL9u3497ffglmfjiiVOWTc7a1LOtgXHqy2XyW64O9iQyPAPR7Wr08vgzj8d7duquv
mBw/KKL51OEj7ANPm+JVwdzHtPYXbtzchcNxYh4Y3kSgVppcbUAPMqUos972QQxWKkbEacbjZdwH
WGMt/T8SJle6KJ1U9oq8t8u4peCdJ4KAixtaLpgepRDPTXCWPpb4R7E43blrkZOby/VBB9KNtLcz
/WW/R7EgJdv+9Pa2//Do8TnfP8PF6wlHzx1ZD2TtrF3yLGzXMbUIMQw75YjtbeDtiPa0ugRkYyQH
NMfavwn90R9/6pxlBUMsRgygrHGfIRSZsUAb47K1GEjVSqdg+MhEw4/VhS2ZlQOcMd4OgMsK7MRv
Bc4wBPF4pzLkwsfUp4rgipUBoKh+H69oTmvHwjpaaAD0wtyb29ubOULW9FrY2/hDLZEkNAzKfEsa
ZED/vwRNhyaVLfYuGi+pFr87/LZibYF7eyxidtf+s5YpMy1yPGVWi0FvK2FDPHcX42HAha9utlSr
W9i0KcC4qSVXgzft7Vrs8MBKcA+TdEDLkbd+vKK56351OlPedKlKe6ZXIMhp8abSUOdPq//FuWAS
NkJcmM6xo+hWAWpMyE7ZqOjtJqx1LgJ41D1IwUK69g8MPb3i11ImTqJVupbPE0hBqmgXj4+Tt/2R
NY7mU7ZqyLnbns8NfW+M90+RJ58s0dGf8XgrpwSMf+75+hMmphPYicYRCyhgpr9tU6JoMDN70zye
4aqs4fAknBKy+zRS/bICjiKiC6Zj7ij/GmcE9AUC3zC50j2PfsU//a87gMTTBONXFvhF5rTyWsJo
2a8CIIzlk92gwwLLEJgFT5fdl4xbQuj9P04S3Sz/vY6pwcCQBaWMIMUPVjF52acjOuG4PkvIiNvn
9ulbJC1ij8Zo9QOivXEv0YOxYB8XlvoXil0tVWkDjLlR8RHVaB+1f5IdueZjfZkTgSIe3n4j3xP8
+u1uck2X14rb416ge7tMJNPJ1XWuLeHFZ17SKBYC0yOioQ3MKdOKfBQGolDzzQC8S6WPaMdujeZz
fR3uibHjddCQbZTPjK6Wmstmsps3gqfVNU8TElnC5DFbwCxMS/70w235wT7lDXHQKCeutKf06/GW
zoUWCBJBGwT3iZreREFZrggqIS0HOwaIqU8MEaCAoD7jnfwRBgvZm7mXH+Sglx8tqKDgn8hK+jzJ
y5YfbLVPSB1dai7TQbjGvjHBSROyTZwv9ezMPvauRU5uBialpZhTKQx47G17WuOtCUry1YegP5uu
TeKaJsA9LGGGZl8dyLphwDPmDKCtetTjq6vQ8kkYqI062ENoapGZgxW9C1M9Fl59BozPu7o20K26
4Jdm6g+gZb+SOrriK6lurXUgW3UGu6lpj3mtjQEQsSLSpv7lqBY/+U8cKADiN4dfPdah2XO9Ejwx
o0XU5CyfQTCvPfkbjidR+M6m755gFZs4WTAz41829VrXq5woUao4mOKWjMLcU8u4RPqXpVbUnZaw
JcIYVN8LwjhwWAGwJ02rHSEaa91YkAZ7vy/p1kQWadU85zZjWOhipL7J6jZHv3vT+DzFMBH1KrN+
A6Penhac1OyCFczeQQ8zLuq0t5bLHcFvNW2wkakXVLNaCRjVQhcrK7OHeCVmuq9lWotaDzFJtm+O
40gmGIKEaFTVXip+6YrMPpFlTI8DMggBNdgAbpW1BNkokGUea3NkvWaMs2s8H78+JDSNHr/W6/Ma
5ComaMWWihH3Hh8j/pCRRwYIqQHAJ2/F5nWd1HXFNDY78DYjZVQSlqyccO+lRhloKwWrAgLFKcdc
WrheXtRBayOigSeWqfbFbeGJMVxw/S9Zfb8mBEQ9h01ZkcvKdoi3+tysQJyj6O7r44s5k3+5/ZTJ
LgNhkCmRG7b2CwYgHEH+QTgTDzhAiGILSOk1u7Ze39EjdyiPl1O+hFO9xzHhKl7vxMQOqowSJ30I
8ar91v+i958eOWKOwhHfybvvV/Eok/fDAZy6xPv4RbX+8frnT/s/JzGxiEMolnJY4SSy/jWujrmy
UCuf0eLbBU4sX9W2keKKWGCmF3pjvpkiHcbuq8olT0aCMs9uQ1erH9CkL5jcGWN/K3lyXdWabZUi
jVoEliWop8DVj7F+rh5rIWi1SqKUKy2yPO5YSE9Rso2zxW7je/N4+wETzzpUKju0IfZWIG8hiGKJ
6enPwmq9JqJuGay5yTYXWMSlKHMmNruRO40BFW/oQm6Uu20QmoHnKzKf/52DV8MhG+oZK+ZphWbZ
x3o0k9y/FTp5KsWMgjG+KYS2VKqJ3ukf+6/m8hyentPNem1JxmuE5HVCWPMdwSGpubEE3xJ9KTKd
cUq3HzJ5MPVSm6T+n23BDGVc59b4+KieNQK6eLycZPoc6Gcr2ZJ4t3tPJeMAG06APsDbyfpZUMGl
2/2nolfxBq/VeZomUH5m9fIGvoscsZVMzbWjV1tPP/9TjJ2hoMufJ5y9OWn6aeF2L37AeP2vPqDu
MF4y9nAq/L7SwUSG6A7+A5vgk3VHrGz1xCj01TA22IFof/KshRf0vWe+PYyJeet7VYobBvI9tBc6
7VbNbA7UJk5Cg3zhHXnPOXdrSv96x6/WGqha3WmjKc2NGCW9vWgc1wa/fjK4zYHycCT6ktIvbu/E
uAllltV1BpFAJUgmp6+9i0uaMS7Au/IMuNNuF+sw3Bt09L/+nIQf+bzU1z+TRr7d4omZU0KH8X1+
vO0gNdiOQAWgFdhNgbHMH+EWtnYbUoU+vb7WugoKCUPoiRGh5Yc4x4wAoo6jX60Wjv2PQes2Mrz9
qInpC5M4d4tm/Kh9axyRa4RvR/rzbH0TGD7/CTbfhbYL68dW6O/Z8EDun45c6cCgeUwcjnJDIu5j
ole7vamg19bRz+fuvCPMCaoAlB3epQtXbUHT/4zylWQHzDpOyEKykOdr5KvMPku3fuXSIBzMtOGN
xyudgU3c7PAU7lYUZerFGeQV+lv+uRd2iAeJ1Zoo0T1hiRfX1BcOdebNdityEhmmmsczYQSRme7s
Qfhv+htnJR6d7RKd8+IxTswWhkj+twcbe7X2+2aHmSrHY6KDa5Q4O+sJKbdEJgfBuECNtsL/+P10
u86J0aq0rky18UbJsYWhpA467uOCRsOaCZe81UwZ6lbWJP4KVSfLCg2yeksHVfYbXFROTJSfsND1
+Umh3+rlPYUd0+3fE+gNtgtq+0eRendjFBASYRYFOHDFyaGqfVQGQYIoSdxv32qkNnNqnsP9WX32
W4qJ7uvwtPbMaiucUbVIcXV8kyan0Vmt1GHE7C0COWcgI9iTq0+anH7u+mpRBfik/iSGIELZw5ST
tTIAP+qY3+SAFN2F4i2wsBWzN/hK7OTY0RoY55jr2Nqgp9JlmqnvsZ9RJ7fixZEv9y/J2xVOTj1V
JC1qNPgNifSn5nt8HLMI/nn6laALFEeP/7jtcwEtWONWHw68juJvigogunTN4mX3KgDGy4IsqCH/
ioqc+fVrbb4HB2ljgCRIP6FNgN8zO7lf2qRx7x+py8Tj8ZHHd6IYt3bt8Ic6ZG2GE5bq8/NvMqji
CGhnxxrpbdSSO0nua+oYNiEjpYwRC7JRDm6/YgwHINLQ1WGgh2WVoHi2db9W+WL72L0uYGguq8kK
SJvRZzWtLw05XzZKhYJlzUZ6UFXr2mEKyjrxgVcVkrDKEkM0N67pdmNvJE4LTXnScG3gJb2tMzwJ
/wUBDQxxe2J0KOOC6xgV+ZGoyfb24KkKBw+LaylrScftVqXbPbiwELN4er5wq0ZVvhOGuiwszJj/
miLsuCatiqbDuhyP+jlBv6tOF9YzRjj3ImTUgXBaLC9Pct5+iW6/fkAhFvQaY9P9x4e7Ai3BQF77
o1qTAz0NiflY5oyNAnJ+HCoNbldQYk/rTxpqdl1QuQP2sDZaAMa+judhJeulCZxvuibUDoyW/AZ0
Kd6b8cJA02OuOgeaILQtTPuYnRAvCqaWejuoN31rZIoMaqJDWQHSBd5XpfoGYQNJsqWk4twmX4ud
hJkNz3u8n0MsMqcG/nYGQeYucCmzEMLdcylIt+ubhI5BXiiNh251+wVJtkQ/Ih8Sbp/Bk4eeP21b
0q/SOvpGSTGNbBWBV/q43hn8duPrNuiGLTs15VVjbTaNdcjNS0Xx7yY1LyxhSY/e2yUgy5x6g+II
6bKxyxjkI9DNq7BProIhyiRvsLn+kmzz3NZ8M2y9BRWfeWhgU67EjGb5SgwnjsNyW6gbv6lPuYgu
ju+IWIZxGAtVv5fIoKvKXF1Wn6G+NF1vzhQiHwhTLI4jbaejD/k8i7NYSAbbdVxaaUdHAB4t2DJC
jHZI1Vq4V/f+RQU5FeZho/AJkkRp8nrXHIwb4FPUBZIds81AkgcVYPB4OCv0CzW6VxWn6BBmj+xJ
YS1hoe7d8q3wyWHyDqax1BESvG60kl8yGcGOgiwv/1vCbBU5ApBqkXhizu5fL3hyso3maY0bY8Hc
rkMLb7ZSFOoz4D8uBNKjGvqaK6fHezxnQdCAhKnjI6kZniKTQIdrk6gRIq6xlVeYfFAap2Yu6qK2
b2wnXsOnP5Y3s6s34ibBTl3ETO52bGOLm0BHTxw4N7mYMuWT61lOtcCqMaOtN8LG37+6KGI0SFVU
Ym0iVRizT/S8eMuPlbtQp5vdQ0QGI5IXJVs0Jt/K0ZpKDtS0au2OjaInWQr3apvmxHN6yajzglm3
QYyhs2CwjmtPsySxZ/TH28rNXBVcFPD4g19tRNRO3DgQqrKIwmxj+53OBpaUjUyWzCZ+5c/pV/4l
tCT+eixSnokcbkROVh37Mpc1DkSKrJUV7/UXw32JPs38LYtpSbnuh8Tn1l73zuKYO13K9nlyysBj
m1idto+cl7g/VoBTSuC8/RdqmDaabNSOdv0+dc4i/m8tMmREJTg86dR/gLpA7kxv0OOUljn1VStK
LEwhaS/DRkBVsvoJwJq7SViaV69e9C1L30l7lmsqtGupLGns7OTM6JS1v8mDBhwnFQWxq9zvHm/L
PSuhBKoBzKGAN8Z0D/AT3ipD09WokRQomYjZdriUHGXMWjyG/dhSlXqbugORsyGo4GZ/StCC/dot
YdFmnPPNB0yMCBIPfSQkPtIerS72JP7tvV+UqOMGY5cWNH+mvwCLxWTasTkEL8Y/Hbm6YQKbVXwF
Z2TzuSlhGG6jZztBN4NjYxZmYkXrrepRzxy2se2YQ4S0okAxKQRP2Ivy0dECI2OsA7PgN2Y6aG6/
amJkoqxjGq7HV4He8k1yyB6w2RE+yxhvDIj6Sn9bexbN7AVbOmNuwKmDCYigK5cwdGISrMSYMg06
4aizk0GGirI0qREcIaWco20veHusZzMXXuAUdMOiKPd/SLuu3biRbftFBJjDK1MHsRVsSQ4vhOSR
mIqxyGKRX38XNefY3WWiiaM7HgwGM0BvVt5h7bUWsgDBBUMB1ib12PInq5eyZ4bo1NVNHm/s5pXy
AYSlbXD0gfASLCJir4rh1Kka24DpW6R2oWMQkth3eOqDqqlhbmc9zSivokofw8Mt/QyKu9PokdHy
9Omr2R0pBXddJ+2bNFC0Dbd77aShr84BiAdnDR0uwgWU2xAqL2aLP+XoguJhV0a60bgPbfqmggsD
xUowCiOWpn4seW27S2T3+hKshKb2xQeIR73MM1zIgI6Xz2D4Cn+OwXc/eS3ch/c9Kit78Lq2iaf+
YLJbTjf4L1s5uJWTDhaABTANLBaYnIT3TW0Z5Mk6hFMdsOvIFsWjfyr24d3synfm3Rhl9/SQH/cb
o155wi+sCjuvH2fwOakALt30IQFiwi1uW1cL78LHL+XurXejMYx+WR5grePhyE9P3sYHrEXHFx8g
nDPMBdxTfYmO8Q4oISh9mM9f1AQQra8b7+raDKPwrYM0AO30IMW8vMynWpbMZJLhgaL/zEChgj9X
8+Nc7ifnYNlbh23lRYUALBRbED2gP0oMj024ChXlyvyUlp72fXgpAKNA8u3eNf1f377dsgDtsaBO
fPvaFRjp1rRuWV/+/9ldbqVSa48WrPftCRycuDc1NP64Tjy7k+a1cGVA7FLsrdRToS19uyUdulKi
BTMTMNSQrLFAEStCHEhRmEXTT4BWWWF7ShXXTt4BBLhJEcmSOEqMu5ntk96d5OD6jl5Z5AvD4sC7
0QJfE0c8le9V5ZiYrmpHls7cWvXSeiN6W4kR0UmzyOmBDddA3H45y07bDJLdIazotYi96s57xx8d
a2NEK3B0REZLWgD6zqAMEeO0FhGi0jt4HTT3efLGwPie/2O+80gJwXbvGWHr/pxD5sveHNm78UUJ
T487QBuglP6CV7qNWBD9QJvDMdhFUfAyHZRAh2zT4dvsRT+Ox/eHjZtsbQU+tKJVkDvgKhMuUqti
8pjX6vREmgfQVTqt7xTotOkhOAOn+fpqr9QTICWyCFP/x5jgH3VoapWtDMZuTnfmC4Fwa/vkWl/6
/a/dLkBXNAgkJXCuq9/GzQt75eq8MC3sNOZoAyCYyvSk7lq4RZn7Gt7883yii2bws7M7vkgHY+MG
W7stL2wKG26kTRX3BmyWbvtsud/zw0m5bZ7zjetjpcqHaXWgSQbqEaQIxI1N9J5KM8O01kiAVX7t
mYg5QCktHxDAUvhfcdgH9vfSb++kg3X/j/EI2ovHLTmflVLY5WcIbyKL83hKR3wGCOMV8Pje9phc
9Th/D/Q76Ym9oteSo3kPnK+Hrwr6CY2N7bXilwGCjj8mWixANyAssR7TGrOAkzfVbzS/pfaX69v3
A0wrJDhhAMGFiu7svxGocz6jmMopfwKc4yc7aP4c6c/2Edh9E3AC4qNcsOuC4tB2vrV7+orSiOO/
LyIBIFeT7hkaGHuoB01InWyd4vWh//ky4V1GCNzKJe/5U2bJ9KZIDPvWsMnX6+Nf5u/K8D+w3Wev
VD86vaY0HYzE6g9VTYbntoJ3ia6lakMpd3U4aHcD1B007H/lVpMJjQtDi4lO8/Rra6PXXtt68LdM
LPfi2WA0gxosjwf+9DxMXgkBCCzpXRN+YIKi8oD2Q1Pzfhy/okZ9fRZXT6txNjhxrVQO8dMPy9/V
4ymEXLVb775kOzjufusHP1Tsj/27cyCoqmxl1laX8I9tMV1uVprN2oHxJ2Ya+1F+lp1X2ZyD6yNc
e2fPBmgJnpvcSxz8RNiMSf3Wx74FhfAszDeFolfNoOVkoRZBB6FIf8wpCHyYxvlT0ySe3b8mWsia
rxSh9/XhrAU78Bf+GBK2SjkX4FFRJ/5kKzQoK3RrG3HnYgfVboXG7RTA4SJDMi1X37Xc8how7zGG
8lRs6GFrcQgS688OLzd28GL1r9N49lXCNtIMgOEdGUs5o4j5qFK7CFPSASjZA3+Spm3xMDH9tZNs
bQNKuBJrYzpQ9UAPIfo2jeVknZ2cEtIgsSGhK5o2/cOoZkHbPkzzs1GpN7KzlXFfgcWjuoNWAxUR
MNpDxUQ0ryRE/S3ysjEFWCbzzc6tHCDGXQoRvfkfvUdr35F868HkAroO/m6W3qyB+XAjn7n6li/E
GEv9DG+seHIMgzkQrgEKuH0vk++xovtEC2p2yrUXSw9zDhEdqOrMzveNzbcUzcRlXkjMlqKaraN+
dznbaaoyOWaJDLCH7NVIE5+k28Yt7+Nv6UYOZS2XChpL5M1MSBwAgyC4K9XEWVKp5fzkK98UkJq8
7gYUuyuXfhs27sAVZwwvKIR4UCQ04CcLlrTCnLu4Qi0jP/SDx30KBByfXPJlK7L5V9JXmD+gp9Hx
aoCFAarkwvwNBdX7ooHT70Cx5OTwOTYD2iMZHILeWLFd0vZq6rVzrPOQqJb02nI9/j7VnEk72a64
6SZLYOgWKY6EV2upARpZZkr1G9fSvngcKggbokfC1hNXTgB+92pdLaovlplQgI66FnmIjNQNieze
yszAbHSnDuoS2dt/ClLEcgg1OclGgtWuM8/WDXnyO53J1R1PS2ORHEPHcrC0lFZhNQDJ6qpaD9IF
B6IQmpsU05T5fExy8zDOo/OglYxod7VVc3KjT7WanLo06yTfTKVYc0tFbeTdXKOOcgNiBTW/K6ve
6L5btcXqe5ZnnXPgPdCSu44SrcHTbmbAiM4j0UOHE025qZtp6o4qhOyXGoIamydVkVs0p4yxpoQV
ockj7sCUfy2njNBTahip5XXg/IaandGCcLbushxRnqOD9Nwx9ay/L8qxycMZiLFhV9aO3fn63Exo
zZhKqN9lsVSAiUcl8hAYsaqle6WzeQZaJ4hGP9U6YdUvwyiBZHfTGVmy11JtVGiZFXEtpbeoD+jN
g1mOjr63OIj5H6x2SNFTNnWa5Kq92tYBoRaZMPUdz2bPHsu6/FmBscoMMiQM6K/eVpPul06HMgF7
1Uylaj/UujMeE0ky8mcw2qR5kKILljzWRa4WrdtRdNJB0aDMzVvGLCN7gvxCgjY21IDQRO8UvEG9
p2MOkvJJMliZx6hZKV+Sehxmn+Df295tjQH/bJyqeiocaPgGY5Ow5IZ2SIy8k0TJyHikjBjprTQM
pvEDP9MAHlFaI/vZa33fQ76uch7JTKbJ5RAzVIN2KEntxy0ImQMVM40vcnKL3/adlKbBMOWquUtq
kuXRoDopdMJUPS6MCAkaKbuJu1iuThJBQmyHCwS61hwd5jfarA+SWzJW82DK6ioJ5DqmbenRrjYK
z27RDwz6K1pN3WMCdUMth3KKM1Zfm6ax5qiyWgiOEJUTydMltEfttapQtcC0MEmK2yBZMfr4lj45
9NBXrcDWXVVKMEidVt60tVxh8tKxN6CWCq9GQetbX9jcRbOkI7mMjmV7KMtRae/BQEAswHundpr2
cSZR+athc0BmZsfs7J/JaFn561x3jbFLJsmkKHyYGQtYTJzJU9WMpaFiJoWGpdK4fjubYEnC2Rja
o5JOJkgrGnWQd4R2pAJjS6s4v6SqhCCCnAyJ4c/Qe3tzkOJJQ6hYJuld2jWpdKt0lVIEpEzaPpDs
jNehkqly07lMlsjsJ2hGsd/HqpIC0LXM3ziofRKoHo38beORWXnSQZeMoiu40tALInI/6TMr8ArX
81PWZygqOzcsf5Llg5U9oUbpOsaJVz+Z/dgWr8DjuG2avXPe+E78lpXgeXXeNz5n5c37l/lKA4Mb
Ct7C89CVcyWrylLqTkKpdyFap+yQTrZdxfDtdnfd2vJjwgOBqjqSf6gZYfRik3TlKLEE3lX5qTLt
MtQk+9mws7CSh9zP5akMr1tbCTvw5EHGCl4LGD1EwQWtWxxwhibGKTdav+qzJABu5sd1I2slSbgo
KB8AEAOqlr/02PvBzuUU7YtEQoM5wvGhuVUGTF+P5LzxaMxoxOhdBF59QBJQajidX9u2b272pwrx
hqUocM3PtNSFlIDF9alKa0i2a4RNfiaZD0MG380eNraM4FD8a8dG5xmEu7BnPpJyZz4pOnDBeaCl
RbQ8rDf55NieVoJjry3KzKuHsdt1DrUPtdr6kgKg3vX5Fhb1P9YX6pAP5nGRw6SYyiJOWisH7bHz
ugnDExz9j19HsgGQLbjcGmrMlx5gnqoFRHfnPCJkCjqrP2RG742UhWUDt39XmxsA/rU1O7cnZAQd
ntitJcGehdquDoq7ukH9t/l2fc6EK+evUQlRRN1QpZIUKCGoJscKOaeZOndm3x+Z0+zz4v66tbUV
WlKy8KPBiI0U0eUc4vZ3phx/R9B2gxtdJtzTkO33r1sRPeh/BwVerQUktLTTCmYadPD2RJbzqIV0
ii7vpdrvVK+zRyhtVP5EoOqLY0bz/5Hs+y+7woXZNKkmaSaWzCzh8uz6koZOcz80WwNcncaz8QnH
2SCFoiLTlEcjdyf0K1yfvtWNd/bry0E4O8SLW9CzZfZUhHq59CLDT7ELZeOwrloB+6kD9ZEFriEc
p7ExcihESDisTrMbVeqaJTgHtsigV7f3mRXxEDnwe+U5KSJDeTbjxuvVhcNLDurpjWpP1+dt1RbE
ZCB6gPoNyrLCvMkU12wnFxGQrQbyEgXKR0Um+2oHyXClrAFubgq6u250bRrBlr9cuKq5kDZfGk2q
WME2y4pI0d+gHu8Rho7tYiMkXTWyBG3aInGFJtVLIzGGWzZ2VURcV26ZId8mvXHLJ+fL9bGsTSAS
59BXRXeIAdHrSzOsLNkEx72IrCksOsTzUZX44MvyC+pdt7Q+oD+WhAGNDF34ktoU2OLuIU3dNt/w
L1YNGKhganBplv19OZRk1PjQ9DCAfHBg8508IQm9hbparpMzl+njugEK8rcR4QiZRJIHeaiLqKFB
XAQ1ZE0qiDVvJIFXh4InFaAuQOSwBy6HojFdmwt5xOJ3gdze5mUF4sot2e21oYAkCYVmkDwsjEmX
Roq5jh0VsLGoSwOdn5zYc/SHYqtLSOyJ+5ixczPCEZUnqlNLy0gkd8DsEjaPHmTpfigI5qiLlETs
SyVkeVqTpgGPoRI09BZAFLo0uHIfH8sadIyaNVW7XB+loO9AQp1AwNtn2sw8gzM9mCZtfvzfN+vZ
R4t47k5pmoXesohGFintTpsDxdx4l9d8m4UjHL3nC22AKFvSszxPGJpMosQE1yVksbK7JcJwGOpY
w9uodcEnhrTo5S0wWmD2hOVu5aSuBwD8o9Lpc5/1BiLYrgLercuNjQty7a0E5/pvU8KSd52e8zyH
OjgNrE223rWzgQr2Qk+5MHeICbSZjIPSLfNGkFCgpeWlDaTCxo3rd/VwnFlZ7s2zB7nTpmRGcRFD
UCvfLpojtMs8Z3iZzeHrJ9YF2wD4rQ8JFmFdqKoozSSxPOqzF8N6mEGYQT4zGA08VXitFBAc/3Vp
DQCI9XABjfxpGnXXAiu46Txsus9roQioFH/bEa4t3aGFpIKALSohRmI0GfIaKHNLk0e57aWT7DlK
6vF0YwJXXU/gDQA4sJBRtT6qTmdrNWWJQacRztME9FVK7sZO2SWNx9m4NyskSeJfamJ5Nh22kPer
+xxxyUJxbC36EJebpKlVJL9HOAIEvTJt/A7YmvuJzXFmYTkMZ0NDvwmkQyiCOx4/jfwYKyBsHp6v
21i9iNA+ABQ2MjuamAVIM9MczRwhnF3t5MyDSIKmBA4Nc3CS5hs3w5q7sfQQ/NeWMGN0ZMWUoU8/
Kho7nOvR5WjeTHaW3oUqGBOvD2x1eSD+BkgTlI0AJLycvNScsymZ4ELZiYzmi7K6r2uyUYoSK/8f
z9uCUXR0Dd4aqDwvjVjc7Ma+yyFsZjw4NnVRHqPZMeT2i6QGff2sf4Xqqky+xV2QT65BQfGBrcn9
ZizcQt1qClqbXxM4LqRzbCRBxIB5kPp54gQya8iiB1X5oDIo7QHVYpcPI3e86/O7dhODLB3FGVWD
CphY7KxjlIsyGb4jOdQycB7OqQS24bqNtStlOdgogCE/pYvR66Q4TczrqYjAB3PMczR8lCRoOtkt
mAIqcTgOWgmshQGAxXXDa5sHCr5I4SuYR3CZX65rD0oSpZWRvpGRsa2wZiMvDtdNrC7WmQnhugTB
rTlIsQkTtgdFsK+KgZIaAMyoKXBL21isLWPCyStty1Qkw1jSUegOaqIO4PUuCxOdR0zforZdu1LO
J0+4tqSBKxSV0uWYT3cG8rlmprtkBGYyvqWkCoi66WaubkYQ+YAxGjxQSJ1erhdy+l2qNrSISoo8
h1tNZT14VCrhSyIdKH2rzKrLXWKXFQhABsVp3Vyh4I1DoehVL3s02WRpC959uKHDr7Kz6H05FVke
GOOUhRDXQ3Er7sa3BNp3QJ/SWH5MuZXFrjkU8f1AFDvG4WZddkJ/Ot9wFdfHtvRHozEJ5cnFWTl7
BRSbF8XQLHcMQX5IcZN+PypbmbxVI9DIQSIYf2ki6VKczIk8IZ0XSTHKH/OuZq0r6y/Xt/zqqVog
SlBDQXTzkb09G0kpEVDnFQWCwDHObjIL+j81N8zwupU15w33PWYLLVyaI6o25fY8dNA6QCSI9O/o
x2UwG8de2Ti+q2OBqujCpa/JeAAuVyXltKKWhesPrCqONzxeH8PqcoBITIFYDYrShpBkAJVIkVEb
v244T0V+a6VQmEs3Xv7VEZzZEN4uWZdqvcoQMaNaZBxiNHW6bWZT//pIxJT8v08kVttGjQXwCTE1
OPdSPBvzEjPPC8/1d/sEXT5A1Od9l4GF7ouxl8vck4ed8XTd8tqdZ6GPD7o7KtKfIraXTxMKVMTE
A5WVU0CTgXrEqkCiwOb6RgLFn2pUWyzQa+t2bnP5/2c7XBnkKqe9jr1XjeEsN6cSqWva8Y1JXR/a
IjyItDgqDeKVkFHajaNVRKmu+bGd+22u+6pc3TuQgiq7DaSsCAH5WEILhH54DrHZVVEEsJJHpqMI
i73uuAq7hcZ5e+wq1DOPg7nrv++3pJrXZhGZ5KWKg0YDCIZczqLFqyQhPZIGbX1PTKDgJSOQoLTw
v+8PGzBlUM2B4Q7PxqWVBhXVhRsIa2VMfpG4Ey2BsLlhchk1AH9cN7Y6JB3RHBCUAKv+5S3NGULJ
WSuiGH1gyCn0o+UO5mdGdGZE8Fok04yRbVHhLtXcy1nnkiycNe7Fse1rw8NnRgSQIhA6y8EW9mA9
VTlrU+xBJnduPT5wACbYlpjM+rT9MbIchLPzlNfgqECtu4AeADLjc7zLmOEbcrZxnrbMCFG4o5G6
byUc235weborpFO14YBtWRAcFFbOE026JaVk5F7DDDivdJdZG5nDtSsdDaH/XRMxcTUlBk+0FtOF
Yjs4RanbzZ+okS0OFpJWqCLg9rlcEGOMjTq2lkMDMIvlvOZ54YNJ9TOnZaGehG6yAwCYsB4KcCCO
JmEchvxedackGzwEcP9PI8KSNBkZYpvYRZRRYBiNUzmh1XqrHLLmjACd/N+RiGzBRZONbbrc1LZy
bF9IfKOQYEs8ddUG5Hyg9WlB71YWnYVYx7NdxnB+02/a8F5puzGNWn1j5besCO6CMtlZmo4pLmXl
VPldrsCdvmds41ZZtwLWFehxIcUnwgQ6hghWzXMSUaOCHNMRKtqhRnZO/XL99loWV8zk2+jZ+q8d
YR8ndlZabVOQhdjJUR1PbihClMm1rdzNtFfCZG/T4doamxDx1QMq3X1RIhf+M3eehltI8hUAz10f
mMhP/fFYI6EPp0BZ/B5xN/SljucScxFV8/1sq3uuqa5ED6T3tB7xiuxS/a2ZH1tIM7WavvECrV1z
kNnCu40GNkChhYOrzxWidIcDjtDsUIRpu5OVPW8McNnO4tIh54ZeI7SeQ/R7+YazN8EsZIU6Oap+
jQ5KF1UmOz2bbi0GiDL5ok13UBlwK8g2GbTaeCZWAltojeOBRVoJ/XIi2GKsZY0MCS6/uf4hgdix
dQ1y7GWwefrv1we5slWA6Fw4v2EKoBlhe84pwFWctyTKR8DV+VEf2pAU+2orI7duByMBHcOH7t7l
XLaz1OSt0gGjqUtPXKcvbLQO1ZQca4SjGztzZW9gTH9sLd9ytm6JXLdlUfUksvqjkQUYVco27qgV
v/jChOAuqG0B6iwLw2EtHsAy6xlAo/l9R4qHgpO9A3je9XVaeXBVZNQXhWDUHYFVuRxTqWktrXXs
RTn9NluDa2+VNVfuqQsDwoiITQC76+E3zuC7GYJWnXZJebDvkzoNzY7u9Gb3mREhtQyilUUoVTDY
dOjbIuriqCTmm6Qa97KmP143sbrpgPdAewvq53gbLyeNO7Ml8QljAgS6+qfpbxJnn2wR262uDAQI
FymChfdJuGw5leNWknHBV7zcM9sIU/6/O1t4ov5YWL7gbD/PAD3HbUZwdlLTRe2mj7cYuFdPzJkF
4aZDbl4rpxkWTPWhBXyHdP+gmPqJY4mqEFR5IGKPbKcwDCO3lDoheC9K66Z5HZxDHFxf7rWVODcg
jMIcm0kvKhjQ0C2uuWOxcQbXjgjqWhDzQoULCkzCGZQ7mekoE2MAMgMhwQIdn5w9IO2uBdi1Pj4o
EzCvarq/Pqy1XXxuVjgofOrJCJYrEqXxSaZvEug+kZOeN5XK1gpciBv/jE94UzlSULmpYnw5sbMo
rlTJ6/uR+MzI7olxRyblbsqcn9Womyimx+VG9L/26J2bF9zkRGGDrjYw38V3M3lkI6RQASNvgskA
KUq8YW19VlFQQMYGZZsPNu+zQ5UxmpJGgzUQL6ZAa6q6L5FjZWx15K7aUcFigYwqlKnEqiEiZSXV
HaweMBbzcDTqY0WOzpYS5toBXohKAOH5SNQISydZet4lM55xmIjHB4xks1S9ZUJYHpJa1EoWT0HX
B7w/hfXNQtbdrrbehfUJ+z0UsQeysBwpkW08rUW1QF8gcja3ofOpy0jT4figAxKLs3zF2fLLDUCE
bcdI1NtPdmL7uI7Gpt24MFYvpCUjCNysieUXnCtlkrpY6jFlmiSB0rVFMUTKjWbj2lvOv+CmwlFc
olcLJxSpusuhTH2l1koDK1QxfSx+LN+3yrErma8qG6bWBoSnCDUcsIdC307YA6U0VlbZKyRymrrz
HYvIHvLf08a0re00cHsosAOA9V+wJGlWDZbFE+6hjHBXi3/MauYTR96qeq/tNEQvOJaodaBQILzc
Devt2iAadjTwPrtidG3Ny6yNOHN1MEgNf1QjFjf7cnWIUnd9oqo4mXBD2DOVfZtuXGVrG2DhYvqP
CbFxbtKImfYqVqVUjk2X7yd2MpOdIlueU2zlMtd2ANhK4VRhvyHoE4ejZUU7G6yMaJuECLyWtPP1
527VAvKkWHsVuDBbcNqIKiFmTuGLaFLhQkPYrT4BrlNBdvrbgpBgKBvGDe0jPKYvtCiP1fAuk6fE
IhsP9+qDem5IOP9pAiYGvcJQAHaMk+OU+9qD8YQ888RCHU1oW+RYa3vt3J6wofNBc8ZuceOWqVtw
HN1DaW1EPmuHRoe2IgJTECeBN+lyP9vFMA2FieBKjbWd1JluQUGB1f+M6y1ViVVLigrM/0K+BVG2
S0ttWXfWoOCK1uTnur13kFVYKJic0vqEY6oDWrFIXAK2JkLWUqePwXfJP+JFmmkHbIZi81lb29bn
RoSDg1ugaPIel1piGsgaQPDF/MwwQIuy1FUR8YjkDLk+xGxgsLBoX/aoSVLjTTY2YpG1LbZQsv7X
iPBuaokigR4Jc6Vnpe8M78sBdaAWeP0O2LIiuLyjzpKCZrDSVEntE7R6e9xuqRfn+Ra6ZJl38fXU
8QCgpg9tLiRdhF026VUKjUVE8t/Nd/K1mgt3L+Xg9fq2VWxau6bRaG2gE9PUEJMugz5zOYgcO1IF
2dDI6WbTn6tu/Icmje2mqSw9TFX1wsxB3dgTq2cIe1q34B1Ymlh6UpIRHbukKPGUxih9gpQOCjFa
xXxzfLu+ZGuWDBOZeojeIlEhhvOZBIaluiJlpBgRWFn8Jn1wDMOVuo3e+LWtAWgXUvUgIAQhnbBe
fOwa5iRVGQ1B3Hqvnf2JrXf++8IqNRUDg1GJccjWzVBHgF0n7P76VK1tuXMTwhlCnxavGqOEiRQE
iTfFSz3eAKPrDdobSgPeZmlgmRJxixvWAphEO5xjacJ7p6AkBFaKFgxy4FCYTd0dPoHtgze4pEqX
JkdD9NlV2lGedBhR0cbuULTQLPie/ei60LZqryy2WOVXH1YAfxYIDpD+uIwuj1I5w/Ns0EYcFTG9
p2X6UKNEkMj9TZ6bksvJa1K9j1moxPPG0q3t8nPDwlR2LFaVksIwTbudNINoJmNhXD6QLWDw2jZH
3+6S3IZumCFKZveZYVQTJNMjadhZ9TEedp8peQKF88eEsNNLGdrFFP1U0cdkZd40HFnyfn2rbw1D
2Opmq+UJl7ExFPow5gHJThbf/f9MCG+FSdLY6WyYwEyhTwIzpdfHz5hY0DHIlGtYkMvtphl5aqOn
sYxULZlDhGGK12nWuzEpSXDd0trVgDgR6QK8FCh9Cl5CnlSNUjFYsnk/oidDYQjkDCCKnY7L4PlN
+tMQm+1+bnvl58zUrcL+6nr9sS/CgRqSmblh4aow5Z9Yr7h4+tx62RZqiDLqN3+d3T6RyFLHxBGy
G8+uva6ePX2rNWD1nJ4ZEc6pZI94gi27jLJk3CUJ90f2kNnqfTN+wh8CNuv3aAQXn8SObE6lgZuo
CpYONGReLLrhcq85DiY4Sh1AVYAxFnH1pDB0pTXiMtJS2e26E7XB0CJLbrDx9K0l4PBGLOVQEBX+
nRKrZseiYDtfxgJpBh0kz1/tR5aeNl+ktRGdWxIecaM3aWUzHS+gmvhp9RS376CZCHsauw3bisKW
tRafPzAWL9ARtJ8Bc3h5ekcgvnVcsBjWe03cGa0WN5p/b4PdP3bJT7PccLk+Wvmv2RMGB7Zalik5
toQ2D5HFTJDzdrVnQ8bH7NNgQvsAEMV8NzpvBQWj0Kge+8H47qjca4stDuPViUaGw4YHKNvIEFyO
Hbw246BCbCMa5OOYauFAY8+qbnrjazzqh+t314otBAZLv9JCKvYX6DIz+GSjczWLpMYx79pJNl0t
KUtXGtGQZdGyButITTYuTJG9aKlCQ+ka/WVwA0BgJLIXGaXVZ1rSZRGaW7z4uTbCEjIRjtuqd1PT
Bo4Gpdv8RCTmyuQnH5FRBvVOPQR9+q5VQ3h9ClauHXzMkuiVQU2piuArc3SgV8GaLFKdPqxCg6au
Ke0yEPJ9xs6STcITgSdc8H8qcL7IlTpk6NfI2xBdN9TV9YwH6Mca92hzazduhmXLClsauWt5+QMH
Hz1Rl9tIkuiIu6HHJA/oVJ+LuPIHbqgbVlYenwsrwqUNerDM0nJY0dD5XHVhCpIIk2zs0lUjJjKL
QC+h61Es4oyNRVO9G7Oo76qdpd6XjXSIs8+sz5mR5aichXpNWSG8txmKKOgNzR9j7Q00T9rGs7C6
2Zb9j2gf6Rgxu1xI5Qz5eIyEqdqxkIO3eQLFTrGRXPyIDv5a+zMzwhWSTcakzjHPoqRIvUI5FuZd
pku7xgD1aq9/tVH+gvqyUj1N8sGhoByiHAw41NfV2x7BdBc4PLLyF3DkWPa+0/Y4y5FU0EO9aAor
d8YB6NlgaKQgpid7y3Nbu5MAJEULH+hHgL0U/Cmmjm2dKloWLQTf0k17KH6wt+YTKDKc+t9WxJRl
CRIo1uuwAhcUvp1XFIixet27fuhXx4I8xUJ+i4KCmOblpYIq82KlAs08Cjzz7CX3cf9Ntx4/YQg0
sfA10KkNB+Zy9yrckgbwm2SRATj1PbGTf7o+U0GxU0o7A4TRvt3gGbluc+1Y4on6bVM4MeCmGgkd
MDg8GZ5ZvnDlmA0bb8XagUE3PVqokLdcuO4ux2X0fEQiHuRLKP5AJvdErdfa2iXh9ZHoa5cl+pXw
AiAPh0SpMBQlJ42alDDTBvqORdJ+odXz40NzX3vjDpT50C5ylYUV1y3DNCyCH0/fOk87PrHA2Cf3
nUdVdzxYu8rD6fGKQ+E/Vy7YuSE4wN42vhUjFs/2+acKKVY2DWmcWWkeZRV8IfoKlfbrBtZAYtq5
BeEASmAEI2qMydDMYod6XGhy0A3Jj0RtAw56NTs/dsaDDskKC1yPWw3uIrHkh3dwZv6ja/zsIo7H
Iqn0AQNUH6zvVgaiNZf+BPyyeLLv2Ev8vX/hty14zR6Q8rs+8vVdYH90vaP0K2avE71jck5qcLy0
CfrRSdX4KWibN46NqAbx7wCBzocmhIZGFFFAzoSAHB7sLo/AeGLkP+MxCywz3zeDC11QmrmKBZZM
+b6awDdNvujjHjVIs2AhOjyTNPWnzaLH2i2FrMLvDxIOmVPymCYJOpqttHI79D1wxeMqmFchhjPz
jcd8ffgLdQVOmrI05wpHOk1LOR0qbC86eU1cgMYuBTHd99R2i+GknapXrtauxkKV5SE/KV/kKUyU
+xoZG7YF0Vod+dm3COe+zScpqU2suGn61vxrlCAXUe9r022Krer1Wq8Luh5B4YWKr7a4gZfjJhrq
s8aILvtYfqhyGz07vVsoJ6k9xpMVxkkGASffch6bLODNftJTVx3ZRiZ21fU+/wjBXzObDNUABS3l
iODHG4Zby5vpCeL2tZs89u8O95WfuTuh4eGRPm71/q09GOfGhX2WAv+ilxqa/6ek9Ln5EyUrj3Yb
19dyO/11PyJ7vhD2Y5JFZ9HJuqnlM0bYHQgcX1U90uo4lq8y6O3ZC6Adn3ih0IcCrKm1ZEfErJ8x
N5VTGVhWIBfbDJVJoD6zGnmfLWTCWgZVQ1yogDkMCiMg7b/cQEnexBIgeHlUFcyr0i+tYnlLNS+G
EKjD0MSBWxpB4pfrl+Jag48G7BScGJRBkNgU9m2pFblVpmh35Y0TtjPxZhLG3T8j6MyjIndOYBEF
K90x33CVRfmFf69JeDIAPsNPQzXkcriKnDYaGdU8ctRfucpRSKzB05a5Y31TpYnfpTqwXFDVgzwC
mUE2ntE9YqyNTMSa/4Fd9PsjhMuKx1WWUwMEArL1DYg7bwRNAVo+D/mWQsLatsUWAkwNSFEFa3w5
Wo2Xhj2oSYHR+nYfzi89cRPmZb9snMWN+GDtnUNJAa0gwMWB30+49RRultI8mwh1MuOtbrrRSyVQ
NF/fN8sHi+fQwhuKJjskMdCHdjkgME7PJd6U/yPty5bjxoFlv4gRJEFweeXWK1uSbcmWXhheCe7g
vnz9SWrinumGeJrhuQ9jT1gRKmIrFKoqM7FtqKeOT6zyyPeSnTvT7raKwWte/NqU4FfQAIc6LYep
wSlflHP2maNr1L4/nNVjcG1EOH1ayWbIt8OIobpv3WDz3O6dBMSziQNU7Bbt8OrsQbxNBvUSCFDf
D8dVEGQkpQk5IVgLDfkwaUv52R6fIlDuGnNvh83GNl/zzAYUDRe01iIdKpxxw4yTpUcITnMgsVNU
YWBl2R+wm25d/mtLtUjXALi33P1i7DPpUWRBDwyUJqTeU6V38/w0t7sOujnslE3nqCrsWL+o1ksC
btwBdMT6vukdNoMndatnae0YgNMZdV18EW5kwcGM5SDXYL8C5xnh6cE02sSLo0bZOGxrBxuHDB20
Jny3JnatFeVMJj5qyXnuwx3LJK+I0a7PGqhWxXZbHJuqf0oMvnHRry0owD5gkgYbGN40wm4FFQ7A
HyiCnFlvOmB7MHjqbl61axN4bWT5+dUmVZRSUwb00J/n+onPLxqbNw6dqCz6fgdcWxCWKJyRsKEl
Jo9ZD6XeuSGA+jQvjzJIJQpobufR8qzOO+nI8ockDSRErCmFwFm643k7AOKm2Xjle0MWo43TuCSD
F2Wzr5Fdo9iFUu9b1TfiLbz82ia//mrh0kinWgJ4elny9DyVXjSadpi9xZnTpluub32djUXYA1cH
TtXtEoAkgqaLHPwZTADoV4ptCSnFTPHvO7/VhUazPKomiAIAaLi1MoM/oU9DWGG1iUbz2JHSx/sW
VsdxZUFYaKlR5nFsMWUlGFlRCXJMdi6LrfakdSvQRkAmBrVvkaS/i7Qs7xqcCmM03B6lnyWHNU67
+2NZ892W8q8VYSx5HFYM5APgOpoDNaSuNfxG0a+HtqCquoUcbZDwr4UoUNokEHrGE04TCerLYRq1
3AJXSFxckM/LxzTowLKJTr1o4ziuTh/aqpC+VoEofBdHvjrvcR2mRROO/1BRTogYrOFZVbYE1lfH
c2VFOD0Y6lwaC7Mr67iXddOT2S9V1OPcbL3311zzkmKUIVmNmr2olWHoad0aIRYq02O4kxKaYg7N
vgGqwbXUU3oPGdL7W2PVM1xZXLbO9QwWRiSxGAepKXs3VFV/sqrINvtoX7bsax1ulVpWtyJFZxma
J9F78WHFyjSv0hkjTIvaAnq5pvtRbw5FkXK7yqLYHbCfdtmYbD1WVrfKlWFhERmYMMe4wD2vLxDz
LlC13wBa/Zf9qC9wAJCGLLBGYTbRNBfOIdhyQ4vs0BGaIovS6E//YcnAHIYa7qLJIEJgopA1wIrB
Z6AAanckOYxfrX7GrVLurHRTP31l3jRZQ7lmIcRY8M23Q9KKsG9aCX7Q5LHNlHkPvkoLL60eFfHM
hvgbC+Rjbntdlu0M3TOqT/dHu3L40CmKFm6MFC9oMfnGIiIpNMtS5KaQficR/1axyuElBDTDqNwI
UlaNIdkKBBaS1rIpXF5GV49ZKoHyZZChhTzWWe+UbU5cE8RpHgLSLeKmVXsm2pMX0g9Uy5fJvz59
qUkHOrSgQBgJAK69csynxpHnwlNj9vP+RK4uJORgsJQIqiFYemsrr0yVyzh8KJcDPRBlI9JKAMe7
Gg+TjZfWlinBqTRTmTAJ1DlnJUQGIAaj+ZjYNTj0749oLTGLnQlfslDqgnlWONNDFPMJ5QVga/VP
sQ0GcTf9kh5kO3woz9zpfXqUnPIgHe6bXXGZN1aFiURYkEi5vERSDnMM+7exS937FlaiG22hHUJQ
AKwrpJJvl0rKpj7vDOA066EH/Yxs+kDlv963sXLV4EoDOhiKdGBrEl/DbIgKg1MgJ7WKjTZYQE5y
lHpz6ZFG8co4fwV1VCv9uW90bWOgM0QD5QMQ86g73w5sGrKkLImJOBS4rLR+y5DHl7bWZ+WKQXEL
CDRkaYBmEJtxc702khYPqHMbNU5qqb4cfaJH6JvI0vMm++3aZkDHL5zFosqJ1oXbEeVTp0vyDGNl
8ZJb1I/fSBLaUDN30ND3HyYPKCB0zC88rB9Y3jivZdCLYFxJCUmZUJJ3aMLKHV5P08YGXB3VlSnh
sSbNGd44HAcY4jBgtn0bhk+T+VAjT1LxrYt5bbMDeAJni6wWihfCS7/reZflA4ZlRZ96HZ2epbZx
K6/lKXF1LWyf0IIG5EBw60k6MGMguEOAIrYjaGcW8oR+mslJM8mOm3kX578okt+W/B8wsQvXIp7y
kF9Bm5qw4YmkpxD9AXiYE7t57SsHT/r7u2LtCiEgBTLhMODaPyQljYElyKiBF2vKvmTdaJdleYwT
y4u3yuBrh/fakuBtexZPXaKDdiZqa+4osc7tJBxVx6SZvLH/tkwJDpDMZjKWJXhIKvaH53/6+s3U
Ntox1+cNjhxHF8l5XTi4tZ5bWWlgNLKWOKWUO2iQLcrIj7uN62J9LGgaW17EQPyK+7vi2VxzjGUY
vb7cZwheNhLT60P514IwFJPwqIEqD1hbJucHeobC039Bt6Aj6V8TQmAbzl3VRQt9EiQlGYco0vd5
69LbmifB54BKpWDgMgR3AD9oPrU8a3//pKw5NRDULSTlBq5X0dHofGLWFIPtA6oSdcftsArS8DCY
T7/u21lzaNd2hOWoSdolaQE7PYQEwK8qJfnu7y2AFBsJFkhvoSlFOB5mCNF5YwRzVq246IeZyMv9
3/+OWxZS5UhJ/GtACOAsPkgqNKWwZzO7IY2nemXpoEAX7Y358xD/mYtDgvJ7PntDzx3+tQVH8+xU
2duUW3ZyTKIDd8EvLG0RgKztERBPAzaKeA9tXsLAp0lq68bEdxkmGGml32P0tNmMu7Z8qGahgAaS
Edy1gpsbKjIavWHh7ismVF0V9BVvnNe1gjMir39NCMMIIzW3SikCbjhP9pEaTMng6KOLTv2HMEH3
OQllW0HT41h9aWvTrj6npUsnY1cqqUvYJxqfar7V17IWNS09LVh1dAHgsXUbyEyE92nf4ZsiowxU
/TObfilJdVILcqmJdoBgy1ab+jLKD5sM7S3Lu2fBmgkTncmz2oPQEXwR5aOiVD43fnVLRjo/6fnz
/Q291n8G6eUFBwicLnaPEAHwcC5LroI9ywz0Y3GW92ZA3Nanp36vuvQpdXJP/xwH7cP8AzSFrmZz
Z3IltPVAn83NfWMn2/oWRn2t/n79UWL9fZTyRasMHxWqOERaskfY7fSQwItlc5dOjduChFLrgnHS
HDOOnyBw+Gi25ld0+vr352fzUwSfhcpIGzYarhDpId9L+/SSH0Nf+RruwTt5TnbdIf583+KyuOLi
Y9UByASqHWzJgkEo1nEI7MJgBzQrlP7U8WvPQRu+kT1Y29XXZoR7K8dOVyWGKR77z2rlxKWHSzjd
wz+1G5bWynEQHDVBLY28HeKkxXddveUVqEFCUhE1zK7SPlu0/mVF7UnLaGvP8RdTc9PUK9DWENaG
q9T6xt225hjxtMdDBC86BbfCrfGmk3K1AsfvOSW7cDacqmX+WG51pa+dWLRmo5UBjZBIUQqzGZGJ
0CpBTx9cha0nlYRuzAJgWkAkeK/9ZI20UapaNYh6LYi7sVOAPLsdFloO2nbUMafsYB5o7OdO/VRs
pRFW5+7KiDB3ijpAwU/W0DWIWk0PGsLKelPNjRO2dqsAavi/IxF2x8x6NGDrND77m0LVW98v+NGO
N0bKl189eZkLRc0TdHU5OtQ0tz3Lv5un4nE+Kd+Inxw0B6/FR7Ah7JTxuY2P5lbrCVkWRDzW18MU
bjZLrvHYsfAtFnOjE/vFHPqN+uiaQiU888IjOSs+LrbCH86sPY079BSlj9opfx298iH8mT+0l9RP
7fHZQrOBe9/lrEY11x8nRDU9m+WQRdhNcG8eWGHhD7wIrHZQxHRyJL2P/NVqbRMb2pkO8WGULsOv
1otbR94bG4+CrY0t3EeQqVbjednYOVJU2UvsJge2ASpa87D/jhb37O3ZkWTeMqhQYVu7XaD7dbAx
nfd3NGpwt78/plkpUwlLLXte5NxfqvvTA7zA7e8utHAo6bJSiCp/lu7syO4W1eX9U0PF3iVLSkME
ePh8XT/J+XHQ94q5UULcmqHl51c3gqTP3ZAt7chSf8QZtRtlSzVia54+eJWQxcWyxnpm9wS8oFBP
+JWCvQf5jfsrslb4BuH6/3Ng8FW3g1Fw7UW9CVNuWF5U5w8abV8TN72o3pfoNDzHlf0bHI2qnz6q
pwmv6V36rX/O9luo3a05FRxMIoealqIl5DybQTkiSmNbwfmyb/9vF4bg4XagsyJHddXhOtDQb03s
1FVe2h0qmA/SYBsPxe7+vG5tQ8ERDFBTI3WGi7s4++PXbqOesQYju141MflAdNbU0TKY9td0kZzx
c7rLkImabNXhn/G4i/c1vwxlMG2FCqu5+av98h4uXW1+ldXlpFQYWGlDghZ/nJPejvbqa3OoDsPO
ugDKNkAwbmOfLvN1Z/XeW8mvzGo9AzQ0xDadwY1s2mXsN9Tu3WL6Q8zPrNvYLFvWhPikMkZJWsSN
z7UL1Oa3fp8eIkdxtuTRNzaJ2O0wMkkbY3VxJJJbMe6nJPMqfeO+WB0L1EOAAUKhDzCK232fGZ3F
kXjDWHB1syO6yYjHRif/Op22aNPWt+WVLeHuqFnBoL2NeZMhqY4com3Nqj2Oxq630C5TTxBJ+aaU
Nsvyp7gz0Aid7XST7kw97+023WoAX/UpV18j3DbmqLJ2MnEVGHGfOPNofNI42ey2Xn7Lh515ZUXY
K4Y2DaG87MwwyNzZN/aQlD+bZ4Qbsd/7W4D21Zvhyppw95gTge43wQyD7CYH5uNgDC43/ktQe2VE
uH7KIVWsUV7OOMS+p+p5yiXvvnvcWhrh1uk02la5BQtW8ZYPp1Le6rhYf7ZdjUG4UIBCYnSAKvtZ
Ii9Jp3lhcpiSzs9TD70k8QDd8N4tIflgImN4f2xbB064aMpMT+Rm2RD5n/iY77innKRnDZmfw307
/8dpe+9xXNprRZ9Yx2M9WlGHblQ1Bf9v0VFddeIu7WKHj3mhuKZcThQPunQabIg/D0+JYkJQuJqN
GVIzJeH7Djrf8S4sch1o2DbGdWgVZItKbRnwxxPy73cKJ4T1qPIiYQIPFPraiHi85rYXqY/jsDEj
q6ExXpOLYgngQh8ywcqs6mTBE9Vp6ABhY4eTHw6V20u/N6Z+9dBfWRIcndzHxIymCN3aTeYkOmAz
VpBIX8ZPLZCMzxoEKnR4NIhtEeXzfdOrY4TINtXwVAdZqrCvaWNlUkFySDaquR0nRLF70/L0kByx
zlvx+urKXRkTtjKZ5bLvRqBWWDy/TUNEDkYxLuU1JjtVD6jUBH0z35zqrYTw6hmCXi60bVHGBgL/
9tKC+mlNWY424Tb8YSE7Gg8Pk3qOBr+OHhJ0E6Ep5f60ro70yuDyQVfxRUYVKWQ9DE7NsAPbMfqV
LiPYcJiCKhKlLpuP9w2u3v0mYBZo9gHOSlzHuYLyB1p7cHj/JKQ4TkrzoivAA923snpdQFeVaOA4
Xkj5bodVxhDWM8cmOfsGNPXGHTSvEs2OtngMVyuxaNZYFgxIe4h839oZ0C84GSVGU4DRYAZyUf1Z
xrtJymylfgQw1S4rtNJu9aS+4+REzwLpGewPAF9RghOGF3es7CGYsiD4xvO0149sNwTR2/DJGOzu
KX/SD7iFf6iSPZ/4vnia/BLp3+5z1dn1M1Lvu63X1KpLvv4gYR7aITHTaPmgyTF8y0s9wyl39Snx
02fNTx/Ia/I0b151i/+8NwvCZcqyiQxhCKMyxp88/gjd2pN2s6Ocf+aPWw+btR11PULB/xhgujFq
6X3KC/83wGV24d3fs+8CgffGIxz+udFoHA8wgWLTxYJK88VqnDMyrSf1sf5U7bnT7eGEfOUYvkaH
+tgd5K/3P2F9P19tLNEd5FCO1Tt8QnagrrZLj61d2yFevVtPgDV3fjWd4kMurNUwTy0YAo1P3T5x
fgQPNgTDXu4PaM3bXJsR7is0Fs5QO4N7Q6Jctomz1W5KNraFGIv00VybeoFxkIdq33kjijChw1+1
o21cyot2iLz5OO7IZ+oM/uTGu6ywNa/4kfjzZXLHCzsPX/H3UbXTH2xfOHQjMljDeKHJ8H89hQhz
SeaEIYeJ75uKlxqNf4HmcGbHGSSXnPhSuLLxI7ROOp4p9yd+NQ69Niy4qLGJ9Bw8WnBRzuDIduIY
J8023fyg2ubGwVm7w65NCc5nLvoqz/mylzx6qB+RFvCWjOfGgLa2kuBtIq0l0FqClWD89ZgeRrux
e6/HnvoNmY2D9ZBv5Dq2RiU4nF5ppypmsNe6umf5nbuMa0sVYusYCi5Hk7kZWz2MzIotXeZjChv3
5+29ofWOVxOblSh4fzAMoJEB30RWmoMu3SmPqqe79IU/yIeud/qguIwvJdx39+s7JGDuf8HqGAHq
XMqyaFsiwvaw5lhOjBl3tFU/ARNrjW8NeTa6jXTDqiMAfQrghYDFgknlNhKYAHSKwrxF4zm1q6Jz
IM+WWO4cOZuK0uuXLQACkH5FxIGWyltTJZgki5wAJUA+G2C/N/0ByBczfhkVxe9N1UEJ1u6AvTA6
DTxDAM8FNP+eg4Hk/ryuFlkB2AN6EwA6SLUuj4Wr2DGRc31MQgxZaZ2B/4p0v+JeD1WJb7H8VoNK
SZ9H20pyL6fnmRy3+iLXaBQgZIkebsR4ysJldWsfzj0z6bh0p3PN6dKf2jTaGrgii2E//MkTf4AU
6XBQxuNo/doY+upqg3tsAQ6i11RkfJZNRjXO0EWumr0NvzqWrzEoE4BFkrR92cl+m+9QhF7A/Qgb
nVZ7ktvKniduL+ooW1pay6384Yih4wC6YOBvBsXG7UQUUFCjPFuwaGlh2lktfe5K63PcQk/PAqTS
S7KE2QO6v0Gxlb5uTMVafhmA6f81LlyxacvrWuJAXECIzGW18kUjr310BsblMCfapenAmJZHXvmH
/QcVAQ29vqjgot+cgmTzdtjIckRl2wGXA+mX1gxi8zzwh3GLrXFtchcAi7lw4eLECbu8KONab3UL
t0vdn6K4OKq8w8iqLxVT8Vpqv8+18g0EcT/vz+vaDrs2KyQPwmYGvmiGWXXXApgQ8dyTwsIOjSpo
p27jKK/dbWjax062QFeLbvrbmZx0IvF2xkym/A/EBEvgbTeVo9buM/AegWp1ObOq+LRttIwxCQkv
7IzIKckroj6tLNw08aYO7EClsuH2VzP2IGRHrR35X9D3CW5SVqvyH2gOp6iMNt+jCuT/VWMX9ZO1
7zLJ5wxVJqCmZQsVhHhfqUjctrNncvM7Z/JG8Wx1ioGkAfEKVA/QKXI7xZ0kZ5rEsJ5Eq21JeU4J
ELnGFv5uNewCmw9FIgjEiHhf35oZpoSrqSnhTIDXhRy6NrXl1AAusnf7xAPpisaduHBQ+7m/XVeH
B76VhU0XfervteqruyCcZ5qzNoEKXm8uegt01N0h3Nimq6MD4wSFpBD2ETrub0enKq2aEd6hOz2O
y5NZyMRJScM8K5STQzurrY/8JzlNHP9Umq9kqPRTh2z7Ri5qjeQD3VfotF1a99AnL8SCbd0nloSM
47mfHqPUrePBhmqiTejeMLxy9qhEAghFVXPjRgV7VbV9qAUSkhDlomXdRvu/n/zrzxF2OrSxaQ3A
DVpNjWTfgfRlHp8LaWtvrTlC8GACwg62BmDmBUcPKeFiGCrcMnljeIb1No31qTQADtZB4thEF0Ot
7KrcYlEWNpYJdAUcxiKPhuQXGG0Eq4CYDqnV9iSgIOsOQyiISyAxBtv1VvpafCr9Y8nCrsLOQtug
2PBU1HOUJbmhBlxvlYD27VvfAiPWFTr38zJ6VDRuuZWkSE5vKJGbKhU4MQiyxvNcPVRxuwVaWDzC
1a3+/j3I74AsCUXTpa3wdrPPXOoHdE6SgKcgDcp/k/Dl/rYRA8l/LCyYVojcAeYtYtFMGtXm3Cgk
aDQ5SWylI83OrEI07mkTeEDlRq1f4ioeCheAtphhf9eZ6nZNFrVOE0Np3hu6dpQcptKSOZnMisSx
ujZ/3fjOJX4RZgKYg4XpAqQaUPRZ9siVc7GqkfFk1Elg8AZa9mlm7LoUt3G5YB8mEBA4dAb6kpCw
c5TK/NFJ3Rajh/CIWKZq6diiAHSYC6Gm4HkGmhrdUHdakJjfSXeMKmtfWLmfh+rGs084Ze+G4OCA
AQOzDgA/wj0xhSRCvabRgo5PhaeBKczODEm3a56VOyrzxOPVmPlS1jKwX5MtyjkxqP/HvoHjtjQx
IksrxJKRxJNa6UctKGN60srYTuTkcWqb/SjHpyjN3Z4ctPg7HnV2pbVORBWX54/9/Jchyft3LGgG
MCwgTfxB9doI6dgh6tMCw8r8qlNy6N3GJzwEvtzfXGsLC3kL+HIwpS5618LektO2TlROAzxUQNM4
7yY5Qxd4ZMvxhqUVT4Zqz7+WhIhOjWuzjCCuE6R17Wbt1ziPj438/f5whLDxfdrAIoSZgesAN7Lg
NGrOQxq1Iw0oiM5cOoyDM9LpOTV6PAwggepMSle7922uDQyShQD3LUT6H0ozgNQ2OM4mDcah0vbD
ZIyuamaaz6Hy5N83tbJaiKGgg7QATxD1C7dBxoje4A8tiDh/1K3cmZl8Rm9qBTXX+5aEcHWZSITC
QD0D6IJrR+zmnnjMrLKqaJBR/SgZR05iF/yydqX8IPXvQt0YmJj8/cceeKeQQgCkFaZv9yHCOQDH
2glCyHSWO7ePwDCKLa9MO6Wbx9oZQXlwiqDI/c1EidMCPJqoO0MqEvQMaVXZ7AdlopdKsWLZ7vU+
nZ2MkprZZjgj6stpy35pas5SdzCyobSlaJbPk2Fw8BGjceHH/ckTn+b/jAYhN54SaL/4ADogoaKj
UUylgTw5ahXbBlpRMwmcIdHraMpOotQulx+6VLGnYbQx8o3VEyPF9w9AfQm6b/gIsCALh00j0FU1
a50GRpQ4Whl+AlTT5s1XwpJL+9UAxBsMQ20Lnhi0UW8MfuW6Arh8KUyrGD00Rm6XcqxSSNDPBg3U
8Xs8U0etw7e0eUTqyOHxaIPO19HVkdtGs7tveeXuQD0Iao/gv1sQO8LdkaeNMSYUnTRhj7g/HKPe
Y3kr7YvemvegzC09szbRUyfxMbIzayTeffsrjgCoZaQgkJOB3oW2/Pzqnq7IPCO+6tWg65ATicYy
c2licaeKSbMxye9jEWIC3A2WpUB2C+An8XUXspmSiSFaQ4rbI5LmJtZrFYcPKQcSiqCPrvHSsrOH
qPf1+guyt7bU76diz+mFR7+zaWcxEEGGSOOiizEDNSJRfKN1rIQc7k+KWFNZtiLIUEB8DU1F+McP
X4rXMP41I4GmvEKy1K0a61ddpK6pQpwudzve+4je903abPgU8QUMy/BdEJJFLRnAYUzV7XoAJCKZ
CQInRLToVCPRLgQAQqPfTA7KiMzWzbNcZXstpTuDtG7Y7Vnc7sNi9FGE3mdM/3R/Jj7eTcvnINLE
rY6Peg9Hr7ZHDDB/jqKdHiTQHzZd6XJRp6/lXyr//TPoJQ2LZz9eB+ImBOJupqyW9UCmUQkqOSk+
pkmtefmSlovQKeY0nfnXVzs66i3DUFTAuODDhWtpIonJQ5DGBmUzD7uwCbmbqOhTyPsp2XjrfTzj
EDYA1OodgwsoruDYapnret1qOqIIy+EZearjxhny8jKPxDejzqkzHdFF+3h/7T5evDALQppFdxus
I2KhmzPK3t+FgVR8mepHNv7MogD6Nht+e3V0V2aWz7jaIqpUZJMcmXpAktJHovu3gsIEKOkfEvQl
4JH/iH53d5A2ehK2Bic4bBzcIu8QAgS4V9P9aATGEexI9ydwZfNjAlEfQMwKxKbYkdCzrq4MPTOC
qh6MnYp+wRMbeXUACW7umki/Ie/UsA0v+dEhL6v2r1HBIbcM9F4sjYygB9THBUfIbGt9+S2qwta7
P7wVLwdTCwm3jMoERQh6u3JFG050SLEvC+t7HIafDGsPz+Sombwv1FNaH3u2Z3xrv6wO8Mqqemu1
4j3NwWqlB3DmSNYg1kVT7ryB2lnc5O1VswyNmgr0Z4C0FfPMXNElFuVUD/TcBWFMtdVbvD6If3+/
sOl1runN1OP344lnZy2I+F70cKsKtmVE2ONqVjeF1C0na1Tc2gCpaULPXHPvb4NVK4sOInwgSP/E
Yl9kQWpKLy04XyuKvKaaFKfLi18molv/vqXVRVk4UkClA6ctBllRz8cKUDgjSGiW7nVgOx2eSn/J
y7ZcJgC2osBgIDcOfPLySrjyR5DuqFP03RnBUCjlwRwU7iJbs8Uv8/GtgbokECeI/BeWFLFCmeoz
1VmIEkYh541X5xXExq3MtEfJao6GZc2gZK1+QGx4q4KyZtha+FJQaUCUIGY1ckMHBFkezSAcINul
6bkOebAyd40onr0xAQ82Mq7NjkJA3Lu/fO98LMKhWrCyxEBIgNCICDNLyFDI4Lc3A8q/zPILA8Av
j4f9nIMXPn4brcRLlb1GJa+nx37J6xiybeq1nWjQfWrKPTObo2kau1iOIS6kIBmRbTjP1U9UIKWG
kA09WiD4ul38CH143ED/aABlz+T3EJX8SyfJIQK3sHrQJA36NRUBghl+Y8f1+VxBRs5NzIo5fahI
rslI51fKQB+WEqpTJ5r5nFhg3ot0vXI7Rfox5nP6KZalYeNsrNyiiyaXsjx+8C43BK/IO66Z2QSv
aMyKk0zUlQu37L8y+TCXP9vqUaGv91dz5TAiIkEIBCZhpMRFKZQpniw+hYURTFTqPCUz3sI2pxu+
Rex6Ww4jSCdAkExxxWDbCH7SqPqybKpQD7KpCkrLy41TrAZtzgASnMGDAsnV6Yce/i5Q7czZQ9Rf
prA9RfqFhPyiFIMfm8OpwXOotlEUrc0vnYmiz7lsXDCypyyO8XCuN+Kmd1phYZ9jUqCpDSyrCpbj
xWNeeRBJ400TwisG8qxAaanI6vCzotfWl7jV29wZUyLv1M7oczfJNRxwTWWoj7UVEB7AufSdXaEA
OvuKPMY5VDGr8jWsrRhqCWooV7ZuZMVB1wZJscFmobaumkvVhdG8/TnOdJZQAE9j4irprP1MOosy
F7CLQnYaxOGNC0HpHkgPFFEzD/xWOVrqWdLlDqmTVIYE1WS90aoxTJtKeRWEpsUhvhCFyPOrGc0g
F8TVOXPBQtEcETOGn0yeKd80lgLu3zeABAL2kCodfFkoGXaXKWniFGlu7TJz0L5GM6kH2xpp/dyC
sB6EWn1TfM2MFk+1qCkjPFqo1dmZEoFZlQ81eS5DyCA7khXjcmxALNa50zBk0VHvDbwva1RBUo92
pR7v8qjW+aFpm+5N7iVF9SQwhms7nU7VW4lc+Kse9XnhY4rCyDG6Yh72UQlBM/BcqyATQ42p+Cx3
pDY2wluxcATKnCUrpy2aqujbsEQAsFTPUD2HY7nUYzK3EB2IQFoZggKCO6qaQH8g7ZBJJa1UjiCS
0tGDx6zs0ZAA9bfZbE2nsgoLEKqZqk/6AbBYpVeGX1adRS95XjZ/GbOipRVUO5BwWQQ7oF4lHLi4
Max2biQk9mKZg62htQ4KHxPAn/rwFA9q64VM/ttA+R+jFlh1lzIfJDpvD4xcKzG6r2M9mNJ992KW
mgsSL6XxoWi1cQeJwcpiyVr0usEDg9UQ/UktswU9xPVAsogdMv3FqroD8kJ/+bpQsNYgH0EWykIV
g5rCTZfHXANRnYx0kIQDS101BPnqsCOk2XCQH5JeiyW4GFwneIuCR0Xw+5DTCOe+bykIOH6NTfNA
kmo39CD+yO22pw+jSXZy8dSm1vd0iDe2tnjnwLaKXD0acbBXMFLBNq2sWZpDRH7h1O6Ymvg1gSBf
QY9GAnbFGP/Vtr7F5rhswGvnKhoV9goBpjbNwA0dEPadZc8S4Nnx376hFhvY/ZhWtKzgfwQbmaU3
aYKbL+iqxEaJ262lxomA57h/hX6INmAH4gYQ00QaBDkEUdCwg+qMotaKGShlYaIV35QvQFMSR4pU
xVe7VnWjTI8cdayaA6Q352+N3nDf7K1vqaF2wKgOSjCFiJSymnJ/oi0JJF1PbKlNgZTv8/oU0kL3
QwUKJxufLiY8l083lzr40mqPgEl4W8RzVxKtScIgziKbpHNhMyl/7iPZl8NzaO4q7WTV4KszmoXm
7TxMtVdwaNjLncNzl0qfjSHy6kixawZUibn1fR+y0Uj/Ik2IHhB8GsH7VPi+tk4jGfn0MFCU3wyL
CHk4pXlKPa2KQJ02ezWQozrB3aY057LeWlkxOFqs63AyKKohcUPFNjm1LbDgTRYGeU8tIDgl2Wah
vhGBrY5x6YQDfyTOIOSGb92mpDCD1xFFnDFUf4jBPStR9+FvKXSIFMRh84UCRUIjxU+g8RKB7ej+
HvjoS4E5A+/iogOMtKzIg8tKFcUfhLKBqRV2JOe+zBLwoafO/58Z4UYiOggPzH6SAjWGMAXdSfyX
Em8JK3zIZWDF0FuycJ7gGYtoU5jLJtO1KIUweVCb6U4dervPbX1A+wF9rXvoNmZQ+jJ562TQlb8/
vvcH8q1HA8chyk54CEKnQhNVKvKklXq1SKJLqOzAsuZKmrGHdao/huiynMLangn9kZH+M+TIHrtc
+zlEqGNoCNHQRV5AaS55XLpBp0/3P+xD8L3MCZYYwT3+wvNemBOGFHmqV3l06RuPDBejSR2ix5eq
9DN6gJ4SlCbR6/IpV7lNM7+1ElstP2lJ4/RoCFLyvVLndpc8J6VnWZ+62leTwuPjPgGKWjdrJ+ZH
s9E2iLs/3kl4LuCRiVsRc/mBIrbs24SAiwjfLPmTbMWwhNJXB9acEtzapoypg9S8FIKT6v5sfbyX
FsO4hlWEFShfi5PFEo2iGym6WLF6GQDKmYzqomq6l+bs8Lem3uu85pJ7Q3nBWLzP1fsiU4xIyVif
XqrQNN3WSPxGU2Z0er1N9ez/ta2FmVzFFb9QXIl9phkyF0quzdml4mhLQH1vDxbqI2p9jkbzjQ33
ce3ojS0hn2ioGa9AiZpd5ikLsXDh4JbgBbW0xvQLZn5LJG32mZzGh+h/ODvP3bjNrmsfEQH28pfk
zKiMRpYty7b+EE4ssffOo/8uOs/7RcMhhnBiIxEQQJt332XttcRoS63jcv0wjsDArI5IeWbp+JYe
24nMRXICSCf6ez0/wsnvWu1WFWvFY9M4UNwySMRq6MQs7jOy2VVKF0x6IjZzYM+38+prob6TeNhN
VHpB7PbBocwEF22FDbf08lkCMTu7bDi5xNRLThLFHNBpbvz0xJc1X5JSle5TLVaerm+ZZYaJgMfC
5eVhgnwO9Z3FSSgnzzONIU5PWueFdwMVOifojAJA0SCjNBSIyteUPKJvDxVdsn9uG2eYeI6+2Jkv
dXE0vFzMBqFOT14K/DnaiWoZz0I8TteTMZCVp0Ipvv8HkxBXIQkC5zbI5HOTpdTKgtUq6clvciec
2LPKwYi+M8/7uG6cuHu5bm9ZVZinV6fiChEc55/mhnN7pjzmmTJo6SnrIkUk7dHDF+EW+dBnnyoa
WGUo1M2pugFtFJu/rtte20Bwz0F3xuLOHP/ntpsxT8q6ntLTlI6A4MaG6qkCycifW6GuxtEg3Me3
mO+JD/ebLMQ5mCQxPcVNlnK3idKjVUjjRii44j6BXYESFKC3TAPHEmbop72Yxo2Xnqgs2oYWOE1/
GJPuhhZTJwiGvaD5u0YHyW5+EWDbT8wtz2bZJzOnBsiEAqBFh5OIe7lbRYMSg6WN6Sn0UecT9ajZ
l0Z6Eo30p6y13r4dJsilcoPraGg8J1Onn0bZ3EQV6n1eXeuHrEmeB46aExOM2TNG0fEbud0ZSqru
Q0qvf/7ygI4hBU+gLrLhFzd0OVVZGMd8cGMJez0OHwde+Lr6VHnBxkFeewtm+Te8eOTKYVY+3wOl
aMVWqc5TU+116a4++DuYDKLskO3yP+yI+r0Ms3Ai+FYdrvJlsQcOTbkVxS49ya0Xv5it5bl5og2f
+sRS2XmavLHz1k4w0TJnGLroGR5/PjajVaxMTzlFYvJmWaC1WzflMe/vMn+La+g3LPncuUQcUZ/v
+lln/oKuXA+MrFQngXkMheIp7oL+XvYl8UbzrfQYRGASugZiVDEVEChOBW7ppM1cIPbRIdKrfK8o
qXXE04+cHklsB5nlzk38SnhKfR9tTamGu9VqDLeGg+Le19AIonz76JdowKhRVhz6SPHvRKXXbbkp
uzfVDEbC0zxxcrEq7YKE4O0o1wS6uWHuyep5N34YNzfXL5S1F4kUHMwR3Ce4snMk8+FC6RLwrKQU
s1MrTG84/8+B6NmSFO85Q45a+84objJBzM/4xcTPCFIyWijILPPjqWB6cjVU2Sm0pPtKQvRTOKpB
9mA0P64P7nI3cYNxHxNriiDClyclbpoQlDbvQY7TJDb7VErchssjnozHtJuer1u7PJc86lBoyaTp
SFssexq8iZjS0ovspOh/d8YNBHRxWtlV/676yT1UDp9V9et1i0vOO44nJlHWg4AcjKx1UWAcmrAX
JUietKDLWbd2bHKYc0PrVxPkVAFyiW3jeIpV5Q45BxSq+joRHpVgyL+Jca59lY3ShKuiKyBUMnJd
ae1CjJXbqcnkH3nrFV+sQCt/+qBIOldMU3+wR63QXmt9gMQDAOfGgNYWDAZKUDe/8SrL563zsxJc
XJ+dhMaZskK0yYeDUxufY7N3tDaqNyKTtSUjiqPWxxTyz+K6GQK/jgm9csAU+u34UOkPfjbuE4uU
jSfeWEq8hwllw+bliePSBBeqAtWSeV7l8xM3drrcm6OfnfQ2sZG4zPTXElFzYAl1QKPGpmz2ileN
QVUjVJkRnPTEnRs0Uzk0QGinp0AUGmoRZe19R2JmvPP7wvs6k893DqqbEGiBNtfx0RLSoUOXB6Ub
aAOY5+ubdnX8+oyaYQZQv1g4adOUWOT5y4wnJY4dFc55aisdTYNdnFFCtPInX4VEUvIEa8PyfJed
3ztMhE49jquHBNTSckuVRBRjDqg5qG6nC4iwH5RA/OMwm2nGfaEQxdTxrpxPtycN7VB7Y3bqpZte
BMIQfe4o9fQQbBtifwCRtSOt8YegjPkiwK23UNAB5cxOPjcqWzF05OPE3dNrZEkeiY43PM+1yZs1
CMjIIvBBbvPcQpn5ludbeXaq4n0PQ0kQPySbpf+18w9nj0bPFoLYF62bgeFJCj5bdvLLyYnpsSiF
z4P3xQOJ5E+fr+/Dy1eINhoePuaNbY3Pfj6gxh9KZRwUpgy+talTcXBbR8mmndzVr9dNraTQyJ6R
djEJgijXLuHMZThWTVCW+SkW8nvP/yIWX0XVVtHPw3PLfo7ma21Vu+tG5wVZ7nbQafPOQIsLHOz5
+NJOrkFD5thMe29fG9rkRr1Ybjij60MzgBbOxRYRn/3czNgNNR1EdX6SgsKJATd3n4KsdLzxObsx
xMItTM2Og/9wkvU5v0NZbH5uF1dap6BsOMkmlBLGfZE+J9pdJW5lI9buqY82Fm8DeZysCzorP9UQ
OInB7VQcoIz36RoOFKfdyiiu7fyP1uav+eCH1RO6NkrlFydLS3ZtLDvo99hK8RLVzY2mbIl9rO0N
4DWz7hZ9RGDwzq2JfRtFQkd8p2mARaIGP8/0za0K3MoJg2fAAHGHkwKcbjGmZJDKZkL67eTrWbar
J0Mpgb638mEc0vAmS1Rl40ivDIsxER3LpBvIzC2fFitKiixpi5OQF8Hep+5thzArbmy+FSuzkqw6
xw3Q6S8P82CiXjuaXXVSB9l77Fp9BisKhnv9+K4Ux3WKzDJMAhq+KzK552skAGqP83KoTllMVrZ/
LobgGIvPKiq1dJh8QkTPbZTxdv5vEE07RZ8Ljc3Bp6E2T7s9qXzXC7Z0VX4Dyc5uFbKMZHPI9/FR
En7T+VcRd3ZazZhPndEOP5IxDiOniDrqcf2o5jdNqYSig+pPFrlKGAu02Wr6QVVooXOlNi01e/A8
42cMNuJnM3ryXeeXjWyzC6vaGaNRfYqmsKJHobKCnSf2ubFTm6AfnLKqgWuOWolKW6fJ6i+hlVV/
L3hRozsUPvu3qDWHYZ/oXt9+zjO96SE/rWLFLsu4rm2jt2T4oI1uzlxmXsyP/oiSt1TIm90W85V3
MUek2Eh3s+nBk53PkRyjsGEVgY4XWyq3elrcemJK1rvuxdsMVKNjTI0x2mEQ1LINg6tCA6c4OZPV
h0czL5MNLo5LB5BXe+5GAnIDsI60yfn3RGVALArq5sQyNXaeKLd52riKdZASxTVk/y6ZpP1Es5cf
Q0zVexsO0YXn8Ns8yS7CSxCxy1b3MEskszUS/dTX/j4rdYk4JXQCLw+d60fm4saeDZE1YGvOlTd9
mRgpoWvqpkI/5WYGGCa1x6QigkihVNpLY3Pc7MDeMLgkVbVKSwHmlesnOj3sVqKYUzwYdeHOXBdG
/CZYL9cHuLqS5I3n0IEsE73A5ysZmkbQ9CKnD2B4tyM8zO+VUH2fWvo6aCZQUSDIJ/W5LulY6DIl
3xd9rx8ETSz/w5qC2mZRqc3PWaLzD0nTQO3ifARMhkhNax1UaUeybmM91zYOCQKSaVSriRjmc/bh
TcRBS/VmYHobgI01FU5q4tz7G9f5lpXFnKYWKRvfy7BS3zUkNY3ssKkJc7lR2PokwikUku/gx/OR
qEYSANdTlZNHyyi9gLJ048W3RZU4SvIihebW23Hx8tJspdBeQhVlPg3LxEcgNmFWafCN4EKlDjjg
qaAxThN3afgkx59G9Ycov6C+4Ihq5jTkrapu3OuT+OCrtA/BIX19364N/8PnLEOiRvcHxa/5HEU5
ql7p5vqxsV7Qwh6i+z7bqLFceqTAlHA6gBGwQyl1LLYNez+ODE0wTmkj6schzgz4QoBDwuxo7UGb
Vic59XkLeFKeOq0YndLwov31EV/4CHyDSfBH3ZOBg6w6X3BZCWKQoYZxSngfqXS5cfr9zy1QAeAN
BosGC+g85x8OhxmpRmRNtXkqREF1Yg67KyaFuHEEV1aOFAXwUvIxOkd9MY46r1sE5U2u1LbfC8ob
AOCjED6otzKkaYTpf3ytkBGhggJwA6ibYi587i4UYrkTYqbNFO80mRR6pg00LOpbROKXh54qHzEZ
/wY5C4b2fPYyOS4kOaiNkzh291ndhNTnwyfJszZO4spBPLOzPPhyTaFCxE7cT7aZBAS1L4CRd5u6
VitPwzwiICcUH/jpd0nnw34I2eJmJ43GKeNS2JttrdjirOEL7/foeokn3HbNBHehFGpQkQzCvm0z
jesn2+Kfu+BRIJyeNXKILzT0d8BvnM+tGDUAXH1PP9WjYPdx46TpSyDvslR99mg3LQ/G5JbF8Bhp
2ZdiGJ6pD86A1yQud9ePyEV2b+4M47GcXQ8uwWVThO6XIGJr2ToRo1BPljLI6ROjR1ENlRkc747m
U0/al41v3HqjvMXMvGaeRnAoYFgRhTTD+TwEellEVoZ5obegjvVrtzBwA7PIOEKlcjuJgq1ntixo
G8O+CCV/46q4Aklszgi0xf1XVyh3RIpmndqfZWyDQPHuIeJPNzJOq6NjTv/PyuLZDDn8oT9bEZ9E
p/vUfoVcnTrJW7lVp1k5qsDE/jU0X7UfNrY0yI2aThhScptU4Uvydn2XXE4XxQHCYBIYQGwBAJz/
/oiHmXYPrT2p46MXfkfYmFL1m5ndetoGxuByymaFa7pPgb4pvEuL280bhVhrp2o4TVbuSEJrt/Hg
CN43UqxljwhYKTi6uJXivryBMDojt9CuUgA4zB/1YfrGXgl6zZeHk6R9Bi+G9/FgJJ8yfdx4KVam
kVh4toWKuAFVxbmduhXrUQyM4VTSfdmUkt2aGW36QPOlL1JYbmTUfl8i5zGWSm6LRCcJT+rTy3K7
NQRojInxeOpcbtMfZmmjByHnTqna8PzFugMvjX348fVL+606CHfJKyj85hDuUUMu3oa34qm4y5yt
yO9yq/JRbCRoUcjzXaRVCl9sa6+PRjQ3SujYQ7sQxoOfZf9hqsld0s+DcNVlPDeYUSVQmhxPdU33
ev8pQA0MlGlTOcWfUwfM8f5HY4sXrDVpwNCHbDwZU8D2dMS8ci3Rf1CS9D1Tf1b1sROKY17chMLG
MNdmE6dj5tCY4X/LNmJRENXOi5vxFEDgbAi3WWzrIJD++PSDpfjXyOL0T1lOD7FYjieytwdDDe2k
H+/box/sJmFr3VaOIuhr/pIPm/u+Fy7bQF+jZcTVdFIiQK/hD6WWHVH8y1A2nI4VDxjeDLwApG9B
awETOT+LlcG5y/R2OgkV7RHGwfwuNvSzuTk+vtskuyzZ8NsuASOwfX+0uHjrYrQH4AjBotFOe1PN
P7efptI2HfJRuQQf5HEwod4ebLnbsPw7CFxcBOASFLD+JsHoRZBIL04binI/nb5/fwjt/cPTfW6/
Pob2o2WnNvoG9sPg4uLbgVM6/u423qF84Ph2sP/rrxLSWsmmV2r36fO343P+3TEhsf3h2V/hrrRl
uzoQQB+CHXltO3Rl++mG4+Ya7ped/flwPN69P90H9vuv9+s78nd/47URLV7WyjIHo+4ZkWbn9uP+
/r7by7txB4DYsfb1w3QPzOXR2nlH3bVe62Nz0DQnfGyenJvevgP6bt8o9sZjv76+H2Z58QhHcYVQ
nz9/0yMyEbuqOKSksvbk9vX4Z/UELK+ePm+5GPMvXUwEpPXq3NQKj8CF/xZHQj+WUiKeooiceCjs
4iLeeJKXYq0EGrPKLuURmDqIxy6K9o0pxp6WiyfJzp2/UtviT+SGTmJ/+/ozsEX7pH7eWN+Va+DM
5HzvfXiR01Dtpt7CpKr80J34JoHLuLFT5/n7vGFf4eGw6336XWGKT867eVJuwevZ+q61ZVfcw8+h
5zZvi7z/0Tf29W9b8VDOPm1x2UtjFIeGxKeJiQJtX0HYp0V2WDU1fkq4gxfypNTwpqjixjW8OifA
khH9VWj7WKKnJKr+0qhU4sno2k/oaGfpbW3+Favtjz8dIG229JZDocX1iJjm+dwDu6zGKvKlk9i5
dXO0is5Oi5MiuKPcOZmk7Iz613WLK5cxvcyKYuh0zVPyXlJUpJOaNFKsSyfY2dQptaNacuTovU/g
8Mru9fYu7vpbP0w/bdidh3J+euYeanp0yEITvC+h0IrWmsTNmnTKjoJ5M6kSCflxN4x/d7ZFB2yT
fSn1bCcZu+t2L/3A2Sz+D4AxinPL0lyEJB6YMVM6RTWRR3wfC69N19jhYyhsZEAucxPnlhYeZ1fI
jRQNBmvZRHb7U/SfZfElK2M3uPPaLdTC+jJaQFOgBiSvtBSOEzujCbWIcdXjbnq08BTgjPG03q4i
yS4yDyqsXz7P7PXZXBsj80WBmtKxSlh9vl9DC+41Tc3kk2nQ02ntg+aTITnw3LXhT0HcmNC1MbJF
qb2LBM5w5CxupkoM4ykyc/mU0oHZ925Y2ypNlaW5S3lJywehi+0E1ubrY7w8+3O//8xaRGJU4Qk/
HyNClvo4RYl8KsUHcKZtXO+y8dlv+w1/cmUusTMPD4+IqvHiciu9RAlLvZJPQ1E7Zv4zkAw7CgvQ
d1z4lnaXaBsGf6d1F0fwzOJi9ZJs6CbNqFm9HEHzxA5ydBW77wBrBMUph/LQCa5aW44cGDaZPhtG
XHpF3Jwfm+HvWivvPevQpHZf1k7MNqtD45D5+iGRDUdTaHLZgpau7gBQnlwXM7Eku+58LfIolVu9
LeVTIewjeI/lqHKzPYB0FLx9lH48gzZ/b2MDrOSuYIHBVSVHwlUJNOrcajBKBaiWjn0XaL88P3EG
K9yJilsQI4u/CF5ti5bJFsp8+gNuru++SyeDdlf2O8goAkpYOs5tS1rVT23VyjjlpgaFUJ3vJy+J
99etXD6sWAHZgs4PIB2oLc6t9FU5mWngsROi7Is3TKdyUpw8RMZAz6BGEFlOhWx4vXEZr80sXEy0
wc1NtyznYnR6UPWVQKb8lHd/Q03aY2EU3ESzFbxi0w4zW3mrBdm9PtpVszPf1O9jBmJIPh9u0JVy
UVcC9Qd6tMdqXwvIeugphOu3uvS9iIuvurCXEQiMmw1PdW05P1peOM85LRSxEfvaKR/Kiv7/Hs+l
EaeNHbu2nDwDMIVI+Czglc/HpyShkkVeoJ0ijwp8TON+8z6Wt0KuOn7X7fqnMjIOG3M6B22LywS4
y8weCGqZdqpFUCdOGlVijuzJr21x14xfZHhny+jQ51/FxNj3U2xLGz7E5WQSPOLMzen4mW92MZkj
LAjCZMbTKZEjZde2oX5bC0Z1e31ka1bAouAazWSPFydwDNRJyYNiOskT/v0YSjIRpK5vnMBVK6hs
kTbhauNInC9Z5YlxFpfldNIFlKnMELIuc1DCjdvk8i2bG4j+tbLY+Hlq6YBdiJO6LhlgHffhcw89
vHvZFG4tT/1DrTsWhuIFSEqke7lfSC6ej2pAWTPx4lg6eZGiv+aaNe6lzsQ90LygskEVRe71xZpd
gPNdiB/7m9n0H492MY0w81gVYRlOF8Azmiy8JqDhEh5HIS+bbuOYzcfo3BiCGgjDg6SUOWbLclCQ
DSBFhc44ValoGyNR+0BcHn3W/LfJvFe25OYuF+/c3OJUD6XQpxbYcCCOkaMlo8OBc2rta/XngIxz
Q4tVk6k8qY0vGsDX8r+TIkFYL5rsVrZlI7AF414QtJk6un1UvR+9ssXkM3sdF7M610OgsiDUWhL5
GGahWzF+7imlf/7X6N/qP4rkLYY08vpWuTxxZNbm5i/ar+nFWu7NpA6DUvBi8zRV/l8p/TE8dF66
8cJd7keM0Or5mxd9RmOdHwApN4bBzFPzZCVp6ADsZUzUmmkNavr/Mp4PphbenJ5mpl5AREX52Mxs
Qy2yXTjARf0fZu2DlcUm7P0p6vKRAZleum+ayZ5QArtuYm0DfJyzxfbLKrPOOp+FSQ03E4rMSUEC
tMazqSfwMkVfr1tbO1UfrC3LgTMdUK57TJukJfXear3W9afmy2j5x7gap439sFIYYENQs4angrTg
Bd2sOtVV2CmleRrHzJXhR/Sa+qG2pJ0Yme7U3VlNe4i76laVW0e8i0dUslvpIOXtqxV534vPcWe8
WbFnK9NBkQh+KBUGsfSYKro9eq4B5Rm74DDSjJOrdhd3uKSfr0/Y5fLM+1gmHYVjwYson2/pqQrh
mwdNB4flMIGd5W2X3WZwVe82UxHYuW5tJbVnGryJ1CjxSwnYF9taHZICjdFYwfn+Flk3dKCn+Zea
4iTqNeQ929HxhuZdET4FqWy3qfDHhBB0Fc/kwDg1uBoUdM6HWwsz5FwolFMH26xLjVyx1Ujcwoat
RDZ0XJjYwneY2fMXvoxfCgI9eqF+KpXCzmpXFXbEfMaLvK+r5/4xC6qN6O9y31MHg03OhMUEOvWl
KoaV0/HlexUQqU4SScGU34qUpJMY/xBKq9twexcvJfW2mY/lXzWKxSQmiQ4Us0eNojDeU1JZ9Eo7
04sxKHaaTg7KOX82uP/Zo6iI2uYsN7RwRsd6MBtfNlARi79Svd1H0d3M9NaaT9d35+J6/8cOpEQk
Z6mXELyfbw4/rD3fHNGJEdT3QDDdFj20Rt7SoV61QnJlbh4mtbOEQ/tq3JOjyhBSqZMHrX1DvHzv
T2/Xh7I41v8M5YOR+SM+pH3HMi3LFg/3qJLKGct3MXdq9dOUulm/RUG/eHkvTC0eRQF+sqEeGA81
b9c8tmK+8RTOL8QHF+LCwGJZsjoOWzHK46PeK9+kQLRTHbXHSr01ksIJRPXW9IZdGG0K+izO1IXd
xePoDbk1UE+Nj37t/WqM2NbC4dekC/eTiIDQ9fX6TWtwMUi4Y2ayGm7k5R6vyBcYvomxrtmpwZM4
OKL+ia5rs3vM/J+mFNnm9GDgscGZ5YvffdTrcwTmhmTLL13dnh8+ZOlzF5bcqz0fUgAmk+Svsh7T
Hnq4PtzVPTN3INB2A3B5Wb+34iKHHZztKfm+a0AREMCcfN3E6up9MLFYvXHqRl3o2DV+HZwquL+M
qt4Hhvorpdf0uqnVKftgauHieGWu9t08mrB+F+FAL4K3YivTvW4DMlxqCQRFS8dGK1SpF/smPlYi
jWvCG4IWJFT+00D+NbJY+8Rq0qLlvB3N6Qln2ha7h27covhZvZroIf2/kSxejz4dRzW0MCKnlpMX
h0J4luh8nrrcyf0f/2VlkHqnhR0fbemwy2I3+k3FJqigQCvh9zBUu4o3dtrq0phAUfjL87NUhO7C
tO+CWRnLAI8BhrDvbswh9/ZNEW8h/LZMzf//w7Xe54kESSxz52UvWZu6ffk0xlsY5dXDOTfbzwwD
JBAXRsYqzFpP6eNjXRlf+8l8E7bbRFcH8j+el1nuRjkfSGoEuprWI5plxty+HnQnSU3vszRx/abd
h2nzqeGYyl30IBTU0LudnoGiJchzY8U/9rq3ESVvfc88Jx8mVpbiDhbCYR7zaCPDV2tvRfxyfTOu
3Egkf8mbgMoGMCwu3rEq6xhnyz7J2hZJHzM66HKRu0FCewYUGBtO2u982eJFOTO3uAALGapIf2AZ
06LfZxXXRf+XNIlf4V76llVQsSW3sXEr1IqtpCmkcJkbbqHpVhxFqmY0xYsMeJZaOJ9VYfBUPRs7
XB2ICMUaLi0BknxY3wJw4dHwFAx//q6cGVwsY6wH4mhVU3xsQG3bQ2mMO9WD0u/6Qq7cYGdWFgek
VtJEzWhJOI75uxm5xV7SDr0OoVW8u25oGS7NLsiZpXlLfdiW+Blt1OSs4dh+DvSnIuzdVnmYbmLt
U8xZUXPbqx6azB3aP43U/mcaVimqZFC/LEMYVQQVHdcKj5r+JeZ19os9uoZifIilcGdqo6Pl3gNc
Z4NOJaXcitNWziMD1wkRf+PBl/1o2RCJYxbLyOrBzhs3d3FL0i/5fH16VxxL8phQqFCin7mmF+82
bWH0LJptdAzfU1S+njz1PtECiGiPMt5eqr9dN7fUTflnSv+1py7imBJm3UrsOrRi032f3dJhdxM8
tYnb9o9wnaOEYhvDay0/j1li09/jq29V/UsCBJM4meb6vV0MO+lROEjSxl2x+WWLhx8CJ6kBLhod
9cSeZFv54R14ysKb4Gh9KZ7pHG4P5pMU7OiSF0sngWcu2Inip8xLnRs4B39Yt9enauUJmnGrMALR
ZDVLap7v+8GIGqszRiJM9R3d6NzcWIrVE0yFm2oV1G/0pJ7/fiFq2XzBLIg6SPdB/xJ2thy4vvYO
ecOGqNwS9PPPqsMmCLAR7hNe1HNbBTQvjUw1/yhJsGV86xEyUF9kcm1jVXP1Ps/d84lq0IznO52+
z4bHQNuXFdU63H9dfx026izrH0R0S5cnkqiAts8/KORDg8Hig1rxzuoOeuHGp7yo9r782mafk+S+
NOAwMl1YY0L1q+wW7euk3gSIOFkwxP+HhQYiQzKGtKq15MQwxCCexnCKjoOeO5r2wwo3Ht3VM/7B
wOIVnCpFyqyBneTVL605HvpyuFXMO638u1LNH4PyklhbYp2rd9cHk4trRYKx1ixQnzlmyVc1vPNJ
coX0Pl6fuGWK6Z9tRRIN3iJaH0AYnK8i1cJcilITKwXEjkkzwXAIv9VeFqnFiBb6Wl6YATcUh9gN
VcE7dFLYbTyEq5OLvhFcA+QOyb+ff0Oq92WPsjAXaPFT+cYu2hG3ZmJs18rkmMbT9SGvehNzi+vc
RMP5XAQOnah4fuox4lHVHrmt3GEc7bq/0brsLv40iM0Wwnr1FvpgcHFQPDEPKgU5BGLyB38igAAO
d31IqxM4S1vTczBjDhdbJQ4LSYvNMD4qQmxHyc8UsYXayf7S452XFY6gbfn26wZp1JuTaRC7LZ6g
qIgIlBTO/syzlhTqMRomCKKSnZ8KTgTnubgLqGpcH+WyQv/PXiU8opGbgSKNfL5PyiYK2sgP4iMN
pYlbplLoGEOhuy31xEPaDkjqTcrkCoiLVpoVQZk3Vp/J2Ycb+3XtZFIjmsUmkX4nm3j+HUpmNWHc
8h0pICqb4s236wNdYnB+D/SjgcWh9BWhlyCxIVV1UNz0p7/rD9L39MbYB39DhnN4zh2a58ejdgg+
0w5Fu/guPkW3cWHXj8kW2HReyqX///FbFr6jISY12vN8Cy6NTs1B3EnKe6f1+7R6qtpXyTsGycZl
u+qvfrS5WOhh6oQMluv4+ECpo/j+MFUuRZcsdHviOa6FYP57fc7XDimF6Tn0JpckW4sLvodIUx3E
hJxFbNhB+S5v0jtvWVgc0rwSFB2JivjYOvQ+3LZuEzvSUQn34V14Y+2Qj/PscNzEAF43S1L/fLM2
o9hSO4tJxHUor2Q/5X433Itt9yPLu9uheZRRph9e/Oyrn9T2JIq7Wt+4cNeXk9Z2ku4ISsJsdv4J
alnzxJDGOOpN8RZ3GbqJo7RPohyYy/CYGMnBh6guCCFKv6l9GRJk+eb66q5eHXQyg7cHrIfg92JH
jVEyFH5N7h+W7Zcsggw64m6cBCfV5Ru5okUEwJaWVU4bCftB/S/35Ufzi92VdCITYPIE0IjkqB56
ihoKHL+kQHUQQBcrVzH+EPTwzx3yYcSL7SZFyEgOxfyotj+z0HBzEnG+OG4cm7WHgK4hWhVnAAmQ
m/OlDbMmF0fJi47+lNiN2O3w7qv+u+K/ivkx1cq9om4iEdZuJDjgNezRKAij5LnNOLZiLaAmdQSm
iIvwvRksN46+h6nnTtnkEMqihfSUdltYzLWTRI8qRAZsI9phFnaNoJPL0TBIBcc6OBy82q1wdb5L
l3ftzFRCqgOnWlxmZ7teGutY4BIqrAdFiOw0fGkHusT89+vHYd7t1+wsHa5AbgLBJzmfqQNKg15I
T62C4yy3PCu8sMQT4MOu21xzuz6OTT5ftWYqKtEsyKFO8d4sX4ZfZv7aujICMkm3RYO0tlK4B5SH
TYD5F7y2fpUqYh9VXLX5u+DNkh0brXxrHgBxD39QMZ45Ss4HYw1DJUCIwmC+RPWDMPhu2Gw1QS7p
ZH+fYOTqZjlW5G8ZybmRSMx830pIXjRhI9+Enjm6Y5g3SB11glMLinQz9r6wG7LQcpQuaV2jbySn
0iCskc2qeE26+Cm2TDf3PSibofrEW0K3Ycgr0/FqAa3sxFc2fLS1icEpwifkq+fS/Pk3xy3qvGgI
4Bo1gxPXt6Zp690W3GTVCHRJFH44I1Taz40IKL51YVwmx4luxZRQ91XdEstc20E8WJxBOmzhnV6c
kLD16B0LwuSYkPGXuvcMMPSfnweieG4SiSUWl2lcxF0KNUC89UiuyBGIPVIIrWr9geu6lamV9X+e
mp7z8P/f3mI3qRnxq0lK6OjLTxV0wnQQI7e34bmtHfJZaW0G75IYWMYFgdZpmWzUyTGSgZ7EXCkQ
2WvisLPEat/m0Y2K7tv1eVxbqY8mFyuldUKdR12VHAv/J3lqVzTzjT296r98NLHY1JaYaE3l9cmx
LTvjoFe97IQizLtWWfqHjMjOqfJmOhSikd8JYUHyRWG7wG0jPZWNJW5pDW6NeBFPJlMitIbGiAOi
vRhZqX4LwbD2qs9aJ/REk9mCHfr8gGmIe5VG3iTHJn/i+fFcKXrQj/lR0Jw/JFr6fcnhEkK3BkIY
so75SfyQmm6QBUjSDjih1t3L8pPUBrALfL2+RdaeVVqnwC8CpwGmNk/oBxtxoMFML83rl1tOl/U2
CtGtZCFJtnHGVueNRweic4NixfL2QzK7GLtMTY4cEWcapoMqvkbaa4CGkhfkbjUa4LK2gv/V7ckz
QT8AfgM0GovhgckShEIykqOMpIPYa0951jthot7lynPfwbI2fkuN2IF6xcmD3vWscit4WvMnIBKf
u4SB2V5Q9/AMIZdIBwLjDiZ7LhfZ+pRFTjOYd6OR7YR6i1N+5aKZWbBhwpSQLYJ7+3xJJ7XPYbFO
qcgKk1Mm9+gRdOrjOMWOnryGW8/9yvjgJ+W1geWTxusLEoSsLYM+YV0D+SjH37Lh7+pngV7z1vW5
ZseYAVFoHSE4tNQqBextUAbWk2Of3aveMda1x7Guv0LAYAPh/nn9VKzFRDgWUDsBH6JNdqlrGFtQ
c3WztdoAJTd1wAShLS52cRVZlLet58RKu7sePT8nh1PfEQO1P8RJJRyuf8jK8YT9ELlvOg5nN2ex
lmUhVSI8e+lRqEqnK/5GPs/EG223RHpXTic981QCFLSuKEgt3IZGyuNsGIr0WM0yLvSh1uZteatY
joSmsvqWxVvu/Opy/mtwGff2eZ1BYzcbLF0Ua6iwT9/E5k5KdtcncC0VP8uEcsWhGUqJdPEGctZR
gfSYwTq6yeiyfS8+earbBI4p28lnn1TDt+kwvOuhrTk3SeRu1QJWV/CD/cUDWURhOoQa9iOd2EH8
IhTh/yPtunbj2JXtFzXQObyyw2RZkjW2rJeGkzqzc/z6uzgH53iGagxhX2AD3sAAqmYqFqtWreUp
zkA6IMTvD3Xt3ENqGKce5OHw5dxe0SJltOhg5Mcy9CU5DbJUpZBWikHv62xpCmFnEMuKDgq7ULnn
kolLEAI9CNVMaEvcOhuVQjzahhzq0VLG9GFq5W9KaAI84YSxQ8a8rCAllRUB8MLGQx+Bc1W1J3oG
iVfsOem4+JWm4PF9fyJWYmCwMgAuDMIEAAD51hB9DKlqg5ntSKGDGUBzt3eTGA7JgvaUIP5Z28YI
Ui/ODyEkj7JqsqpJ49TJj9by22zm/SDvRw+POXQCioApa/g13CEA1YJLC0EBz59RKVqiDFA7PCpN
Mz4MIFcGo6asAHsYRz5odZNtSUvbT4AIcGdlBOYDt4Q/jT0kP8em9ZWRDoBCyOMB7CJTILd1KZj4
1dlAHxU6/oDVRt3kdjN0Gi3keW6gtlCU5SYrK21jUPRAZqUJSmZDTx71MKS7+6u9dsAA9GR4OvSa
f0h5gOtLWzqgMY+L1T9ElvY4z6+NCaJuORSNbyW6hCAI6InRAAFiM554U8mTJBopNnvV7A3zKS9F
R3hlLBbI5NFtDdAqrm72+1U0RrXI7pYIS1wZz0PyLIVkVBRw4GzvT9nKOqEfFCElo08HVxaXdOyS
CIkUZcY6xbhPbbCzLcSYJDKr3a6eft43tjJpFsB0MkJMCDF9EFJRKBgZzVjBaaSf0u5UUJGmyZoB
MILhYQ3vDk/LTdrU0ixXUoymLSvbzzRFIl0Lisn7w1hbGkZIAnVbvHlRZbldmsxMKdgGYOUNSDqn
IBEYzkQdNmvrcm2DG4lJqySqJzYSoIWQ4sr8gkLM2JdFFLIrHhI0PH8Gwx3UGdsY7Ogw1KNkoE2L
q0xnJDD/3h3cWOEuJLkd5iJE78tR6jdTtW8iotvQ6HYTEf21aN646CVUTbR6QUEH2pubRXa19+pt
nD1TdDpXNxqgLCDfVVinFfv96nQOcw3VD2oXR0dHpb7BI9FHFU0VzNraRjPgASA1CieKssCtlbaY
+hLl+vIot+F3J3wMWcNIZm+jvBJs6ZVdAFgOsql4JqCr60JcczWeTmsSrV50rE9VW4dGb0GrHOvF
NtEjkRjxyqCAQIAJhvpHXop7l9eNPcVUcoqjLeXeXJ+r4l1rUzI0guTj2oMPxV7G2MUUBwCsup09
o6CVlVVqcWR5x2dJ/9KbP5rlSA2ZjNLBdtGmPXaPUufd9w5rWAEbQCo4b3D0YYxcmBlPIYsutOIo
l912jqG+Ojw7dDyM6LU3p+hUGg0yWAfLlASW12b2QkyNJn80hfPsqBEknFDCwqZkL9xO10hUfpsm
Iqvn+yNctYMOJlC0IdGv8u+vSmrMqVawghGEgseJlO2+b07oprpvZm1PokXUAD8Yepc+XE1RC2h2
1Sf0mKvv9XhypjclFpRt100A4wBhKiQjeImkfkG8Ct0xepykN2q9xcCFjfnT/WGsuAqwxeIBiW4D
hrLitmFcTHacmuVlGAbKiG3xL8txZYDz4GUlT42Z1vTYOCcgvBd0i9fNSVgNWVv1C9kmjhTjH+a2
dRUpYH6HXvyxVk7A7GqWhxdaKHJEa1aQQwCpIQgm0RHPVuzKEVGQtjamktKjMhwqOyF69mOIXpPy
9f6irJpBmhc5eGSVgRW7NSPNKoS4QJN6BHp4U/hthDlTIetXCzz4JernHkUg+f+foYuzuBrPbGVZ
I5UDdljvEM2GnoCuBXmWPCFobIcDe/ckY01y4yXNvSRYIvNot85+mToy/Jadl78eNuA8l/AYOCYE
YrfDNhalmrsYlTNK3/ThW2g+S+ZjYvz9ZXJjhbvso6ofS4WikJ07497xjQwyYJUscHZrbpYp8oHe
CxzG0Mni7hF0lkH8SEf1CoiLcrbIuMFc1rLshvneMDZLAvE1jQrIrFYcBozaoNpHGgZJX27fpEWl
1KkKMHIib+KqJqn0qHSCi2tlbzrgvUOWAkQ2jNifWySrtSzaz2jxgrLCMEKnrSyDDA1XYSYSDGef
y+3OG1PcaXMawNOhEgbEs3wy0+GQ5B2CmR1yXq5Ef8ct3UaKf38Lsi12zyQb/dWBCDUqt1MH7L89
nWuPlgfQKZIWCjaKkH1INDput8fNIqsSNFnxhPLDL3NdPqbmgfZvjflYZ99CpxJtSeYC+bEhwYxK
J3YGlArU27HhUICDTAEgfmmfUhksgxLYBqvaX3TNm+OYgFlqLF3VwoOhQBvz/Yld25rXxrnzgDdq
oagV1lKl76MKOn3tyex/3bexFlOBKOvPCLm9aXWxEds2GyHyZ6lnfpcU14qQzIJ0DrjHII5NaL6p
DUvgR9nfvTez3EbFIzmaR4rBKUPpDRX6zE2R7gHzSvdMcBtzBoV2JINK5NjG7rgBANF0W6/diQr8
opFwmxJinMCJRUp2HPfBJAhn1v824iW8gBlPPued0EHZlqGDWUKOVj2KLo+1uwyL/78/z3P9l605
KCGrtOe7+axvit/F3nHzz0CwfGr8fSm5s+/sOleUWBOMiidYSou+rUYdmUSpa9qHNgpbP1QkayfY
2it4mZvRcYe3cNq8yQuMDjhx0nkTyUEbqZPcF5F0rLklht+Ffhe42FA9vPUSEpU7JcoMZEZPKPhI
hxhqda2H8j+yL+79QYlMcTcxyjQabXqYGqG0qzmjG8XQqIdOjqK+tt0u65/pLMqMiWyy368cvCTP
TdPWsFmilg1FI4DaQKQXtHO/pc6hl3870u7+KFc3yJ8J5XNYkRpLcFk6Rqlssm6DRt37f38t3QoY
NAINPEQYrSg3jXFVtiEN0Z1jaa5zfK4O2V7yrR/lpiU/tZp0z/IWwsPefaur/vzKKDePNh2lfrBg
tPEi/7kTjGntGnaYeByAWoxzituEaoKXs6Q7ABuq35TyBK3VrVmc8fjJ08f741gLZ64tcZMXWrGi
xCmwLhbUQcAm9ANcDUQvgvtWVnfd1Xi42cIDa8DVELKLaQK/YeVOxmFpD1F2VqmCvi2GsxAltT7u
O+QyUfgHMzGwkih63u50qkaJLRlAv7QAPASKMj6N4FkUbIOV+iOzgtwslD4ZzoZ7d5lzXk9anuco
j01QtQJ53+DWmrFRB7AGRj/nHl2wU3IYvoSG4Fx9XDlYRhr9kkwFhJ2bU8TXJpjegb0ZINIYqKiY
aBAkE4ABBEYu8K4rd2G2VYJ4GsgGXT2Nec6erq12DnWBmQvE8vZ6vxkMX/zLp0TOFxXAnryWt2X0
mvYVHpfgjAastOm+qvVZQdbEmY7zS1psBmoB/6BU21mqBO1fq7sGGT3U5CFOAGHP211jS41mNgUG
bBYPGoqPxnK+fxQEBvjGN0hXN1Wdl8BxWGB1pG+pqO9z5emFuWTkIAziycrit0PIbK0vGgtzqcb6
NmuNoGofqXwa6GM696Sh+3ySSTSngiCQnacPS8hw50i74+bk3fBsOCwCmWA29/EEa36p0mORFH4n
254Qu7g6i2AwYpARdvy4YzeloAcaJmYMDJ6W9IjHtGA4Hx08ZpEVX9CohiclL2mYhoYaLzEsZLGJ
CHoGC2ZGylKUghCZYQO9OmBIoAHmycxAicVlhAktPc1G/0+DYchVkAkCnMG+4spK2qC3tg8X1JCK
lrV0o51SigTh7UqTNSgZseWgDIF8HXplOSNgeYV2Y4ahPOhMAo44LZ6ND2m/0dU3o9XcKOzceM7A
TxIBqi44V6su5No8N5Mgc1aSsMDBsmcXb/SHwvysJmAmk09SrhAwAEmQtS76Nzs1/E6tt1YZk0JC
v4kppPT4eH1jJqDEwYC1IFdyuOvbbktwiOk4gfqmbn5GSYN28t8pOsvFk/4xLr41xd1yU5QbUlpj
1GlDN2EdxNHDnGRBOc5ukXilDT3n0aU//96HXY+P8zBVaHbDPBc5S8xa+rkcRHc3+wO8L7moqzPG
Tdzh3KjqRi5leQE6UAYflW35dfIcRedI35qb6SxJgtOx5rmgCgN/76DtDO3Ptxs3X+SK6jOsJdEQ
B0oF9g1Ixsww3GY7EwqKZOjRoG9ZuXd/HgWGeWyN1WjUsCMYLli9YxuNXq78nIyNkX2OgQK9b4zt
/w9z+meUvMu0G7VKzQzGxuSXXZzCWfD310KFq1nk4eRpDiBpW7B4pLSJoZ8jIyIzpSByEwST644G
DG0Mn436A49esMBeY8nTkB9nZBHH7r2IuocqPrU/S2mvaj8lbaNqoS8nlTtoe1OE1V1dNI1Fe0gd
Q5GbzcOVL2WovaLv4bE19LJGOyRTlOfWAyPs+Pv+gq16kStDnBcZUkmvMgOIz2b6PeiueUyh5duT
HC3o/z9D3GlLi3nqlw4jSr/FQTyT2UvQhCJ40qxddABjIG2KQqbzQe9Bra200iqMZire0MaetCca
v98fx+oORNGSQepxAfE0DXYZT5VTqIj4fQmyDoorCnFWV+TKADtiV0s/ACyTTSoMVDvFG9A0mbiy
IP68tMd8OKZXNrirWpKtfCo12Cj3JjlDUWkPoPb+0fGr7e+G5G5IetL6jfuL4nXrurb7qgW1/65v
JcGXrC7Y1Ydw+1wGM3yqzfgQzdil3YM8BnL9+f6CXd4o9wbLbXFQXzVpW8JGc1TRv3yoD9n3+Kf2
3k5k8hu/CgbXaEj1LH22t7XXC+gILsw698xzG7/P7LhQQOR77H0rwL53F1LsQUpQVO5y0IlELLcM
gJiLSPql8qFpjYPReMqnJFA29PvyRf1R/FB8Zafil/szs+pkAMFhNACAMPBcAH2RaWkvaXDW3zXP
AOTxqGzNnSViTRaZ4SbATOVIjWqYyfJ9EZ+08b0BVQzdavUvoGr/xQNcjYm7ZpepsZeQAcuNKSJd
SIYEqVxNUJ5Z3bUWuvANyIAZ4DK5PaJ66OSS3cOIFZ/Rtgfhqi9tMwT3V2cl0Y6o68oKt2+VAm3b
qQq0uoW1AZl8H241/Tga3wbrDaXXurNd0OJlgK3GoqLQqpNzwAyO2hoUgPl8q1aGNJFCLFmi9NMm
WjSdzDa0gJWiqSmpbU0EAL60BH44JSjB4zV8uW85r6fbUTcm1MbbXF+8vkYnEcm9rPcM7TRWPUH0
6TYI9o2nLELxBlphky7YOavb9OoLOJ+ogCQtknp8geyOxtcmw3mkm3wP8IaVioLB9fn9M1puAzlm
POIlEcIlLeAoiX9P2WcpBAdI+uX+HloLcZlAACP1YXgQ/jRYBrB9XVocDchS7ErLa62vNJkfjeiT
2nW+WkvBfYMrDfkaEA7gg0aaymCsW7dHY1IN8CTlMQAoTqPv21ErSKd1qZ8Mwwg6sawAP5S5BHji
J7t+LmMfzXvS1una/tOYVZqrlEO1H6Ex+lI64XdqFT3K5chYG/UMngb0lRIKYgd/KHr0F9He3mdx
owOjNDknW0mcA2Cs0e7+mNYWCxTsoCsCqFn9wBSZR6XUAkKag+W1DZCNJVWXuJ2c+Y3990wmmD3d
QL4BbxK8ctXb2RuMZMxMsL0eDVxOauNHtCaSLFij1dwNQ0ayLp+L5sCtFdYUGLYxHMv0s39Db325
QYFyQoQJTtlW4CpXJ++PLZ5XquxSPclUnCok5mm9N8q9oexkQ5TaW3uhAiKLmMw2YY3n9ZD1xbQi
hqtfIjV0l3GOvMoevul0SVynHL+nWZ8HChS5db0AIeUw+/f3yGqK9uoDPoyzgv7uoABlXnlI46D/
5UV1na/Dj2iAhqM3/EtGB9RGkAaA3gFwApyzUu1aLyMZ4y3yLRCoc2A4ohGtTikw1OBjQVstin63
uyTRzaqtRwk+CiIx9gbCdEUAedFYe7K/ZpQM3+7P4FrYyyDb/zXH3XbpBNUNvKjw3qrLX01+VsJh
E6mVbxap13WCoGzVL4IL9aJ+aX4gOZi6rmog1liABsZdaCD9zNvpIbV3hp1+Akr161QagkO3Ojy0
yaLeBmwTIt7b2ZxDqx7aeCiOWdF5UQ1lMLSXoQUE1b84E9xkbPH5uxSqmmgKwIlAdojbHE2fqbOS
AQNf1k1QS5Uvl86+rER39vqQ/pjhNoi1ICtVpD0zgw6hMt4M4DkBsshTw2WfLLZILWv1jDHEEmsa
hCi6ycUIchyC69NCl5BafpkgkwgCy4Y2Wz0CXl12G1puULyK69euFQmKr8UG15a5GVXzGCVUsyyO
Q+S1Ru7JhWdE06ZrpT0WxnXGp/uHYW0FwcfGlLoQEH2QZoFgXqrWOlonlPaJmolLk1NSiiiQ19bv
2gg3neYEVnMrxDbJrW1cKiRNS2/sXSfb9IUI07c6IFyfOnr10GnAd6soZlPqfWwA8WsWugslc+ou
EugvoaYsGtaqKRPq7xcazA/0b9bSKlY/jNiW2mAeUmWZvVK2dyoA+4IzzTY4f87QxsA6EPESQHX4
9kyX2mwucxUC5WtXROonr4+/yKAgyyr/77cDNj3Ggr0Ar6XdGqpoHvfobCqOc7aHLgHgWcm/DOXK
ArcXup529qwBKB23pzLzh8YtoEcgyt6vHaPrcbClu0ptpJk8gBoS40iMQFoybxyeZZ3UZzukvt0P
L/dnbXV5rsbEfr+yFoMRvrcYoB1PwclfEg2Nkr3lTpUVB7qFB9V9cyuDwz6AFJeC5l4LIPpbc2Y6
GjTVcae0UKGel/1o/gDJpdrtaf1QZAIHsTI2JP2B3wR2D6lrnoTJKfuyGnvmkOrt3B7RDx6boTvY
f7/xUMnB7Q985cUb3Y4pQ/tDBI177HB0Qxu2W/d7QxId2BU/dGOEmzgUFyZDY90AGfX7xp2HE6i2
aQ3Klb9PQaIbEtcHAmtMHR+jabOxzBD/wKSBGC3SfWl6M6Wc9OYb0MaC3bC2QADZAvCN4h46r7mt
rqpzIaWhhCYUZRNmflruQfC4DIK4V2SFmzqrMjKlXWClUPYGNMJlotZPqSjYXAG/sDoJmjpVuB80
lbKtf3WSeqkGV0qT0WOhoqirvdg2Mla9jlvfKo9Oqx+19l0C4ExGLTvS7XfoD23iDRQ0h1g5aFRU
BFjLjIBLBngLkAsx0gXumdTRuaM6GhhRj/LjKSa2DRip1JwUiOnE0aOeu5rj9cNr5FDoeCq/7x/0
C50M5/dhHrhc4IDRj21wzlKXunmKWgC6aZZsqnA/jrtaOjSxhJLf8IRbJ4jaGfkZaHpOPcT/6HmU
a6gHnCYTpAoHQ/odWkGfbcb+gQLTOyr7QftNkdSQ1EOibopuZ4t4flYockDnwMAG6IyUgSnmpgwS
W1IfLy2g+5aXJ6idmNE2d3QXDT6xa/0qDFJFsy8pi2tJA8FXDTIpk4dsPClTCqkxa4Pn6qexFb14
2Vx9mEtVQz0fbdmgiuK2ljyZA968AGlLahn5E4LkTaXXnaBsvOJibBn5erSya6zRg/1+tYGjSW9i
p0oASMv3MoiNte94LznWo6gEvtJfDpw/EmfsHcP4tzlDvRK2utGAbcH5HI/7If5p0W8UxDillrq5
7EGN8jC10Sfne9r87orfcTJ87lWIXw4vlpxt0ZoueAqsOAhWCEFLMsBDaOvivmfEVrAAJWd8/Jnb
5f17v6ibJbWex0rkxtdMgeER/bAomUEPjHvhDGGyhDXTMiiSDFpgOxXa0uUEpTMqQk2sW8LDBg07
WFKeqC/Sl8TWK8D+XztnM9YPlfk6i4BPa1UDMHb+McIFdyjhSnTsa8D8VdvLQ8eV8h+STV0D6pPW
9KvdpAayCfMQ2Fr3OQ5bLw63nTYEEfLBWE4gwaRj9/dAOg3YCtYLhb5v3P3ccqaSbTbVAkDg0rwq
YZCMe7P6Nona11bO5I0V7kxSuTI69AiiJWBTbQUbkn0hd94h+QcsDdrxkGjiW+QNZWiXLgTEtmv3
aAQt9oZzaOzD+30XzW5X3grYKy7q7+jO5fPXM+iVUNsHAR3qgPZSEWC5SPj8DzZwHTIZMhtIay4o
Nxsg/aFXgxy5+mIsxyJCF7ConWBtp7Pu0v/a4G6aWc6LsG5gA8ldACZ1N80CnHWwXzre/dGsrTm2
FaJXILqAq+J2FhzFUEH9Edu9fNAT8I9HIvadlfjYvrbA7arQAX6/gALjcV628gRAlROABQptA2iM
MAzBcFYnDm3ZoGtBUyv6aG4dvjY1mLgBMKHk2Uj8WUcydR8LguO1rQyWAfx9lu0Gwe+tDaB6GnUO
YUN5tewf9bPVn+sIHZ+CqHV13q7McDl8i+LpafUMafcmAe1JzBBs8PKLbD23oihhJS2GGAHCRwx3
A8wnt91KlUb2QoHbpnn7ydLbz04kP+Qm6i92ar4okrxB7z4aWIpJcF5XluvGMBctS2AGyZMKHkeN
Jq/VVeT3WwIOWqLLIuG2tTEijIVasoLAEeTWt6uGy8OKIDqaHhfEjIuyc8Zf1SeISihnTW7d3FSD
+wdrLSRA1eB/BvlXB3IpfZZ3CAnCslYeDauLglSj2UM0dYVfNH0aNLnakT5T0D0RQgNKA+rEdaZm
dhMQgZFxSIZgRsL+pRjzxESDokHLQAVJZADRsUlQkF9Lst18Ln9yQL6q2REIWO1CO8bOOa6TxzQE
6254SBzSonaTFpHXQ6rVNv7+Uesw14MNDerZD/IQGToTMzXGTBl4CXbKTAblhy2jvGpKAt+tMufM
XRBMPQghkQ02VnT/3u6CkNLaqlQEK1oLiuHat9OOTIbNBPy2WnvQikMELTrUBN3Wpps0JooV0Pon
TbZd6HhytXFMt5yQPgZJ+dyR1KletV508tfeOVdf+YGds5vbKA/LHv0ohT+035AxI/P8adD6QAJJ
LoDgX+NxeaXNrh0etD57vL9zVxwPMO1QHgT8CBzePHBMXSqpjjOEWTljDnsyQ+pKlasMM4lCzQOs
9f9pj9t5eTVCj3rEmnTJET1GRBv1XeTsqq4gA4p/0j+ZAxoPDOmo4V8evVdvgkSK7SmzMLmgKCWS
fZa0lpjWSCSIfkjqSx+1gjvpgi//sOkuxCeQQEHvD/OCVxYrODNqzBCXMUZUfYcMLYlpQmINwveS
6VWg29PodqbnJm22+SgHSWi5dr2ciznchcpzsRwrTQMpcvqpK4PSCSLN/nJ/ydf8sIa0EgIBFCmg
rXX7hbZZRxYESuGHhwH4DKiBlqrVBZU6++aizYJ2xTVXjKln049QGxiUW2txZfVqCbmEY1aWvp5r
kPLCYUdPmRY91q1B2lb9vVBze3+MK7EhW3MAlBlhI9bh1mrXUbAxASEM4qQXyaJkmbbW8nrfxuo8
om2X9XcBG88nTEq5Rj9+jfjTSr93nck6GhhVaSJSaFizg4cAKOEYTgRgwduxhEXU/IdEVk33lTMT
WYtc2gdmJEpnsT/Eb91rQ5y/lNRWo5GJQLSN+6Coo5fJfoKCyaB3m6kJfa2NNvdncCW4AqcVgHzo
VWcAfG5vANxSDt0F/Ruep0g/Uf0kD25lW/tCFdHdrdoCCysq4iBaAnnZ7SyW8jhEnYJ2DDvRwfE+
9n4JutLKeeiyZAvlLhFf8eodiyTE/wxyW7AJu3wuTOCpk+LXIgV5rJ8V+QcUG7yyd6foaUl1L8Qx
BxvxP8yqiRIko6OAiAn3ZqG5M7RTjxYpnXo50TV3jr1C9JRYg85CUxgQSRs9d+Ar5dYOVMxGm0J5
+NhYTrQdJAaLb+vFs5ZeR3nJljYUktEHmtXRwTTryU/t4SlWIudzUqvGSQE3gsD1rp15Q0Z/Fvg3
wHXNJwxba4idOh+BlW/RY+G8283TFIkiy9VlRbmOJbPwDxrebvdR3Vnm0GsKEET6+DBCkLCcLM8Y
ir0CoWpj6DZq4nitpO+N/inrluD+2q5PO9h0WP8FvCnfVEoXjVrTaOGhEOVQfgvVwavnJPflKsbj
cawHF66vc/WMhl7aTzZ6nibqdiYerkNfSUd5gbTw/W9anXdg2JBjMpED51+VcjGVeWIwHFmfkyy1
yDK/Zb2I5Xrt/GJlmco1ihS2zp1f26FtX46MdLStvQXgD6iBVw4Jkz7d1H3x0BZP94e1ZhBJLuwj
RuOKm/x2oR0TZMXDgH68NjVPxfhNkdH6fNKXZm8m2e6+LfbxvOe9tsVtqsUxw2lhjVZtzIRh1VDy
o1m3BJfi6t6FLiSwjHj/49XMbpqr2KTU7XyMHJzZ1KmrAIQ1qR/HdhiAEw5KrvM4bQ25n31tUqhv
5oujEErD5jjbhbm5P+C1q4a1REE/AFUnrOftl2hlM5sD+rCP+lKBh3cA4DACMXYATfvJzbW4g4SB
8zIm3SBwEmuXKcJAEGChF9bCK+TWMI3qWE9DzPSgvTdI2Dv6qe1Tz/4HzDPyXw7MIDdhflCCqNSs
nfQQAwRkCEGOrWdb1Alqr5sj0YN+dUjItJmAGspgieT8/TzgEmgr3GyGBnhv050yDdK/2Tue/wLv
s3bSkSwFFInJU8Hr306eXunh2LKGhaJ5RpM+SaDypRbzP/gTCDdpYP7FzkCu+dYKWspBFDugxloi
Sj/huXDutNjaLk4UCrIuazOHGBG5bPUCyeOOuFrGTmTYKLCmzJ3XxCofpvynEQue26vTdmWGO93z
Qockt0HxiAqumrxHo0EcUdV9dSisCoDiD4QG+M4jAP2z7oJfdJqnOKw80O5Z0JWLi+/3D+7qWP7Y
4d+LKNbRxqa4/pK2YULWMcQ/qkzgHdbcIZ7sKOMyiKTBs9TBMVUZLhK4Q0UDVVLhhdhs98exPl9/
TLDfr1zhOEtU6ihAmFW4oaHt6eojGgnlfwCR42Hwxwy3l23Ef43aYCQ5kBbKuXd2Tfj7/khEk8W5
0qlp+jJCR9lRiW0i1bUbyZbAaa4v+p9RcOc+BDJF0mtGja1Y4HJsYs9Gsxl44//FwTgIbnDlmmh5
5DU+gD53IiuEoV7PAk39rmXoj7Hf70/Y2tKjPAjOQDA6Iu3BJvRq6UszplE2AhKF4+hYb60hEbT7
eFPaCbYxmxb+VmesY3j8OkBK8+4yMas5XBwQBJqIDPOnZPiO/voSSiOx9LWZIl+Z/jpkAQ4ciCgA
5/DfBzxCnQHlYY04nNmEFo/5cbFbIkfA8qvZbmy+/e00onENrP4Xykokj7h9l001CEco8AIthdDl
+1weq/EtAlfWfTMfIwVQOiNVwfiFFawW5zylXF0WtUGCSt0kPja3X/mKmwvO0MeVghGE82iDgIaN
zjOLyKVVOE4DxMgIfg9T9my5CJqhwgU3g/bIdHGDQGV53t4f2ko8xuiqQZALWlYL2WPuXBnaOI9F
jFQ8qGvTZGNo79oYpgTgNlcCBU6mZ2RKSjdb5qMc/vWZhm0kHnGqMbXo2r49BUkuIwuUo1KDy3VX
aaCJHie0jorOwMfDdmuG87N6mXS6XbHHaN2StAg65PxN5dm0g/tzyRzp7Vm7tcM5WtOoFbqgCfto
j4Wf1YDfjqdR69xpfhllkUzoR3/IjDG1Q2wYxA5cxKXUS5pKY4yIi37K809K24EFQcBAx7fv2Q5A
HGjNkZEYAXkL4sjbBcrrpCinLlzOxqelJ2Ho2/ulJPlnhJTb5VWqN+0Xe2d6ygEtv+apPaX6Zpo8
yyBhtLHbfZcRu/K/xAFQH+lTL9i63Kn8z8fBmbA4DcUxPocYlRO6C5NBPoe12bjjUFduqbBQoIol
ok6oXmVLL5Nkkmr//kLzpZaLafZqQN3PZLw2nENwljqjozLK5zgl6tNiP0+tSr7PP6x9k20cJUh0
d3qfNqCG0WK3e0he4kSQ0uSW/z9fgMeDBs0rIIT4Z5SuAiaVJZZ8zo18BN6rmIHIUiy3Cod4Jxgt
d7tfbIGLAMkcPEFZlHq7C2Sj7mOwfclnryRvNXl77f239rUiexF4lwc8fbDEOYS2ZxxFciGfkSnw
DAKKCsL+r/cnL0K3vEMgzufWKOQGyUD2lDwamx4l5JfZexeMeW1zXY+Z8xlJblGzM/Alr+XlI04K
2W0eyQKetuM+Be+YID7nYSAfhs45j6qL6g5EvheDnWcRbxiIV7tsfIMfua47eiJ6OJ5k4oNNNglX
UUgKZUct6rGwh1Pw44fzsNlHniuTz1vR4JifuPKMHwxxl0wyWugxr5mhIfCWQxXoO7fwhpMnCD74
7r6LIQPNCCrOJYI4nrXDAGmmPSCkP5ckSlyQ7PrN1+U5K1HMJu5M4t77lf6+v1XWdgoe18iNo4aF
Ah+3cHkalmrTTvI5MCRXeUYJa/+kijjARUa4lTLVAacQTDfnfOeQ6Qgi+MGVKRFmVLkr7DJ/14Ph
Fiq3pHZSFfjUWg/Kr/k3fWd/SZ2n+FNNasvPD2VJrMTNU7+zfXDV6P+yUYACho4IqrJAznIOAJIh
jVbMo3L20M4XkgygbXSE5oH9+nB2M03g2dYcG9L+FmSaEbOC/+B2/5t1bdtjqM9nqVR2ZXtQClEL
3CWE4Xf+tQluQLVlFsYiafN5+QzBkS/Z97dAIcGuOQxkee7A++ec9J5Q8uBvt09yRH7d35yXm+ie
fc6PlZmEp2GKIdpno/EL4r29JH65sb1kkwHUBctwLlsJviX0jV8imKJogrmzISvTWECCZT5X+fSA
h+i2l0B8dX+IbAT3RsgdjbbCsRwbaz6rURC3nS/LO7uqgzasX/7BENS8oIaO9r8PDPlGExv6oqXL
WYnPqUac7r1cAl0X7MlL6yU/nosoGqsfMPTa7aZM8mQqwLgzn79oBPeA8jq7r82r9/pJIS8TI4KI
yPP4LXF9vyIuOF8Pn8/toyty2Wxf3vsKbuXqzCrSJpXms1U9xcZJMg+jSDRvbeGuB8otXJ4oRV1Q
LJwOKFNmzS6eIqTpj4sqksDkHzkXtwYQIIQ6kHVGSZxza9BqUUuIci7ndGdAtVs5NIBS/Ch2RQU1
DZL8uL9RVsPmK3N8gsqoRzvOMkze0JPePZym2Ju8gHq70t1Y7tEfPf/8Lfz09ScCNt///vmpJ0IC
VYaC/bCAf4bM17zHIokKfYmXszqfamsgcfUE6rII2jFjrxCj/Z70vpQlgrwpj+BnMw2Gc1y/cKco
TPFykzIIh7NMsYEleDC/RLWrBP3eag5lkC67kMQPKbpUwWuZNWSOBI7gQlbNDRm9A4ykCs8hYPbZ
lFyFMxaIC8FN38vnIfo+qZ/L/CsefjinRF++F0m3WcbHuM3QaK9/7pJhl0rhprYpsV57ZMeLzrWT
bR16Rfe9hjKgEb0by0JkQZvymkNGmGAhZFcAQAK29vYjl8UEq60+LWf9dHpVEFAfcC9MP6cA75Uc
sUqJJtgHCNgT93PkPX25vzP5juzL8lxZv/x+NUVzBI33ls7LeYKOwvNokcL6KkNeW3tKWg+nT8Q/
wCOLLgZxuaIXFQVR4MM5bwZlqGEYFHM5h+hVslIUnR0/TEJ/zh5kiQx6fIK8315+KVRfRQu/YLgr
XgydUuiTQkRoINPAWU9NOenjDtn7ft/6r1PglfMml3xQ6bifQXdOSv++wdXVvTbIuc1lpstkG5F8
nmo0OmhgBhlRWSqJnXnTjz5biJ2jfzQl1fAzQuW/epCUT5LmmXjfmJtR3zSJ7/QEJANgzxUczZXQ
zmTdVajPoBhk8QltqEJIHdBc/0fade24jiTLLyJAb16LVq5bajXbvRDtDr33/Pob7IudI1UTInZ2
D3YwmMEoWS4rKzMyAp/GkTc1IfI7EFC3h79oAvrIM9cviMfowlbVeBEyWDiAKWE0MjmaOzwl7m0b
S29EGZfvP0aoNY2RCG5kHkYkUhm8jlzwNrXhWGXdsCar2GcbaW/1su7zxswJYcMFlOdgy+6yQ2it
5SCW9/fMogBkLi5s2s0K4FfjfaVgXV8RP6M2NPl6U/WxySR/RO9R7q2I+W5DS+HAnLqGPaYL8T+H
C/4O2AcggGapjGtfouTZEAlTybo9VLSG9iUkLNqAWJmAAKcd0Kyc9CTIOCuHBChTPK3S7dIs3f//
ARxKmehMlQHnpbZ7m0ypmgVYCy86t/JLUZxku31SfT1A5+OjeBaA3hRrVh9ruw7IlBlNey8wa45/
dpm030d/MYr/KClDu4W/ngZcSYUcJjLr8jO35bF8qjQj3NSBIYJudVzp8FlyKXOJE4laEID9kgBX
1BqcaYnPuRxkfkOcI1DWtPXKO2jew79H9NcIdUmMZckPUQcjWm0P8lMEwesEpI8vt4/S4m1wMRb6
woy7suZFhsH+GRVd0V6b7imNdkFwUqVDMphdnxNuc9vm4vTNUE+IFmEG6XQzgCock0wBQNC8qd11
axQq4srv00Nq4rJDK1zOu4LvyyDhYsXwhAaNgrd8Vk4ycNxN2UiyKJveub5Kz4yM/CfxOxCgGBGe
igMRtQ43k+iHoWb1Y5GYkeQNCemB6xnMrI21/SCAo9scI67uiNe0eNFMHGJ5wqplJpDCa6bATHsm
/hqgAfkWaDIO/1BNuBGQUpp8ovZJJ+jZ1Gi8nvljHJGw7rnM5qSub/QCr4ycTAxewnpWpNI92yE4
MVMhEZ8gdaKKxghG/pqkUtiAUGWcAiuSJykhnlQyL1VfDYN1e82W98nfRROoGnXd5amWtlg0o6mR
f1Cc1E6RlpqA6iKZfdvY0osZWcZ/dghNTcP2wlgyXcS51Z4zrFrvjGQzWaGjflu83txPDzxp7sa9
arFGsGsfoYe30utKtzD+eLXLL6Cy3i0rjsjlz3uUPaoMRE1JV99Lwr5MzGI6+hC3LBw1Q7NWBRK5
F7CngFA/M0TvNAZW3HRmph61ZE1ddH4N/XIJF9NC5SqCXOLLXIZLSGoTnoed9MR75knp3J7+pSv8
cuzUlTLWzVSM0F9y/RG1VfCOmZ1mC0g1pfWKJ1gM19EYAbEQRKTgK6WmWZvkLoOCIoeLXOr0EGnd
XfjUbdCrBY8akXLP7kUH2uNOso1O/UehJ+Wccl7Ngs679/fM/v0OambjIshy1ks5F/DB5tigCrtT
99lETF2tnm/P7lLGFVgCYE1BKo0eRjrjxAbJADIqVOFZAJ1tP3G4DkULQzv5L1vvs74vJj09ryzp
YoxyaZRaU28q03GUc84NNgjLapLJ8xRDF7E21PvOrQqIRJm3B7p4gc3dasAfqfg/FaTxfoAu/qbg
kPbit3lmtLXJByvR/eKJuLBBBR++X9SQSIINRtDZk5yZbObmIAlG68JKXLt4qczyqwCzArpGl2ax
ZpkEklbOVRM0m39I8o5d05JcjGFU8JujFju/oKkJa/KpFwa8F10g1EtgZiIS+ftCJuxRGjbhWtPp
mjVq6sbAbxMhh7XKs9Ehx997cx4kbvRz8S9eHeh7+Gdc8yJePDjZqYl9voMlNTEaxMDBsYzMrvtY
5Q5Y2g3AUCmIh1FOBsjg2hBfjX7QIG5ywz9g1LPkJiRc9ArUP9q7/s19eGmLGlSO1FiftRXvTvcs
ogktJAz3KfQKGMD0/L7aFmtplaUNeGlwXs+LWZTbUFJGDQZjsQNboCNIL/8l/ODn0rswQees1AmS
FoIHEy1a9c1p/9btsieVM4KVBMiiN7o0RAUTRT90o+TDkFROG8ZX9WB68vieVO8T1qz07wbx3J7L
oAXuQF65cxYjmUvj1FNBHXK/S/IMmDHo3nkGFq8GpzPS4KdMD4uVp8LqUKkbzoNGUt3xGGpdWUmj
58nGL45MvS3Q/PowsUCZNlbYOvUajc/iNYMyCqCtwLcCukJ5fLEWSzAH17ybBqA/QnrHUBUDhONV
cT88JpaUbYbGN9XCSFADsKY1cu6lMhwaRQCeAkUitOto1hi+zhkPZxSZuEavmnNW6KMx6JIp5Fsu
sll5X4ubQTS0oxauvJyW0udXpqmjwvBj1TR4sbrSpxU7kjVtcDyrPUMmI7EsRkdzGbhMC93bKCfR
AWt+suV3aHrm8YexGVvcT3obIG/w31+If2cEAKnrExxJdQqhNHwWCgcE+dfTGj5uyaUD+w5c7Mzr
CFzAtQGfKYvB6yvO7ZFatYvA6AsygCXlEVnXlQB5Me8A5gWwbCENA1lEyv+NudQkvjggFjW4D8+4
a/QtSkgnT19rI1kaFC4PlOeAYpZ/8VENoLGP/Z7jXEBP+rhzPC03Br42+y42qqokYXNMCmnlylrc
vQD3o9sewFxQ6lB3ceEpbDcWKl7fTkqm4E4bzfooPXkkPZrxeZfv1mL7pfoEmmXQhYSICZB4uubT
CUI3jbHGuTHZVftDbycKKS3dN8SH29tw0TOgHjl3pGJw6Ly73iZoF4uDoPQ4NxzfeuYb0ma9/yXX
m8ws7CrS+cBgWbOq9PA16ncltxKyLa7nhXVqZhl0xWhePluXd21ui++l/xyrm8q/B02Kt6bQvvTC
gCIz8kLonED6l1anGcIa/2oMeXe040nnx0LXSDm9CJnJeeAdj5EoMmcxYSf9rEvzLCZmjoxZXjjS
hmMMqNpm6HLTp9fbazCfROq9AcyOBC4tVENAHUFdgPWEHthc5UZXwyt+KkNLS9bqrksn9MoGdc9B
Y72TIUaFynYtWj2TWiIj7uXa7VtnqA6RfxgYI6hUvch7Ky/vuep//gLq7suqkW+nGIXvfDTDurOr
CS/1WjQHRGccs2s8f9eVAsk9kDv1gyVq6aasV0BSizPN8UhFA1GAtwi13dCAhya0gR3dUejeIJWt
M1G0sph0g/ccN83cLf/YoOJOVckLpZww06M92tE+2ASb2ny79wn+2Oj1fkB2aSPey+R1e27JWgp4
qeAA82DlAHrh51xfn+eolSBSNKDC/nJ4+/ChIsjoqd04sW6jsu/i3iU9qZ3APqkrXnKeu1+7+K9h
utA3NgBqyBqABe1k1/Kd0r732Usir7y81qxQZ0XNp7zvKuyiBuJLYCRoj3WqOlOEnBvbrnJKz6fi
95hmkRYwE8x46evJLIL/TGarN8bhcJ9ZNQC/E3kgmM1XlbSb0jqfvtbIV5a2KR5IP50G4N+gq9PR
wEpjJ6Eox8nb2H/g5WzF7f44OnpgFxbo4J4ThqhCVgtVWQIpHfUg2x2wfPeP2JwJ1AC0g3YY9IZ8
pvqAfRuSzODNYRPoj6irfD8TZtvYEhQokF7XGYH0awn8n6zvre+jlhnU4ZIPuvBpRtshv4isX2JF
Vm7nB+/obVLdNu/cyIytygY1sIn8rY72eQs0AasAstnSrS+htkCq9hpwD9PkAnAo6mhmesuM/DDd
jZF1+xZYPLmXa0I5SFmpuLrUUAhOMeR6nnQMWd0EkOIAKufVR5HyjCix34EcfuXs/gSDt0ZJBYsx
vEmqyT+23x4n2C6Bsww2KUHYQbDoAzl+tlZhdqRxvvfPBanIGalePTmAlna3ChNavK5QwYHcJSr3
4NqjvkcUa0HwgmnEXFSPeezkJ9XoqztROKccB6ly8K+TGDD4ze01WHoOgqXur10qGspkqVWbBHZB
hgekTf0Nbnw9tRzjf7RDXURgnhN6HxB6xHeNxW4NaSK625OvFTNL3lJBFwToE9HQjg7da//VeULI
l3LPwoz0eX//WNobn7CRMT3lGe4Bx7tbeW0tBa6gNvhrkRrY5KPQw/WwWBbHTGqA1tP7BOnEjWR0
++CgSXfeGmxocdEQ0QGP/qMnSmd6GFaUS3EAFvKAdm9Bfwtj299oMoht9DVa0lVb1EsnRF5Y5eMR
z7aWHF561ch1ZToYptSZt9fup4ZCH0l0+s486wgJEa1cr50ajJ5W9hxA1qyqt3ap7DWcQm6bbmzy
4JOJWLWl/8kOqk8S+7QTHp/EuyfNyGu4wrVVnY/b729BHhK9zuCepO/2qJ6mjBMx6kP04p8Undvq
jR1gB/3B4V/ZtD9MhbeMUb4ffeRe71fzcu4m6+PNemvt3la3Frbuw4OmQ55jd3z8Np/N91J/rqCY
luhOYmqGf15/by6hsKEKMveX4vUnSTRIoh/UONEY1AKaTsx2Y5walZaoWPNJNmtA67cS3waGNg35
Pcv4uKy8UdnFmZw/hXLGbiSU5uyInZS7Lg8T/GdFbwuTqNzX+B+kVcAyc3vbLN4i0HMEpgPM0Ihb
qCPPTGFQTIw35xUMz1bm/nvdY43IMXA3aptT/vGHMZydtAG1lr4Gd5ljW3rpVA24B1RwAPeg0dZl
VqhBnyMDX0/mxH0I3OPIWAEppLV23DVD84a9yH+qUSoEHpL9bqe4b2Jb6GF3KjChBbdyMy6G85dD
ouYzkoUcQ0IaBYQtxssO8QgIBXqzekVjo2QipyKhLeGo7godwn1fztPt5VxKPYDHAk2Bc93k93Km
VaeBUwHmi8rXE+UgCd9iFJMW0o8i88djKp1ldLErZwnvugDfgxmL0+Ptj1jcU8gPQMwFZWugZymn
3mSFl6hxw7mZb8e7iWjvz7VlNz452qbpv95ttyflFV6HK1biVG7hAgOLB0gt0NWH5AsdCaspIygT
hJWA14rJAWmX3pxGzHeFBNNJOLbktDLU2atSOxikyZCCgOIxuj1/4AQXG2uI1UQM5/neCQFIRMlz
9QdEPXpB7ghKIZmuGeUOUsSbJ8e5bVlbMIwkHR4awLdBYpZy9yWYqFWh4lk36y0teyv9z6bfJywB
t5cC5eNZf+a2wXnj0iO9NEgdIQm09OqARJsbfUKDW+EqQ1bX0H4LxxQPbQ78J3hay3BI18cUpM2M
nJewkXaHsTMnPZyMbE1SYwl0dGWF2p6inNdFEMLKVOv+9j48xQ5rCoT75DWfiIbs4E500v6JLcyV
7bJ0POdMAlJ0YNficU1cDzCUAzHUOnhbNQuJr541bp+DWy82gSwph9aomJIM3woEwBk9qd384/Ya
LgwdzgGsWXODC6JWmhA6LEQu7aaGB3iUPymfMxQjNm1OuWNfvJA4QCHUpmdOKwRmC4CIa7PUuk5i
wGRqDrNZdZKheMNnQNUdNEvtnaojapiQQrE0A5+QBu/SA4s8h2SI++5Ji42yWolOfvsIfAx4DqE2
BTovkDZdr0Hng7kNb1ke4d8GpGa7taLNb5dw/fvUQUEKXegTsBe7wEuCp20jQtgNqUVoZ++y6izK
jM7WBy0C5c0mnw5Nt7bHfh/Ua/vUZCMJMXTpPD5+JPnzcKylRy82vPQh9t6n91i+V3rwaOcErIWr
UIjfoPFr29TRKpSxE0oJY08SHTWrrobcRH4cnsvaqQCUNsV6rZQwB9DXbgkWxTmJhnZ4EHNT6bOW
b8ZYKpFrB3cEyIQatkvB2Nom6KBUelk8xx7Pnts6BMVQN02S3meBJJCkimWZiCULbGGXSsIIakU1
3E1pXBRkRBfxRwx2nvecTaevXPHL1Lx9EH87uuuvpp4FE9iOeGiroX4uBoStZUcAcDsOdtJQ65Ga
rFhb2BHoWpiBuzPYU/h5pFxcUhzXFGqObik3lJ7FcqNGj2lr3R7Q7+sIiimQEQB2GZo3yNtdH6o2
UXvQ53czBiYFnDHRx7LeQDDIUIonITH6JNXzfC0FMv8otfYgzAWmAklU9GXQVUKoZmhtCwkXd4qr
yA7S5H3oAka/PbKFmAI1MTCuyTx6mVWwcl0PLevF1PfCgHflGvj+ZFuDM0Y8tAEPlKxndV0J1vlq
MtTWCtOXKoEmzSmFGpoUfa5hqxaKL/gUATTOMxEons3zKlwspF+DkiruUt71DsVjqZeGZG7CbbGr
DVMlkwkdCuFxZfRzvurXHM+Qb7Qt4dKgUwLgnhxbVkKpbjzlpEZuONVFg7sb9LvYkP5F/IYsNDqy
UYFEYzoW9nqAeDQpStgnABEkuIkAYyy+2HdeTyEtq3LEC0j7IuMfPvTPkb0y0KUdjEcbUMDgEQBF
FzW34SgzHoPgww1ygjrWSELH2zQ75a5B8nbXmNvvcgPcvYun4+a26QUXBgf2j+Wf2/NiVdGXmSYQ
EBNcrotBXGqzPUmhUl6YU2J4a1zQCy9UVF0vrFEhCMNPfc4wGCf7pzDKO8HY+NtURzuod1+ZIvrD
PCQQGzsOSLlWT1s8Spe25812MdJGhciNF8N2cRxAJGxnhr8T0HSns4GpMz1pd5hfPX3+Fymf60FT
d36DCL6NFRhWCiN+F/XkXhr2ks4+IsBIopUAYyHpA2voYIDHnbvFaObmrEFyTdUGIFSG3dDpnUa+
fMkqNAPg6D54n+o1SMySg78wSDM38xOnTUHX4doFgn8kA094xLF79LhL237/7j1vITSyWXu9r1ml
dhIS3UNTDrA6QHYn0+vWhkDN7aOx6PHwkBWgMQknj1zS9Y5her5t4kgA3oZ/ahhxI3CT0XARkXi3
FIjKbFJWfeOyP7VnJbzFRw7jOf0aOdmCa5AgTgeoKW5RMI5RriEJ4rxgw0xwe33YJB/txrcwnyvv
qwWwD67gv1boRSzyIUEDIqyIh5SIbxDpsrm38iXfoIy/lsBfSFPMxtC5jD53de6zu57XscE1k8g/
QzJSR2wQkuvDg/r42X+qny5PQJsn7/jDdI+O38ASCiI+ZGuvvQW/d/UN1MU61JMU5xK+IUb/jaaH
4VHYejnpP4J87Q5fiBSuTFHbCEQxkdLOw72fiPxl+zZ5JsL2T25qDojqb+/ZhWOBFpJZEw9TO6dj
r6eWqUYvGmZbB8n8Wt0ly7+ONxwoYAFU/IEsXLjQlpf9XBNywa2sDMqdVuo8hHZtsJaZv2KbGLfH
wi08ZjCYv+bmz7kwV8WKCiDuvEaksuo/vQ1gNa5D9r7dn1unW5OUXz4EoEoCJTG8JwCz1/YklSuL
OGsF10sjAl0aweTVQ/QRnsDhQsRjVz2wE8ia8rVxLu5FyOGgr1IFtIKmJG0jJNP6uOdd44XfTniq
RPpdQAa3PyNxdFrD6yyAzOYcFW4B0LyyiHTm/XoxrY0at2PQFACWpGbBGrGme21oJGyCJsbY9BPV
yLwEc7AvCqgYFDm4t0+gLSN10Jvd6HLJLpi2Sc7rde40AIEU+5g3lODcc7pY6fKbEOB5abDdFzgx
u2QtVFqaLA5VBnBZIYkh0eSGQQHUdC+1vPtkTDzpnE2sdw4L54gXXon20wd+Z9QK8sVg1Lm9Hxea
9zBxF6apgxz1YFZMfdw544k/odhnNIZ36gyNQHlceGYr03xF7k0XQ/L6at91Bydb7Wxf3KMzYzAq
ZGicw9PgevEGH11dGo/rXSBgRfdz3eNIo6Mh9LSmrrl0/c1vjn9MUS5S9kLghCeYejKMF3Fb+iRm
CHdgEaA5jriCdvkh4aZiffAuzvLRvIxWOPotjeyb4lcxrlbppX5nn5TdYHSPwl1sPiq6vefAIQNO
zlPlns+C61aEmM+ZsyfI555PvrVyIudJvPUt1EIrwyhkAqMCjo1OU3AyWZKI5RbXMhZLW3nmxgUv
OeYZfJ3Xa9lJ4D4f1UlwG+kh0kia2dD2QmiYmWHs3t67S5H3Dw/vf2xRF8PIDLw35ixct4HmGO0s
6tNH6DLmaO2zd5Vst06h/9FXrC7l3q6sUh61Q7WjjnpecOcSwEi4vbeVt90jkY2jud9XhLfep0kP
HEmvv24PeOmqAqENsgIyuFiA5r2e29BrsqmNZbw0VL3rfNKfo/71tomlXSL89K7yUEuTfs7PhR+t
ppAL+RqDS0aAcsHkKrT7KN2ukZ8u9JTNzxawaSAvPWeZqN3IN76qpAyG0qOdbHzyn9E7fKzByNA5
hKT7T2xQPIk/O/LNmB9CTYLR5lZmU16azstvoKLQWhIDnwtVwc2lnEFbU1wnkp0Jk/aslUHpNnE+
PvqcpHzLngbR5hzs6RMRmUA5DP6EXkCt7KDj0vRjxqFDpBwFIsUIMYhcxOwHn4oA5uQdYnFSlkwt
6YLPBDju4BlG4y0XJchT+VL2mchimliylypmxbQfE1pO7sagLTrSV1P7Cjx+u5m4mSU41RjJVfha
fsyhC3vk86pDyqLhi1LPRpA56UImC75ZA9Hk4++D8TXKlQq5Uq4oHEZMEZg1igbAeRCphxjc3E6R
KJMTFLL/xUuo+eqtKOV6kjUZR6a0a7ZqxjObpMiUkCRcoYCFn0/aDP3yCduboMeXPAIuAUCns6B6
Z5O+Yonc962no1M3/kgxVTVBXoLtViLCxRvj79L90oHrww6dnQq2T/RYqgA5S2dtBN9aTphNsPNM
zbf8wLp9MhZKDZdbFsHi9ekbVbkeM5Rc3WAv68H5PjL8E2dzIIZIzMSWVg7iQs0P5lBBRgc1Tvuv
jgG0pGZalHnYnWawNzrrcIgdMFOD++xFugcF2nte6GJpyImuM7ltrNwWy6OVkdtETWXm76AOhySG
3igPqeiKndExpyk/xU8iGoUqwm6wpxQBjEX1oR3uxjVs3PzL9EUl/LVM3yB+zqfFJIWiq73whR4T
obL5fJ93dt0dT7fXdNEDILYQAC3AU5SGeKAnNK38IRPx4H7RxkPbATSwUr1Y9nQXNsTrbZMWIx9K
LGxU1mEHdhGQBgXGw7dn+ftOJ+bWOf9xlM2Tuvr+XRwcIJPQ0kBtDGyi14YZYWJGzp9EdxfCzO2J
m8OkX2t08dtUxNYidawI82+Prrl1AwAAb//+8gG/MEDFaYo0RLJWwIAaOZ4dAFj4knco6YGPe1AK
MgmnvJWJlu/7ZiVo+4k2b42NuppKBTIjRQnTuXk4vN1bQGuRvgTeB3SD+325ubvb8sQ4QyTKN1YS
XYvR+Axz/c+aUadu8KMi8gNWnNsODuOfN7xHiGiiQWjzkOzs4s/za/p4t3WBIDk5yCH8q0P/1zyN
SmW4ghX6CEPvXrj9/fwA8IwHRR/vzw3Qj3a0sosWnQwebIj78TwFyJ6a6mHKa44L4VJjoB0Po55K
RmOOj1sQ7Xx5a4SOS5HppTFqbrWhj/xplJBGEM14q+jJg8O9rmzb+Q6g9w7WDh4F6lLI7VPnIuti
v/HaRESqwip2rKU7py+nXXuzLeUQ8KTHFSTNiqAsHYHiXIA/GB4yrHTvj/VRkszDvfCh7e43r50Z
PKiVcacLMXE7NzbOt8e4FCHOLNJQltUkDV9w7VYSpU2FsuNFN5I/yvF9zB9T5n3kzdtWFgCxeENc
mKHGyAhClsi1AO/1MnvNQO+OERBTJfl4hNIzzoNIyJ45qaTf640ux2CvDK2RMIZmgLyrRcXh9gct
7h5gQ4BOharkL1bmIuBLlh8V0WXfmPukt+V2k/MGOijkldr+siEZ1OCgtp4j8ev5VfiS03I1kNzG
UGVL+GA9J8vMLnYK7c/tIf0wEv/arah7QRhAhl4mjSpkfJ8pUlBNw9PVpkKY82RNgp5s3g5WSIoz
mna//Tk5lRDulPwxMxI/gkszPaIrOTTA7efe/p6lagbqzSBCUgQk+kAsez10L2U0zg+wtYxDrx+q
fU5Q1ter52SX7qVtIOutvnZif/Sf6Tm4tEldz6rkBUyTwCYCDWQ/wL9FwKg7nC1sM2J/kr3ZlLrp
zBysJ+NpZcBLBxlNR4CvAO0E+CzlLupGnJkO4G+Zc5FolpC8qMGDAJ6gITNBfBYNBVTgbIRfDHb3
WhJ+8Y69tE7dsWLYTRB/GeehH4zqqD0rLFp/Ifip/wH9nbMy1gUkA555s+razJmBbOT14k6qN3BM
KItuinaYZlPaUGHKAgWSLh36wlUw7RtN8Hnb6OJdfmmUioHacMzqAuEtYvanF+8AKBc53Ndk890f
j8fnfL8X9DvdcfSnNXexECCBMwD4AMTvIFqjCerjMvIiuU4ll/8DkpIeaV4DZDUDY98e4Pz91O69
MkOdmFz0k7gZCjgLaSqg7q1iThkIiY4eKhC3TS1lW0AphUgWPIJg16Wf7L4cF9LUlZKLXCSZKVMf
7KOtVyQgZ+BZV47GvBuuBobLDdZwLtgZX/UDc7/IQ8QTW/aJ5Pdupia+EbQYWNsH7cot85s2fDYD
PcBZdBR/S/ej9cjES5Wvdu5wH99xhuCkB6TFv8HXZYe6dHhuTNGoDa07rQzvRxL91/guDFNnTwql
KAOjTe/68p1X7ZhzsxHSTRhYQLV2zbvCf0FBJ9DlPZpucisOrA/tPRHNFM9z7ZWva9IY6UNphIfS
HdtNHD6DnyLhdQhh2ZVH6g7dGbVRI2w2/cf8Pk/0bq+5XPSsQmfCSH1SJfdDYUulXofgA3OKs1we
K64hFRrUGBI52XsJDpQaSpM83rmiU6DNdxsCBBrtU87oeSPVY9QoSQaEn6SavQA4CqRs47th7t4/
lFJK0BiEYnvDPIPNBHkB0QwO4kdUr7a2zxfiramcL9SLraJ5IYrRqtK5Ehr6n+pSB8F/Eu05sPnh
Y5STxJh1YKoPt4/Dr2v6Z+egJgXhI7RUqJQ7U+Ng7JR5ATkruFeQq/J8ssZlt2aD8l5djuJ+VcDG
TrTR/Vbs+LUz/cspU6OgLqBhKEa19HHMwFZvZPcNoApPMbYIKXfe++0J+516p2xRW74fy0zquNkW
QbOglDtCYkqnO48UhNNLq99x+llLV9oVF6cQEBi8gRG8SXQyIR3lsm7YGEaburVaL0nIyMWDmfeb
KgXiaGiGpyxg1xirfuNC58GimIFeZ7gxYKmuN2WaR6mSdVi6KHpjJ/Sr8eiGuctCbsYT11A+B+Xk
YMtfIb8vvtn7SjWgK0DEdiWY/JVLoT6DmnPgJseMzaJ+rvZnkA4mYoUhe2aIek55nyqCdXuRf6ql
vw7jxbipwxhJ+SQODeZbLK0mIJIGyYAw2lSi0XzmElEmKAjk4HzT5aMamukmVpz8k/vueiPAE9tk
vzigCPPn21+1uhrU068OwjZXwmTeennixO2DxOnBh188anqaE3HTvvThPsaUZJC5NmJmF44r7uL3
yx4rAemyOdSDcgeKq9cbIuPTGnrgUu/W8i6UkSM+ZkdN0JscLvdV8jICmb2MJJtSgrgCWkYioj1w
4fMgWCPkntH8ieYXCblcKAVHttAfZHEjreJsllzpfA/ODJazFDzlcKBB3ot8JuMjoca7jQYsoHzK
xI3c2P5gJ+E2lt5q7SgJ55UFWrruQYEwM2UICkQIqQUS8KqsGbkZIN+x58KHeoLqzAD+6VmBXHgb
ZBaUPtuKtzgvMpkQH6e9Ve0K8pV+CqDJEQIFKnr1ODy+8Lyl9m7MeEottWiyehHtF+wQNSLqKx6W
dm6ndtjqQKqNTmyhDeTgPQBZZciHDFAS6efP7QmZ3cPFMfr1KdR8QAw7B5p/Yl0WsHYh7knM3gHM
7aUrY6bfALQhbr4gLi5PARQMHcT0WLcCw2HIfQ3eUS0LAm47U6okCPPo6U5oG5DlvI1ttuItKO/0
yziVSvDDqRPzmmXdJn/M3730PLHbsHNCzuAaS14TX6Sugl/W5s1/MVSOZdSGGbG8MYo58mPY99DN
aY20uk/jtd6O1XmljruXaOyQS2jDzDas6ddWyToZBH5BuBPpzSz2LZnDKr3Gz2rR2wZ4CxArcLO8
/c+D/3KIYTUqE4/VRDm0U23os1gR+LQhFwH0JfexxnCzOMqZ0giuAso7v+Si2ogFKyqg+G4kmlKi
S40TbTTBKccjgsgg+VNrdoUbl/M+bx8POm7/WUtcryzShmCjAX73ei2nuFQib0T7mdAG3pPcjr09
8Kio5ZkP9fg0GN/GsEufGFWINhyrjE7KjGjDS/LXdKr+xFza27Ui5qcEWLj7KeeBW2Kl92KMcuf2
ly4dZBTC0ckk8LKo0VjnIWWDPPHwoWFttbgNA87ODUHN9Ntm6HTZz4TMkQYQJPKMlaLC0a7z6h7l
DBCCVgbqRHp0BEvnMT3JZvTV2w147hlTMveKFW4kuzfSDWuVKJWB3PQUG9oGqgWI10OLWQswqYTo
r++ibpQ253hPEPBdCv8tp4nTWU0dmgPSOr7/pvR4xgiZLq1YpfwKwKBo45/L15gHHorMlCNPPeiy
II0OHdn8jp90aLMw7xFj5qk+PooKuT318wguztwvY5SrHtlqAjORD83IiH0QSo2oTXng+/p/GxOd
q0srNVfFHGPyJALJgIklIxRCEt2PSJXrqwQQK6OSKddcdoyXsixGJaPbMqkPBXeSla/bM0edjZ+Z
AxZORVczUjBgcL4+xC0e5n0wpVBZjRz2vX7TWtCljN//mxFqeZq6F7tEgJFU6FCcfuDSWJfFWB/X
lHqWNp2M7gnAfTgoCNPKbCWGU4DJLtn3s5hdvBnQntp995y0VRgUA1I8ztN0ZVMszSDKlsD1gRwF
f5n//aW/r2RlmDqI/CoRSyAmWqg+dLgio5ZX4oSl7XBpiH5HyD3fI4JN9io6UWJoXodfqFqvjGbR
CFQilNlhKsB8XY9GQ7yjSLMRPggwWd8Nb68q4i7YgL+HTjvuDiSX6OpFLai4tGo23StiZGXldtRQ
eoIW83+96XAroqI1p69kEJNfj6Tqw2QEPVC6z3rmJA+5odZoWZdeo8G+bWj+Icr5zNevBJq5OdX4
K2PeqW3GKHg1N+0wD6dU1hTg5pX9ZQG9fTM1LnJ/dGSuQmQ36gsu3XP1KYZ8HiRe9QRpJ0AsamkF
nL60OHMf4Y+teequp20Y0YsTsVicLNHMHpJWomgU/X+/lcHGgcmCKMoMA5w/4uLM+EnAdV4B/dVa
Vpp9JuSJxVQdmI3rzrdur87ieGbULTIAqNTRvcwRnt4M3/0fadfaJKfNdH8RVVwFfIW57Myyttfr
3cT+QtmJDQgQQoC4/Pr3sKknntHyjspOJd82maallrrVl3MqlhQmUt71DkS/hdBxFm8JQV4DOBUo
OQJFTlm0AuAJTg/49CQrHvsWuPR9HwGbQBNgbEoBkiFWDmQpbyJLN6tJDsfGkp3R3X2zdFT3mz/v
ocsEw2UY8XhNl15sigxHMfCmYYnI95b34LOjq8Pz1YlQPFq/cm6VFBqMy95d/mTVORh+/Pp+eyBr
I3ibrSibyi1ZUsM0uQMRBVCjDRM3i0ti09MY8Malj2Z1tAUBmQfRXqC4TcosBDgSUjqL7MbCiQz7
0fM++/QXMW5X/2x5GFEDAABAB94Mx5FKcL/LLJbMCI/ddVMk+3p7xbZulwsR6qSWL7vWrUqbJWH2
0XOfO8c7LsiOmJi5MQwdCOvWwq2rhncDzCxUb+XKB5O0L0KWTAU7UZfGOI8WoLDzRWoO/ta1fClp
tcULcx4sgy8ZxiMSKwIsw+0l02mx/v3itwtSY/qb+yzxir3hPiC13dUPk9jflrKxMTYYqpEGwVj9
WzZTClqDMOdGlSzVl3kaTha7W8zirq7AG2tpul42NLqSpRwbcwbuQW5A1nh252LXm3GXVJbOmrek
wLeAMBV+GektZd2E3RmNIRkmq3qWRa2RFVHf/rUAr3fnm3WqWT+1S3g9PKsr+1ecotQy07z0SQNx
X7q8i7ruY1eLg5ulUS+ObvvJm/720F2LZxcwxrLEPRJj141J6KDRxjB35nxn6FZg4wa8+iTl4qgz
JKVpiBXI5f3AkmV8n5O722azYfgQ8UoWSeDHQyWEWyrhhEvAwaI+1xGQ8yzxfFvAtg4/BSgP/6aS
3pivAny0llLnxMSHMTz8NxlK9Nb6gDfsDFEnQ/Aks+cxQEFNm3jTrdSq6MUxtgZXoh0JYYjtkSG2
raJ/Crow2BFvyuKpafv3Ds9Q+SNWjrFV8KXahrnSGPflqZ9CYATmthcPaDj6eFt53XcpxySr0Zhd
rgscBE9s/tuQ3/7b7yvnojD72U0zLC6pln3odfdDriO92rSRdY4EDMlo7FRLc4vRIcNnIiKa+qN8
Mqzz42+oAHBgRN14qwCy93rr5FT6mVHi960cKNX5eep0J3VzEy4kKJsgnYL56VywpBlEXBdm7Ose
DptrhGgeTDvrM0iNgh24p4wYS50Y9GsxnU32pWOau2D9SOXlAFiUnyIUJWYHM3uzgIiB06jm8WAf
zKc56DT+cGutwFwEfkHfJCEmiK53wzU7CYpBPFCK4avZf+mcSSNga6kuBKiYxXM6AASuwGMudPnR
GIeHmpgA7C1/3LYqnRglPu1ImVHga9SJK3306T9YAF7QJWw1a+Xa12s1j65jTIsNVbIhsoJPdvD3
bSW29hy5YIKuFztASkI53UwOninXtWKjfYdht+/EeMf9bIlAYrO7LWpTF6DsvsJj4KQr7x6LuX6e
m9Cl4y+TJChZ6IYKV3+oGjAqQf9KUHbE4F44+TmUAV/LD+aXZTSOp6btPvnun1P5sPi5TqJOJ2V/
BKCEBgCAQSewFZnVc6Wrcb32zbzVCdNDK/siJsCVQznU1GrBi1EnMqvkTlj599AWu6XsnMghMQpN
gAHb0cX7szHnk5kGh9ubtu7/W/GA3Q+QsULFYF2AC6/HZr7MkxvUCCs50pd5fm6le/bZy7JSLZqT
Li++vaA/5SlXdbZwvJ8IvKz0nin/LnXYQJv2Dszw/+mjLGcHRO2GGPj9g/3D/fOzxtFsXglY8BVV
0387Q+sNvesgY1Unk3HwgiKazfuq0dnc5pas2QmwvwFlVu03RRd/QYDIw5J6pt/aCqnlbNqT7g49
kTtdxlet27xGxQ76ejGaA4lwD9f7b5VDNvYFMiIgXMuPIPrOIjlny90SzDK2PCONzdIjT0HvUUzo
At+Gdu0jB0a4DAwQV6DxOZZZlu2skIZ3ZdoDCbLlmMMLh0n3httcfDAAIOsFlmJTncmtCRdD25d4
Z0mQ0X6n5oCVOd0+DtsyMJCKjoCVnVeJyKeqcX1RM0QSWRpbSwhmUi+a6MttKZtGigTU/6Qoix72
g1PbLqTwbNePx8J9t4jn4K/bQm6pgnksNQ1FrdCaK7ymE78/9+GhGJ96qhFxS49VhHIfm4SOZbau
VslA+HZm7gPnsTYloVNEuYNBdOoaWQ4p7fBt5s9SvBvE8b+tlfKI8ShAFcdxVcR+RC0ntM7Lsv8N
EStsJkFZANhGylq5DOBQQS5YkgbpO2fGMLdvmHmE/NfutqDNTQGvDab8kbdFzH19orPUaReD4Tk5
uuJgTQDNzoF0QdJ9M2lauVYzVX3H+nRHNx/61ZG/v5Zk0h7NeD3uDr9HX2MGrLtdkP5tzH+NmBHK
66+zn2p02/IelxKV41kF87jwrmZJYBpRGb6kbaOJLXU6KUczkByUlwYkGOME5L4PLcckOjm3gQ0I
rMTt9yX9fHu/tq7719sG2C/A61OxmquMmqwMcU4nE++XaEZDKbARvoAa97acLbtAkh0ZdnADW28M
0BmbxectDHAJ7jh9X90Py6EsNUK2NsiD0QFnAlzS+OfaJOa6pvWwuLjZ/O8OFZGkv3GMVlzJAPjd
DuC6FAvoBotQn8M5TjmrP/tVCywIv84TKodFYwpq88arb0Sv+Nr/hCIYOsWulfGdPgUxNm4FbwnR
yfDYMfOQ0WJvokXQtB6XCt253vc60D02ty48KIehfeTeHYTT13JbDAlzwGDgXLXznlP0mBXf6aIZ
9doQsjJdo/IGyDMArCrXhJ/TcbLzqUx8ryJPgmfTwZmc6cx7mWry41tBBgJcsGyteWvACynXKy/E
MGbBXCZNkR7avHjv5NNB2v1uacGtB0ScCaGGid4D59meCGh25SORQwQk77CNejSHRHZYoBSdDu9/
+UxcfdhqzhfRLxklWlFDWSYgSP+chxJwyW1ECnpHfc1dqcLMrMZ0JUrZ1H5mfu4NQ5kAF+XAzKjN
z8XyPARh5DjvLecu5QmZqh1BL0ZJ4X6K3e+oCnC9lTkR4KDKZd140qxSZErgq7tozn7YpYkX2smu
/rwtZ9OuUEr9nxzlgKJeOIcd8cqkHuf0fT/W9ckr5k+dZL3mfG5KAm29hd5AZE3U7sDAWwxv5EuZ
OBnbed6XPBfAJ9YyGW7cmw5W7F8xyi0gW5JW3LbLhCwxYL6LGNkG8HSnB9ABfislWEK9dl/24kFm
7jsTZEF+2B9de+JRbS77IBtic9SxMmyqjqOLaxwDf2hjurZbQcjS+iMOVCH7yD6laRlRTel3wy3h
ysNwkIdRNAdxy7WIpTKaGZVunFkzKABtKnaVNz0T0T7W5vAyBZOpMdBNgYGzBkdrpU7F1wQzW5vj
5VYmmfEHqHx35hI1n4dy3JXTj9smupqgEreg5PRTknIUHQ+xMWkhaZ4/2dYnA+jhlkEjEiDZPx+M
8dNtcepQ7T9HPzQdPCcIsnuqZrQMad5So0xG4N7HZlvTvcfHfFc5Zhb3U5VGU1v2OytPp6gcKnli
MmvvXL6CPuTlt5T3E5ioePA75weDEiiNArkBsBfXOxyM9iQ9E5/VsTPqzKD9EpE9PN1WftNSL4So
az0PIMVeUgiJEA26CeCbbgvYOJ4rwhQmdzAJZXue4scwjSQ5tfwyoTM47d35cVgzaRl/zFGz3N+W
ta6IYjiQBeoJZErWAFu5Q1kK8ZjtKgGe43wRor/Lh+7DbRFqZ/xqLJABzsAQURScpvJOoI2Ups+w
YP3SnlhQR6nEoxuT9V0ZMxu9Pu1LU74s6JJvSfXZHtG3N007HwWI0WoAO4KyVa/7po1NvPom+9pS
WhtwLDIIyiQsnT+XYrmr0DTh1kXcguloeqptL2IWUCn6d0J0MGbzK7WbLy7uytItNMHExjVx9S3K
vdSn1J7NDH1waCdEH7wEDaBZzvzsDxwMvQt43KZ6GY+3d2Vz423XRzYGFy4gcq4XgBU5H/sRm9J6
tIt53uH1YZnL6baUzWW+kKIss5lNPAD/BUKy/BjS9yvlYPpyW8RWTOuiNeVfTZTlG4sOZB0cy1eP
gEvKgNAyxab4EWQ/UmAYibmLc9+5M1odTeXmMQVSYAgsNfTGqEAG5WALNqALK3HNIwF8kfzaP5va
AdrtffopRdkn3uTtsrhLlRiFB65Se+r3VVWUIHXtrWpXSGu5B7Kz+IOOVJz4MBnvkN0q9wCLzWLL
AA9PQLshamiaasI/3YcpW1t1Tc7GhlZJt5cfDI0/27abn1ore0qGbk5xCaJtE/N/ndfu5ul74T/e
thzdBq4aXoTKo1s6nQhgOEOW7bPMj4b5R5d7URjoSMt1klZ1LySZrA9zZqCxdpkw7Piw3MnlTji/
/vzBOfi5ZutHXAjpu3IcaAZ7nAZgzmFyJD0FVanxTZt3FR5wmNsBdLgTKGFaObTIda89uz0FItJw
wHVJu29hdWbN19u7s2lfPyWp7Vp23S/YfPhyyx/Py/CRanmhN43sQoJytEiGvP1s43LaMfOdJT80
5Pm2CutivHGuFwKUI5LVktKeYrGsEfwxYHVq86j2P1Dz0xqYZJiTm3UviO398cCEDswOlI8VkaTB
9FI+o791kXV3XLo0e+zq9JiF4LHFZYUofqAaLTeXEewULkoUmMqzlWVscA3CIPCaaN3PZXjfEQD9
GroORBX79p8g4kKKothCgnmqJwJPMuaJO8UN3Y2siibXjLiNGdzF7SJj6Z4GBKBjIMBbVXZRyfBm
kcjjhnW3BxBWNHoZsDannYOWrN7bMcCIEX948i2my7ptROQodazle8zhYfRbWRU5ybUbCN9b8Dwi
3bwb878c51yZf/YPxNc9hTf3gCBW9IDlj2K7cpUVPYUqwxqPB+LBhFs69oMdt+4YavqodILWv19c
MtKfzL5uEDehdSD2/Ee/x0sDk0C3D87m2b9QR7nKchvBWUWgTmmC1JQMmthnq0IJIvI18FnpASDo
WgujQ+cZFdCiZWerZbHFTsCvjfsaJZhPrCC7rN8/+Uz3HtxWCzhrPvpo0YC8Ht6LxWuqmneIO8vE
th9dP3vwZahxyptWhyTb/yQoqYrK9yfMIsAHDGETTY4f2YX5pcjuDd5WUZAnk6sLpFc7fnPHXUhU
HMLM0oIDAqxKqty44ySvgda39wHgx+wMyLfhHRlP1DJ3S1790bW6DPDtFQUIxvWKUteuzNKHvoKw
k93Xd02r8aqbrvtf/QDMcy1B0A6h3wT92tGJhiXDSLH7vncxQUx1swk6ZZQrbsiHKSzXpSxQr3nQ
PVt1v66EVIPRm0s1Yana83S8u31etw8UxikAKYTiCWok16skC6MZlxKf3rRDLKg8yobs8nk5scX6
s2icMUYh9UmEw1Mu8iQfdF39m8qFaM3BOFZIMId/LT8YDd+w1sGYbq66yMa4ykfWiunbbTW3Gi6R
v0Z3hB2CcALQWNdiQjuvnYqyKkHmM15QLZ8AVAEcwbjN7Ljh92ih62cauWd3/FT0y76U5iGt8ru+
dCI0dB1mqz0JaoG3pkjGnHy9/Xlbi3D5dcqtyXtW02LC15nAPsi6IOLly20JWwENXvMm4CisAIGe
coE5g++UvMUsUF2dMtHtadEe5DhH5h2iA7zn5R1z6e62zK2I5lKmcqWVJGCN4a9rnn2l0o2zcohr
/inFcpbdj9uyNu0YXAGYdUBdEzGHckikWwnqWwiffOelRgNh3YanJps+l9KLF0YeXLm3BMCGcw8E
pI0ueFPhb16DnEvx6w5fOIigoXkdZHOVYI4MCKvlEaV7jKsBnqk1H/r+I9BddxNB4664b1EhYmMu
I4HkwQ70lPkgDmjiPISIvZZ0iV1maJzLlu8H5zmi/hVQ11aLOFbej3ntYXGs+dAU7+pPZaeJLjbf
8sDos0G3BoJ1OMnrBSgBPCyaEK/dpq1iQLvEsvtoAS+2zsyPXWDFIk33QRenhhbtdd1Z1Y9dSlZu
MKvqUlvaJi7fEdTI3Rzl4zvWf5/493b67jhLZDJ0mLX3BsJKK3X3ne5y+X90x3QfoIIsVBsV3U07
CxrpC/huk8d++9hgqhoNubGcl3ix0bMe1uesvxeYXr9t9ZsnbAVJBhYSaKDUvHhfeyOQnkcsemon
tYe5mM6Jh0ZEftAd20I3xLhpRhfiFCNHA0clinxCxJB9LMf2aOSPoXauRKeTclMvhSBW4w5ImzgC
2Mjhg7C+WvW5DvnJKn+RGOyfY4sZrFdiOrQlKrdG0IxtKgPYji3AiAHeUI/G1PwC5GPgHWh80KZi
F7KU1WtkGzCx5oMKtqcd3nPdN8zBD3j9EBegCrctYyv4Afrjv4opq8jLCT5lFZbX8mD4Z+BaHNDu
C/hmbWV6PV9vzt+FKMV5OYU0M9OwkVgg32rR3Jf2fQpUpYw28ex/Q+gqKXrlW3ArSE2Et2mPLtir
VnRe+82A62IQQUKGS9cK8rgff4iijUeuEbLpOfE6s1GWBgSI2hMZVGFj9QNW0sqDY5CdO1rvSonL
PD308hNSiVFvmfFv7N6FzNWULryJj+4yUo6QGYpTbX9hLqasnfoIWM+PvyEIS4eeAsBWArftWhCG
3gIm+xYuuprmYzNLcFGhC3PXmVkY9UPz4ba4zQ0LkOn6p/ysckHmfSbafoQfqjLwt9vPcgVr0SUH
X2O5NwaJ5lXEtC5i2ldffbF6xKSy6TluRWAe7PqgG06pj3KsB/bhGsT0HameBTWBaPIX7aojRzuF
BExXXd4t2a6ZA11pa/MoglbdXvl5scbKZorerIYhhJWK4V3b1YBQbIbIdReAfSAI+PUFBkAN8jnW
iu2kjnxnXgocettFFISOU4iS8llqT/x6UanreylEUQioZ0BpmDxM/+d8J9i5Rk/XbTW2rspLCUrk
aI1gUOhzgh0ENp09/G3JI8mdqEed18bw321hW/sDoBAz9JEEW1tpr8/AHOKlnSF8Q/NJE7eMnvk0
n7r8nTPgNNwWtWX/NmgTgCjuo8P5FdX9wjI5WkgQBARVUhIgl9o71qG7SjcCqBOi+LTa7+c6J1g8
L3xmEqzbxR6Md/9RE8WZuak1+oXjA9dCngPDigl7MITu5Gwa2sVyKTvDSgwDcYHlAtlNcNfWGh1W
K3pjx2h0B1SMi7hNZeddBkq9cMFkoSTtJ6RXY7GUz2C4PE+2eewa/leWhxqRm4aNXm0gSaHTCR12
17YmbWmUDt6iSVG0iUfQWuOcCo7KITqdkeS8bW2by0fQ2GsBVwy8QYohcMdNAW9XYjjf7OGLTX88
BtTRcQRtmhtBpwSGQTHvpNq0rMElYUw15gbLkMXUbt3YJYMFfzyy422FNk/qyrUOkDQLIBpKrmAy
aOgJEyOK4egeuPsi8uwwDSXYozQo79s6/StIreP36Fj10wZjbnwIIyGnfTg+gwtUsz8adVS0ibbv
8GZaWqAX+2k01sE3EXzIq3Zfk2x/e+G2LMEBbhoiJXvFc1bcfDk3VeeSrE6yfkHHFXGH8i9MJugM
bsu6Xbh2hGRItZjqslXScYeBwPuMs7yfDbhYnvHv+WB9dAUq43X6dFutrQXEjQ1IfIy6o8tYMfBg
rLOsNTFF2wog2wbfqY3siQGemPHxtqCtrhko9VOSct3VPsYQRrOrEwqgHbCV5uiYDjvvsQNq8yEz
gzLms+hPblZKzGGE3weSgi/FMQ1g74QJNVoSd7WT/cZ5uPwq5TYBlG8hpwnngTsvfvC3ZX5FOS+v
dYjyW6ch8BBMIMLGaIarKG+PrM7RnIh7pOR70p9XbzL2meY0bN3GgKhAny76vNYe7uurkVQAyZps
DATaDahogmGXDc0Xv2/PnW3s6YCcdGFpjsWW/eBMYFrAAyoaQrRrkcLLeoY6Yo1BysWJcvnBdoLY
GoBHOw26a1Iny76WhYayPvDWcTF02/zJiv1QATkXCYE0XXa3jXXrFCLNZ6J2taKvqU07iJwa05i9
OnHsKaEeGKiAbmV1/bGqyIFXpaYHZut9hF4yIJihCRod3cql7FrC5XWPJui5BpQWGci7bvrTGcL7
3Lt30AKE/+scTkRzQ6vgcq8vd0yP2gTzT8B5U1/ubl6RycgxZuuBzzbN+8e06N4zJAnqwDk6HjK2
CwN8J30AVPQ9WdKoGLvfuH4A7uuDexIjQCD4vN5Se6bFbPuYww3n9jy2/h81dWJeyju/1VWHNq0H
mWs0LWNr0fJ1LQo2WTaWh+kGtszJFI7vfDQHytl7CLSx94YoVGOAFxSszD4A/r8WBXonEoYzGs0D
9hKIJRbDtAObEvoFnm/b6aYgvAQRCAHiC1Ns14Jsi3sMQH0YpbEevMD7wOofbD4bxP/1R6dnYtIA
WCVggETy/1qO1wUl0mKYonAN85ShrbE2u+PvjExfSVHuktad8i6QmJzgSFtR/7Hwsog2vxGyXklR
bhFn6XOer1MAUhrvJXoyifFkG/1aIGR9sUv9Pr69SVvnDBJXWB8wy8EHKLvE53H0Cr5O8PhkAJ9F
FYflI/FeZgKPzvcNkEGbTEat+UcGmDkM6Jxuf8CG8wF0JMKWFWUG512x/CZkhhwbE+fcnSJe/8BD
43fAf65kKM/NjqAyYg+QUbs8QmkceN6RV3/9DUVQ43eRBYDPUfs7iqpCLZIDzIbaP3yGVIR4pGDQ
uy1k60zZJgBMApTGUSJXVmtYWlO2TdUkS+E2x2EmHKiwzndutu+BqCU0nmZTGuCAgXKACiLEXZ+s
gbqTF5YBZkOy5SQA8J617dMAMlTGBo1iG07NA3QIrlp0x2BCVDF80wNoY+FmTZKHz4CwX+oTJff+
eOfoKHG37M2GH0O2BimkN6wnoHHhnKQGS0jb7Fnan5Effiil8/H2RunEKNfFyl+FgmzZJN2Cl9LR
r6Nw1MyTrCdTed5ijPqnJsqS2UE3Mc+hIMGSAFmVP4ZWh2O7rQTQywJ0yuAFuNrHRTpj6HKz8Qco
QdoXCCDhsyl/3F6njehinQX/V4Ri0P4EEvsCk7CJhQHkqJiliMJ+QXvCviyme39yd0bL742avNyW
uxXxI+eLGSHA16JNVG2X4wzBYe97ANlohHMMec2PvHCGaKXZhAcJcPUi0DpOk+29jI6PEWTuxyWj
zj6gvntC6ZPGJp8BWnn7w7bOHEaxAeKLj1rnXK/XnIsxH0NkbRO7nY/AzMZjZDnMzkOz6PJiW93f
noNXFag4EUbixX0tarJkhwcBjoJFvROYAA5LeXLaYO+PYRz0sYlS6liEd0D6ibMPYe8dUn/czU3x
YQym2BZPxNU1S22ZNIAJANYP9ZFJVU6NmIEekRVNk7DWa6NAuFmcu6nU+Lwts76UohwcMY52Ix3Y
3DR1Aven8GI7BxJkAEzhw+3d3HSv8K8YIgSCP0bsFPt2msYurIU1SAb98FsrHtFmxou1SDmaQDC6
59bdZN+DpybmoX8i7fQbVzh684IV8gyDJq/TchdHmGc1JTUTDUqX59k+1186ziPNGd5aT7zrgDoN
/BWElMquzSNr635osWudsSuq4yLSXT5pniE6IcqmeVMN6AgfijRob0P8FcxtZOvA9TaFINkAVwTY
TrxBrk9EaKYdwOgnCMkfkROIW/HAQE5w2ya2Tjj6YdAEimoT1ksJwMOxXhqEPBwD+R0oiaoHLul3
28NEYvU74QI6pEDgicc1qDzXT7nY/Y4Chq7vW55Q0R0pM77N9l9WXdzj8N7WacN9w0OA13WdOnJB
4nUtaKZmAdylvgFKTp9GITcORp+dAx9PCzruvPqP2+I29ulK3HqPXOjl92mNPFjXJMEwR2nz1SpR
Z2raX78nMJH7WmgKENip7bPpVLdmnpqwa/QEs747ZneFV2q8+NasJgH5gbvuj4tJxlXXC11SQITP
xcR50hnBcQzdD3n2zIfigWB8den4rmm+opU2ZlREXVof0TwSl1WvOV0bFy/KaUCRfUURRYPH9Udg
kIJVxdDxJGj4qRHizDJNmXXDQjDgh5w4WjvX20g5WqhaDNVAK56Izova9F3uHrOMrWjtUTrpXNuG
OkhWI6xAnczxA3UAxCcZC/xq5kiNWM6yg/W3X7w8x5Ptth1uKYWq+krGDSFverpHd0iXZV75acO+
OtStzU5kZPQgmWtFKcecX7DkrsYsN5RDLI4KE7QDcLZKG1ej7jdKgLQlXsX35TK4cUft3xh9x9K5
2Kp1PNJRn2W9FXhGOIUcExhhcOy5UZ6LPDTObjN1mhOwsYjrLoGkFm8M31NxcpkwByR1US8p8B8c
Jk86Z7cdiogsxDkwVoSR3/SOJmmwtYgQiCyaj+LQG4aeqQ8Ho05Zm1Sp+Grka4t6mB5vW8fGLYWm
ewy8I1OHyUcVDrFIPVNMudsmefcAwuqdCDmQK3RIWFtSkCMLXhss0Z+lHN3SSylrfCoSB+i5/vKM
krAw9r+uyaUM5fDSbLI7h5YiqRonPraY/7NKzf2wtSHoHMCrFtFSSNQMWC9nuwvGQsAr0rtgEd9r
+jtD3IBqwkwY2uSwJ+oj0+ktTwwOF5hkJsfMN3ZWm+2HIb27vVpvHTyUMNcsN7gp0PaqeF3WiG4B
kice6SRLhPuFWCISdR/JQge4qZO0Hq0L39FTXsG75w1GL8BI/LkGC5lN3pfG59sKvd0bKIR7AFuD
x9qbvemoT/rZkfDu36w56nVPct3PK2kGDlynbEBElBilv/P8HSvJ7r8poIRcbkuKLB+gwLjv4uF0
+8ffHkA8VYB3j/AKTgdoudebgIaFuecEny/Sox+yqO9fglxzR27KWElaUQqDYald3GbLkBjOfOyA
eAyKF0AXm/bzbTW2dgF3yL8i1ADbFl3WTgRWG8wRky8AoLst4K2xAoUKF+56LOAw1WPhMjOfK9dq
krKbwBtJzCERFkdVnnMaT8a4aPzka0hxnSC5FqicDj6NGEsCFE0iZBzMR8533bNs9yI7GOeCPVhS
Ywg6BRU7zhhzJxP1yoQ0qRMHbpueptr4zEw0pjqiFpobczXat+oBBQIz3OCYeyVjuzj8dWrkbHAW
qGc44471GLVyEQdYo9jb8u/W6XeT1RhROo+a++2tw17XFQ0uJsIrD+Pj1wYv06XwnRSvJLTt1PxQ
s2wHToC0y+OifLxtM1s6rvWDFVMdA1Qq2jlGx+jAbARYoS+SGuh3fnNOwd0Q1Ac7pVET+BHRBXVv
DwKmCwEpBC8Bp0389e8X69qUjYMgx+wSx/nerxDbmlbqjeW7+n1l+ZhN/bF08PvjVCDxAApEmr1v
iqgMNIu3YY9wdFg2RCDoFVOhIFaIztBZ7A5B/d9j9Q624GEmr9YmkjYVWsUAXBtxjsp9Uted5y9T
2iU58e64D1yUT4PRxEsrz5WnqQuui6MYPVw4BCFQwFtJ7XRoZryebbPo4VuLqAGsjQu2yvTzbavb
FAIekjXvuWK9KCGVaIwlC1wIybBeDX2Rw6HqXm7L2LBs0JL+lKGEVIYFTKkhq3oAyphxUNFzi+bW
CTQRc2Huc/7dGUtwNdqF5sWyadyBj5AXsRZOlmJ8Qropmee6B/rIR8Yex1GXM940OrxmHfw8Mnkq
+1IVNBima7o+MdsP1ZQiRzPtcCNNto4jfkMT1Id9lGXXTCFQjK+PqWCt6czjNCQFIBz2ztjKU9cX
oc6JrN5bMTj01eDNiso3OqBUr9UbfZ6GgzskM1vAvlu9NHnwIC3rMJZ9ROrx4zzUH92Fnb3iSMqz
FbwQ+eVXTQVtV2jvWdFo8e5TL3r4R1Q2iSOBnZKyfY7OggM1bGSF7TGNhF1W+zxDaR7UJidvmuvT
belvNxTSkTj0QGqBXJJ6unuOsLBvA5lg4C6W4RJV5hHuPeJE8yR7e41cC1LuXUsGLM1SXyYlCIir
w8gPI0Z7sgeD6PZ0Pb/Xe4pKOxwXqo3AKkaQfm06XZGKoCNyTPqRtiVAvKv2bDos2DMA58bFAgTL
MKzTGN3nIuJTZh0Ms2uOt9f17SWDj8A0DR68eI2gbnj9EYVVE9rDgpN6SXcTiOsMOkWGcDUHfmP7
kJdFZRcHBUVDNQE9pSmbvRFwjMG4px+6bB2VTHLONGLeXmfr2x0oo2CNwOPHWz/jwml2qJ1UfimA
Kui15j13huUhNzDr5Mjqa+8DlZvMZnfnVvMTGtEdTUDymom73lDAtGI6BxBzaAr3VSX5Ipdganwr
8QBcNLsgw1o+8eqh+nuku/I+XD7ONo1MGafDwSvP/Uf80HFOP8kfzH0q05NJiliHwfZ23YN1jBko
i5hLROZ/XbCLBalt5mGiOLeTYur4fham8B9DRmUbe7nXYDCPo6Kzv21SG4NKANcDkM86MIGtVsvD
crAr2VcL6Ix8GYEccVeHA8YbQS1sZJHbhrum8vfzQveC/Pp1jKItOEMweohEGKb0rvXNLFo1XWVZ
iVMbYMEriZd0Rd9+uq3hxqqiGQidXHg+ANtUzRW1lZDof8+wqiBTPpmSCCNqMI4XDQ4e2iOgCDSX
0ttTCh+GeBBNZCv2qJoHa+kyBT6f7QTTlTYg+wiwtL5VwhP1A52aItBY8sabBdWvf/DCUOF/U/5r
BOoatOmsxCS7uo1dH2xuEXd2gM8HwVv4rsYYzvTLN/y1TCUUMWnqiTForFcwDD5+GHYNqOGBQX57
7zauCKDEwirRiweUksC+tpCyxaMCmT4r8WtXinjxequOq0YwvFuqsm1i9OuCNyTg/bLL8gUjaLUB
6MbbH/HWySD2tl5z+sCAeIPrDOKywJgMiY8wLPuIHFOwm4B5drCo8E/eUhzGwS00x3JL5hqDA5QN
+RNU464VB1D+MgFez0qmOUhmkj/MqABGjRMKUH2YSRZSjZJbK41uDRT8fLTPAeLuWmBlOJ3bA2Qw
YWz8K88xrAi0SbtGiyVgJ+8YLWOj6aK2FBrr3Tgs8AI4/vCuaINR+3UtkduimHDnoUvQ2AfT2H9t
7DqMe9rJWePEN24CAHjAiWP+Bz2y7rroF/drWNcINMFmAIyn7GMvMcZetvuBAIsIscltm3kbacKr
oX6KtAvmCN6A5pajwYUEIByYANz8a0uEPNiGMDWLty0FiWI0deLcq315mVc0i4UbKEFfdRHVMx/u
Sj7qOsW3tgivd/wQzAKFwXVZL5ZtHPtmrHzqJEFVL4npDD/cPOvjFp2UmltlW9I6KozWW5RGlA3i
OGklLSsnSSvv2zR6T7PXvzNk+v325myKgddH8IEQHZhp1wqhHI3yaVU7aLSxAeAzZeFxzZbc8dZc
NEm41YUpUQZ0IXCvCMPh2NenwsXaLbnpGV1GbGDCV2c0RsVO+0crzLiWHxzDOOLfX1YNFTncGham
lsAer6jW+r6dD2jET4bpM1uqKMRwm62DjXlrdv/H2XktR24tUfaLEAFvXoEyNCDZZFv1C6ItvPf4
+lmHM3HFQtUUgtIN6eEq1Fk4Jk+avXfShebEgcCkdmnZKyOynsUGAuEmIso6FPVq/icxp3TDIV00
AuKKRosYZWCvHFIZN5znKcSI3vbyrq5L2n6jXdnxfzGEODiX3KCbtKbEOH1alYVRm0Jcs/bUIifu
CZei+/3enWH76Zcy6gS3Du/v9CTIS6MnDPk0GYja5vK+dayhvhlmQiC3L2oleXm/Oc6dTC+OzgiJ
9am5vgsaNN0iy8+spncHa/ioR/aN+X6pDnA3/zf4EGxRbWVm6esREerY8iOp9oUVRNjeXb5xwHpS
WWNaD6CEtbyPk+VmmUmh5Q9d/JmkJaDLZ/2uM3uLiXf+PAhDqNa+Filx2qdLpie0fwM7tWgqfm9T
6VPJiKNcP8TKVoHgkiGDfjYvg860qfWE1Gbs5aCKkHA2S8cLRxR6Q2jtMsrOW9tz3dLZqM8RiKbc
y2wPsll7tfuu2dVu7FHDtLfe1vOAhUDlf9/EAMjTxYu62iEhxZIWPChl84gWUyW1j0pYk6RuVEMv
fxVOgVF7yHWvc/Gx5hovNeunJnHkMcA9OjRV/KHMy+K+sNuNi3vBEQEuA2cByhSYz/rLeoTb+1we
iRoiOvOupIRfLJDOv67f14tWRKeMOJMIbM26jlPVCAq1VlEmSqraLTS1OSoEf3+umxGu+fQ9Qib+
FbbN8hFbrs54XSldWOUIxHdWlu0SB9pOJsmaV5vKtL9u6uIXQQFBegUeCFj70xNRxqpSjG1HZKfH
g4dG8ID+h2VvdDQuWxHDn3EPOHDx7988sMjuLrYdDUhdJLnzAsMyOZhFZO+uf8vZ6Ua5F6cNgc2S
KSCuEZbSiBBfiOiR3+eh2wT6CwPjdq3Gc27pH7Wy3Vi6s2AccyCiiBr47/FGK6+qRwyAbMqm87Ps
YNQ33+f0GNwg4zHq+zh7b1CMLZJjxghAhiAiEifmzQIa5dJNc9D1qLNJboavcwrHy5k7ueUhznYK
sL7QQXbAjr4SeE8NBRPI0URReyZPD19Q288pmElbU4dffefJARdWRDyM6gwB+PqA9+pclWHfLn4j
NIE9U5uzEIWLQf+ZIZPe7RilUmiPk2QP2X2SJP2Lo0W2c0wHM7MeyqDUDTCkmr24xFZRv2v1yfyt
dZVR7QPDir/baHN/KgNZqV2gLqCOp7bXH7VxTPtdLSn1S94UKTMBqtL5Uk6R9recy/qX0anLU5bY
6aciVZvnrJulfRYGeUKyrlUfB4SuqbExWLrcVUs/viQUiJ/GPFk6aCOO1O8HatW/1KJMf+ZzEH9K
gigrXKOoyucgXfTMqxbDfNCA9Ed74NAR9xlRlm9RqvKoBMMo02CJxvmgLu3gHAGdZsYhH8o0/qSX
RVS6WubMD43eSPohilUJsrOh/TSDRO7cCByN/KDUcfY85AybeCxiiRx8kWdU9aI6oNuR5aP0KZTj
9NtiDeX30Wqt20Su52/cqDRzZdpxpacVjf2jSDK4rG1eDspOCsoMFvrQ9x9DyiTyYbK1RNnlhlIn
XtcVJDRZ1LW5W/eq+bldtKnft0VSBi6uxvkRxYxvu+mnOXEo0S3S8yAnsMH7uO7KndNGCpNQ6gSh
zIX5n//ERVgutz1rZ7rGMGrd7TyF+ZbU92sCuTp8tPMpZprk0IJXdHrEYzWJWnWcRp+RzwUzI+aB
nFkvzTE6yIszZrsgseSXvkEZys0zJ/7YlZ0VsyBaobtDX7IVSu0MrafNSv4jqLIJIFOaqAC7Exbd
UIomYVUo5e1U5pQN+0y2DXimZpxbwGus7oHwRc7BxEN+8gKNENNDZVZ+oBSa7xmGVf8CfdbUO0dZ
uj8SY0rSXTHYyCzbI4iuvZKq0f1YOcFHK85z6QaOWd4frHZopmPnNP2806CsFC7ALOtlakdZ3sEq
DLP9MC1zGbpGy/w0t681K/aKhrrURih49vBzqwWLhXefmgFx7en6JvNQRYVJ/Xs0K0GRMLXoMNR/
pGxrRtE5whL8MxQn2GE0pOhQrjJRWyqGCfFRSuBJqLygKjO5DmMjDnNSyfsiR5sn7idQLXVhM2tT
wlP0gSUdSguIMeltuB/1OtlSFLvgQW3RVOEhIvECdXH6+Uw/Sc1OzyefRGXm6ZFQ1TLNv+996mDz
srzMdaPTeFaVn/q+LftYX3zS5wPsNfS2u7u+NXOky/44iHi93xw1SxIUqtBiLs/pNy2LOejlEsp+
CeL1qReNeqvi8OYA+4noFsvT4kneeF/PzxFPkOANAYZEJGv9SGR2a43tJC3IuSbOnqkn+Q3vbX9n
tHpJIdPY0i4Rb+ipXxD22DIifrKkNdR5aKeSTY1kP0piywtDvXpwBmnYGfMgbcRDZwUH6D20VGRg
V5CV4EWdrqc1atQI1UT2ZSOYbw2z+KF29nicYofHBuTpY2EqnZcpUn24vpEXroyAclOo5YWHzLbm
VMpSEYelqi1QJGrPqdW9bA83Y+8890L1CSVBdfo0dKkn5C3KdnJjMbSoCpLn67/jdfNWiw30jEAG
UVhdTJM9XQHQRK0zdIXi64R03lASXrnWaA5uMhX1PqIxvO+rxvRwlZM3L3HlOcnQHvK4T/lPptDN
x+FPHVu61ytdcZ/3svQgy8vyGZWi8YBQR7OjjZ0xSHpyboo6qj4Wc925czEHBzQb60c7LLuP1z/q
/OZrUPcIpGGkU1U0xa6/CdLkKlarFjqir03zY6XWXzuUPNzrNi4cUoj8oMpl9g4sy2rdqpkpSEQ0
k7/AcnpQ1SnYcZ7jn5baOxt1y3NTYnakQQasmBBA1qlBrg1xGWmV6pdprbuO0c03iCDlnj5108Z9
uGRKlJBESVFgRNcrV5hlMhE9+I6xN0evDY7jFgH3PFpnyXjvAf7wrDIU43RzqMJFLKuj+Y0c1/dq
1857eTDMlyLX2nsiAlMw4DvPmMzQc5Z52NKjPycM8VDhHQ2id+YmnAl5Ng7NJS3QNF+Z6FWi4Bk4
6GmnPyVd3znzvrWro760biWPhyEUMzhur5+cyz/AoUiHB+Bz16Q/G369k1P6Arma7/op3Kf95GVy
zdiW5Ysif65RSi0sDdEL+0keW1CtWxnThW0WjXnuB+1xRmOu3F7dY38eFNxemQNmVuADU86xdS8K
AqC017/3woaL6IDCg7gutKVONxxqH0Lweif7uYzAJSH6goDXoOsHK23HL6MUB/tWHdJDYSW5py1O
ub9u//z5og4mhnA71Eeds9FodjRJAadJ9odWce6NOR72nPKWmNbMvheFVG54H/E9px4Ve4bQKWNC
Gin0KuwKFElealoddFAT8wZ59eIuDOzsYIfq8CFLg/xRCkb9yS6tesOZn3enVdaXdaaBC9/wLBpR
s8Ae7YFPzdTIC0rneU7mLyWiqEk/ekbiPEdl9KlNAH3oW6ikC1+NaTEAwRYP2voljUM9mmyJr67l
QgQFXjD8Uya+bqZuZVVe3G6U7v8/3/qvQXHG3zh5LQ6odvUYdOrRlep/Ujs9IFLwZFcS+tQtZIr4
rqjrwh0tZcP2hesDBAI4BN9J6CCvEpeFnguzrag+mbmd79Q0VLw0H2isDka6Yer8KYOxxLQJzq3A
QK+nr89xHPVaXaj+YXG3BFXOJZ2RjHjzh6/fMEQJzImMX/WnEvHmyi2YnmGj9LsE2W85bh+ZcreT
0vq2quOXcYn26s9xHL4mTrtHrnIfMHIuYqzXkvxVmWwYjltwpQsXF/AOVSRAJ5QptJWXsikbVgkI
Pd/QEMM1Sy+uvycFfchmy0WJ/GR1ZU8src4S0uYwVUYsWdG+knaJ5UroSN1/frcjOrEivvfNiaXp
aMq1QWk0Rf1SHh46szsEBpiDrTH0FxeOjiAeXqiqrAMGxBicdgoaFbqo8zg235OuYpqr4RrKe0vL
HCAeUJTEoHgz4nLl2o1kmgRgRfWzJNsV5o+yMm80bdxDM9hIfC7dA1JLcjl0cmRNWzlVJ7CswdBD
zTeSrrgJrfwzccSWGPCFlxn0AN9jsW58zroNpKSSiQZ9CsSG4SGM0ujHWxA34eKC5mGQUGwse9Oc
2psGxMot/eN+PxOGPoy2032mgT5sLO/5R0OgF55czHQTArunB6aLJH2ImlT221ZFibJd2qNaD+nu
+rE892YMBATzI6hu1IXX73MKeknT2EifkS23ixkgtt3fhuZGZHn+PhDA4io1mG5UJdbjvlFUlFI5
WhRmMrd7xmgc6soQSLn7WZ5+BLX6rE0brvP8FtBFpnMomIOE3mvaZ647ozNAk/QZzb08K1U77NIi
MO9sE3yeNJrTu48oWRShmwAbMglgrcMvUfCxy6UhrOvU4j4qzRZZxAgp6evbdX4o4P+CaKQoRoP8
LGEDRVPqsTzpfpnrxq7T0/Y4luH77xtwC8J0Q9w5h3NxevQyqUmHqMUKglsGMxup6JR9bm8s2fnR
w4qDDXwUlYW1osti5UUwdZru21NQQ6CXlJ/cfee5blttf33Zzl08xxhrlPhQ9TrjELW5ssRJlhi+
VHXJ0ahyXiy5kG/yTNWOczLMXyKp33q9L30fsykBFBMJ0qYSe/nG40+BFeRF2Rl+3OhDjkx9koBL
pMKsu3pbhlvqgedHA0Ai6ER8Pk6S5ObUXFnMfbWMteEveW149rD0h77tpMP1lbz0UZQ3hVog9QJg
6KdWHPS5GFeqGmjWFG65PDlpeKMk6oZXurRfZO/wA7hK4OhXHVJ0hDqDoSamH9sxqOhBz27NTBtv
7KCMbpyOZgCI6Xdjd7i1rBuxOx0lBBdWn1bq5jQARTdQl62GnR1F0z0ZYuXOitNtnMcL8auwBfKE
rxP81dVmabORNnrgGH4NkfpY5rN0n8HLu4HL2Pu91YS3RRb1N7Nkap4+qsl9Ps3KlijQhRePbi3C
vQw1EFzkNWQwnoZQHoICOIdckBVMd50e7vXiH8RvTcSxEO52Q5POBTTyj9Zm0nDhKFGdoV5MmVpA
V8S/f3M/qsaRw2CRDZRPrZhhatG006M5com9q431vmiKXJv+HeBEcpRTU+HElJS+twGUmJEt3xsa
+iAfkjnOVNeRhknbmBdxfhVtAlbgbMwaRhl8jWTKsyyq0UwzfakMgk9NZrV/qimQN564848SVogO
AM/SbZdXEWW7mBLeVTYR37ebH+rgaIdMo93lxmnbb1zIi19EnAfLiTmmVHVPF7C0JCPLpMzynS4a
G5e64VgexhL5jY1H4aIhuvo0c9GnMa3VJVRq2yjagZ3isS6+ZIGV38iSXG3oMZwj2gU4RvQFhDQE
V3D1PW1Cw6dEAsI3Qqf8hjwRmOqklZ6asRnu+tGQ78NpUe6KSZr3CVIIhzSR82Ob5/1LrWS3epJk
npwG2d5K6uBoS4P+Xe7S7mtSzdWTFY3mbmi69LdFa3EjAriw6+inoabKVgi5B+E639waa2xI/eM2
AOYbBl4ZUk41c+Ojkc0bW37BR3E5OV1CnNKgrrCKuntrogNrqIHf8XwpriJH0TeTtzrbUzeJf9Wl
kH2O+nrYaeYQFQc7HcsvQ2ooW598rkiPwA5RI28BFBlSjZW3LDO0VeUksv3ATpJdlcjTp0aKnG5n
h+kBcEtwMzDxc5fmhHXNKDX7bg4e49xpnlB7Sh+y1P6iN6gBZTj+9wLYxRw16ogUZ4U8/VqSX1b6
wen60EYqxZw/mSFtyTIPq+eFYsvG1Th/FMnmQMUBHhJzetb0+q4XVa6iSh9GJ/fM/JeGhmyDfHNZ
OYhhvNu5APul6IAmNXE7/zw9ZrMWtr1RWvlDaT8Kmo6yMGng+3tjCdFyoDpIFR0/tS4G8yl011I1
fVgKOrP5pPzWlWHxzHBziOJZNoA6H/1J9IC4N+e6/hrS2loUltlDwGP6lKWxKL1GFoN2jOSOqzNs
RElnVU8BRDHQxGcFiZbWHNdItvKyp7v+UOSy/nGmzLIb9J6hKNH4Zwk6A3QKKHwl0pwXVZ6KDevC
R54UNLBO4E6hG/9Ad2L1MPR10GlNN5QPQxrqD0mxLHsmRU7HNur+pFIUP5WR3HhIcikfr2/o2QkV
hsV0CqIJ3op1707r0Whecqd8mGrBZNO0sEJgLghCxZ1V+kWHfOmaP0k1vZtGgmEcFJVmcj2hZ316
WmMJBHyhRNVDvzCuATKkvOc4xa6djd3GxTh3i8IW0DYAsHhgYEenthKjQCdby6sHox6DXdFUDpQR
wjSlVJQPgJijv/aQ6HdBNyWZa4Wx+kFxpuLm+kq/5uXrPeZxpyCCDg9kj9X9HO0wAspQVQ+L0pgf
ITAiJ2pMAr1gaSwA/LBknIuDLJf9x9zokb+Ks3R+nssucxcnNe86ybAOXeD8VAHwHhZnPkywfbwg
7aof13/r2YslFkxwO2m8UAJbe+8qHgynipvqIQ0SfZ+p9mNBlH2sClv7ed3SWfCAJUFl52HUxCDY
VVuOtk+qIMtePiyOEu9qBoqjJj7lG3743JmI2yUkFmxDFW3A0wMQ221Qx2at0QENunRXD4VK9bcx
8+eulZORWQ6dscUhOl9DsNAakFsCWFHWWBWdycXnjFttMmp2CZePRZ1OkYt4j1Q/VVOZbDHdzs3B
qgPmRuiq27azJv8avTYuCErZfjr2AK0surb2g+yACndjOQrbd6M1BPyMG8Wf4PCKrWtdld60tTTb
lh+qqRa7jC9PhgNCylG4EZlf+jAab4JESVX5DBXDkVmatIhtfwLi5yFrjhI9ULH04xhETDN873EE
cPvGmDiub0I1KniRUQzEBj34HpeMqnTNKbHf7e1J3QDxURICfYOu46kVG+j6kg8SUOx6UI/a0iCh
zymCTKdHiTuOFsGC0eml22hmugEyOnf4hKFUvGjECCTFGm/eBsncjEbkIGoy7aohuI+nGHRA+2kZ
lGMtfXr3ejLg1wTAChYcuZxVbhB2czkmRIh+X2ez5c6GnEleZ5vp1piRs1PCKDNyHAYxAMIUJaPT
JdXtWiEHqUpYgulNbPFeq70i7R11q2+2ZWj1Upu1rQWFgSBnZg47tfhbjs9WFW+8FWdeka8hQ4TH
L0RIOSanXxMEcxvFQk+kNDuo7WX5qZD7fKPCe9HIK9yKwjnjUlZnvYmkTApsFHT6IQbIaIR9/Cgj
2VK8906Jj0HWkb0RclZnnsnJKBk5NuKiYRzcjrkTe/SV2w0r63PNq86ZJowB1CXTyF2526jL7aYn
Nbo3Z69SUq/vEzeA1mvNxym8vX6q12cAW8D0IAe9jlaF23e6PaM5W0ZlBMZ9Jn+wu8mrd1bX7a7b
OAsXXo1AxgdxQAEEGMmpkRkyDZUKx7yXE1MCwxolXxbdKr4MpER39eyE3zpy1bsFjN4x1JbYs+E4
fpV7M3w2pyY79hIzGdGLbe+KKoNXmeu/ytLRmIWS6OHWONd1/Cp+rAEKxIRtjUjMOsUlvwsSm6Gj
97AHqv3BOCr74WH45/qSvPqmtxEUVihyE5agm8jyr0sAlbbMjZ1n9j2BbO4NuRMesrpWDkCyyyMd
wWlXzE2976ba3iV2nD6abTsdpc4sQkqCfXBXqna9D6wyerTaNniwpLj81Mll9+IwA/0Gy/LtskRB
skP5Sd51HfRcaPq90e51C3y3GykgejeqA+vYhI+C3Sw4wGA+qZuuHArg6nyZFtO+RwqAxPCoqO2t
1H9PqW9cX74tQ6v4s5JncB1QFO6H5R5og6eNmpvHT+nw5T/Y4RkVbA8RGaxux6IWXRczM/XeMmbG
3Jt7p4i/V3q9nxbrcN3UhUtPevivqZXXn82+lPPItu8RL/wQIIlt1YdufugM2VXVccNfbhlbbZRk
pX2vQq2/T/mscMf0r5ebTvsPm+TwIMIYJlOgTHV669WsjzVoc859NjDNY2SIw20LBf7GnvtH3ZqV
jb0Se7G6UYgjiDmubBXR1cqcPGhRoJSYGxtnclOz6HeNGm9JYbzSVE7M0HsQwHEFuQAO+hq/lFLz
ShyrjvxRjavaY1JEUO2HqBu+tuFgMUPLGtUfLXQafOmcRZM3tXPfe/KkdrOXlk7/qbflIto1TFwI
XerqGqodc5nqmquF8/JzMPPs2SxkRdsXqa4GhE+hpvySq0YDoT/3zWjvaPqQzsZqWG91xc6cHxRo
i8dNuCSBDF1drFzTp8VIDOkeCH/9eUCA60ZWPCk5Bu3G6TjLZIkFiHBVGqWvgeNah6lqTfj5dh/6
NkM4D/UjVKqfc7O7y5+2RDTP5OAxxfABai8O6GUhgnd6EpW5jwNLmULfScDkDPYziP4bvTEipgtL
TAD9PtQMj2Qagd7mXxf+r4TrrvfDfpa2sJtnN+/0p1irJDGnXKOU8Rj6nXSXywmhXX3M1KM12i5i
7cd3+pRXYyhpGYDEnTPINnTw2Yi6OfTj7GusSfth/jtEn5jXfj9M366bOosjhCnRuILLjOz8Gr4g
MWodOPoSIjdf79TgboLnMG8JJQq3tLp7ourB80L+K0LK0310jHJQGVoQ+01uP/TBl0BJj8zGZqs2
MoszeBInBkuCl837SxywcpCD4wRBlE+AyBTp3rDKca+RZ3S1Vn4ca20+plM57TOFSUVmqKQfpshu
D3OEVMkY2cMRPo76LI/A1kuF0LomcvkQENY/9YX2Ug6O9QJAmYEr17fg9XldLQ8cX+JfSFtiC1bH
XA/gjsRjnPgR1Bv9Vgn9ybil35t/cO6UdGf8aH8Hwe4QPBd/+M3XjYs/+9w2GTT+l81ZV1PNIoha
hcYEvDtqbh7q3ctzqbhOcpxGt94Ap5y1Dvk8wWb+f9aQJDo9CHMMhL3WsFYnv6OwZgrjvFMX/QiV
8mChllXP94go74qv+NLMWja+9aJ5msMwAegG0ilema+h/zSzbCTMtWBgfA2rkMlEd50xuFCV4AdP
PAvGB8P4J2y+9q2+ixIQetfX+4IfgaD+709YXYVSSVMjNUzWe/4RJvBcOzeQdkMne9oW0urCm0BK
JYDT9PlEmn+62NFk6RV5duIH881Y/52CxQ2H7zksRzX8bKRbA+vOLzm0blZWdACIHNbaH2OhIZWv
9pGvxP5gm15jx7sCTLiR/7y+hBdeICypQomH1g7VmNUa2kEcItdYMuP6YLiqVz9kbu1FKPLs2o0D
e+4dqZoBW6AWDwiE/snpEqIxItulrkVUtFTBuHBz6XO+ZeRMXogHmy4QYSqbRJFu3ZJNlHahgxjG
COFOfnBnei+mvg930q7ZJRsvy6VNemtKHM83xaUkK7p+yDBVl38kyQufC+e+a35sbJBYllOnIkbg
6DZOjZiLkbunVsxkbuOyaGNfPdYv2jd5DxvPbazDc/0zQ07tQ/H5usFL2/TW3mqb0no21KTHXqm0
XlbtMgZPK/NWefPcVZ5+1eo+pcbcJlKLlXjZx/sDGCdl3zw7f/SNauOFsAd8PWkmHhllEwiqp8sn
WaFmBaYRw0X5amn5Bzksj6UVvdhNeqgWx4sZTNLo35ywmly7a56WWforxA2k/ub6ul5wmGRQJIak
1sAS+PzTX1ITRldWnie+9aQ8mV/s3+buV7mTbxov5H/XjV06mm9tiU1+czSXaa4cAbdCUPGuUl/H
2Dd1747TluTVpdPCfSZCIOEg2RV+842hLK4jtC3GxDelxCvG2O2NyQ2TDV2as/azuNVQJSj4M6RX
ZB6nZgQcICzaJfFpOD8nH8w7MKH5S/4yfFL82gt2ZVq4802/4bEurSJgSdj6QPoRBVjtWKSXUrTo
euKHcu9KxCrQnV1qNIO+EWpd9FoC74dIFrAx9LJOv88ij1c4prH/zTiYs7vcjx9gS+7bWxKgDa91
8Ry+tbXy+NWSTEomYWv0HNdxv7fuV6IElwTEGzceaLFAa9/11tTKd7WNrHZUh2O/3Rv7//SHA5x6
1XOhqbb6DlkZ1CgM4Di0SfehVPLRFaHS7v0XCUzu/4ysvoDsUDGXqSGcZLSGWXVPlVa6qfMcNvbG
Gbi4VlTxEbyQMbcus6h6PTlO2id+YuWJ20jJkyyNW12ei8894CuCCvQTKeOvjvRUl1XTZNzXWR2m
YxMpPJPOYuwaAMK0J+xfs6TJ9EyNbN8Vk7MPRmdLDP88aiNqBeKHVARXmRzm9KyTzk+oH8v4wdiI
dpJj3zfQ0PeRrP2d28rYTTq5xfVdvOSlHLwHDGFmrYKkOTWJqlkzBam4yIlzpFiz3JD8pl7C9OGN
E3/BZRDdAHMAzwcXe90GNyu5r8ciTFEJ/VuyfoQEWtp4gkj77k86MbTaSMT++0pPpMQ31GwPRv0u
GA0fQYz9dTMX3mmRa0J/QVBNUCBPVy6EpT/kcZr68ejU+yoowtGdF+enmeStRzMychM7UFymEI8h
LP9xEwJ1YetOfsBq6xYpZkZ6XaZ+q8jfVEk+9rLxlM3STSCbozvZ+mNial/rsL6Ze6Yu0+IEP5nU
mZcnqINOWS67COZpu+vLculXUWND04c2N9zd1a8qSrB4qDukftQYrjUl+2x5sSpjo0J56TDRbqPr
TE2ZItEql60TLerBsIlvbx/q+kekPSlqfONQqHn/57yOKERrh/KQubqSMXWoWHYyPkdr9ooOPdj6
2dbvbumY0OMoxHCcXq2sHXavWWPQ5qnf700wEFHxWWn/lHCsP1//GnEmV68OHSr0j5AOQsln/TWj
NjjJ2CyZL6lO4TVDVZKSjvvrRi6dgLdGVh8zG13FME8586PM0/Zq4f6H+80IY8IeMVGC8Of04uVh
o7WtUfEctN/U7Eui3jTJ3+ufcOl4CQlNyNMg++hMnZpQ6jxAUKLGRPiYBy9TetsHO3NLXfvSbgCC
5bEBVIB4z2qh6h7t1cnAI2rlUv2BvNZ6zOIyyw3He0boJ0QEGPuvndVL3bRVifBRlPrVt4xoUGLq
llIgJxO4MvKPTS0fgzy7y6raZQB1ZkWPhaJv3NdLr+vJb1htGvLAfWXJ/AaKYMVvulbmH/uf6r6x
d1G5j56vb9+FdxTyMvV3kBtgD9ahN1lh3Bpjkvql5M9x/jRlnWe2N2Maoa6/Rc26cNwpoFIqEErB
9ElXcX7fMLbSSpTUz6fF7cy/YVu4mWVsXKoLJxIKD+hZev5i9MbqRA5SHY1BM7OH9k8562jLHNCh
YRO38KwXP4diMOwwEGvmWoo0Ce2+bieVZ7pvXLUMvWW5m4v3UoU4kqKJKthPgkeprT5nrIuYyUIW
btU2OY2hJ7fNf1gxtp6eNdgdZlyvTn02MgGxa83Ur5tf8fI8DDHPc+2mzcfrh+3SzkDMgzbNUSNw
Wz1FZhLo4IIdPoU4WBsjdIJCT8uOSHVtXORLW4OjENhNEj7GwJ16JRo9zQScN/ONHK1J/auDUo/1
Xk0+sTMCfcQ/hdDJGuOeDvUQ5EOLEYZshPbeCZ+U6KHOttAlF8InWkkCySWaSSBsVx8Dq2Rqc+y0
aeDGcbpvmvg2NetdBzmtDO+i3r6DCHG8vlmXUjzswWzhWPDWnrHH8r6Zl1HhcfLVZxgDvSsfiycb
dZVd/3tIgeRtbNp5eVTgJ/41uDoelZxAsEqFwU/qPttJn5d9sddur3/WJSMCnQYajiQJWuHpYqbG
Iuf5MGf+onxIJ5fBwRV4v8Nvvfp63dAlP84MJyq9Yqws9d7VrUoSuwS6qGWQVdx8bxcv6QGxcOvL
8idMvXmrZ3Hpbr21tjrxhVzVEnVTDuMQgir/yawwd5Bbb7s4Kv6kVWR08l3irX5TrVnKUIkMSWcF
+/vFym6m7zyNxbjvTK9MvSG9j5MDAzn7+m5LH1e4umuWxa1/Y7kyNS2fHBVW00MV+dO+/d32rv3z
+r5tGVndtiFclji02LapPX5PfqT/LKUXvFy3cck9iekyNG1FZWMN7xjkJuqdOcv9tkt+l5Bv2gU2
k9m+PyInTv7XjPjUN+sltfIUzVKe+1Vr3BRFdLtk83dLT7bCpkufQwj4ClYny1g7QqBugVYsae6P
sKDdHnrNIR1D0WgwtqppFwJBxKvpNYANxuuuh0WCGgEApRQ5ysWJ6SkBRF2TqfHXt+fCXQJyT0YG
jpTC0DqCmMLGccYFH0Ft2YsMhARa1aM1CiZuw9KlyjJMYJweIymBXq51Riy7trPenjI/6e8YJO8i
/q1mX+vy2FcgL37Jw90c/8zDH7Sea8Xw5m4rvLj4rULEh2KO0NFZRdZJ0JTaNHLcS/nGImmr0PYP
Yi/cCpYu9FRJCempEP4BXDtT249atB35O/fRXjzo3rL7md9N7h9Xo25d7A0vpb1yfRsvL+4bk+rp
+V/ScE71Mc7pegwH+W7cy/vYjTr3g3JX307HwjM2LF64CHwj7HGHZAjMhzi9by6copSGM6AVjph7
fizRA6M7JUUfrn/WBQeFPosuxOPEfq2Vh3qzgvfRBZmfaoxHWI5LpniN9twFX6StmbMXHkvCWpQ7
dPgn6DytHG5Xg88xUm5bgfiNO+RhgiRgkh/zWZ9uq558MoeD+RDDwPwPKwkXC2U1iJGk+qtnmmKN
qub85Vu6Pwx/ej8Z3g8ggW4GXp0eP+cS4bTTzdKGoKyiMIr8vvtZAcOXDaiQ/V0OddXZlLe9cDKo
yAIcAf8m6GWr5xkNs9aUljn2l6jyivquDZHAnjeSuQt3mejwVXkfsCup7OkXIfKZq6mh0w/Tn/Ol
38nGX5NJm/8BPSJ4Xv/aWR2L2IoIDHXaYZbxYgbWrpd+JOULoO4N73jhpOPj6bsJ18gZXAWECNdP
DbK1MRNBkr1NwrCLDYXWvELwmaffl6FS9tfv1sUV/J9FMMOnK6i3ilZBBYiR+c88nfRfTV4KNFZN
Odv4tosH4o2lld+NsioplCKgpdgGQKlGmQ80f0y9tdF+2rKz8oFOz7BSVjb2c0bHzFrClHnSyC1h
EHGyVpEZgQzlGR05AQp0q5MHfy1IDbsARNEY09FR0ptBY5zd9c25bARkImQdUInrzUnH1pBRCk9E
F3Yxw79WOv++buGCv+Mz/rWw2pQhDNM+U7CQyu0+03+g4Os1snUjKQ/oFuxI7bzrBi99EpkwXfnX
FH8tkNA7CRRgE4O0ep8KlBHkufly3cT5AdDEawuQSUA0WLzTI43mTzApOT5cqmyvjFK3635OW72R
84UTRpCGoxbCcToLaFuLCevUyf2yCg6ZYzwm2ufY1O+jaXqK8g65Fuvm+med31Sg/TwQ9HJxRvjU
089qAkl3wHDnPiRtd+Ahmj6E9qdha8D7lpnV9dF7J+ukvsx9GAToK1v941I9mlsouS0rq9chroIu
aoqKd9bcZ5kRu3FLhTGvM7dx/lxft3OfyrqJxhLdO4s28eqDVOf/kHZdO44jO/uJDMgKlnRbpeDs
dtsdb4Se6WnlnPX0/6c+e3bsstb1zx4sFhigAVNksUgWw8dZpAVCG6Mj6OD42XMFbJusK8EWemg9
3kbpKb0A1AAS6AikUQBllM8R6hmiQkTSXoDKvo/k2Kx7zmVs0imqL8w78ZMyN+o+3l6UzBDNjkOK
7EYLLM2oOmHI6q0cBYVRokXTAFJXupTqjocVNEEKsQOQG9C3gACefSao6K1Ke2+OTYy+I+/iLnrt
Ale0BlWp7fuHdmMmUGxFW8QI8TGOMrGZxsJZiLM8b5otSqrGTM0ML+KkRUZXemXArymwvRGxEy3K
IgMvuK0zUtdCbYJiYQ1JWC3RvBfQmVCIlqyUutGF3fzpPoO3yaaRPlw86qZofL3ZT+Rhr1qCILTZ
Nj9l8SjT1VwlAE9BjyeQM2lBSw6/N4r5TQ8JE7y5UNxh55y0OF2EuQZ+u5Kmvzx0QwGHvjaGGcfN
31w3hs6oQxcvgiZ3PIx8iqDTWa6SE1U8u0Yh7UVuUX5SG9XfHDFXTarlQHR0cASNz58BLLvyf+lm
RQrTp09fghFanDPjsTb+/YI11/W9vEEDxXY3/HzwjPn6j/uPRtkB/RuZT1SN4cKuCSBid0ssPmm2
w8/UpwNNRcO8r3Y3dpehwBjDNEPGMR61oFxsIsCaOqUCaFMgJP+8T+f2JcoQYgw8prdrMVewm9bz
H4PS8IsHWSbVcus0JIsIdkO8dJIdKp88mCcu4dGyXBxSpuTuELkgrBxEPSMCbS0vpy+tJQlLZf1W
fGSEI9NJPbw4tfHvFxSHKg/n3hynVgnPobST3edI4sC+8Egwqp46vtD7gQxpSg9N96PVdqn0zjmx
MdK/MYgXbDDajb7FIY5H5Qu92ADsl+5R+TUrSWhgMCyxHZFjKKZMPBARMZA+bmSCtb8WG1DSAwnY
q81W8DsiOHDGUsYhMSW2SxIMS6WHcerA9dut2JF2tdj4xn2Z8VgYbe7FyWMZQwIaYKEK3sXqEDSP
939/UpkvGWDeg540n5W57LVbB9mHbIXBgdzbSx/tudlpe2Hz5B8CGh3vE+UIjYV4jyoXrbOq226j
JDfSeU5T9CcmC07f1iQV4G0A6HDMtmjj3y9El/nAHogSHI3TUZGgEaDgPDSm/B1Apv4mwKgXQHTa
qKzCdpt8oneDBsq5jO2mMQvflnmliOlzQhQG2CcU+wAOc82Nl0SOCCShdtvP34URhtxChop45Cui
GpXfcUgc7qaiF7wJ/0NwnJFmCDZhVxXqSJBmEhWwpvhHBZSWFqtlkCHjqPm0KH8Tu3FLddhqQdoi
kdl/6YR0Xx9/rg0AQsIbF/MYCI/ZGF2r1RbDbNC5rDgmwTnCKtTgfF+tJ5i4IsE4pDTNMjUE2OlW
nL+l0Seua54eSsz/P8xTzrWdcLJXpEazcaHbYp1h6hgrXrZxVCLR8SFpbx02iMx5b9BpOij2ohT7
vePims5o3NpGwh2CCuitRhMNiTxshpF1ngZMRD7g6DclxtCNCBjzXsVlqtKAhtjXIyczM5TozMEC
b470JowqQKM1pFQwQI298uI1V67Qi72WRS163GuSyANpkf26rwuTgsPunu9nNPAMGeOjzKWhwkJI
rJgR1nHuWoBMJPJiKXfx8j6hKbkhYY2KMqZgUJdnNEHLO6WVo7rD0H9N/G4VZS9a8jbm1+b1n8f3
SI+jPD/ujxj7QK7FFqVB6/sS9rmrh+ZczkgyN7Ocot8k/OPWJADpXVJimBKD1G0Fuey22HgAJCop
8GhdJLyH9G01eSSDVgP8j5IeAuNrhgD35KqK33TbSqLZVjCd1BZmy25BhsjOVylvOnfKPlySY9Su
1WI1nXU4Kk8KN4vPmegafv8iuuZ8bqPLmDNgMeH+rphjTqtHXlLvQjCnNIERpwKJnWPDwz5km7sA
QYCWZTS4oEF+HKxnp5SUstZSPXDa80aguUvqPTYpEdFyqYepkc7+uq/s3znPiwjyhhwjwkoYhGSR
g1xLR8AYghQiiZFPNIEx9SxsTfFtX9DZQ0HoVqXmk299tQSFU2PtcLwjixpx8yWMeNMUy17bftae
d5pqvGu/wqNudQ5Bs+kGT8Pqo99Sj/AgDLhUmYuhRzW6fjNQNdxHKyblUiE9FU3s2W6+iISB3YYk
trdTObr03dtzT+6MOWsiBX16GuTeP0keqWarxXrmk1CjXYM8/mv6gF09/lv1XH3lPVolkGyz9PMg
vwT7RUTR6hn8uK8ITHByI/3R/F74Pyw99cKyhBxiIiXEFixtmdGMcvL8MuMobsiw0T1KklhaBjJA
yB5oshLWak3c/XNAPhqTnGqiHLAmxX0Uabca0Peivvt2vBNf94Jlv+kfBSlsh1DafAlWa+zfBEui
R159lLVif30k+jexhhMg7ew2M5RFwzDBjrFzSBrDox51zYbmK5eqHPvPpcRon++0cZr1oDRYRncO
jIiEDxUNLY7Y2aGbG44YbVPlTvOdwO/O6AF8b1bZRialT9ahseS5aS5LjCJJfVlnSgSWFrtwj26E
3bDXbTxJAevCiQjYqe0brhhlKhaLWA+wpP6cGTMF4CgCadwGeHRjWi75OnUetkCRbB3HtMMaX43k
i1WANN3axSqz1Lp/f1iQ178+BsPY467Y24ZOHeu7kDSEZmfbnTbQGSkfgU0a7h5UYKNYX9qSDhhy
CjbFrl0a92n/g8/4TZsJ9RYDNovLOQTRFYaG8tymeChkZK9pZS7O6VGxKs+SxeZfkQWaJrKhc+Bq
sk2fWHonNWWotecwXJbuUa1OwWfsSrYUmwkmoIWt4v2UUKFUslXLefAynv8/0r4gzXCsZQlwzvvR
ben7WU21ANAahq5s+syYBxw+p2mh4RR5bcz/scgViovtL12Dk62sej0YaNbNV7Hxef8MeUSYyEnW
AeHYF2BIXDs2MFTI2/w55jAyfTcXvzlhnH1Yp+liGK2v2J7h27qQVge5t6t43fdbNX3SeI/s8bLf
eLkLgoxPH3SsPE1rcIWBmk9pPcf8wH2xcVmSr/1WNehiEVWgoBAjfyzJaEM7s7N5XX3sXOZfGvdb
dowJdTJgVEUSCGm2IhLf7BNaJ/RNJOsAOyZfMJJn8tBZ2BTFXzQxkYTeYjyrWMj0GO222CMBmi1V
a+p8oebmvYXmQ/SRZJvYiMzTfWkyT58besxx9R5QphsP9Crlc6G2T9l7MtDmSa9yDqFpiwVIxP9y
xhybh+1dYdJ43fn1h4t9D/RBNt6iZbssl92fNSLd8MScG3rxgOUc6AjwlBcfyfNHoFX84TDEDQ3W
5wlyKldjwCB8hU9o3UqIYNQbjOJzjMS0H78QG+Px4qAQq6GH2PyvVxhZa5UjvWOIZPOvLIWKhn5U
NaB4bPtWDyhXJ3HS0bWGe3d5UOlLfA7I8r6+TTvNCzIMP43kyhU6kBGXYLuzR5XImpHUXpxfws/K
jF/xJF5st0hlNvZs/aV7QBZxOFmsybj34gsYR9IMhehiIzWCLzx/aEdKa25r5IM3djZ9chd0xu+4
iK+DwM0qLc9GgXo0sJwHzZBXb9GxXc45Cs/hiHVXcy0MJKcEpdR09x59dJbhqiC85xqPCuOvhjTC
ju4CVKSTd17QwMgNwRq+vu4ryLQF/C021gIKQLTLhhBknF/SAUMSdoxyoWY41uwYmdluzZu0njZM
FwQZE5jGWekuYhBsLJUc0l21dG1pve+JvtrMV/e548mQMYJCKLTzGmgMZ30ZfnhQPsXcyq+8gQUe
FcYAKj6Qv9TxKou7WY0peJcIJ3WnoZR8n5vxd1hfD8xPVKPGSjUWyV1reDuvSknuwx6whI1khoJT
GI3vp3aTtTw8wMlXO0Bgx9UpI1oIC32UKEMTCQBsOqP+vmkesoOeGYEhExXojVhE7pCF5ZGN5lDv
/V89cC5oS0waH6gXsixHoG1FB+/geA+NWb8IuqEh22XeF+mk+l/SYm6Zsuj9EvsiYB/TjTy8Rw6J
fKOvV5GpYQOB8LAAbkm4Kg0Rt0+2/0fiTLRYOWoS6WUEQ/Ll7DbGgrY25pPoGF9VdmfqnJD+u3h4
q0B/HyrbfdoLQdTIMegVBjaVvvrmjAor5ZhsIgf5qDeXfqXYQcFxQZNxHdqgkZDHmgOM3DDXIwcs
UB1Eowt63Fn+QGT6uCB+Q0XjdPriNnuPynHD4wU1JlLwpTiclxWoRQb2BYe0tF0kNNZDzwtJRjt1
jxDjWYvUDcLFIunOhjQYhYlyHVkuvxxzsec9w9mumO/o51KCzMUfJ6LmfgmeXpOtSsI9OhJjA43Y
Jk9BeDyNlu7Ch4YL34OVAaGNhS2NL+rGX1XvS8OhmK+h95V/ymhe8MRCfiWuO++zHqTcZzcn5XZm
GFy58WgwlxtAyZEftaDx3NLXTbh/lwwLzcNPihlnhJ6QDHu+z9R37viOUrBlmsHVFlHdwJxsDiUN
zR8/crLaWe+SZ55lA7ju9ZYKm5NrLGm3o8sEqbXVZ8CRLO/CsZtegLMXSkDuxEfsMisEINCq6wld
Ll3rc9nwEJwn467Lg2R8bJEXUlEPYLmnryqJDgtjQeY0IKqhc/wf7zgZQ6I4USXkOSiFxPD3suGu
NPLJA1n9nme8OUIV6IuYhcaGA3bMUmuzKMqLOe61/FEdItGs35ofCyJu8QB9lMjCXBqn8nCi7QbJ
J6snLYFceenESVd/8RGMcam6Yg5gKXzEs7Ertt7D3LLqj5w0q8cXJNtcXsvGZFCGUvbfTDMWJkyb
osRI9hg8P78CYJHmP/eUHnl8jT9zI9sR+BdT3yhesbKN+76UsliBbBFYmO3KI5S3L3Va+y9oMKLL
wsDv02ikEX/EqtksdXNhbOdP65psdijU8p6/kxn3bzTjv5hiZKdXetEJPggK7+8qEdeha7nk8fFx
APidu47tw+rsGYDZyNb56Wt5TH8cl55Jn6jZfTWmS5+W9HSE7eMp8sjnPVkzthxbkvJFlMtwGgu7
2/zp4vP/+KTfYv5OG124ishLFTXO8PNiQVxbPq3Xy+Px+G9u/AURxoDHjTrPCw1EjDinslFEqExQ
jtMb7RMrJ8z9YB4NU4kYxWTkJBRzqUbSDqrvPUrh3MhCkWOQx5DjhgK6WtHGgZLjgtV6Nw2BrtPF
/TlpAysbt3fnLXUXy6Tgebzv0PiGFNaJodaN1m7MLeJTLk6lEfO6XKDId979kBa2T9SKxL8eY+pZ
uik/2DY1T8LLV/Ee/qSFHZhf7aYlQ2N+cs7te1/Nve9gDq6uvAabxLr+/GrsUpKTQ7hGgU0m+JSZ
QIlNC3LySI//vqIdoHcac8M51olgF3PAKPwrOiSPQdEx1rkQRRssvEZ2qvaM8Z1oK67ReAIwH5Jt
/G1l6givK1tc9v8irrkmO6rbBVlnUTRDq4CsQhwcgLbaaiQyea6QRc3G9QMZ3AwYbSTpFXYwbt6W
heTUfXte2AA0d9ZuYuokOQ0GygFAYvsRPOShIaNFINGNhUuqD/cngO6LEuiqu+Y56HjR8PhUuT7w
6+9hbtGsGiohAhrcOQ11pTFSNddX81ppvzIhkzNSztUOK0vmeX7W+wZdeq2k+kRoaxHrYeRUxeiT
HCc8E/jden/7VWjSQcEISzNYvMtYRS80+uiRiycpmekkXBcCQdf1oTT2Xwl9ananYJe+3A8Cb53c
KIrfRBnFw9LbBtNwc9QA7PyptJzDCaHQ8j6N21AIw09oEMXOVoCLA0XlWsvQHNLOFrk6allvhqZn
KLZLkULh3OOJ4O6aDnOPo7jCCEoGOjWtLP95sIqX+T5eZf8ffL/bmOeaFvManoe9GugpaLXrZHsG
6PABXZYII70Q6A+vMB/rjUsUEtF6o9HKWKzF2OjN9HFlu54RfAymbA3U9Le6GTiGekQXIFEM1QhI
szO4OYpbr3H9scwh112IlQzQb2hWtMrN3VkzVFNcLcg6sx3KOYYpjbo8bcamFMKgREACHU/7FTd8
95FQLkNTF/iSBhNcO0E96DMZ0h/PuTVLlOSrpUpnu9k6o3+e27yWHvNIz9Ue4Dztt/RScqg2jgVY
XR58763bvSbCBIJOvkhHaBiUxnZzG50FvC6G6TuIBiIM/oxrjRmJRW5btdiEPjZ0HNxf5sdXueE8
J3kUGDHVJfaVhh0oAPrdxKbMpUZiwzW4ZnJUVtZMypi3+S8njKR6dKwVs7FVRrEOrxF9TYmlvTXP
scUNzkd7cY8SEyu7WMtVdNE3RwffRpMXTQiewe2S+wievqC/eWIcUikIgaTnoFSawRlTdCRviXxa
ELTcBLZr5BvuUoTbzNOob39TZNOWfR5nSqBDis/lMae/BrqPD65B7xv+iVzQNRXGIgeeHDb6ApUw
hQzWD88Q3pztnKJtTDVCjiObKP1e02Issr9IPMEZTysmtWmhIvu5nxn18t9JDq9tOOhxOp7t0lwI
M7dUxO82k3f3CP+cEY3MkH4lvK6widchWLogxZjSNulUDKZ8k0K2wkqp9+IYgTXbuyua2MChzDme
etqFXlBkzES5cEU3S1BRDFad8SPcdesBbXaudeQF/5PW4oIQYy1Up0xKOUR2NzdfO5VgRAVogqv7
6jdagpv7e0GDtRSzpvADPexQL3+NcJuiNUdcPCYYA6GkYqE6GbKqm2g1LBsSrlAZ0sz7XHyvtb/H
BmMc0Oms1LMaokpeC6un795ph730iBJUA101a3Slr4Bga6QkQ4+c+Cm/qXRBZEuzzLdFjX+URv8Q
rtbKquX1c4z83fky9lldzxdemufQlp28xloAuzd8HON99r+ftPeIMDZEByZaFcsg8twkZPfu0Agx
C3B7jZ324MhGRwXimfv1I9FN3xbORvIrsrmXnnPS34bu4qFUqL4Thfq3IdOJsNuhbhaSbPkWr/ZP
NF351uKRF5lPkBxbpoE4iBER7HtllEuPujIQ3Lo9vw4WEtzVsjTS05+n7lBPQmCBgABjPIC4wwlf
8KV2bgQcJLgBtLNbSCdYzQa+gM7syMToi0M/7x/mfJIpdIQD3BVr7jAfeU0vDxN51ifQ5U25oDGe
nDsrRVclAlIX+H0YuYmNxNYe44oIj/dJyxPefJz1/5s0w+pMTHwlkWFM86/GmCHd1W21wBi/4NXb
ZcY7GmzJDHuI8A/PUDFzKD7Ip45+hKduL28oTbdrfTVqHna12eoDJ3qaqGHiJC4+j4nRRaUplHgs
d6HPm87xdAjxNcAOD0htnbS9uXf2yopXcp7ouBipKui8QTCAdSaMh0mUsgBWIyyYBIq1OdZrrMhw
TbSDqRQF1PWpJcl6Zigkw4uNpw3jrzNX+4o6422UGA/twkGOXLBFeyea8yWieLNbZ0R9T+z0JeWp
+3jGLEHMJo1batClp7MAuaGTNbUjg12FFKu5Udt4NxBlPVuPPo73bhBHH3ZDDfsOgU6J5R/g9FrZ
C0yNNKGK0gaeXOrGsiRLXKskOBQbnwb7mZ2Z5vKIdnJi0reeeE/cUHmU350PYNlFUJl61VhbqfD2
nCNyiO1sE+7SluzX6IWVWoL6H8deT8V8MvCr9BHPH4sR2KEPbACMvUzSkAYV170pWRYSe/sHVDXd
n/dv9ETxAxhkF5SYG10qqhD4koMSy7JDL0gEFzhYOYmp5BKggZ0xOPMw0AffNGeY3wNKt0tiEtCl
ep4/cGvzEwH11ccw91fphT6Rm6I/607XYVOlFL7LYS6TLG+8TRGoPnW0GMMbQlzYcpbJS6dFyztH
IryPYK4zBrr9BmvhxjacQF9FCa0ARSDTxqoVI1Is503tqUbqiGboJtXRXm4pmiHAqDWr+18yaegv
z4a52jUwYaO6VlE5yY3ZVu5oKtlqupRDujCEbr3DxFHf71V35VebiIq2QPsfqmRwvmIiArw6FCbK
LCoxrLHDCQEKNNFYGBgq2DoGZEIXG0QQR155Zcq9XXLNRJxJXMiBloDrykgREb28NXZPeExNRF1X
TDGBQYJ8LV4FYEoSSSQB+D3DVjvTX5UAAcC0ThwSecDe95da/8Qm64X/6FdnQTDy6ghoQ85+konc
+fUdZGxcOO4wjpLxtg8p2cVkqOm7vw9Wu2QVrIpP11TNTDX8lWrXWLXxptjAQ9BiavDyGxPd//gQ
oKzPx3l0AAcxxmDmVIKj+G5/fu5e37XdO2rn+kdk7w2CaHiMiH2D2x02qV4XNJk7nzmB2ggBaApH
YDDQ+WmHxYKmFBNAS1TLFseDaSmH8tIFUyHxFa/MNZ+1/V9qrSooXZfLmb5UT2ryXum23Bl1YaFz
skGTpBWHNI82WmJJGinEJ2m+ngVEil8wQOSVQJgmwrBRs5Lk1a4KVxkW8pzu38BJCWGRMbbVy5jR
ZtfplsIClZXc788jfOKM6us9L0vDo8DchiErm1nXev05XgaGTqM91T/v8zDlxlGc+psHRsXnQt3r
QjHyQKQftLN5ajRpNP7+/RuIMKwLTLEdFBwYA4SUHSryRp0f93mYaB1Djh9bR7DsDNUlIGtdxyJR
jtoMHgL9uVyLtmwqoPQYbnX6C8BqpDlyQ4+JY7mix1jeQa6wWWgGevppzMYjO16iK3Sxcu3W0m0V
E2UC2iHO97mcsIzjtlnMaSmYlrzBQA3nUq8UPQp5tXhMZhgy0vdyMSd1tUxc5NczDt7GxMFdkWNU
Ly/dVK8CkJNwDWeaipHqY61pNJinRI9fHL2mmf98n8Wp8OqKKKON7jxfeGj56NH8kD7Xdr2L8TT8
WW6BXYaew/vERjvCxI+XtL5t7sXrsJ9VMXZjoEDrucU5TLG2tveW/xsJ5kEo1xgVFyOQiGufJsWP
gAcSNcnDfD7uOYfu34Lvqmnp1qNOaCECUTUl5Z93umLY/YIC4wW0ma/6vtP3ZxfN6p7Rcq7uRBB/
9fMjgxeHEElaLXXA4jz74vtMDA0djtZXeRd26r5eMsHYh3JWZ646noMSBYZWJ0R0MA6U6FSPfio8
iNaJMeNrkTHWIZpHqj/E8/682ey+S+7IeZ+jn+eUkhX5uW3MbbglbxjpBMru+lTsEprsPpEzJveV
jyfaUSgXonVmYpcGPj5DGBpSSj/bRiFVznsH8jSQMRNlhKUfeST0Z3RLoyLotla3EDlKIolTV/VC
CRmzEOh+3ad4g6CNbme1jz7BK57o+44Ep8dHqcR7aJuQNTlhJXZ8OH1pj18b/fy54eFZTGXhL7T1
ZseVilXATRdDW4Wj99CtsKjuMF/Gny6S5DwE70m5SnN0j+BtjbhvFMnF6cl+XAsiQC3OTpEQTfr0
am6gNelQLkgwV1sJNH8R9yCBkApF+d1hWJ0T69xtkPuzbXMLsBZ00lZ4wp/01dcnx9ZPqucFdebm
e2GbK4GKM9WLVyV/SRIzLu37N2CSQUgPCUB0/ADn91qGwKhVOr/xh7Mo9j/FwDdqvaNuV37WuVCZ
8zAgpdP29D7RSb4U7AbBMnVgoqvMtZNzNHoNfjici3znhPuiepjPeBDhPBoMY3VazX1spRnOgfYj
rRuii+sZkKD/N0aYSyfrkRMJegDTVTRUklYjtm+O8P8+lcnYDdCQ2EctKKqGjZPXhzSo2L44H9Lh
u4q20ewZmZMZdSzs+rFToye82sxU4grAhsgJApYIL6nFKNyLm4XERK9qXTYg4t01SOPopNkWZ/H5
xyE9WiQ3tmpB3orH+KEg/eqU0OXxPsdTmZ2rD2D8g6x0VQ7kneG8ee184iKSe+jN3Y/MsmL66NPc
MGsjy2nyYa5Fo0CFyj+gKMvL6XwXxW/inws5MIpayoO7kMp8OD8/77It9kX+6FPqEntGbQz1uQ97
EaNooeGhrTbAs4Bz/Sfv5gV1RoW1YQYwE6EYzk12lN1Tm+RbIXtylMwUGwS1Dg9HmnvsjDp3gu70
QgV2N2jd6M33g279KHcdWf3yqW0GyEEXND2djjPjyPPE0uR9/c2syvQIKXVYx6I+0t68athh8fku
PwEHy14R22zM1nhbf5zW7fJrLRD61pjmU0B4xZBJf6Jhfbqqo0kCD9Zrra/k1vXiPoG8xV/p7LGQ
z/e1mvf7zK0CiJ08yxpc4yB+D7WnxYyT3Z76feD3A3JnfOcBuvb6+4tALOddtRjO6iJ9lbziVU//
ED12bOSDaIQR1gfNfMDMvibRhs0w5J4wnJ3cJ3q/qpXntDfui2mqD+6KyMjnhfUZZL0MAmXArcNK
WAoQc2wBP51fYtFwHyqztdCNWQOE98whO1pR9rJjodgIv4TtYlhHe01WUINYTGv4+jbosNK31dH/
TV1Xr1Iit3LuANu49B0aSzDGm0Wv6zs/mKsRqTp0bpLazyIrj9JhzrH+34usmO/Ctg2gK2KlkYgR
b+a7/EULZCa3m8P6z0TqoYXLynfx7jygkjB7Qsk1IGt9DSiU9XJZL5+Xfy4WNAFjIRD2vuAfGmMU
JM2PsUJhmJ+N151M/XVuICT/OnJs3VTjwSUZdg9wroWFpgzgMjdjgp6e+L0w3Td+p834uTfS/M0O
e0kcJfL6uAWd2RLx3O7wowOkEB1sE8aNnI5Lng+Zct7jeg0gLsOj6jd7UQGJl/dNrszPaBtNiXdY
2TCmW8Ey15yo6tZdqNAOzECiL1wH/gZzbbRoIeZ+jYFLwypJ/7alAy/cmQjur0kwFszR+qRriwjB
/XrYEHO73p96jrpPKMI1Dcb1u7k/zHKg5KO1D73YdEW2vWFyRDWRRLkmwtwp0Ud44VVgZDMj8tse
LQTUQIsLz6txBca48JmAJkVEoUhK74DET5NH3mQ+79CZ2+n0VZrVxXjo5bF/PS0eOcaY8/vfDF7Y
Yr1bwOKn+P0ST0ms+qzsE8e+jC7j+kJeHcW3PlxQ8KUGHQENKChknITH7qLlcvnJOwkeH0wI7WYA
pm8UHET4oX8AtYw3+zHRqnXNxsjmBRteMIurAV3BeH8ry9SGqNbQqp4ceeg+E83015SYe64EKfLR
MigNh91rTV9f3z26PKT0x2FnZRjm6TBteUCUxonJeXeGzSALmVuUynj556/vDw0hW9MMyBPnZt6a
55E5TEHoSOHCWjIXJgkWlY/tThgJQTMGDDMeGGR4u69yE2Br10SYSzPouTgr58m3pXx6PABoq1s+
Prq7ujIet8dwMAA67aJ1FVldDmUOezIT5XrNOAcvgjIW+Dyi52Vb5sSzfLtaahDp/HFLXsx0hfHc
J/SZqm9f7oBZK41K3PswUS67ksF3t8yFvmYz4DgVAgT9rD097+AxrBV5UOm2MF/MPeUp7T8Ywr/P
lR01LbVSd70E5PIc1Q2U4jZH41+Zqt8kmBvYyQtMto2JcQNbQFP6Ali8gLd+aaKsfS025vLpFVax
tBUOcGdYlvVLfLAftuY45hXQ55gTz3PPiHG3neqpap9BaMjpDdbBmuOQ7GKZLLeo2WAjk83HGLp9
hl3zx3jfRoiKNkMN5Txsaovq5/v6/w9W8vcZMX5XaRIp6eMSHL2G+x2mjs8ozRJvme0Nbh/K+Km3
juU3LcaUhOitC8QU0jN2HdAgAgtDD5SYJx8dZrrBcwAThfBryTFGJQ3k0hFkaMZmExNjh+NarR4a
av+qlo+ILtcYMNYx4MFzbP8QL/3NJjtc0wslZpFmYDN2qfK+hipqaBQrlxxlnHagv8kwj8tUw8MT
Y9rIhKZEWC0OxrLlNTaI42/cOTGFcdJ93PuF7o36brxaJUU3K3ItC4OYJj1lNiY2eY8OHlOMyVB6
rw37PO/PiycFr0xrFdNfsmFjCO4NI688EXKPijEe0mJeqakCFUlSAJO5u/J1jen645FzVBOthFeq
qDB2Y+5JmeuOdKCGsBmoA6Az1japudRXOhwKR4w8f6owRiNQ80EXogy+JEaD7rcvOf8iP5Efx5uK
Ll3D+OTYkds+p2sOGTuie7LsL1xQDMnOaHelBZ9yMDhEOM5aYQxI4CAVW2fQjlcDPWxnskLOHyO9
mB3eaCbvHk8k365ZYuxHGZZiO9fA0gbk3kHPsx7JL8eyzQT9gbjXX8fPT4EDdzVp7kURW7SR6QVa
D6ORGKIqEd9DU9SapK+AUr0vwukbffH7jCZmbZ84SoMbLZFnTDC8vx9WSOjJBM1AGkS5XHJUcQIa
AFK8IMioYgfUgDkS/7hiKH8BpWx82FNLM5u3+5yNgrkxVRd0GAWMsEhTaWoITlnKRvty/8cnMmDX
XDCaly2KWJ1F32IDgCdGobfztUTXS/2hJdxQcNIIXrDCKF6tYstjM8PAtxshbYAiIS8xMW2PflNg
2wjc2p2lagB2MuSQDjDrv0ZzhOQBIEV4tm/SMlzQYvxUI/VognRwMLoVHLIlqp0eOX7yggvOvWGX
z1fRf49fOvm2Yt8//onqx9Xxf9vbi9jcLYWmjsZg+Xnzn47W93BpnXN7ZSMRvx1oa5j7fWzE1hKv
PB5rE/nGa+qMTVC1vqpEHRLcoGl5WEVzTKEXGH63KkrLH4BLXH4uT0/ChjsSNN6ZO3eKHVGMo6KK
6vFxFNQ0ct6wBao/NKLlSRyjx1H4b0t8IV49mSWhC5zls3rQVgqyphwdnI7bL3SQMQ7FfJiFVTpK
0EAtA1HuAW+rCoWM1qDrfsmrW/DMxbc+XTBUNECnBkT1mDJTMc5g/cfIGthPvDb+VRbggjfGWih6
IquJNsJDYEpApXP7ja6Px4pjXqffi7/JsOOJBdZcZ+EownGxEFShBWIhZuBFlfMi5zkMFl+/1fO/
lG5jCKaydNaH/PWpeccYE9fDT4a3Fzwx4W3nz9N5nI9qEZPnnFRbS9kiqlCRDgbAkxm+rrnP7vEn
71wpiQlwe0DhAj4Up4WsFDFK0m2Kk74T0OzCGwWbfhlfcMeYjTIX61gJcKvw+hkfP7+AZobgxaTL
r82RhygwnQS7oMYEFoIWDKLigDEDtYKdFZtoHVo9lob9tjbXPTkt8TzZfHLs8iitW2miNiQpMtZ4
srUDsekWVTbH61UCbuIhO51XeJ+IK2Li+JYYC/76ar8zfhyy087mN1lGbzKsp8o08Zvs6+thQVNs
ITAR1FNlPwb19At9vBn6zIUlyjK8ouJE/WJ0B7+pMyrko4k/EosKZTFabYPz+25FOgr65/2eh871
D+Hib1qMDgVSWLnKAFqb501ljJ1hPrEe7QqlBthOE4H3fdH+g9L+JsioUe7KuVCMj+fxxQmzCRjW
hWEj/3Vc7Dm0pl9JF4JkQlMp1kushh29umC/YqZvNwbDjvVim/sPE9GwaSw53I2/eE9fGT/UaE0Q
dGP0DU9OYqgMWjfsj8Lmovz/Q8zwW45MwJrHQpllM5i25+qnSiTcjpWdLAdE+i/YEzJQ2QJsFIe9
f3Czv4kyrkj1yr+SqaVZGRsPHSraltiYda0p/VRWx/8j7Tp7W0eS7S8iwBy+NoOoaMtykP2FuLav
GcUgMf/6d1q7O6b7ctQPMztYLBYDuFTN6tMVT4XO5zOvI4xzHVBnx5lP3tq6jtTWor7s2XGOor01
/Dv0UV+cftFw9PubZ/1/+hnsnmU5MrBLnsYyb9Zd4CyJipy7fY2oeY1mCj2qv7cUQ2Qgpo47UB1E
NPh0POeOuugPp4UXr9+Q5EQGBvptNq4v2fbBd8Cz5sfOPnvipdDms4N/3RCDnawHpBsnbESjvwJN
jI8xQT6GjCvkD7hnO/8Wf58tgzStYAiKcaYGC2YCDFrmPgJsc8d5MXSeGAZfTCXERvEOYsyUWBGm
z46DrXycSO1kMf4fHX3FwNqFLHMTP2P5sVhsXlcrxEUH1yXLyAucj48XDLAc0Q9r7YuN/RkgaF6t
XITPTcEL1+cTVJMPwECUoAeXJKDZbQe0euUSU84C3AaeCzkfon2fPQNLMaYw+4AmHQqM3NrCm+jZ
e59H6kUR55ZFM4hkSHlhhjSEHpeVExDKdXobXecTNpPDYuCnDeVavvRQIyVIHu6P6FWh3HkPmDIj
Na7qzrXje1BLHvZrLkvtbU8E46w/USgptcASaYS4hdSLbbnih70Keet5ObCObdE/xaTmJU16mpMC
sSP1seCtLlqyQUL2bB9ACsEr4XAg3bjWICfoWgw9It8EKbf1W0VHseFgPdzrYHCSydcKuxUOyeL2
V+SZ/DU+mEhsyh7tTNdaoL4KOiLtgQNah3jD+ZeCGMSpI7EcahpWF4vgFc89thv4B65h3PYVDbZI
m4h9aio9DON5XYIDxdqJr/Ehs/dX3/C2Rtd4/MYVu3LaTY6uxX61WBOodTxvtxKefCzWIYvUzn3U
hg+2r7waPAPhvFPXJ3MiMtXMTrJyHOI6QkuvfXHCxz0Pnm57TVjy8tPoQzDZ1+kJam2d2Efq4+50
/KpesFwDIQWX/va6FOfWITIoEtVKl0s5LL73nLc15ia3d4/Lh3j7+zG7e0Bv0qCQ378JsS9oMQeT
mLVZH9LD4Pu8k+W4wgabpEsuiE5zevXOzvr4duc93mNnDx79w95YZjbHGeZdu2skMPmQgxKPWUXV
FnyvjEjgK65NuWk5H5PzCrB5Oi1OQg27K2jEpreOujVLrB50RN7d5olhYqSkCf5bcPE8zUch3bIf
iP1rhRo+7h7PBeXcgWtoPDm6MfwfkKy3qHQH9yCMu32xeY4nm4hra2R5Ljpu2bBwkFC6WyZevf4A
6tNBB16vNwex2Gxcn5XaaPawhHj1G6PinxxdeJ+GcTa08qSEFa2hO2jfps8J2scXLv0yqLw9c4TR
P3bjMrOJuKjPOryW0AVMBG+PyJsGm821zLE+vfPSSX+TufrLjWKpYIfSipWS2nZzckQN6539RPOz
fpNZB6WCrVfqIq8fBgy8XezbenLOlE3O5W0qia0ENdfdl/x63n1xbu3MfPM05/DH0sumibMkp27z
6dcW3eepvVh6W3XhwRQfwgXKz2TnYpCpI19osOJYP1c4EwuVAnqfzxdoV7hHlCse3zxnrW6lyuns
sXSDZm/e2cOLs/e/Dtk2KQBb63+Jjmzarm4SfTTRKQHYckDKDC8Z7R4Z/uHo+jdp1r9s6DqnN8GS
c65I/UWlXzL+hTYyw5aP6FrjSOGZCxMEIapLip7GsVVhl75OiseB1zPOwUSFCVyGyDBjMUXbCqLy
eGUsfB5K8eJ+drmdlFuJFl4g4bg97UT7jZTISYEQfCEsb18uXhTMtsA1ilo3OiUS6WxsvtiEJF08
LO535wdU7jmiqP9+A6+uaYHJ5w9TbAXv8Jw8Ok6HpbzoISe/kMmMOE42xwBUJlrJhKqp4xEaIZgs
QGuLYEXl1HQ42TWQKP/02hRBLM1sQJK0s0Fs49xhY2tIfiOeJpgi3SXXNoQL1rLxSOLnQxasqAeL
EobozKvhTM5QDqXACCkMW/6zl7qPuvMbiRoXVXuaLeH3FM+6pxN5zG0KeiG6JDm+mUbWvW89pe+3
jWI+6JsIYO5SjdGIDBPmsHRMAXlv7wj6UHXMCHndoVa2X/8zK5wIZJ7oXDFSswnoCZLlchF46Joi
gTs83NZr1s+YSKFGOvlOZnnK+yKmbv3ogCeOB9mzSY3Jn2f9+DDLIquiV0nfx4uMXEsCHCDl2Rrr
o2OjxH+DheMaLF20Of43wvGNfbb9AzJDPJ1mswzfOrFOejcqZtTR7Hi0ecenMbAHeq2Dy8VypNcL
rxI3C+ETYcyzq4lWLsv/EeZsM0/88B2ePrNwNxHBuOmZnlpWfM1yqrb08IIsPwJUnnt+DXv/ANWJ
FPWnoTVZezlhi/uAnT5vWOfzuwf9FQE9D1p4wtK9bdRcYQwaVGGHPeQmhDnH43lzIuvOVtEZ6qmv
onlXLf1L43Ek0p9/Sz0WHqpcBo0eJKZgyi8WBNlhgoKJry151s77XAwuYN8XXGna0IsiOgZ10BK1
0FBy3qBYgrDUWnYYfH2+rR3PCBmQENA8khc1vcXqmQgpZk+4JSfe+TFAocRW2VrUCPNlvO3Xlt2j
f/iLOncJ/ssx+fkczbcxsq56M/Z6ZVmQ9rxFXh9HCA5Z5wEEWPgHlSfKsIC1Ag0RUZK+fZTzJdqJ
aOZFTuVUSAYLhnIGTSklKjWQJ+1s61DehWS4/+i8djWulG2YwoX2/dvS56cVJtJZOEmroj3RftX1
2+n3xdNgoXvTfebRZswnMiZyGExRxyGUixEHrJAAlPa7U4flOyv/EPOSsfMJmokkBldiuba6RKW2
uaXtgWCST3EXVqir+Tzel/mOrYksBlbUk3LSxAg+wNk5Ni7KXHiYa4JVFBiTQwmI8604t+4P770I
sQCWQr+D1sf3EI7b8gGFELQOYOM8F585LzXryWu6Fgj1AGmNva1I6EoLLLjh3Lt5J35ygAyQGFCo
qWjmvFllG6w9+FLW2omEWNi3ww6dL64PxVOKQZW+CUQxNiDvOj2dOdabcH/7K/H8QtaLH1OFKgUR
3t3JRZKrJR9o8TXJDqneva883hbHsQnWn8cgcm4qAVVomznSLif6AzeDwnEJ2aGUJu4GuaaHhi47
8vCbjiK46FZ292fOo8kTxIBEoVsXwyghaIsNtsuYw8HH++sMMJSJIismTVivdfCZXpa3PwQPSVUG
CzLZKvOLjD/f2N3K6enC849xVS3tNc9Fp5fiT9dCRySlWnTBNYPZsYYOqSpBDGf+bhy7cLDLgbdx
cTZDp3yLYL5EIOhyYeYQ4Ulr+T4jMhdeeEowX+MyYt73FMBrQcvzdtu8JY4CwoaXgeQLbGJDNxTy
RZwvNO8ofSvFfCHTTLuzMkCk/JZhjfDm3n1d2ZwHdT72ULEUCnS2IM5l50yk0Yyktmyo33cig72F
P4Z+mZpg/glzgHiGOP7DLABM5DHug9Qpp5qOOj6OHxkGd5QVcJNzbjwRjL0p5zauWqulnwp8Amgj
u8OsxBLZRuTb8LCmvGrEvDeG/T6KpVggW7YYgdplUIuR0oM29onEFzL6lE6EemVvkWPG6+BjdcCM
RuzlWyVZ73kNbLOmORHPGP+gB3nbRBB/F+7honyFnId8PgkzEcDYvhDpZisFlJmURJttZN95idM8
LcmD+IlOwH5xwPBV9sRLwcxnMSdiGfvHYRvhMOr9Y++M5PQUL9Bne6nh1XL0m7WXiRz9Z2SXW70g
nkzsznt+NvDVTGe4q144Njn7kE9kMEEPbTGsjQq6rJ0AjEVof0HZW3v95IihX+IPqJ2IoaYyyYZg
P+s5UuneweohxrKWh2sPI0pWh4GnELXpW5LooU4koVzVZcYJCiUtOMnqi0289He4CLUlL7S6lor+
XpTM9mbJmhlV+gjzW6MpVP+dyuC7VuPFOUT2vIgINrdQlu/IE3efzt5IMJu91jgmMu/4/XWwMtu0
lcf15TJIOFjHyUpC0OCXk/zhcOCu2+FYvcz2bJXgYkmtAOsG12W7RuXsBOzwjeWeYymz3sVEIQY0
uiTrhBSsYI9J5oV5SC5tRhLQ+LZLVSSStIodRV8H9fFJGO9rxevMJecH3DbVP3ktlDoa84R+1a1o
l6+XeJeBf2QwkCMMXKPkxa3z1c+JwgyajCgYniUL56rGS1PMiZTazUL+OD83ii2qJK5Iv1jJn/16
dLXoqPPivFkPZSKeARmrMwK9U0GofPqKUxLfr0LeUz4fSU5EMBgTYiG1cUlgo5grBs1TusZTTrDE
xlj9UtyDwx3K4qnEgE2q5aFoZPQLOt0v7Bim6fHO6d0z8W0OsMk8WQzctCGW5pgxZD07dM9D4WL3
i1Pstm/NaJsHUiw3m9JtPP1OO4O8IHV4iQeOfLYzKz7rINm+wHpyp37fuXiGbl8HnoJsT1ZzqsrO
SukjdDwGq2XsAr89eYnCHU1xOIW/9le659sON9VBLe8GvLLNWT3IruOCXgxnW34ue/LY/A6JV/qB
aoNa29ceb2s6H3h8mynbmmWmCTqM+qu8gnRuhL0Y6Ub3cqTJOJJuP+wyW8MpYw17WynGUb9ssLGC
dlP6HxmhHbe7XwUWYDsc73Y+bzRRjkGZotCLUo1xzQv3Wf2qV2VGVtxZrtsOn3zNHk/e3syKL406
wuHDBLzwodr96tRiL/Tt0+M8EFc8nQjpW3MsE3q7vYev2395vsVhckgMcJRNl1UlXWdwdhrDGWI7
fTDUxTlw24qUz9YWTVGNX/B48LiGx2CIWQlF3tY4tiiCk0cWgCv0fiGxxxua4dwotp7TKOe+T+n3
SX8lh/GXf/v4OFDElm+UXI8VccCH2QYLz/BOHKjlGBfbW2UaaRWr9JTQ95eisP8KUrbbCnAsi52D
1AZBCssCCgRLTH9cOFtgOdEYCFB/eqZS27SD0dHbcdx2K9qNXW/y2LtkNggl0Wq6P9i2+7p7WJQa
D3BmI/Zvw2Y7rLCGSLa0mgLO6mjuESmVnfPJm4WdD9knUqj5TW6mWrYY/zpBQbAsS94bJThYgFQZ
5RPsu7G5HYT0vG68D9eXayIO1CFxF6f0PDPnXBNbJjhHZItRmOS62bwDZJBBEkLMYQlAhuZMjsfi
dCj95HkMDhEv5uMBNdtmlQp6fW4ovJ29yzZAsuO84BNR3I76sN3755eSpSIIFbotZcCipZdqW7XE
3vPFcK4sO+yY9xfZbGTEYt1qq9vmfWq3qN9hnmtwcHJr5Z7b38qLh1juWjFVxOykQqThI2PsEkwz
+HboffLatnhvBdszZWliIl3oleo0p8Aa3d3hU/tEQY3WCf9lTMS2TWmdIo5VDetLUdCKn1ts5Wud
FqvEBnC8nYlZr1zRu42FVx/kxu26EqhOblcap0UYZJCpNCAPecjIRw2qJlAPcV4NDuiyxZiiUWRV
SLBUyapJHJALD9T/Jr5CFwk2tZiWyk75VHHb5rKFpSlgC3FyT3hIt6829r6tDrHncPkX58sWIPX8
nzgG5RujMBtseKeFBDpRuE/Xj+ZS/YixqtBy/FVC/IO/5zyNf/OxvoUy3l1TipJ1oktJxru1t/QE
e3zAMvsvLsLT4PtPo/iWwyD8ZTi1SivQs1yDnPNuGThoGaeMVGdsawOPHlfgfDbnWyD1OSZWWIPK
sowCCDyjHZLOv2FAkxJoUk8Z7wqeFYzTOxzTn3dkvoUyYC9iJqlRTJjk8xoivW3XYdfmfXCQHRF0
+va+WvM2h/4N6n+LZFzASqzqqBPxAUEwcyHm/YZS3YHki6PZ/JP5lxg2WozAqDeeaeDxnG22gz16
yBcV2yGma4a546AcY7nqPPl21kVQNDkR6HIwz3vLH9VfaUoC71fRuBy9eJeODRXDVKxzla6owtxQ
uNY8D6Pn/pKs0GtweNo1SwWeAa+9Z96Z/j5Lqv5EPaGUAtUsYCUnwwmwfjqKOVrxkIsNE40Aq6eN
lkIJdq3K5KguUNl97syF7iGd7nBeGZ5tMBhSWGnYofgGIF5j1C9+uW1617f+BnSwsWEbKGGealeI
co7yClu0sWT0nVJu9Zg4ie0a4+Wb0xK9PRnot5xsgbnP2z+Be54MmJS1WsZpDw3LzWn3njvAkMtm
87LBc+Dz2mpnQ3zDMLHl0sSiU9bZr7BmVS7LBP2hF/CXYZOCB0oTZIBvqzTrYE2kMN8s6zv11Mng
yBRqO9PcqnA1LAFLlkm5PtUcc5xtVNd0xaDbjrBljWXpBxNBFekDnZZ3gFHte2GDvgz4b+1+6849
2pNDr1mHnr77DEF4arqczzd336bimbcn1yoTdS6Ixw7VAp1Z0e/bZzlbTZoKYMxDCuIBZOOoAK63
3rv3W1/WPm3oRWkzhzF+PgvebYGzGfWpQOadkYxTrncn1APBU7RW3dKP7/31820hcxYylcE8LH1f
q5YYQ8bx6Dk9+KmSihM1z6YvJiJYKv20PneJQj/MelsekpfqA/0Z4cX+5C5FnnuXp4JokDZB3LaR
WjOmdA0YUwhWgXOPBqGMbKhP6usu5+CoObF4NRVGPZOJMLNveiXuIeziYlzb5b0es4GKoWgaiP8l
1LfZbIkUNhJop0Xa5mBgIluqiQnitTN02QslwegFR585Q5jKY/RpZbRxdzHkKTFJXjIS7XPwot42
ttkrNBXCvImhdO76VoaQs3dcw1tr3Lf8NXbl14tF4mWtIenfQbcvPxDtZFFxiSGurwj71aY/gD5y
k6/WhXWsa8IIkEiRX9m+VwuCMFBakNH1fYnTosT9hgz8XjpBQ2ED6kKYu3XA7a4/0uTdAC056Dfr
4huqjNqypBuKbDIhuyJLwlh19PtBsaP0XxBMdmR44WHGNfz/4xQnspiLNmDA4BRcIOt5bRDvrbw3
/OSuRy3OOYOuzTkELpoAD7bugScQjxo3jzx/sJMfwBhrmmKCrpPwA5zjWwAeREQYPrxhg+fzzF3y
6aEy9qqHp0I5lZCzBvdL+RIebt+H2Ts3UYOxxiIV+qA/489niJPEZeO4/pnL8TyXy5nqwBhhExUF
yDQknBW6vd6WJF60tupsXnJM09oNkZYdx1GcTX1MJdJTnVyyMSyKKiggkaYjjp4nuBePHA7cGSie
ZsyD3MdqJ2NDDKV4wry3BSn2Sn24/YlmX6+pMswjrBpDL2XIW1OvBiObWEivEvmFA4yzrudUCvMM
d6U0hmgggJQS3ckjzOFk5+uF+7TyQ48HFfR2/HF94aOhaco0MSbECNOLHHNWmgJhNV2i4UoofPoA
RM7JUcO6IYZNIlqBlaiipEIM7Wc69o6xUwm6y1Gb+0fH960Rm0i89JkWmKNBNfK2uYNa+Nm+t0kE
l/qz/3/05c+j7UQgA0BhJKeyFsp0vAsjZMd3xVGdDJ2nXzzVZtvWjYkkBoJOmZhYaYpTxFVCtiG6
v4DVYEQLyfpeROUa+BofxDXkfuou7yJzDIXNKxZmeTGDSgfFvhPcj4vNYeV/aUvT5n0++l7cshQG
osBAb6VjCznrbmV5GAl4GfeSvdfQsnjbJucdkMlpMtAUx3J6qSyc5nOKPD0a7Lwe84yWvVgsdrhr
X3vftG+L5JoKg1KlXhd9lcJUnLOjXRv7ek9x5GX+LDsr3knOQuJEPwatlEgOzajGRXBaymOg7Iqj
oAHluQ3evMvNYIg66lWemMB4EUmHdinssvXlY/fVIXdZcbfk8D6byjg3rSCVyanHGVZvygvmvlSF
1C55chclHPwaVBi+qS72SLQDaipuhnj2mf4+VLb3u+wTNZbOkP58cbFSPNx522ahnAh2To37V/Fl
/8zrPJ5/dSYiGXwJQAmai1gfTFvHAJoPr0DNL6yBeOZ+SM4dVxl8yU6YFa0uGo7WpfSuZU0EV33x
P2/fgrnQbIJiqvrTJUBLpFAEHe5dpSzieiFgnnIpvlj19raYWX8N/dpYOIZNjprIXG84xqY5yiY6
jxfjzuePhs4f1vffZ+5yWouy3ur4+5XrgD+aLstovMHBHOptPeYd3IkizD2OQULRBhYEocnddtKH
cBVuR9HWG3Le7lH532mPPadt/2+A6ls55kob7TlLJAUyNZBvE9HFImcUoT9Msooq8vnJZRWYtQld
gRmLEs7NZA5TxSLnNqCWd4Zn+p7fnZ40zFXUSMXWT6UdgsaaP3JJdfjjpdEt00RHP3JvV4K0iWsq
YyyhtgLsFwWZAvi/BaL5kWTLy/6MBTkDST1/n9my+I/egIlY5jpH57G1YjkZ4anijkmJ/fJk+83a
V7jArNH7ektD5j4rNXbxyAlEOfpbQRQvd7B8xHvAkMTLbxRY792X18GT7IA8rVYrdJweaWgDFwbV
r89PcLnZu1fEUnsADeftnbevySEwGBAi4Z+aBX7ZVvE1INoOCxRBlyEtOXeH/p1bJ8B4E40ImjWR
fmOoti22skLCpV3aX8p9sdZdjrDZd3CiFIM4ndrqlZxBKXieR2w9QjJhJ+EAM5uXnp4lRcTKtr9s
l7kvwRi1pj5QUWDBMRdHBTspwtQNNj5l9vF9G+S2NdE7DPpj1J/6hVgshfGOZo14nJufmoXaya9h
EcqIQi0TsTT36LyNa6XxLPv6/EdPaki4E0tXV/PWR2XAqRaMWpIViKNV2tGJvOXDMrozcxtZsThx
fIBiYJuyX4KVAmZ8WNGNU/tnnkc86wp8a83mMsVOiaQ0hm3hE3Tu2wUbwoKNssB0PeqbdI/X5z8L
oyYiqfM8gazxkphDNkDzICVetRITIsAHWbgxtnX42mvD7SbgfFmDAaswiDBuI0DgWl3A+ZBOqLms
xHWMDVTgq/jkZZPm0wUTBRnEUhNsCh1bKg9t8slhuPN9kHly0IcD/AYDPmkZ94VmQAgKqCdQiKJM
y80/c6DXYIAHqXo5aeqQrilee5anibaLhwy8rzxODB6UGgzqNALeTuECbZ7hj2KnSk9C8PDToXfO
sV3TzDfuHbsb+9QZLbp7A9o50NnJxsBcElAHGVtpJ4K6+7L82qOUE9i6y/VMOThuMAijBc1FFM44
zhTLOpx4rzzQuUuMn9i5QP4djBsMvCSqHuJiU1lnsj5u5dwWP0uU2LHClGjOP4sJv02eTdaWeV4b
eUof6bfLIn0KtyBgPIC+qSPChpftmXez/no2TAY/4jw6lV0ByNoCs7z3HBFvvgbHaXzw1//QQ55o
xoAHZnKHVAC7Dm1ijO5GhNQ4Qd7gGM/+TQYy+t6SzSKkMOyk+95AXQQNkg7yBbztE1xJDG40nWzK
zRn2jxGra5oR/EcbFAvWXJynJ3PjppkMehhpmCqJGo0oKKF3BtRUlIQbfguvZ4aHtyYDHnJeZkKi
wNbXx8u2JblfEvARydx55tmui4nDwjr4gVrk+anF2Q2LqCBwxmJXcA3LDjZ5TcrBKc9EJ5cNvKXP
dRTvrNa+fauvzXy3jpRBEMGwiiAZYCZI9mBEVLeVNTYpZ07sgkZtGVR2ALJjr0NjqBy7oW36eFFD
+BI03uEzJXFtiQGZRpJPqV7h1g8rz6tsa8CqeHArC0tUSLBV8bby8ynl75vIbjBOR2ksFBH2hATl
FgujlmB43j68mAS7y6zlJ0caNRr2qE0VazB0xcQe7mtAO/FSqkbW2tHI4A4qTrFVMCi48OO73P5M
tp8IczjS5u7KVBpjwiOSeEVrQRqmakjuxPbLAO+EG6HO5SWnYhiPe8yKFl0pp6vTIJAUfJD+8M6r
Mc2axVQKY6V5lMd5p139HzT4x+BwAzk9qlncAvlsA/ZUEmOAQ5VIaRtAnzPKg/WIlW+Ya7dpoyPi
hy/ELBbWjfK+1VyENBF6/VETy8i0PBgijX6ro9OK0G8TUZ5EBEifPCPkiWKeOs0cc1CsQBRN7h4d
C+mLjlyO6gnSnj+z47+zQnbiwJCQvTjTDxcsooMyEv2Eui6tNiQ8/o7Z7qjpITIP3hks6KF5gWbD
osII2drDZLGJzRfodQyJZjkVuuhtcU3FG0sDLcbBNenL5ZeZ9QenP4R5D9NIbqOa3jxn69Q1gXSs
Kcd/vpAzQAL285njgM42wZiqaSG603R00zG3IzoJWiyUFzjVmKCGtf6PaYnzLenv/hO/vsUwVyO0
6kYw2xz4hdkuDNyDLu+JlnN43hhHDnsbVGmUapNeQcQh4T7EuqIYZIcEB3dbodnHd3Ju1w85uXZG
hIaAUIFCeHc9yrTU+z144JHNo28O0gJrXo53do5zKpKi9kRkqWGPlZlBJBqbQWXztlW800rbNksR
lbgY76pzW8fZrtipQOZWKG0rmF1HdczuKtAo+/thwRHB+17030906gZ1zJqmhE7HcZNWxNon8JZo
36jzydsiJM0/on8ZITuGk6l6KootbP35CMhydHQEgN7IB/MCRytqzTes/Tq5PtFKM8VQl+OKxo+O
aN9FdlGRs68+Gquvg/FK98L+PzbD8rRjXlNBk3XwOEHoePeMfQ40xZw45TrdpI/gVeG1Ps5yRk2N
gwGOsC7iPJOoNR699pAEDtw8rOxCTfjl8+uLS9w/75J8fzsGQMRLiAq0CnGUj+TowNf0Dbt75ALI
rE9iKjIY0S34WyJjkMPl1Otn1UQqGexl3V5ztZWdyF624MbfsxpNJDEBSSOnamhCKRyg9pJggArD
U8ISPAUcqJordmnogJVULHqRTKyq/HnH5OiU10Gt4hqri8fy3XroXs8V2obW4fttu5+rI/6QxDgI
/VkXhNzUIGl9vPPeH+uXB8v9/UEQ6YPEPrM7onE945m7hpk3SZRMS6fFFeaDBWJUVEVojY86cjXP
AinsqrNNkOm6lfN0KLfl4r+znJ888Jrz91ADAzmAbCiqiEbCnwcbD8NJStVCBCB7weqRrrcmr4Oz
+4UtIFxuv+tEEwMqP6Qx8B+W+Tkb+ka8pmgLrCTDDf9leRfyHpLEewCPTXbdOfj667wzPYz8lTb4
V/w1Qq3bn3ku9NFlKC6DhUIy9KsZTOAtbrWyybtIRPVsvZXdSkUhHF61CIn+l7Wki5g4EimYMLr/
kMh85Foc4r7H6o7H7B6FYcMA3yrSweh5Gl728Kuf+YmWGV/3h0Tmdg6tkIRjkIi0FLlVnOCRMp8h
3cJdbjznSfyQRHF9cpp5dhpB8pvCilrkZ+/G0ZE/X3y78a3HT7yDMiUYtNEtynul1JkHQ5cl2UJ1
GBRPMOGfgs+FrCDMy2BQGum9FkY8bkCn42LVvUHwQiY2rY4iK4NJgWphvproCnjPXqyFnfR2t/ax
7AaU2Hb0XD7Yp7uD0/LShnMt7z9+IfMR2ujUnbESC7+wWaEwgVUVW9jbeF7ULrgCcTQ2sc3NSSUa
3bVpvoORseX1vc/B548fwXyfKlXTUyTimEBnrREM76Im4Zkk4bpb9Lz/MPLJ92Ae8CQJreJs5dAW
UXd7kF9Pj+7TV/XOC+/nKl0/NGKe7m4c4dpF0KhZOY5v1SAeR7U22G/XGlFIhMHG0ku3FqYK4NEu
sMJ5iz0lMAjh2Uh9m1s1ngt6fvwe5m2XU7zEeks/s+O8q6/ju+6AhwVslzVpMfJIc0brwOIkcOZi
vqlUtulFuATyJZOo1PV22MV7uQItYOTcq8tFuOmRJsBmrsgdCBZHoH3vsv4MnWHdvPOgbRZovr86
2/2SGGHUWyZ+xoAiIrIgi7MfeD22rFpYvcaBUeqw37AwlnGvC4vM0rNKxPuM6x4kTvvgIzHBHXSb
x7SJUkzkIDeRehaaqyAPafFMIVKItHhvCxjnwECHDeXCnLtr7HpYtxRkIC0FGZNYtCUULMjgpqvC
Hv2QvN95UUk0tN7ssowUDpzUcnFY9Qt7B84mu4lBh0URlgb1KNmbdvryT4pXP6yNgbLyUoxWpOPO
AU+PqF5hxgu79fjvFgdErqA/eU2MJA3BMoGTD/aDVJJTEBIz+Do5YeJFxa8uIOHoCAnBOg1rNahv
HAOb8Wl/aMlAWFFaaisGOH8ko0RbiD31U43RJToWHu/ecF4vlQExDBxmuWTQT+3QxaFuiGn9DQ3n
Gj9a8CCT/u4/7EpRdNEyJVkz2MYnoRGaS2fgVLPBs0jW7fTgl7g2DPefnN9EDnN+Ri8FOD3Iefac
ICHIkojoHaZ2yRE0iwQTQczpdUrfWdHlTE+PPvDpqvFeI7wGt8XMddfCPfw+NwbZkTGstSCAmMau
HW/YKesA5I4b8rHEy5ITv95eMxfZlpssmbXEb8nsqG2immHbNpDcYy3ay+/ACz8TMvZ2BgDirmGb
vXQTYUwg0OjgwpAsCneye7FjvFsBYAbLkw7cav5MfDo90au3MrnfWdlGWK8CvRSyXUtoZNfc1/OC
l8DgnR6D35oRaJpaQopwB+/qFdPQ6HdB+4V92z7mUlo/tGHx2jqDAZbau27Yjvw7cMCnrZaYUm6W
guN/0laX+G6/50idfXInn4vBYlPOq6yL6Rm2dnZnbhpPPtY7p3z6EpzPaMFdXz1XgvihJuNCnsyT
dC4NCAQpgeRctk1DDl/NO7CKu3ZcmsXFiXIMhFwuuWieNCoLS6neKuItQ5KB6+3AzQ/OETD+UIsB
EXFMMIRwgqjSqT265TSubAwWW0S3U1d4OMXr0T7vv8Yn/5AvvgzaOsR5BaiEG7h8ta/JbcCWociy
qP3QOLSw9Y9nXgfaXJA/VfL67yciTLBwnKoaIhr7ugEY0bYwYrT9ywd/pv3Jo7qZd52QdzIRWYuS
ZDJX4pRqwqXDrMqjvjqXpNsWv9Pt6ekj8ld16hyaO8S8a1rQ5JzkXEusLk/kMpeiN5pEKmvIjTbr
4/kRCSllhUSGfUATIecCzqRsfohiroMY9uf4IkBUSrJHaYdy/+GTc8VnEXmiDXML0iA8l6YJEaWz
vWtfDBejcgc/W/DyhfMh6kQQcwfMSsy0Rh3gGZx9JCZPJP1CVQhze7SHUHbPJpEezm7jpI+uW2IG
3RP2HcJ88sTraZ67Coqki1ifhgISUjO4KhM7jY1IDDR9pMmoMrWVijg8J2g276PIMqIxCf+jslT6
lzQNL2Jt0tvmPQStG6Cp97ywv/YdmlAwAsz5hnNO11Qcc7SKViTDUEBcSpy3t5HcLcA+nZHdk8/t
GJoNQaeyGEdFGAQ84heqGmLg7fHu0QPd9SLwVTCcIHnO9b9mv9b3UbLBZ4bEr6ll/zlK3e5PcIYQ
aT+Gi94FxernPuLlUq6xHQuVEw3ZODNTghGxgYH7HRPlPR1XguTG2NW+Mtcrd4Hxvt9kE5DdilCW
IV1f7R2k8j71B9Ci/QrBTuJwvu4cCEx/D3VBJvYqm2ehkuiJiyf3fFkvFg8R+Hs/Xu0BrZBfdi17
/2iIV5/KZNwaYVASLbvgDNbHY4QkMXnZrWQ/2HHcJ55qDISbinA6VxnE4PY3ElZbxf2+ln+Fgi2e
F5axuX2SPNtlGfsNRQ9DdNjh5j+GhC5Cc63EXi4WBC3gCPVyO/kNDK+4PD1znoYioyFFkmgyWGdO
s0UtEntDAgQrApiVyRGkc5h2LHrSVzZKMzyDmfNJp+KYUz21eJ0uF4iDE9Vu+sROfHsfYIxtefs8
56/mt1rMQxgYRdFeqGEaDwc0KGJi9Pbfn31pp4owz58cZDEItwQo4vSyHR2khX5cqe/Ye++Hd9zh
rlkfeyqOeQrDWtYTk0INluJmjlOq/uCFtjt4r9VyVb/53PHxOaZFXLPvE2SA+5R0JkYkoCAK1bmD
9T/YQUQpIxf3dHeATavjHTHdhugu72znwqOpaAbHBzkNZTOLpMfnYYHnGMsb047oPNPnmAjbpn4u
zItSlDjS+tA5IKdAgwEHQmYj54kiBlV0Ao/VpSuHEWte4MBQqkoQnNt0mPLB3IA8Arv5fh2wqvmT
++3mav7Tb8d2pyttPPSFGeIAncYV8OWQtVvw3Pa54vEPKQx05KOsndscFvLsvGUJwZ7m8F4kTyJB
70To0O1YPPeW/sU/n7+/bJItE/ZmXypnC+fZnIlEguV4or0aqCCg5vrF+XizJQMFezNQV1HRWcNS
9STjWa967SQ9NoPtiE8SrVftinvb9Hj0fXPdpvpUFAMmbV3LrW5lEn3SHDFcxhiadJu71SC53Faz
WQSeqMUgiSlnNfZn5LCNo5O6Z1+xHfCWcYKDWa9vIoQBD73rO/nSQIhjVkT80P3D6YUDwPSl+MMW
JiIYkGjVcszS/2Ptu3oj15Vuf5EA5fBKpU5yt+12fBHGE5Rz1q+/Sz5hZFqnie+ci8Fg9oYBl4os
LhYrrKqxPQNsYRfY14ZUpr7X3gXz0KpM6pdta/8rj4aLquTFetCxR8inSUdhV17KzCyr0uYMK8yO
42z3A6kdI7FArC+W6NyUYrvoLrfV/nTPb6hNQ0qeY2aGhKDp9djYaHUve6DK0jHdBeTZd9HjQPKP
hwckk63YUUAvpV6jV/SQ7Q92tVcL0u3h5TNrcjYBe7U2lBuoZnnZKVMsXEudJMNunk2EmibyR80Y
1zrrpGgU5hiVgqPCYRdy0QoNtJXuwvvd4elQlYTJvbdY0K2lpnwVJe20LJqw1EtcxPP2McjOeuKe
Tm+HA5OlcauGb40BdGNMxM0ZQrmQ5o0RwazL2JRf/RcWhdxmZEJSNAmxCXBbqPS4c7ULWqmLCxwb
M7iTrMr199JDvhsf5GXobo1HLfJlyJ9IvxKiPt023u37cCWcOrNR3Ku+nFcCvBjQG3tn1TzD231o
Eduq7dFcsvM7S374r66Nv2Jpko0yFaoW07CEq1Lu8t2dOQamfERZxTJc5L9KAK8W+DNjubrzR19o
JV/AAqOQxeudgmD8ltFbiP8fmeRnmxaqyggygR8PRTvUeioSyCf8qV7uDUe0VRMP3oefBOPEDo9/
QJR6e/e2L8S/0uhljES/7LKpERBcWpJywWH8WFpUk9JCHQFD1uYFspJFeU5GZpSzIkEzz4sDSx1s
WUQRbeU8te+PCcbCuKwbazsuspJIYVhc+7ky19BOIr2Ti+bpAHpbe7RFA8kb69f8eFtDxtZJFJDF
dekXszQIV2dw853sPPKM6drM7aLgK8qSmUsHSKg5a7q04JdNMEFnf2R1DW5j8mrlqLdWHsay1OVY
OQthushGkhhtkKiWZ5Ojb7rsK0mUn9Q24C5QmlFAMOnVWl6qV4Fcq6fC3Osn94dpJufdY2o/wvtk
1dls4+ZKNO02dcqQiEMLJY/v3rtznSqCSYrETHch4Zda/fsdC7ZYZ4ByouYkK325hbZYV0Uw+YpE
T/lx6f5/nFryGB+6j+LjtlVuJh7ACvEvRKGny4eCFkqlAZm8ixc6ytMGO/KM2uRcsykPqckOom36
o38l0kG0ThpyLVRgps8g7wlN1MvPbrVvPnTWs/LzSH27z1eSKEyJ63+tp1KAlQIZDmdB5+f+DVVJ
Xu4YD8rD74crpkp2T+OOC1EgVOzVAdkr1vt2MdNbH0JBjVi0cj0Kiy2B1aE+p04OSr/Xz01dKE5R
y8HYVca5oflLtKCuizTGCW1Rue+8t3uDNAjbHwd4Gs5B/UCWjiFx86W2WmsKfNK6iwxp7JaTKpwx
4Hr6LEGTr3PNfGVLrOWk8EdsQoPXZ8iq7NpZhkK85qfJ1MHNXBA00QkuSNzeRtt+cWVQCqG3BgNx
kfoxLOvIWmiWMVMApYiyqoYBjk9+WmzsozHVc40Dy3wxLjrdMiEKjgSUwGe+AZ1BZC+7oE0E61r8
UuKOzG3zf7VXCohaXxBySYOwODW9o/NRKWZZuvqdharU2Iz+G4ZtdQVCMuXWFAt3o8rDXI/wDvGu
i4hh4obc+Yg23bbTT3f3xjrSEzLLZpKVIlpulGerOITnJkbX135/zq3K5BTSuiacxGNqhh4YN1Pv
F7Mq9nPCxq0voFApyPxYVbsJ17TjHTH1xTs35kdEksN+IYW3092hJKLz9vTI7DpjuCAKBUNBNup5
HwCGPAv1uM0L6wLbollZ7+Pnz1eusN8LGN0q9NjH3vFQqyY5pVM8DYZt2KicwqvtcfjITbN3DygB
dX/25uXhkrkdKlKfQnD4gKHDnV3+fNfbmHiemrvncXBHxoN6M7KKMazq8hpCIT9dFRQ1rcZVE78g
FbdDA3O6H60msZTI4VIy7I3nQ41x68d7VnxpMye9Fkwd4bEPjVYIPgXz9wrJI4KGj1ePn0C+cOje
+MpDaz0rJLnpFa6lUme5ClJDqEA2dEVk8PXsZQ9JYAoZqulkxtHadAvXkqhTnEWtCqakRZKBOnfZ
zFuzx1oeJFvwtLfb53izDnQljK4UAq92JxcJhB3RghRUTvIentVrFlrd3iw03DmVvcNIsMy6s+8k
85DbOxxsVSOse29J0NKnef0d1GnmQzy8i3pRug4t7iGdiFkeFhaj2/puvqTXcqizKwR5NWbGDH3R
RnY+V+YDpl65mmmTA+62pT87Nlmp4y28WMuknixdW/RhNUO3sTM/nBjJABRsH5gc6SwT/SzEWcFG
JSf/NNFj+yi5b6AcvNdN1k29OCC3NopyGrJ4DlRsFhbQOHtegl5sVOyGxlLW+ouds1y245Y0yi+I
+6JSQx/S/Jqgu/5w6N0f5eGeYX1bbt56gyhEMaK+zdtAEK5isucekI+eQ9PnWB3fWw1C6loMBSFK
Z4h9ri+294zSpDNKk/YP5PJig1oJjEJHNiE1a68oJJlHIW7idNmrY2tZCogfnlBffa6cUEH9LTOq
suW7rvSjizDGIU3RAQ5xYFEynPyIFgnMm0FxxO0zvJlCVFV0PamKLAoK7XsIsxIKEhgMr8W805Yw
bmzOH0NoPR2Qwo/hezAjOFue8loihU6tUHBhIUjwGo81iog5FCzgMYlI2P09x0hob9riSjkaoMpw
7rphMRKsopybChbx+fYCbuLRSgSFR7Xac5g2IApXriOVp7yAcaczIwy8/a9uspWgxT5XgJTPfBpH
PXQZTCu9FGZdk6WP9shkZdvy6tf7Q4FSG4Ra70fYn2PvE3jZhztMd07O948LexAzE7Rp5yu1KFDi
JK6NR07GXaX9LN8EDITIBCvhLQRPmLyJLMujoCkM+1bWPs3h6LyfZ1LBHJBBBr0B8/XAUouCp4ov
DBAcYBFLCyxFs1W42hN3AEywEoTLafkG6qv1o2CJB0F0obfKEjH0+qvwcBCtp+XmvW3lm5GnlVGo
VE1YUUa1HuUQg4Cy7L567+/nPdowMOr0ZCMj+WQeQ/e2SBYy0QyQfcLlPZ/AMsAA6dV4yop2WDvx
3bGMCR5D/+NCqhRWDHrdSQYPcc+vHJH3qC5AxcZtlRhwRJe5hFo1tkIMEWFMht88qibMXmRZxPbN
iIyxtvRUa4pBIVIwYZBMAsZfvKh8F3fj3tn/vkSmi4sR5EsmBpKy42ebHudKJgVOmOAot2Gg4hSj
/eu9P013HCj+Wb7fp9P13dj/qkZB09iOYlg1ixi0boLWbyalg+HaiFX5Jqu4ZgGDW7IoYMrqodcz
vB6uIOMXHnxyYD76ts3hrzYUHEVirQhhpS3Qh7fJq1fZ3hiC1Ffy5NfsXLp/dmwvZhvc/8qkcAkz
jmrw10MrhBtfa5G0IdHs9EdQkkfEqxl34zbe/hVGYdMstmrYplBwEeZF+9unaTNMrP7b6FSewqSx
G+I4kaCL5nyglPrhYZ/vlmg46v4KzHczGeI23eeVOMpvKXV58GcF4jh4E6+DXT6mx/oZXC4WQ9AW
pGtIji7kyDKKNym74IcwTydUY6CN1/LfLpmFwD76FhlStm6otRTKEkZ0ESRZBylIJRgI6svElmzM
w2Nos1lTuJZDGUGcVoM0VZDzOUcGZCPXPeph0e/74wcGqbOKQTeLU1fi6IsqEWfQ8GcQB+4dywng
T1yds0Y61LB40z2KFTRyXloZyEPzNl1KhVzs6VRjaCpagne5d1+9gO/o9lJvBlnW30RZToaR0FXY
LBs6Wt4VHfYE42BRNAREBhnpL+PEOHfyFnatBVJ3mTJqiYQcuwjvQ3STicjv8A6yP8gwDLZ3JpH3
UJipc90/PIBOfzTjZ8T4FBMM7ZmBQlZbsO2c3JnInbFY+rYQYf1h1N1UKiMn1gU+7LlGGYjB5hvc
wre1AOoimvKu6MZyWWrHa8yUJ5L7D2ZD4Y11G22GP9ayqNuoN8a84ZdziqJVNA4iApJb+ysIb/m3
n/GLSop9iXb758pnlaCxVnH5+eopILfDqPSLjUuYOW/cpfZte92MRq4VowBIzNKwmT536fj6HmL4
84Nmn2CtMSbNM8MSW7egphmGaGAaHdgDqFXUWoGfRrgs17o7gM9JdNpl0/TkpGsMJ3bTo1yLotat
57t2ytEScz2CY/D9PbfAamMbbmahc5kBryytqCUE9XA4KjlE8e6z9yFfE4eBq5ulOmtlKPyelRZt
5ykklI+9jc6ChVCCYQfbV8TfraGg21gI+rUAIqwFNzCwdY8CHXYN7ObjYqUKXdU2zqUsxUa/2LPj
TN41PP8mP5cKJ/Ss/pl2u9hlbc9/gOR/q0ZXsM3gABr5ucOt9Oo54FwEFroXuMhL4x4r4rGZ31nr
R8GxL+q9OgrQD8QY1+I+IMEhDVFcT5ALdDFu0XwsK/IHxOfcZalm/sWwxc1Y5lo+hbpLl088i5A/
uahYACiiWBWvANbdu5gD7TGvxVDYqymt5s8tzAV9Lw0JvHbJlzBs8j+A7t+No+Ai1cE2EVfQBWEQ
TM0mSQdSyZhkjlW6rXn4gza6+z8RpgMwzsKW97dWjsKOEr563RWQC3MBxutv/Y7/aD5YYlhrSOHG
NP4Leo+Wfv9qEK/70e7kFlVpMXYNzMPuUj3D0G3r9bbWjYKSTBjDVIygG4YeeBj2V5DwB0sx1vpR
WKKqflKWy2VZkPQiIwPy2bjGso5tx+ff1kHTNSt1nXS6BBOEnSvO/iM5oGtgPsHdM0wc7/Dh7mB2
R/koHtEjwVhFhoY0fbOaKxwQH5BydIRjcDDMyomcI6gWGXK2b/+/OlJoglSx2AkzVvKITObYkoFb
iigsxLJAofmRtciGs+cxbnZirGyEJnKejZHnjQ7aLaxpqD36JCrE7DO0Y/y8uKc3O7Q/mzEa5kOF
cSToNla+VCakppd1HWfL2aO0EKwbj9xlqe8HYzUzG8/aRwphkmGetELC+qI0A/NjpR3msDcmqvzf
llkNgYPKLsygvr2prPuIpnpORa1EdANKojcYNJC4a6+/XVDmnGy05LOWdFOaLvC6IskCXrSqTDmQ
RpxxfrKo6M0OQkSoNiCV9aK4B2iIslvC0G5rSdfyvi1pq8vp8gACE94BwcOGXFEabk0SUcw73jmY
aFQ0UAjDiuFseWHoftZERVqcS0X4qqeYlmE/YaYzjNbp3jUUqJesY79lnWsR1GlU4ioSpEaAdVrW
+WNwHhngvOkcrQXQl/dsBKKSQgBiXssjA2UZeD+j/8lGzwnmGTHkbSHoWhxlGlzRVy0XYcn0mvQB
as1/MwRs1riuJVDG0CnhiPYPSEDWGJm7D5ItHhBIBG8bHVMOdWODjqz3ux5y8LJ/BXNmaF5d7R6u
D/gLGKKWT6Y9n7VK1K0dRlOKMNenShaAMXUEF6x5OEqsiNrm02wtibqqu7oKMVd2XsAJ1YJCA4p2
uV2QPyQHMPtabLb7LedgLZG6uHWtL2oEVbBdFZGvcOjYNxrjmNIxm6Itw0QZIKJbCvTgO8IbR8T6
BTUS93+eb+8Vw77prEJeVlKsRSMWcLLDyNEF9kDobbT7N+rQmYSCy5oi87FHSmvz9XMSu9pIQs6s
I7MSwCappZZoleP1tmIMIKKTC0U9GfmwLCLYOmLQUh12Jmuaw2Ysb2UL9L2R5uhGxrlaIh6vr6op
g6YSUHSyo+sdpjIzrX0zlbGWR0GF3CWJ3i9gZL0Kr/yfgtT7MypVM1cezBntRbtDIZCnKiT3j7+Y
R421jRR+KM0sz8O0CLcGzG5aGBtZuLHlyq31o3FjrKZU5GEpaJ1oHhpzGauWXe52GCWLKmeG5bMA
UaWwo5/8SUzDxUJevRHUjM5Vtx5cMrpPvxjuzGZwYq0YBRpNmWNqrYRTBnZ3adf8VN5+3bb2TX90
JYGOGcw9RiZgtjSU8XDvSruIoDn48WHpPEHZAir33McBw1aPrMwuA+rpwEGujPMsxFjEyL1nFkOy
4J3umRWkPqn4Dr/92VJ+HsM94tXIRvZXWTHTFHR3CPMws2r/wRv8N17R7Wxh6usKF3zeKYiLYaQJ
iGA/AvsNnC0/bLPZs25mBgTTDbQSqMdHLV48mvoSXR5ZfNIslKKb2BJBq1MU6ix2XsC/SOxs1xCP
RAGRAiL34IvvEjgBrNPMXEcKMMokGSVQQiwmiSnX8y60lsHdPzBseHePyp3/8TjTA5/4fszUucQJ
gH/jOYJ1rTBvWMGk8D2g6hcLqhh3ND3jyVcGpYrFz/OmON57+Cu4Ty7JtdgDq/4/HAQKQEpVDLJq
XMRZcBJfvWfefTWcWDCDgvgPSIhFmDp5G1JYh48OHmi1P4Mi9hONEXlxzg+ufHXtw+GzQY/J9Ma4
XuhwQaVH0pRr0HBAUc2r5/lIMxf2zojte9b8C4ZroFNvlCpr21mWPvfOvxQnhAdYeZ3NzPwKjunw
QK8XKDlYnkFgi8djGYzqb8htPSJdwLpbNqOpa1HUCyXJqnKScxwz1HSBmAxvc4RvAwxBvegnQk5v
mJOCaT2Y1bMMBmJRCbHAhR7+hGriMBAFKApCCCe16p3rmjYqpPCCWSorGI+YT+bkGy8LOi7QK3Gv
JBPEdSYC1QiNY0L0SNBieXHJyyn/Ab/rcXp5TO/LhZmf2XG2SeKwXmzKQ0kzTR01DfITkqMCR7b8
iPzBI4ChJ8th0CnfBKwzEcdJC3Yit57ZIWrtWeFppo1SmDKpnIYpS4uN4okx7yT3CZUjFvMSZ7km
9DwnAaHOSKggp3ZeUTyCd+c1RSbatx72LZEtguSqaZu7hDNZwQiWuRhUwKMH5+icSBD9utThOB97
DEHDrTDulsmy7njvO65KRsxMOZl3aHwgzZE7/UoHwor40PuJsiMFgSVRwV9dk0Hx+DXyAuLYwZik
djyJ9Z1AKtXENLH+js+8sCFcb3Ms+6F8im/yqJfC4AvqMCjdeCrsHogQn4sn7a6yfJCDCvbyOv6V
WaHH4hyggPWfUg0ZB0BSeJ32nGpB6YOmrcfTVB0jVFWjk4Xo1TITQfJ/6akjdyG5fUlt6Knx6LHm
MVUCYwp46jzOVZ2kYMwfT61VeSX5gW7I2wKWjVkBzqLSFwHUQWwkFLRyoMg/DZJXKPCj/d1tARtr
9kUAdQqlQk95uYMGajLaQxKbHVg6AzvBTEBEQZHmKANWGJDy2WmdPo11lS8fh2pOOg4i0XRiGooX
xmaeqYydoVtNvkmhzt4UpL5Ryv14qi3BkTD0t/04KYfptQW7nW8WL7eXkUaZf4oDWwNY+kRNN6h1
bFFxl8kDLH4ww8vg9nvFEQj4693GUZBXBI3xsXFruzjdgau2PHFHZZ9ZhcN4h20ddGznvz7DoIuw
Yl5C/38He0nifT+hg0FSzapu7L5TSRKDR6Yj2mxKvMpwfyl/lFLf4OnVTvk6CXqon+7LK97nb92p
fOAZtkpfGd+kUJ6TKMjxnBnNeNKbU9pYQkfEIbKSpH+vulcpKmx+VEhhfMiJQqZeJ7pIhqS0b2/1
tvn+XWIqAuyrql4pHVS9XkxmtoP1yymg9ou8FnUVvzwQZcINuoeh5JYaei1UjTmzAfHcrFl+9lCF
tjRe59xpSoJ0dWqYfGpVndtXTtH7ezkpzXl29dlpjbtGGBmnaxv3DGSgBEVVZZF6WymK1mMePI5w
x7vNaBXBoTFIm9u+wFhsliAKYGswnNXlMOEUO0is7Q8dRvXe3s7/YFR/daEglhvFfkhCHJnWEjEC
QiCCoxHBCn/0KQnvLQUJPIZEKob7DzMG06YAuk1eVgxKoi4EnYwJJOMpEnIypujQbWuS9r+7TDER
m+z9u7h10CzN2LRlU77dJSuxFETNajApWYi1HDGBGA+39CWQfcIFrFO6acP/lvOtEDQ0VJ2vZciR
jB966qYXrnenp6T5tODwrQ/eG6vsJYKkKf6NzIGh56LHNz1BpAsyGw1prs/AwOp+EUsliFMVy6tH
/EmKOHso/0iS4sxcg3mlvcONT5zPsqLl1N8SSgFg2g1tOKQQmovZvc4VJvIqZlwcpJQoyjHoMWP9
WdbSPY/zGuZ2OBcMn4uOd/zDqgDvEm9g5AsIyvCFK7WFWa8GcRYA/UqWu1J77aTEbv3mXagcme/t
Tpv21VCRQLLCpDXzGiPEhMcekXAxLPZJcKznd83wutQ/ZAHjeqAfLt8+brGZ1ccNdRxwaDICrqmK
o/iZ1RoXv3Ol0fJrb8CSPAjTvvR7hiksJ+nbrmiCKgKU4UjRYck8WyL/wyLWDxCidlvJTLPAqznj
xzwqtq5zLIaVZZ9vSaTsQJpCsQbvwHhSHrnd1b8Ih/EgXirL2LNom7aBa6Wc+HVNxSxKw2qEqCaz
BefqW6qluHe2CrKM9O7kM5B427VYiaPuvbyK8hjTusYTJ1jTbAqzpZ64P1xmlZiwwWw32QSrlTTK
mkPdSCIwIo8nxK7389ztgsqUFJEoJzV2w9BrZAE/epb4wsyFZOlbq5N9P+M6qiXrNl5v4pmGEV1I
WRsKek6+rrM6a1xRBiI+pXPF3lNQ4ycxzOa7naoga9KMZQYwL+Ep8VVE0ZSjFBTCdHpNHbDyLLNQ
b+vwHRMhQMVvVwX8h/Q58Xl1/uapkaKphAAtyK9cbTajE2QziWS7qsCIIb+JZf/rtshNnTQFTOcC
byggsP6qkz/xfTsH0nSSXge8eWNzItylO8esnjU6LQVsgUorQdT+iHwr89MEQTjdotl+BCORdtOz
ZAkkOmiga4r2jfMbiT6VVDlmTRmX4eNR/W92UNPxtOaxvMpn0d9qgQ10dI5KjQUWVTMwa5CJcZbP
cBy+nwkoqqMxVF3m4qk0ZYvhV02upup0ynTT7zvwKNpCbDUja0U3d24lhzp7iYRBUrWsTKf4yqsk
r10OI7peav6+EwuGSnST/j82byWLuhg4IY1A/6tNp9FJUGzZOq0luwnqUnRzuiOzqYAYAn+Qp82J
ZiZuCXw75AQxxZjAEWZ64N8P+9c1XvZgtY9VYhSJkOn4HjyVUkwEUxuisbTeFqLrGA+HlhLwYVBC
xj6VggFCVNlpS1JNM3axZcDWBmAvqvyVQvnOxlxUpcpBihy/5NoDOMUyR4YPlErvA6iktcyURoWx
n9/9dYxNVHENfEaZcA6+aiaH+tSLAWRqiRMbPwck29u70jCNjBXT2jBSRQCJj4T3kMgLNCHMJGSy
VDbVePITUl8xUyc9+uf6YFxuo9jGVqkqztpyrkVNo7MQraBPRtIk86mMeaxZdy6N0xxV9m0pG/4R
glaKjpmLqgIh9AXQoRZzHOZ4PmnFuXioTyW0ysqd1JGIP486aTlMNMH/McR+3y6IBd+KASMUVJ1O
WmlwGLUkh3Y6IqPnfN86vF3YMx5BnP27c6TQnE6CzQpqfd+6r1KXn6/OmJoV81Bi/vepQSJVLI55
TOTRVKRrEMdmG+0YSi6OyVeX7Ks46nKVQSskKi3EzYnjh55cg8OlvvbDwX9IMP5V42xZsjl52k3h
iJjhx/8mnragIFG5IW+z+dT+1J8GFY+CHac5OwzncwOnHUkEB3xmbCxjX+lsVlvNYVmAF/aUR6Up
86+V+jK98ogFDcOf2+ptS1IWmlJekTU6IyI3XYrbgoOZdI8x98T772H9R/J/o+XvtqCNgB62EbWD
oEZQYKyfwfaV1ehG30XlFM6nuNOsKo7spIoILlwOgcSmd6rCLP0UsypPk8Ddl+992zDoC4Tv9+/y
BQrGwi6tMSjU/Gq3czqL5dSm8yncF3YbWkW4K5cKIv8xfDAOvvnYPeb34e/k5bbm3323RawhwbvA
oxa1k1/Fihnf8kYA+51UoqqkE11hdmSZtG1qVtpBfLgtbuPe+Cpv2fLVQotoQ8xqHVg08R43PzY/
ChPxU95SI52U8x7xEsalsb2wWFBDRvxU12gC2lKTskIri/nUO72j2uC/S8xo+bOXMXALdAA8hjXe
1nITg1YiKVDQO2lsgqGcT7wpHGVLOyh7tDAzbJauFoWtYCn/SqHpUWstSPpwhpTOzs+iCSLBENnY
88NHT94CSzDxTjdTt7AiS2K1OW4a60o0dRNrE5+2CQ8IaOfKjOSKNHNNROkcTvvbK0n3cX1TUqTs
xVBbQSkgSeZdWQQzazZbyuxg8G2Rvub+tQwVu+5dkQ9AESfs8VIwp2bfdh+3v2PxSr/B/Erh5RpY
mW3d5HozGjAiw3+LjI9kZJyLTaRb/X7KK9ZnKW5DkB1hL7PyQfefU+ksVlYis96+G5EcDYFBHAW4
+Wg6VqkFzWvFb9IaVjNiQK/8PO9GUu7aXWppzjnH9CbBBBA4+QH8Kc0LU/rWdbmWTq3jEHQNZiRD
unpQHGQPzMwMncirdxrGyizJSgnzNGtL9mKP26N3A6eGEcqiSz8+LWqhXYMfiUeralAIlOUgSw4a
LHXrNDZ3Hh3dDhzFauxyL06IzaqD2WoEIWcxdQZkwk1msGMLHjArXtZFQUK+lKapQ/pravqwn0/F
c4tZbg/1Nb+IP7Teyu+GF/HYmpLZ40WSH4dzy0DDz9JQ2pDXsilD0zA+KJf5bj5VdkUmV3TrfX0Z
9/6f/tTcI+wiWyVaMgPzx1tpPit4BXUm5knH9pN79/Skk8g0zIeUYLbPm3ttyD4iyPGiCsT+cQrM
0T7d1Xeio5it+/g0HNUHlk+5hTvrr18c6tUx7OZUE4sMK5chVtMes1PKZJFb7P/bAumGhB5VVcLr
n/IfywYN+WkzA7uD1FOKMDNbqdF3GDyW2qU4c142dA2R8qY3C7W0U62o9lndxUgPBZLzf0cdjNnG
C0RFmQkc+K/qtnwvTFUkzqeo+qmF5zxloOt31IGSBnoC+YW4gad9jpTXBV8OFf3UyuYlOXWn/JB6
t1WgK1Fx3Ax0Xei4fHUR0SfawYjERk61IfZP+lP1zNuhU5h4JWJWMe+I+8lSiR2S1GYVeG3AHMQq
iiGC4ALkpHR1hBLyfd6ItX9yytCeXzJwo/TozYVLlTamW5JpL7+A1Jj3rTlG6IhF+LFxOUO+Cs8K
BxwwI1Nbx2WBNHRZ65+ORmqqB/GZu0ve818jEffGu+ENVnGtLq0b75qdYkoX/i5nnPTvIGPokiGq
ss7LGpadgjk9XIbCiqp/CrLE0jnEAS4Kd0GADAHNQWQ8MT/DlF9PzVdp1KkR2lIwCgwARYa6INw5
+sFhOLxxFt3BVpzooUGfROKqGDyKsCC5PqhWQC536Jt/uRPM7DLsR5u3RKd3eRQFzLYI3Lltht/v
bwPOLWK4ooEBiQYdqzfCOdGKJPBPYY7WhnbfTYwLfMNR+SqBcokivkz9duSMk+xyjvLauMVTaTdP
/YvxVN8VGGUpXEJWLG3Dm/4qlLrM/SzzQSYLtZqH9ji7sHQ7R4lh/n9lyFlOMcIhqibIiCLwMn1p
6kMZgr0V759RjEhX3WW2lNzLQgKkv71RWwfX4A0Jh0bDPomf7vwK4v2iHVotFLhTNhHfCy/9Xjqm
j4VX8mBq4vf+LrybTsqTfAzO/h13qhjuAQ2JyChKmrEMqjBkGeeX2kYhU/uxKiXuxCFEF0S/8rIn
aTGRWmrMomIouyUMTgCidNAVoWxKmM9PolrMMdqnm31+we2yy4KZ6HllhfPh9rrScLDotRZFWUo7
1bVYpkngSb6/j0a9I1zFOVWDQF0QZCRGlIAPWE8U+nFJC6W8vXEKyjrPoF99PesgOvbUfQK0hYl+
3Nbum1P3D0nyAvfIUQoqBbcIRUp5GXKwh5T0J9EsUa8ZW/URId0UTgsK4eyaFE52Ni7NjiGbzrjT
spddXlmsCibYuOsgGwTkpAuu6uwOwy4ACdJY/glmgZTRr9siN9cV7rshq8jnqAqFtlMh+lrDYV2F
1hUVqxp5wr/GRUA0/2HaaxHjTGyvLkATGW9gKK6VrxoWySCmM+Z4enOUPqZjYVV9ToQmQFhtLz2F
2aMYPQU+GfVjVZzj9D7VSrPp3T4PSTiRvvwtzhG5vQTf/IrPVf/7TTKVAUoFjLNWDayBERIEGM/+
ofOSpwmToPfJqTjFd+ldty+9iCfMAsSts2TwEtJ1cJCWmOrX5QjbIe/CpAw8hQi1F/8sX/y38tyB
DTc4jYdZchpQe52kJ4xt3ccMyKCLknF7QfJKOLX3wlB1k15CeGXjrWiPx/ac/VDNwky86KSEJpzz
6djb/OMdd+k5MmSMhV9O0vqmh3wZw9l1XkLVJ/xjygUvZMBjN8iBF+Ru1p2b8H70L6Iw/Y9iqAMt
5cMkVB3ENH/6A+aN3rYe2h34VEKVNVGT0BaNeN/XHeQVIcrhIAF49f7Nj+p90CWMgN5n+IVeKMzl
kRH+Rmwf3GRfZYSgYMU7uw+9eK+7paMfZis7NJ6y8zhb/dV4BZpHD4Y1e+V9TPyzjyjNQgJXI0mV
egZy+rdV3jow8vp7xK/fk+Z61alCh+x2/dzr78gDkqKz2uln/aZXT1NjwXjqwebqX80p6UiPVvHs
SUFs5/Z3bByeL59BLb1uRBoXiViW1PeJ4c/EkO5lzkq6g5S4scKQ9i1/i51WkGAxkKoS0BfOU3ZU
Z2BiDIox8sKCoPvCFF7anEwTmIqRnybo9G9Jacvn0UbA4c905K2wIsXRb5gDFJbtpswBH4Lwrgz3
QpI//Z7VLTFo6SSF6oDhJuOjCPZ16W4IahPtqSTcJWcEPz2F9QSgR8gtWKHAhVLwAMMTDzGfr1su
jIakjsYUeVlz0pxqLIjm1Nohlp3ofsx3kuHIlaX61zT6FTgZCfUT3kOFztiDb8F1+jOW07hSnUuz
ZAjUOfKk4MeAPuYS9aJ+c84ufobs/bErr2Jplbmtyh1mILzctreNu1JFXB811GjVQI6NwsuxDgNA
tRZ7ifqihxrxFVMRfJK8F1pMIsG383Kybov8vAC+7DXqEgAtmqaIiNCq9NtLUMSqTNJq9JY2/gbh
EdVsMIpTtPuLas6YL0rePy5vk5XAIGfyUpPECkGMPNol6hhmeCu/ObMnLzMGLaOgGP1khjXgYYSp
kHDuQWdSIlAGWlH0vDA+nLbR5bsRDdAlBKZUhR7VPZdG0nUogfX68hpxASlrVJrtbsv4Br2LDHj4
oJ/WRRFjxL4aQwpm3sAv+tHrNAyqb3JUDrOiRALNHKThzb/E9nhDxGRz6EEJ6VpuSI0wnP4fYd/W
WzfOBPmLBJC661WXc/Elju3EdvIiJE4iUiRFiaJIUb9+y2/7ZRYbYDAzQJBzdESyWV1dXY2RLN/v
bzEMrXkz7fG+dcMFrGfc/NzrV15/x9z1+i3t6ofT1J7zK3S9mA/3UNW0rq/wLnx3NWtfHUbFwbIg
qdubO9d8g7PejT+ldV5/BjWEBBZzIj5ENZ/oGf9r2j+u+fHnw4Iwgy2lb/7kDynGacD9ov7lThn+
bmNOzyUaMzC58Iq55CDZsgdQ9Oe75Pzq229T/RXjyrt/dW395xj89Ub+gnClIVCihgFv5HysX7Ko
Je+wtKtXmGcW12r6Bx+QfLzgv0/A/7UAf9clI6f9lhb4utv777AZakX9ouvr/a/v1/PTPaZ2XU2H
f+7QcffjfPfbnN/+1QGU/usJ/rp+Fd9H5SmeIP9uW3OXN9fvD6ffp9Pnru0Q8+vnDqMV8xrulJfu
013zcoFNY/25vqnPPzAo/l9b8gMS/v/eR/y/uz4PaToUB55G1Ev3VjTrP0LOfyH6/67vf5ryWM7H
yuMLrLnCcljikvuz/Y7e863TmBOPTX89uvU2fZD8MZphJz69pcM/wsd/IcZfD/FXoF/LklO14CH0
/JlAnAutcyzq0dbA6Hn4wn5F/a3OwBlHtwO0Pygdiwk+Lf8Cd/962X9B1Mn1/TCleIzTy4RDff/2
oGvSwC4D5qcBPgY4fA32wNvp9GRx/9+du88357tneFA0t18fcQJ//Wv5/3sTU8hJ0o9yA4jlFPfC
/65/71wVZu7kvYqhj7mu69dVY+TPdz69UlwSmAKkyN2ACZHh3vcNWaG2X2sL2mxtq1H+Y53+Hkz2
ER4xYBh6PQLlIcxK/jobRVSMPosOef/RcN629jrcTm30ST7sLSaDZZcRN9PS0rO5lFe8IHsu0dKG
YNkalEqX05/x3n6d/iX7/3+8oxhZBXBaDLUiENJf7wh8BGb6TWy955OGiFkvwz0uI4y3nXtyruLe
dnE2LGcadttZc9j3dIqr61RpjOsupGxlmBgmm8W8m6qgzn7V0T0p8qE7OPlXt8jHFvrf84xnTTHA
54NeBVv1107f4/QodDyu97P+tiVr69TzuK/N//+q/G8I+/gSrBQBbsEMqr/g21JUbHEVviT/YG2/
VEd96AZ18lz/I3rAIenjs/7+QSgnY/46hK8f++N/N+iuY70kJtq/ANVgNA9MvrOj3noeP6bbQH8M
qRvfD7ZL0uQkdehgjuzvEMpcntGa1LPaBzXdGV+SouUYkvzdYOrqpxAi/kdLkWf1rH2F1Bgj2k5y
Bhz3le4fDlB9L2byM1oXfSbi2hkHFaUzkRsuCYoqZx/Fw36m2zGhHTYZs2bM2Z7USy8htMmI2M7h
wF6q+11H9CozJ18X58uplYmBwfboU/tr2ccSHrQLS67zFCVbQ63jYxsX8nghy7quoikWpcN8l83r
vmCgMadk/MOSoh/Q41f2VeEgMV39cdJpNukr3yoVTlyUPob9xLaNP8MWZQBzSWJsO2buAJLgIbJN
PtgjmDqIhMNiaRbpWtOc5UsrVz5mn1JdanVdKzho1HTms6j7BEMs2jyTR9+EY4T6Urg1IZ1LgHaa
ZBGlOsdHvvELHgXym2jQ9pcdsHugUk61bFDdpZDZE0jiygIfXLsxt6+67Hcc6szy/Db10XE/qZWy
K6PT/rR8TLWuN53Nd0zm1rUOw40ed0WG12NU9qdJVUwa7U12H4+islAxHeXzUsTVch4J0bCkC7Cp
bWlwWZtp4UQzzOu4nve5xKyncfPm906zirZZoY1sy5JgGINMwjieAk9Ej9yPZNfZqvj3klV9dJ7S
KUL9eYpEx3W5H6ep+FjuPdmKrC6lsqxZt8gO56LK1Je+IOhH2mxmZZ0Lkp+LydCqtbxYD9C2wqeN
rSaiOtg1kHu5Vghm3oj5YZqYfMbf0rIeUp7wk8KMVEyDDNI86p7T8fZgqcEPm5k9cz/3tNERicOl
WCp763cSaLOj3+a3yDWPronuFahVY+P1pNF+MtZBk+zXqE2ha+u1rLo4SmRSm50kjybx/dgwl/X7
ZTNbsdVmWQltq1Swd63K7b1KHLqSxmi1S71lO3pq9FTal2ilbqz3/MCiDYPdSDPkseEg3w6nOrig
bdDOp64CXZ0K81WIuCD1gvpfaGFWxJPWVPngau9AE8ZlRUMTguNwEmSE/cnQKzk0xITsPI+M0iaJ
Co2vJFBDlRxLctIUbQ/txkvI5ZODbuHGc7NF9wUaZMv7NULzWkcnrkFjZEcaNyjHuB+7N9WXvSf5
o8drfNyIrc4SqxSaaXT7LzeEFZaXHDx5Q8mBghzXNnk5Uj5+VREDt5hhmFEd7xUIrc0N+P26xz6r
i33LX4nyBVaUFstvNEhMSJRMctwMI8f5t7gCRZ1YNBRBwm9X2Ry91rYGh1XJulilRuPQ7sUL3YRF
93QYzM992vcrjVSAzYzK2C2mhVZLN5duqJqPhrWLH6cRX4ienKGpeE8aMzLErq2ci7doSSZzoeMm
HcjYsT/ao1esI4v5uOZ1Ft1jajkYCAFrg6/znKntzpWxxNsSPEJcq2L1S1q/8GbbNjwoP3JZNjZT
lDfRzGMMktakCpBslv0XyDsWVEV6dBDU2wZfl7pIVfYrM71f28mzCj86zxUUib2hXwv0MIYWPET+
0xQW4O9YtTgaRrj4MnG1/5j9IhhadMdivij2saiy4ihMFuO81soblnxsMkSFKrbmJurRilKLKUfU
srHMpu4oDpJcRjRr/oQvd1Wg+6snWZfQZeB3UMGuN0SEHgUcJIW+9iQRtEnTgIVwvvJ5R+kYshZ6
Uo9kOT3s3JBeJW85tTptTAJH1roygVTdtA+xqTlfy8dtnAA0RzFs1yln4wtTSxGdi21Sr9WUROZa
Vqs+H2Tf5rPKFlhIYU0icZJaVeU9YxUfH1OSDXEbrSrealRj/O2+DeMHSYR+rtrIXN6vx6Lz87FH
9rmaRfQJvLCQzz6O1vEuIpumkAumyRntUwN67RD631CV9qFO4N35c92KynbgCfiPHdrU56DHNalj
V2aP21bYpSmnwnw5rERpJJn3LGvQWpygialQxJ1LIMejk9UGWpkP+6auadqvGVZimKdzxGXu6nFY
9BcjUH2/0HyL8vOahf5hp7humlw4/OgoVcXPfZ0W8XBki7ONkmg0eCaZQckiTfplvt/Xubyf83mE
HH8pNGsTLWPR+HKxWxv7bAi3kfWMtYxQl9drSKapmwZboaIOK2DZUOzPuckhY8JrHEfZf972vvgC
uOFpLREwjlvFloDvM2kZ0ABuh7mhMajkhiVm/QY1dPGkuWffkLj5Ebc0TXidVXw3d6vvl+0iVLQ/
Cig1x9PCCYCQzCqN0s4Roo6QzYrT/PFlmIRXxjjjosyu8WBn3yTxSKoX9IscUV0OsRvabDKbq8vI
Ht+HjOAl9HjRRU0in/5I3BwlzQQLgHvmZhWf2AQyt+4p6fdrtpjKNagRcg6YvoXhGVx8JVq1rcw3
jmHUA8KSzuXNEMRQPDqOKWn1rEiBaYQzcTBL/pBot4jnGZROpGATWvawuZu+WueXcsjJ3Ih1j6CT
loMdz6md06kjgxn+7JnY506NWfEAVdEHfZIUXrTSR9LWa+4XHFAOyVjbgxE1beThHivruYiIbYYE
33LehgWihzgCrtmNYfYGa0EeonwM/e1KN8Uu2YY/Pe995fKzo9p+KXg5jY3r55WcllyJ5XbgPLqN
+mH+NY2ZfAqZC3trmYS2IB/mjXfVYH0JalGn67U60lTd6Sh8WCQME6wh4AUA/lMnsaMnTK51jzK1
bnjWiVjMA+bLswFmejb+qqwuMTYYBbT1NrdxcLjNAy0StNothL9MdiegdNMetSbAD4QbC4s136YR
oGoT7GGh7rDz9qo9JX8OJ+epCWh/8RdIYTmGRcRjRU+9XSQAH4Ao5DwqcZj0znTuTpug/MZmZKo6
XSzljP5j67PLEMfL8HRMVczacl4mJGxio/K533s6tCT041f0m2jfDqSX6V3himNsj3Wbh/PBjIYM
NMVHXpHVIBOmu3DTj2ioiuG5xxlSdRRBG9b6rfQEMEsARAEtlIUPz1rAj/rThKfSrSv25NVid3yP
+5zOp/7Avzyzg3rUHHlmXUHT+5bQaGdNgq6apxWOX++ZJSXraF+qR4Xy4Y12JRIWx6V4HnpYm17N
pshTspeoBH9cusCWMi5/gVVg31HtCuFJ9aLEmHU1LIAPm8nYibDpmBu2UcabbNYDZvNODhZ9Gojh
vhrI/p5KV2LWNF+XqhWW91Dc5QZraHCJJbAzRiiAGmVQv1hP0V2u9Gb+KKn7r0vh6NotCI2ySXhW
2jop0bSHkpMZeNerImG1OxRqvWFy6oRARmAONBbDpxGSIwAXssSfcYfkshZlmL7pAJhTr5VDZhG4
xznaxXGEWg14y3XpOauQhEgXflNbjI9U9Ac6/qx6rxDV+m5ZHQIjHzHb4wNqVK/xlOUAAVE+begv
SMJ9xVeGBIYkh+piDKg/z5ZVj9teqJd5p/1ZTDHKOlGVncVBytchEurOYezVIzGk7xuZ9jTtEmfo
94oR0DdsW0YsB9x0WzJmqbiUCSuwoHrL2bkYyGI7tmz7dBNvZHYdz3xP6g+fe6CeYNK0XVNr/Ce8
IoBwXhpw67IyEUpOyxzdDBmy4y7bxfLSxxuYcFYC69eHpFVWR2xHUx08fMu9s7uoik4YzZDjLcqh
By7rU95mmya6RUZzTMDvB6pFYNXRyiULNrMmGotq+R18gXeerAPbgJG4Gs9urFa4WCe4fu6Rg2lz
NmOmrtlguLgkkUvjNiZmXh8LCDQVDibuLHlOh8iNLZq+YfdSyEQ2E9ng+uJS8Clk+EAacSKB0cie
FGhyN8ima03Lnde4O/O3bZqy18SOyDrm1MdLHZXjApGMdf5TtJlK1T4XIkMhAHo7iP7dbpqg4VxX
62E+ugyRmjaxQdW9zlk2gYP3yzrUeZxst0OGtmuVKfyqKvX6Lt445qocKy1vFr7tkEvmUNvWRxnN
Ry1ItaPiyIu3IeYJKgNTgMHTvAdFmyydqoc90elcywWTQmu+ZSKv01UJ0ZSSxzsw0Rbe+6H4mHTi
Kjm2zOZOo+Vjnh61ENEvUm4FiLbKqdA6a+TUbHk5VdiUEjLWinP2jDbC9HGV3pZduppirZdo2Ifa
qLi4j1iV8SakqJbU6NxGkWSxHEjUQ8v+x6B+AzOI1KW3C/7saIjL5AMazZC7q0So3y724hMVbJi6
cjY4kmM+lbyRQE1DI7lIinZA/wMaKcYJz5SlLnwmhI3mRGIEGkSUpfiCnceenWclCDvChqilldTQ
B06xedh3PZhOHmhLbneNF4DP0P6zGlIydsMiOFIoV443yREL2ZB8nnyT+236tOWoMAx0zDw+FAAW
uezuspo5T1gNBG5fbSLHpwL+2SCbOOAwwWRfDCdERTGu2UyWUMc4DbzuU4qXpeJZ/B6VoeSUZgPC
IHNlFboqP9h72NbjyXKfhjbpwXPgr4zjLd6sgSMhzfUnlSFzxVsvomc4dKY/qE40gXXsmKPZkmLE
VRtDeDDU1A3HC6L1rloxjMJe+oKFvC2R2X0rZZ+Szo+5elD82POuiiT7FpCtghvaMpvVyww4VEsm
ywd0506wJZABUTc2Ea+efLYl+pxywWSLfhiydX7LeJfGCMEXhXIq5PVGS1rHaTl8o2nqphskE5oC
Em4gL3kZIV2FuvKIkYfJRXdFoAPthiQXl9mPoei8l+x9kU591iCl2SVeRLJcFrUu8/NcDRKX9UZW
3Xg3QUkiF6WGL5pOBia97LBpC4s55a6WKvO2C13iZlyz6mVQaj6ajyu0qNODYDbgTmakLINKZ3o5
5L6Is+4zm5woA94tMWZdNhrOMQcuj4RmzRpR+pAPIyL3PpH1wcRUA1yLKMa5V7hj615HMbvTBgMg
bjOzIWFEnyCKJFDJVsD6YPEv6D1mB8xS6PYRKWO0ys4snQBirUrmOscWBN++jz1eV5zOrl3ZnpYw
BEYe0IIgfsHH7Wd03IB2YkO2vR6l1ntjF6ORjEWoVz6oiKygYSw4qbra0eJxk2R050BU1pQtTaoC
jV3YCXFDTTrQehVoTqiLYlx1PSB9XhCh1ni6zce4J60mXn5KKlXNNZIjRLuDTGnS+GRIMbK5GCB6
F+ugi67Xh4DRipoWiDT7sFGEPp50no7ieJ68BpacPjpb6pD00dKsMkchATQ7qvcl0pPf5NDRt2PJ
LD3lQNcWl6ZIk7rHXkcXeL7Z6mFmQ9WD8RfFw2wGX4Er3OkEdCnwM3TCYEuizRCXF5lk6ntFl+Ml
juKAtg8X7X9idezIZZKNijZN97Ip+9A/VUuEHY85iLj/imTANb5BVvAajaVDfpEJcGAVeKsFJ3kK
p7lEiK4ruOAg6h1otjwhn56hEJPpmt9vcPnqz1uQhayjmCPGbgIr2skxGlGoD8W2Nn7cSdmMPUxA
Grbn9luyTrvu2DiYtEZ6DbaH+e34Ufot+TWFJAd9M2Xxs1vCCneyFdioKaYUh1kXTGOsU64F7tAq
Ue9O5BWmhH8gfDCERiGAr0PyocnQ29RYS9ESICt4uBHPkTz1KkQR8i5XoM0nFvqh96E8upLs89DK
USXJA9373TYC4eC3nEVFapcSfa/NlIAf5Hp9jWkmk/NEDntflovmbdDgaWrOVjLdV0Lk7JIXbqWn
OPgkPo2RQ1GYCTXhkNE+cScUfDwMSbIPAzgRGzK0kaPJeHGI7Z+rbJRRG/McBBOopAKu2Eem+UMW
opHf+mSchnqlFDYqxus5rkUoedqEZbPvCbN0brOZqLKrYqhCm5kqXnZuSeOfJbpdsTaHWFzDgXbi
7kiG1TTOxP61dIX7pIJ2uAXiWW9NPCzme7RFFdDrumVb6yaZAQCwUeJ2o3P+5rMPHnKHHPKqq0j7
66wJW5o50ER30bRllwpsTmgVegNoPQ2KXooNCUhXVVLx8xSUKmvUfyrE0iEqP8FXv8KMYAZUpWu3
IzS0cFZM0CQacGFHAfzMNhj5tCghwRt7nRfn0SYYBz4CWJU1JhnsBpy/TtClg/4nXSdjWvYNVQMB
w6xQXj1ViwE9vCAvY60cKrS1LVkkWig6FTg9w9LbNV0KcxmGj9RiETuOWI8rAop3EJoQzRXK2IYu
e7G02xTv30fsMt04DKMG6J1LDuKzYnPrXTzeRFuuIihmogQkDF6iuFkFbkDArHS+1U6AytlBln5K
SepNUyFru5g8iddW6J14EOBK31m2ETxCtkFVACcJePQcmr+XrEQMHAJ5AakjQvsxSheAaULnJ6DM
ose6Qs+lbeIeqA1MkS3/UF7lGGuu3UrOMWYbwh08QO/fwsmDTBcAEaUbij367rBcQAUhZcW5CMnI
3rbE9D+AyAJmBIw7Z6qelzleL3qnnIPYJSq6Gem0+NPh8J8a5SQU4spkW2JY/ICb+jC9KUELhS0U
LST+pTll05o/i4WKGz/IHL3Gc7pkEow0otfgdjE/RtINlNT+IDyuy7ES0EoKqKiXfQ8Bdautvx0P
sCoN+JUkq4nU7miN6Pe5LUARvwWY2APS6tE/Dbnq3zJ2ZO9LPx7Tm5gAMz+vuEKyLzEu7XA9ekHZ
ZzzlztqDrBmuNpjVxbck6+P+u9fmwIJNy3xHZ69cM1Vy0A3Ol4PDWVIsoh1gF/LNoHsKmyGdyi+L
L9Ez0BOnAE7I3k/PYRYeYU2pFRxrvIah9I20WsFBoVxz8PA9KVP94NN91dchtprC7Urny/QsQ0Sx
FrPL+YMYxzFqM8BcrLTR/ElKzSHFQrbkfslptCUIclQMkOZD6aHyO5PAkhtd1gdRp75nUdXg3vOw
GNlcNmw3doyKGAF7YlEbAa36G3iE0K9gx+39UiCBOwugCNYNxo3ZfTi8+TnI0gR0hU+p/ZRIAquE
hAUFBhvZIlLvSpco1eOT1FUJ55aLzfddttta7O7GoWSFMP1hMgHkRrd7tZowv6whlxzMg87RwwsG
Hu2f65xe5L4RdbFOQ6RcZ+Vu+zPUvYJ2y9iXMPODYwK7mcWB5dpcRL4B6+ZjPZaCwO6jVBmKQjQ5
Pp4pxXL5mcBnRWmPx9tUXtyCsFvXDsg0c205bflap9RA4hXFoDwaYV0+PxnkSLLjJeJomwyiX07Z
SIf+jCaR5GtaAKXgtZU8armV4TuD4Scw5Db3vesOCMnsmXonx6ut1nS63Wm55S0bi3Fsc2EVf/UH
QuJ17AFvenB8gTJa45qw2e+E5ATSuoPmVzukNq8rnZTf0OpL31S0zuEXt0PRv4Op24tHXK8JkpAw
fcgTjQJIYnS5OVKtCxSwuASKncDUANqz6LKmqQbRZZi+o2MPagtVASgWww5yzKTVcUGkMqQ5qkmH
P8bpQ91GGVP+xOZielg5XaCNi44EKM2sB2wFmYllw5d5Op4EcMhLNALgNSHP5RdU0lHKaUSkQ3RT
8cqVr7OMYYe0HMASB9yx5DUcWJ5mLoma22ElujjnyuvsofKUw1BkFutPypMcstzgpahnmpL8Um7S
PhR+HfM6rJZ2+Zge933Mp7ibe0C+LtHquN01MXk99BU0kulkxl8xE6S4d3rZCLgoEGEAqfmeNwg4
K7tJEmfME+ZH7ahzaEXQZTkKgN1BqBSU9F4qMJy2ZEhFYrRWuEkd13gpxy8MdTOI5qMcGtDNSfu0
bDo8OaBrfoWuAfTChLsxr+dZIyNiPYlf8DLLz8gw9nthff7dVVisWqfMnQt+9GVd5Gr9dmSVTWqV
SUAutuSwZ6/ArEGpP3MLgtSb/JGCx1TgC/ICrR/LUu41SICga+rz6IsA5R7VkHL2CPdTj7vAg/Xf
62oOBfxeCU8NnkajJaXAHY1TtMShKxCtv/gwTz8M6LvPo7PAYRExukmPI7tyzFQcujkg02uosHgm
nkqztCp15M+kaAIP33mhb5JF+scQi2irZ1ixP6UAWGm7IeneuzU25tHDgqSv4ad6vG5yAlSbyynr
DhaWvdEfABP1i1y8sPxAUq5yhlJPHrP+Rcg1g9zhg6i3SLy7HcoHDiy7jL5lu+O+dULmFc5Dap4r
FKLBUVkeICcEkTI1K5urt8Agr7xKgP9PBzoJnwfuUMPr6RKZuvcuPMjIgIKmgbkfQ18A7jMuod6g
YM5u1mkU+cnTabz2qw8oqaEmBKMKUJlYRyTy2KNRWl1QAsoAaEaVfw7gAF5wOSTvEPugMlSiJI4a
W3+kX6IRtzsypm1+SfAiZU0U7vQ6MioKoNx5/CPf1vLTKpcZFQy6LKKJSusQxJLYvNiK9I80hQlD
aY/qSyh7QVDacQFu6dyA6JebBGO3c2oe0duWjR2iI1CJGobsdYs94+el2NmZpRnhtUEd6m7304Hv
F4HfJHtlUZ3R6ehMkwMBXvcqVRqOl5X9NRSogdQgP9XXfKATiDCQhk/wg5h8B/3/WjVCBwJvO8rW
pMkkQDRyCNdjpVlIbgr4vo31snP3zsiEZkpcyiBqaeYXfwGGdClIetSzG7TMKxTN5nQfT/Pak89L
v5Ci9jt4rqbUO9Z3S4m3ZzNrUBSWozFo97FCLdnJ/atw/fjHz9WCeWiTLVBFGm3+ZYomncCnLdEv
KPkfU1155MDNtMpSn/Gr408DS/lRr55X5zEBYkANokf3s+L8ySxHvF4XYbGpUh6QAqsF1m845EFf
5mWUKG2EXjyzZT1USxkG4XbZBqeohiShfD/GBN1nm+r9E1QC4rPCYz5sQ+axI9aPqgaSYvumI6vv
QAwMv4JjK1JHoLYfdkmOeyViUDhlyG8U/WhgcbbKnhPGMrRtTDL/M+1HXHVu3PLpeU9QasMeDPN1
s9hWhqTxK3KLD8rcFRCauWHSt8vGJCy/y3gFHiLxlcnQF92aZAFytFywH5Xc7aOYwSvUFtlyOIGf
3Ptm98n+I0qnaTqFzcxvkEoA9ZRDxvMWsDLKIA/Y1hsfB/hqej+4BTQkX5arUMHPpxGQ97lgybF8
g+50i9AxlulVnZMIQtpGFdFyivbBLLfbWqHSnGMgAHYZplsel9zHLL2gXhEzlMuJUtdtdmE67fme
JGdmoyO+jLJSryOOWgqm1mTJT3Cxln5FZ21ivgFbDpBYeFj5oP6dsFMcjZo2CNz0Gwj4KT/bfeWk
k9pbvECz5xHSKHw1yPwCCrMNMwZhaA37kewzgS4AcJD383KTHUCybYyK8Ld8Qmm87RGjSDdJkUIy
gfI+9OTIPvgFeVnvm3L3fXU6Dgt7plSAnjpXI5ULmszCApKi8Pp3WaEABeZttC8FkrISuz3Hi3RQ
L4oGB8K+y7JUCgrxAz1N1eYjerMA25tTojaQ4LUal+nrNKBI817ij4vbmZOIN2ZOKlycUBBsKEcM
KmkPw+eI1wGlj6I1Bz7wDjEtrW7nfh2/yg38OeJJX3zGxMH0z7YE0ne2pDOth8CL7+VE4QCgMZ8F
1WBU4k95Nkb+MjI0i0ATjYQUiiYCH+Swpk6gZGo1KIOSiWjtMr8jyO4R6MkTepTztcO2AyuAWnUK
Md0RJnTVuwgHdQqR+pxowfnDmmlwoznYEyghUkhsboBbU7iEcd3/H8LOZEluXEuiX0QzcCa2wRhz
nlPKDU1KSZwnkARAfn2f6OXrtu5dVb1nUmQGCeC6H3fQ2loGYEQZW26bNmFQdqmvvJWT65iEr8KV
m8Y0Xhklw2ms8e3beDQMe7JASvNF3RzBYIjKr9zMB8jhxB1W3ZK477XnXn2OhqKdi11NFu967q91
WbdlOKdNIRl+Fk70yc6JkUiNxONNkeOT37zH3EdZDcuMI2nnKd9TVZKs716t2PGT1szOAX5qqG5U
KSoezK3AFtNgFNFBR0ytKQtqvBCVyld/T3l6yS9ordp+X7eebx9zM7k4vAp/bjs43lRth2Vo1+LJ
qjyi2mjCgXoKfei/gvVUx8uTQU0z+y7st+KmH3RbP6pIFOKkg8YzF6kMcn07VcJ5gquyxbmMGhkz
btruPpn6fOYQ7khdvSPg1ZpBZ1D9i6/WUqw4PsFQvrlZWMtL0seYLkvjhCG/YWTmz7wY3PHUuS0a
vdyEefMZz6Jd4ar12sBbTM3ertKsJ5n1Mfpd5RBB753B/gEYQw4T3FKmj7B+pXNCrfT7Y11vyXTM
VszWPljNb+07y3J0nazr912frDZ1NpUVqQl6KL2Vz4XBwnT31BZ6yc+aFlf2p85k9hb6bm5TQD30
oiLUyBECCQrlsjWdTBc/jpKU84chjNR6hOXaeUORTWY1DC95W6DUs9Ga7eDWIeGJsZRXsEiYaD3V
YzL/ZMrJn2Ob44d4cTl56QTHMKJ80MF1mOtO3yt8/u3YOmOe06TAweJHpeOZmF45JNmRLxkarmtw
f3ctOY15P5ihl1AV3iaRPrpsvJNVUda7IPFNdShtz8PUzr6FLFNjb3808IrjLlbepD82fsr+ecrA
8w5L2PrFi15wz3/kiVMHkGgZLd6h2zecuW3T6kdFduB+dNpy/uQyBT1QuhSNvG2azTfNxpIG2dyd
6LMdcgpK5S5bh6p8bVscmjQLyBggA2PuImoVW3a/dn2AXRTHdbHDx4i6C8CkDW66Cdb2gGBd2uOw
SAKhepDWPXJCTaIDIk5HzoCvPLusZa4eHUys/rySaaleF4mY9SGSofBuuGF8Lf4sXZzMt+5KdnlX
xSK059XU0Z3bx3NxyjPbbmlXrC5VpREgyn1mG4LaoJUUVi3bhjpXOMnGvI2pUL47IvYnrm2Ie/kw
SydZfgaDX/F0BbnxbjbOObS+ZoFSqeKHbffbbCrsSICRhXKoxmXXqrM4uaNiKZanxeIvnptmljVa
acRpLp0n3p8TTvC07PzWC9wjXZbVehj9MJM8ZXMMkBFOQXHTJYan0gBZ2dPYi6j7645iK+G1fEC3
eZCyxRObeuu8J0HdhodqcbLqBKVh670Tand4ZFVungZuOL66f/Fgnhp+PHnulG2yj25xrH4RlLzz
0dmusvvaZBxvbavzb9chnH3n1jErc4RG7dziHnJXQYPeS1PDULjVH2Mjj5sfpt5Xh9z2Ae4pOnx2
qUqEAYiNzeJIsXDb5rBZ07hHwdo8vzlYOvPVtsHv47yZwCQiUmfFZcm9/BslwnTODujGX/edWrNo
p/HwmsuCE4CbLFvlHZ1OOuYYipAe9tWrkvwmcvrZO4Wbu73FXVZuZ2etvOKkNf73blJB9l1HOXjO
QvS8wSVh2+53aDEIuyAvDBvMxwtZq9gZlj3OOEi+o+eI7UOyWQOnKe+KkkzxfHb6xVG3vOaADMnW
BvXvrmEe263e6IYHw03u0T7QS4hM5HpDRHea7arbqI/1rRwrRsB1duhmmoMtsBdtKxfxug2c8uis
NcCIH/ZBkHpTCPbLLsm2KoaVsUBlnKXHGhf21AMg213LoUfthE5mZ992Hc3XS+YB4JWIPtgYAFrE
bCTW56Hqxqj6Wfez+OqCUY9oDtz2tIe7kGqnTBz/xCEO4lOY9O4r8xFFR+tYBSx91TSWD5gmrTnZ
DqvnUnX+9V2eheXdr1obYVtFlm1aBdGYjrVS4a2zCTEzuBEDv3Fyx+Mh2ELEbS+sq203BNf5Si2e
v8KtdG5y6UgBrGdn6yss2TbnQOYEoX89QUzMomSwQ7nvMrAJxsAmoZNo2fJgVw7T9K/tve1fHlVV
dGjxVp63PkKtkUsnyAJn8fbBykHcaGQOffYlZuhpzCb7bpyClL/su+kFQX94lMlYZoxA0/pa0uph
TuXYqe3YMNxv0ISj/7fjaQp3yDycbErXXwMs0y3CXIyMC10kk/lf6ExrcM6jxeWHp/ijRh1aS8o7
4tD5hYkyl1B3Q/QyrTht6SIr1aZZN0OUqVzoe4oyNBUsnFDcs7tKSWHhvF6veLdz8SlK6f1kOhse
dAvovVuMFHWqQY7ds8J2++N4QTVAj0etSsUa1vke33UiWBhX4z1NxznpqqIC8lkxDt5jQMD+HK8w
Qr8VcvcCGhjz2AKRt+UNMkUwUn/ZarFbbJ9AleU88weYMTNzAvR44Go1CtSFKbJ/Y91sI8G4aXCO
c66hKmwxudsJkkzcad6eet/J0HCE5bvAeQp9Dq9qKr0TLaASNKBLWu/Q+Whr+wVkl30m8NfynIle
9cgP9dydur6kAJDXlXh1HM0Vkk5SiMvmJw77Zuw3ms6GJLwVQsIpqoHbSNgL2LQgDGyRH6OlSrxU
exw6eMGmbjhwBS84oo0wcBmxrvxg5C2WfFoPt4SrYNyV6zsyHvBMrww8nI2EPU9tpR8KcPEOKY4T
BI1YFXUYCmnZHDgaV2dHSne4x0KXbxL/vznEweIAy09tFKaL02z+pQJHtTc4B7wNzgZWfWhLw1nA
+GMHx1ohC6VRmY8th/jYvicR81GKyunmJxM1ePj1JFV5UFEbuKnYtMDla5fxRVWCg0YYJ91PE4UD
SO2qs+jsLQmfWdnpwZ/r5G/YV84rSE78pDMFazBM0H43fBj0L1t5TZMOkdEg52NCoRNjwPo9x2PY
/bBqEMMu7lZv2tVRlYdPmBV+QZte67QeNkseuN6lwaPjscNcdkHxYY0PSkzh9l4kyLc7FKiSXurZ
p+q0DoalOU7RFj64fDsy7UNVjndXluYXknjbpO02llPqd33+klWKE33Lk3WDUcKz74fMlMeunKbX
gpt6uPplxUw8zXPuoHZOIvvBer8lR46gW7ZvswFpTk284Wm8dbW472J/PfvblMParjO3ey3ljLzM
T147P+J4U0yedUlyRhs/yL5mnKDz9SaJEFCDR3g9haKdAP1VbV8dJ5jXVCdIHl/d7CvmlWGkhY8y
W8elgp+VGCmjXp/bbO1gvCLFJRTxQLjkyG1Vyt60LHFv+DDJtwqhGy9NMi1fIwxFsR/DgLfLgy82
51LFLTnpeFr1c89dRdwvVaxT8RkHpjBHfrcdy+DsOx96GuPoUOWsw+nYzKG9MX2eqRi2I/DvDJEO
DYylfHKOZRjLHSrCpo9xncnoqMu6v8oytfyKBzf53S2eHaCAO//NadX0IxgdQU4LY6o6dFG2rOlS
bsnzNNQV+y0rjTo2UeU6pNhziqYAOAbs2S6p/ewBILOc9rNO6Cvj2BGOr7gpEUV7PQfRNDYRvfJi
GFC057UVX0ugi6dqKnzu0PJXpMamYVx78OQ2qP2QlxYaxjgjFePdnHj7a9xjRMGw6sMznTem8CHZ
m+F2rAEAtixztgQWsgOTcXvbxnPCphbkqNCcq0hhICc3n50Y5j+cn2t739cKzSY2ekkOjvL64lLy
LfydQ666/AoEmRA0KVaevV4MaoWvFFuoHJzN7qcwL+ZDVEx5/YsvsADNZkJd9pYcPBW47MbtPvKD
+tfA9vgojLBfMLh1mCZbCL80ujrkGsFJRL8W64/hcWblLBkMo9F5d+trVA7rmV266zO5/vbJMDzW
A6zZb6Uq61wmqGixh9crx9uKcsHtdcuxMtMyqlAVcHnRgw8kadrmgpqcTX84BgXiOCeR9W5qa7vh
0XGVYl2zm/F32jf4I6FSvgvp4Ga1fzuv4ZTtAQSXiJKcWQcv4WADuj0qFoHzxr7ADRy5KWHxBk8X
J7VNpj4WwTQ253DK2/hGs0U7FzRiDFC3H/HhIzeY3T27YyGOuRfij+cMY2geST6/lJNkWhdhMH6Y
YojW3RAlOL4uzNRrJOfS3bMZNjSnemTbQSsK7NC5TUYW9y0aHobVgSWP8J70EQTb5VNnK1g8V3FY
ALvNZ9HADNfdaVROH9zxOMb5wc7M8WnuIoTvRpIWwYl1cOOabkK0zlkKF4pvhgrj11sPS5oL43zR
5DC+NmpWy7OcGj849EZkv6MJ4qRswibbmy7j+lAbZP4un/2yvLfx6iDIkMsq7jx6kX+jbMjfuo8Z
gWsrwuSlYdoXoCYQbfWpxi4DMcYpXF4zQlCgGEU7cfwMQ8u7uMWZOE7lvBYXE4L/sk6JwuyF8sf1
2Jgpye6EyDx2LpN4wxN3pBTlflHTld+ronhKvgKHWYGHtFk/TT/X7sl1FcB7kg3SvdPRhvtju231
77MAAOboxt7GQcN1PR0Ph46QxbhA+DQAbqhgnR2KU1iu4QDQ0LsDekAQxlQ8VtvK3+QAGXetDJx7
10WWzXl73ZAsMkb08NZiOXbHFkFgS8cp81gbZFv/KXneijTBbR4+VBiXtAgQhGDsEJXxf8W1PxED
kr4hvBaiqlBfMRUbyjOnMGO0+j3ggP2VXKJJhtCj1/DFsWuXF7vBSRoEjGFVb3U1C8nx2/Gc/nYW
dc3i1OTDpyLzhm2kRf9zG6x+U2Jd/Bdpc26C6oel++GpdglS3c5G7MKuc6MfXCwwwIyWcLw7r7At
j95mRkTEimOUlxobrsnRT+jBIKUTb/3RrpO99QLF4AOgthWPBo3KZVgu0WYWSoj772DYkIznpJ8b
rqLC+msPk0m2j7WQyVNLTElxUvaq+F4gVLY3WZDN+Z32iio5wG+V9X0gVJc/W7/bfMXBSZYtDAMH
qxV0srfJ8wrcrN+xxN2fk8AbOlDh4TSHYoZyYYEuYrZYlAWzy7uF2pDODYs3yuZqfdYufDUGj7Xt
o59516QNkTvD6MdVGYescdgvsqaovrHUBcIeuMAinyJFV9xrk9AXmfIMsrMAVic/56lq3+oYd4cM
TdsiyDK5useplhHPUVbMXgoCO99h+jK3Tn3QPkA+X5PVdvLMznPX8KeKxdY+4XxybrL0LOf72J3a
LxQrn/0LFxLqZwl7MhMukruOKlntwq2MSEt0V7RZlK5J7iARMNmaJZ7gohi/mjSvy1qyIw+4/lnI
//oP4TfPLxH6UX8sIyAlzhsg9qxfszvuyX267X3mNoV7KDnrgr8kjQaHbITfmsecs2J5MXG1LSch
OvVV4VvTvLr5q2bid3W5i6ti/GtDG30VYhxYIDq3Siud1E99ZpIfLiGQr9ipFAhiTth578bJFO67
pScdqty+/lJmcdzbMnRJSACxl/rg5XK61GYOk10GJRfe+bMplx+VCpdsx8sbc6UHNqrax1EJ27wE
DtzvIH0K+auu8XHBR5t8cqDu1S4ijkDJU5aTSIP1h4SU2Wr5huIls9e0xlrs+NVz0tL1HI4p6e9Z
cDwP1bofptY1P5fJRxhs2t7m5yQYAiKj8pq5w0biKJ86mEcF8ce19UjGJeo5VNq/R6eYF9TVZv7u
bBKTtAnRQBGaCNBsfzkp2Q+LzbYc82HgIHrMY8hZ7pnPGrP3oqKh5I3JjrE7qO2SJmXG7RPT2Hfe
PisUAYsuKNrXXkbFADTSRiqddTXS2u9qp4fUyLpnYps8bNLT4oYjepbshTMWr1xwEDi3m9e6al/Z
JVsfpqhoOfWqQQZ7ibyfc/iKWKt4KcA6lHLnT27SmqJ0ifH6MppqNN5cYj+zcinM52Y3ZGjlReUC
1HV9TE1eB38RavgeKpKX2Vksy8ipm9eab8luvpdiG4Z8k4HmUpEAJmsfj4FD1Ya5ShvZdj0kjblP
UHeS+Jmg9KW4XUtJst1ry+BtzMeR6xsTDwQnyvMJJS13nIX7iJblDcu3g8ZpSB+g/JdZto89ZW65
HaZCEOU3+chcXj9Gc0aYCA2qb9OwX8xySLZK6N0yXUPSoSMwc0uCnsEOQ9O7RRVZvnTtarOzulrv
uYJ3Ltn6ssyeOn2FNfGfxbMV/FIe9IxXccFQ0wMdgVP3DTY/MKCHYffAL7Cy6HNQrRggpa+Orqx7
HAYduESLABpJR/SbepqcZWj2edMz6zuSD3EIA5X88v2FoAEiKPx5G3gLh/Cc7lku7tyIfPM6tCNc
whXqNE7L4CiSTpDeBQ9METTlZxTL6Hcnqp5/R8/+nBsh7hhgyy3t8Zs+8ozDchqYrSc0sGT180R8
zd0l8Irou8hyO0BylBU2JWjfAYH5m9V3zI8w9IQF+Uqsf7RlZt1d6Dcr73suaQLnnLTE9+Um5qe8
dNanwnM7scecbsdT1Er7rx3JouyqcMY55PLa5R0HY3gnfMQ2lfhNHZ7dCf7+VuFZfrd1Rl6BS3V1
eCiion6hVVUz7I/+8hAOGPRXEGDB7pjG9jWwqvEOlKTBTOabrW4yrmkji9cJal2iIYwZ+10/6zqW
4HKQ96zBDthXFnoJFIHrlMNXAIlEAQ75nqn6VcJCgiryRLQ3buCMZq/CUBIZyblu4VkIJvCnYOwS
dcPapf9ROhCMd4xYS3Ea27D7tFyCFkJ2Vf30Vg1B7xzLrkkeSpRJ9tZS8MXyg4DTaYEoQpOAD4Qw
VAFWHgPqHNy6pCFHgk6NDcyh7dAwP7Y2zJ+MxdK7Q+QUL7VIGnVbyQg9e/YHv3ww8RSq26zzr0j2
It3i0FjO7USQ6u2bADHOERMORxoGQCxnLOL8ZzJxauL/kYX//BhFl2+36LkVkb8GU3cGNzyrzSQy
7Rove6TiqlwO2srp2TjW9S8hPrH7I1OZ/xbM1fRrC1wzQigtQ7ELmoFhFVRBzjHoRFs7xW6pJdcQ
xnEWrRclGrHdkoPpk2eS1eur39WgELYaSd1fj2TzzTTEheVrbAj4kfPAR7NNlTj7alAj6GRp/Ozg
iZbNAoQqO2MS6PfZ6/xPRJeKa4OWuaJXfYqSJM2LXH1tSeKDd2uxih1xj/KX2uT8U3a1wwtoA4Io
Fuz0j8cJCQNxQsFJAaOt/jROvWDiLayKRzwfP7ibXMtETJpovmuIvRKOkznLEeN7vZdrb4NdnrTA
0hoJomdP2DAHFz8Q5CUox4yOgeCE/yyNkfIpJi8E3xeb/MVBL9SPNjKSbgafoaZDb3dAbYlyZrRS
OR04TUs8dU7F2Cv/HPgFDFrNNBHvVyw9mY5BPr11dahJzi0EhPB84+ygA18El3HqB8yaIlY/B+VM
00m3DSnWYlmavavKKGL1zroRLp/rBDluiZ+D3gROdDf0SK2V355dlN5rgE21BzSJcOL9sVub6spj
glsCrzibhsXihiR8Btle1o75wWmnpXUJm6t8qEFn5r8McB0dGk1GN9AOdbSJ2deL9WEgP/BhvBls
tps5S+x8zzPj60qZGyTfBk3Kx03C5oMz6VJeqPbSf+qCaNIOVGlkfRhi/2fYOetDLVYewr7sh/qo
x2V4t5VtX+Oy2RAjzLh+LWzWfzSASnSNSC1PXVE6w56K7tWD6xfwvHFiw9cwW6EHQ5X4n00xXJeC
Nc7alLhd1/B9cNSDAISq3JXjTJHOHACE7SWfM96trEUfIVUTsFaqzD/mrKjLVx+SC+efdbV5HT1b
vNdtYlcoxXl5QhdWA4/iRoxmyUWiz1hBSPBhPrfhUbgEdXcD0uPfeOWcuZ/8rXqY14xsLlmzCdaF
UNxbQwVdBp3r0dzCTaMr8Zq1bL7mbUiIWhoHUJWt8Zfg9VZ78NHuK0Z5p3yKFKLeE+OgwaAzIk4x
p80nBXFrQAqxqh6p65fcvZcIR5xmjpj3UBHFJxwSLH04bBXtqjR3fBLu0upIQ3E+njJ4pxxEfKrH
Xxv7OGcwUfuvTJhJkbZ+B9Uvykk9Q53Y8gZiKec/R8Z2l4humf5ua9rlPG5K8ZRgJpU8u0EEAo0l
8ElxP19BPM36od764Et54Ka7mKuP6dBVBpHbkUR5QIkieClE4ektYDz/JuPRzqc2U+4/ajtG72C5
+olLgXDnuTRT59dvY/FK2Ho6zbYFb09sITGRYcDaHQev99O4Hlba0/kBnIdYbf0H0himT56Z7pNF
t3uwnAlEikKbcFqaykXt4qAov1kBFndHHMzKu5W+Cqxir5I3KMV+eAaCbeuXgD4AzY/ZowOqZU44
Jsra3McBXBZL3kCJaDlypNqVdcOCo5twit41tWzFLwIreXHqIl3dAU75EmWRYiMeWqiMAanSnpFV
xvE8FQuFCmEFPplGXsWVWmsgYi/dhtiQCgg7+efKVt1r/ANx2qbEhBzYx1XdXlXkXyVVFTVwQuy/
16EnUc2tKZLH3jXT+IJPRbqsTa6lBk5Zu+qh8bu5PixxF/6Yq3ylc5jT2WOG58RZHuTpx+CuxFm0
123Y5U65dtxwvDIiS11rtP8+bzo0oyu1gf7Og8CrMBJuFFpx3o/H1X3opi1/pLinulvciAT2jgVO
1a8tgT35EMWmczmlzRWZ71QEwnHFAx0sjBHHvhrDLAHqXcLp99ZyHZ/ao9sCyu7aJIiNPXLdq3aW
Z0B8d3SfknUhWXVyC69sSfOQBGzzF7nSrTDeJj5MMJMi85afHyKy9GFMNIVceHnhMr/E4drm0G0c
zqmqGH9FQ7QJJkB4p31d6oFIehfF2bHMuD2n2/fK82glrRJO3xRAadH9G6Z8hMnErzbm3ullIF+h
07fk4PXGcPISJQUKfj/H2W7x3fWvT3VLf7NlHDgwF4KhezNl1g43BSthuF+4fOJL0t0kniac/GtO
m0U++ePo1uRPXrxKPJvEqyUFlbZslkvttPF26nzD9c/XJhEkF5O3+a9tjVR7WQdT+OcZtTO/l4bu
zxtK/1gzvWkr2r0RVWxfZ95p7iHu4igilUEXwse4eNV2OyV1mN2TLSJp5TGgkt/CDQWDcHn7Z28H
ikcga9fxdoWcWwmPHFA+lPOCeEJox9ZYtzcODZt2J2h/4e3ZaCegxqgBy8lnufLHYqLrHZO3uUp8
I9dhmrYDhpOu+0SHbw1Tv1h3I0QsMQggLqr3UKvol0d8hv1iMPLFHbaO+4w9xM4Va5GYUNNWnGzY
dzoGcZmFuzrO1qcgCwP9iDXFHsYbGbxPfsINnDnv+IN2tKbqgK9b3jihkt+2GPPfNb+A7VCAhAuE
BpSdw6Ki6bstDMdHE5RIoHGLf5T5hj+zzDZDZi7wtp/DljvZ2asHR52x7+yH7mJz7KLIm07zlFn9
0FlF6UoCT/CqJRIf2AQZ4LPNBvKmlP8YnpW4pvxU8wQ+bD077G0Rg/6ATbI60BdUZQeMbnXe2m0e
D/089i/r+t/7ne/a99HHhNsrr8DFJDrTRWnB3xunhZGuRSMPa1Im4xLYc9bXxSd1IyVTw9LKO4Ks
dJ2YoOkPTeCG8Q7SAkq1DMHQd0i3S39meR9YswJN789WFM+IXa7aMbYj1E2CCewqXLn+YSKD+YqF
jzXtj43zuBYFkq3KW0LrmZbLP2OimfGUF2g4VPAUjOooxT3yIIm0h5xwaEblQ+8uF4uGcptsM9C0
5Yp27k+lvce7XfwhAbPOJ9gJgTU78kK1tjoU/jDxo+XZvN15MTIosXSV6dRMqNL0irgbA8lE+/BT
o3xbnpIpKa4BrXEUd54mV4B14KDbDcpquxctE1fK/CtgJ9YKFivuJ6IkuaZiAUeu2uWT5/d7r87N
X9B5Zr8M4JSOzCJeglM/xTkREvbrU0+z6HagHCx8KUbaEvZ0duhnYRIs7iXLGJzg83jOGni39zkb
A8xiOU37OEBrBp0T6pnqlxI9i8iCuovpGftYe2Ozh55LZz8Tsap97XmL/rn6WN7o6KusOPfi1/N+
49MSlKUPFL5RabnD1hFdSkso1S5uhRR5gDmBcfUpFwC4YDRzyWqq8HO4jj37LKQmmE8cDe1FBlv2
rkRM3hnjNnyNB7HuCZXrx1Gr5rgBuuZw9NH8h/g+7A7JEPR3avoYNjZkX3FgihePFM3Ia1IZn3SH
AlmTVSe87R4c8k2UdsAhwxDCTBArHTaMdq9VzWfdmia7TZrGsTDejdi3VURRgHQT/lkOISVnJjTb
/cjQ/t0TMyCk7pjqpdhU6BGiIxazg0BefHxK2OJj5eLw85zJ6bYXbuZx8YlU3csQ5Ogoneimf52r
h9890jCfQHUJQzqKwfpbh62KD4kc7WOLtGV2ZZf58m8kHCwkH2/+lLu15Pam1Z1fqY+IBjLjSctU
NA9dCykw+jc2UHgoUxcW+aWPpmTbSyyo4ZAsHtfqJFD3t+61Yuiw9oV+ZGHV9QGjCQrNZTlwTteL
2/yHoV1Wc0sSgMCEoXvEvYwl2TDJUA0HKKbpdxTH0t6RGJHRE/q1DMjFEumIraRKSjsNrxwpw8Kp
zlG7EAIrg7j4RWKgggiepJkfi9xG072/2CuXpt3yfrN2GB7peffMvdCZxTAhylLWRziGhAfX1EQC
XdK/3yUa8C9J5uIJbgjamwOFjikIkmQd+Wevv4+JNjgXphbtkQue++Yw4kL1dEEQoUGUKGHUdhln
KSeVXDFWH1XD4MSbVeIKpqXyHW8fNVmS3bDKUeQZ+s4VIqJbjx4avZnlCSCfHnMe/CGhzCTfIP7m
NCyDxX/MJ6cDYSFJXBo2tYJshkpdFuv2BQ1oI5vJzWPh0cwy788yrAkmYrYt/nGjmjO4XQ2m21UJ
9nh42X73jKZbkZaNO/8xy+g/tQG11k0qF1Se+5V7Bimh6iKRsWTm6zzeAtm0wQ+XKglM4NBxzDMS
VaE+oCULotQxFEGwr8BdoGE87EG0QRpVuo8y1tF3w0ID/eHjUcSbDvB7TET3I0hb3OyNAkOHBsd4
PbZDPWeXxkQ6PtHSo6aTNBxY2BBhOGQqKlUPsM6RpFDTqmq56buWNHKhlX9vbS5yiUpduP7vrQvU
ndeh7v+IAbrcpxn0kIKvbZ2Tl2qYx+xOEpJEvRgch5r0jb/mNBK4dX64waR7rvPlT3ttYvT+sxwV
Zj7pFw/8jnh4HbR7L8vH59mZO++yoC0klC953mvllTlN8MLjcD3WBrLHuUYhO8wIccOZN68uNueN
PRd8Ky+zcpkypZopGWjjpPhiwLTTidbM5Ul78TgdShMtGkx5dvILmeJcpIPuV9JchBBc5zZBvKeu
K5NF9pzVg/ddDU4+XoZkHBLIdMkUQrQ3+mJJmWkWmjHr6HHKE10jNsR+gnk2gcSMP/qNDXAgP9cW
9U1RVGL+SgTnbbQBEvCHvlxH/yGkl6449xUkApVo9EbtQoQ87gduqrz+pKLF5FdGNxQv/TgN/SNX
AHPDhPKDaXqa5AjutvGViQs5oZwzu+eE/vgWLEOERb1MiB7a0PW2b6ciaJ+Qza298SOwH0f7EUmA
OOgzYmyLDjgp2tDc0zm9/QkSHZZguXP1+//u7HSvzZ//WaQJ1c31CMJj+/X+o1u11q2bQD7N93DD
S/nqNe2hhcHjLwRuErvNyd/yrTkuvXtJznOa8k39P+XL7v9WTpp44EWCu0G4JOQ/PsIYdfFgJR+B
S+1W2q7zAxUie7iQ+/bCfRVpfvx/Lxe4drP+j5/a98Jro7dPWPE/+lAdfizdxPlyb5pxPWjFBSgK
BOu/SPuy5saRnNtfxAjuyysXiZRELbbssv3CKJfL3Pedv/471MydklIc5Z3qrojuh4oWiEwkgEQC
5+A9uAe7IOYI0FShwavFQ9muGFl5zzCy5rBdwB98jCh4FITbO5IKjtfQTQq6e4UFgioJZC61wNEJ
8rx18fxhdaMdpb81/w0AXZTNvkcanuUA6x2LDdQflVjpqedaHrNJrauehuacG+PgKK7EWI2hcOcw
cytT8NcpgBiMHGSOh5RGzLKw0zfyCchcFEACHugKmD39iRt10YDQVLIwzjd+SW6/Qmu5jZeTgFsF
GmWBuUXNUcTUQI7NQ3dScyUEEx/btKBfKYyp3U/Ay8Blx2fXwB7QECilAhMF37h2ouxsFXPLceOM
wjffM6sijykmf78OKMCx7LzdM9H0hQj+imGgajDg2QGzzMXrzsEvV3hCc6Py6fFuLwrhwN0A+1Zk
jjQqvNEKQ4IBBpcT0xN6+bZC+xSJz38hBFdVPAMgM+NJ5vE484VGFr3OBZbtqyZzvzG1flIDgYKR
TeqCY4EUBOOAioa6oqQS51VmtJpVpQIoSuGPinvilRe1pIggLQQiOBbNJQATlpAzcgRBD1d0GojF
+eiAPtSisSqMk8p2ldjorni8ZORhJwURpogUWmpUZGWHqDg18VPsffPaZ9UeHktZWLEbdYijFoKy
YEoqLjrU1ScffqnaYaJxdNFWjMB7loI4wVslViwRjbo9CAheo4UGcLmi+A2aLsTuF8zgBUMoRAcl
fPGkvSd+ibn9eLlomzJ/wtWJBAjbIGodlqv3jpK/x6aw0dNY/4+nhdx6gt0l6AQMWbGQAgxBI+EA
k6G+ifLpsSq01Zq37UqVEHMCIhpAo4OA0ZOY+Q34QAxeUsxrXvLrAPovTZBYChzL4+QQmqA/oGAK
Vo4OMwqZjoezDdtgEPexJoubouIxXkJQlNHldqsJLnLoZwYfyiEoDiqwZCOAjXLhV9UXFEF34WFW
h5fgYAQFhRRBIE6L0mUcG4xxcgibHaobYb1TW6A5o39wKt5HCVU7vHMBH3M18QdPeYuB7y2kqjHg
ZSZA76UGGLDHqpNY6uQHEWdraCZxZDx8UDDxVgL4s1Di8dTrmxVTYKQOXCo/HgtcWuvrFSDOGBgw
PLlGUejQaWv+ZwZkyVTFuyZ1pUn2OVIx4qBNSomiaeknhxj4pSl6ljFph+4gwL1pa8DpaRi9jIeV
gtmHx/pdLJK0WFVQEPUEDm3epMW2asyxmAtJDlrGHDA4iY66I8D1MAkA4D7mOX5SPnFT7HbpRt6l
gGtCGZxGM7K0xqqozmQGSPZEmVjjSAikdkTv3qEwg9YKGFCpYLJfymiqzhHkTlWJk3lMGEgg9iHW
eORUD02HTXIomyeUfHWgpSW4pHHvnq6cxBUAtdDKlxiUBSYpWxQexE1IZ2QWCZbMy4RLiNHiVaHA
NB55AHmwuMfWQIUAP3PUPcn9mcu3KAxGKNi0ylrlP4cyOc57gQaYEfBghY2qx0rqUspX3cUo4qMI
Z9iE4TgA8m08thi8HIdzCCAEDdBiLaoXXL56vAR3TnEWhtxaALCOxoM649ZfFUD/lFIPK6D4T6j8
6FX1+38XIOP3Z2YoADCRNyWULNFiJBXjsccrniAAopt5fyzhkubc2A50uBZB6MB0g6Tiaj4ekQ/p
sroLxC/ovBdjqwdsN57FHUCAdKVG2af/Ihc3MUWRkIBpxNlAzRfYh1k3HuNs3xXvgEM0mXlsTzsw
KmCQPocWcJM0cre7AwllsYwKCALBc4IU9nbDaoyylHjTn44MwKSbFKMROJPoXHHFgHImlySBGZvD
bRMMGeANuZWklp5X9X7JHkUf0OuAlPIiB7jhaJSiEFjTBJHrqGVDLPoJe2yBLrAHzi+DciWQc3Fw
E6cZNdV8bDCL8hQe9fnLZUYlYvQIegTciAf2yNexnjTPGvInoOOXqfNYzl1A5OW5RiDyPMqjCs8T
WyX56E1C3wuLAXjl0EjxuinPflkBUknE8wx/7HL2+bFE/t53QKSC3AZVCVw6SIeWYra9FvuRPSo5
cFUTkfmsPVl9SSc89aTA+9pKopBvajzbbcR64r5Q7SttEVVQE1ix9T6N8KQ1cZgP1j0/SrdDgy53
oLdJGyCJ6G1TfDSYeMFottTYHYAp9AZPHwbTM/tUlSIHmJ7BO0bMA8pJW1pIAVMwAMSCxfMSYYlo
pskxgMKzR65/zt6jGH7QmDqzqfYFxRQXzjTutsCIRJ0F7pAjeVjxHMPkdaHheAE1PC64VSHLVjht
BHUwCqDrDJjR6SfgOk2j9Xjv7rdudiOgNFfhJBUkdrfHLa9jHqwdw3RUZGYF9AOgfzCrLt0E6F+r
hY/Hwi5ciLc+81YasaQY8+cQ+brpWP1CY3rzPn1xz+xGW0UrzxQd3ul8ICDq2s9055/bc7GpVo8/
4MJ2c/cBPK7fuLdKknzhl7tK+UUG0D1oRp2O/cZ/wnPCFlyRzF56ks1pXbzuw2MKalfNqe3IRUcW
RfhdtsFDe1FQwbkt4V/87CGuhMeARUKHsDId/RrgTZit2gayZItR+salePsFzjOw4ZrPHJPSmBkz
G2F6+5sv0FBohV3zAooEt18w8BK64YE7cqxrBoerekXd1vEGs48kB4PqHxiTRi++rMZ6i7z2sfAl
S0PGA+ZtiZtRWQm/1Ib+FNV49T8KWX1WN7ViaFn2nE7farH+R5IuVni1zgFe3TG4Il9sOtdFzMzj
PX6TTonD9JhwUrPXx/LuPftcNsKdAIVOCeGR2NdMQNuTFvvsERpuWtlbAQQamBDFk9pRJC06CpR/
Me+LYIzgT4hC0TmYRDaFTzqUco7Bj19RfQYtXIRhN8Yr9DJhrTJXaP5pUcMrsYTdAFtQSOMKYhml
XlXdOmwqg5ELN4m8s+fx6Cm3Ar92/aICRrQJlK+W6TehFlsFqvMVjX18zsrJQ4xogwqlIgGcTSYs
aeDzLgc+K3vM+iRca93wDbah3h5iAAQ83tklm8UNSGI1DjxGEmlJKZ9J6GaF3iLe3+IJAM02GieL
/kXC9PJjUZdSJqnVtSyi2jVVQ1GKScwee6nFvBc4ZQw8P9sik72gqWLf8wJjROKwm8rqhEetbTqJ
z2ky7SKgWRlAmI6sOkUztAR4fV3RgNaVcQKGudiDD5joYGpOfsgBv5CpJjNHBRHYFniY8bivQJXW
PNobjZL3LLnr0ZTN1xTHf/d4AkJmBUFUVjWWR/VTI5RTyihE+2mFpISXgGgsNPs2bn+w0hQZaZKB
5UnIPgGF7OSl+IG3QTdUg01S5TwmiAUbfdkTJbbfX0DwPQIiAIql4BDWiGQMqScq4F7LHhvkEnov
8ZGB3lqRImXhuKpIECTw3gi47qFWeetvi1YD3VbMcMdcB6Lrpl/nvRUd0A8clSuA3j22oPtDeiuM
uMxWmOFnBMHnj2qF+YmC36XKfgLDGjq3WfuxqGXFQBkg411IYHmNcAgCQCCFAgM9R8yF9PIqMpWP
YA8gLozKvwx/pZgkaDzPInnWWEIxNERPYYuKNE4G7qNAUwyAnIpGA4ziPFbr3rFgBZHCwpNrePEi
Mz6ACiWTPELQ1NbAa+HLad2A12rt54JPydIXRcksjFADYIrMz8nnVYxiuDEtWlyAjhXev78xMhYa
fthnv+RQ/vVYqXsfBqXm6wBa/XiNVcmtAiC1pPmQlKEhAy0bRtJt0E6RAkMrTyhPA9ycwN06MQjT
gNKsySqHiwjhmuNEjGsQlvBomigABoyuO+UFtFK2qJwb5SNFE0EYvmL+EVCrdowJTyGgsLPfH2w8
m8u4hcBdq3giJGwlCzBBWPagCFFHtLIjxUnx2p7Kf2EouMUpIlIZDr2bhBSAm3F4mu75I5J6Fp0x
IvoJ+czgnx5v3dKJvhZDRHuxwig+mJv5Y57ACW6Y8AQ8V/SCPZbC3eelWLM5hYFGsHvyjbeop4Lx
AEZ3jITfI3ojmfjcAEo1S+04+Y2GJV1MQa6OHu/TY8FLZ+BaLrGKY4H6u6CM/NHHA66Yilult7mi
WT2WwvELNnkthlhFQS6Efko5/pjlwDRQPcHMwUJm1RWq/3NXKLg8ms7BLajaA8Y73AB6MnVjJQ53
I8AJKF8zCyMOCBjrNVFE7EFYIBnExSbDwH/vK8cRnTuoNeDmC3wd3a8UwQL4cGs9Vn4+b4Q4TcHd
XEP4wc6S4jw8o8ixCPi/LvoQgCeOWpnhDye+gMU2mOzx221Q1pQzeC9UYzFqL4mqjPIerhn4qCvf
hlGaDmNssXIMS85mMn16ToRjP3K7OHpS5Y0mU+Qt7DCwKkQNqaCAiyzi+q1AwYsG9FT22pHnWqsE
9kcdnsrYAYQ7wOgqvezQdtK+iAJnKJj5hfOgrPLCvRZNyipGMmfPh7x0NsErjTWM0KiROAantP0p
aQeMrOpitObQEhcPRov2ngH4i1hy8Bsw6Qn9i9PoKpiaAhRUCdiwVk5BSfmlSSWl5rS0MoqKW4km
gEcUd17C9nNMTqOVh/OOMUZu0ErF1sgfN2hM79AYH4BYFYUhDBu/yauQxtZ8160yBwLAgXPzTRv5
FMnV3k1Cg85b3z/1Lf9aVE4RG027QoER+Peu0g6WBmjWigH8lDat89SVwiPH2H5YU47cQlBCAweS
eFzOkLIgE73dHUzfYEiKi/0TZiZNQXplJ1RVquf8F4/eDRcNvGzuG0DZMfviXfEp4fe+inQrnAj0
RSY1HVAz/FOcqatyBMA54BY08QNw70aBrj/Oo5H+ztZ+e+ax2IDZFxCfWGCNE6chBI0JxskE/wTw
JgwehuhqA5CkZgMuhfZOs3DS5+QCxw6dhaJCvtOAuWsalVHxT7ILWEkxdLJhr/SansixlZfvjEo5
aDR5hGpiBBYVkLT5p6KdH6OAK5PtWlD0YZrfBIjoY995X9YU0HiCXiMUa3DfRpZ7azfo5eNlIKBE
p2nc+3YiOqPvitF3hw2Mo3Mr4pUdiPjFapT9fdKjhGxww6/IBCoTY/DMWmO2NeCQPSColgVjlP0a
k4IBsMyTKKRdNO72/PZTBeI+AzJFIPPHbXTKX4N3bLh6LH+XL4PVOskG3WgvHlrVKctzl2kRIgkv
34M2FryFfXSq+3cBjN7t78fLfxcpid8nfCpg5ZRa9vD7Yge4EbU0MChchj+79v1/l6PyMqq8MuKj
QKasalc12TiN0anpf4hVvVcLuKRUHk+h3zOUfbrLxaGTKuK8IHFEXGaJbcpKqW+Y2INOSpqt2SFP
AD5a4g48Fbldj23nYO6TkmXd39UEtAMh24A7gDdGif7WjNkRF1NAx01ua4DFxOrXsE4Hsw8htW3t
7nhCEoqrwnyhRoGGTItTCYOKYeezLirW5uAw+9BQV6wdUqLavWXciiGC2qgpQRoxILtuN4MZ22he
5Wn323vjnkVoeNRAV8WcP92umRYqKcuIIes2DqrTJoaX9Nr85R+NDcCmdl//qwXeCCNfhlCvBGPe
hGWL7cDUDH7HOY8F3JvdrQDiqCZzfjSyl33pLYDO7NA+QNkT/t4D3cogjmvJagBH6gPWVZ4xF5Ji
qAXzN0/DDsv3wzuEhgfNejM8oui9739pJ0/vHcygrJRdSzlkdxH3YoX/2TtVuN27BqS/ZdpHrFtb
Gt4VNEPbhKZC0ff+0kRImS3oKuXrMV1TA2IUFmL2FvDqVqop/tJ5HbUsij7Lp+qPPkTQA+RZ2nYR
9MH82TYyGUM58TZj0sQs+okrm1eJYwXwYkwbZ9jB2kI3j4mCIPxE9rNb08yRo+0Q4ZGAiwEU4Q6S
vJNmt9Z8iDFfcopfiq225x3BKFf8D7B+aaZACVq0k0BkY+CvB4IaD8m8ERjFVrB8+jrStCN8x1R2
cYl5LtadVtoqHWzhE+m3kW1FnTMAVGrIe+0IqFatNX2qfstmiYomEjI0syJruTXLMovEUAqS2Sxb
y9skJu+UJvpIVmB9oniV+8vFfASuZBFuhec9UBCCqsGdN3G0YluxPTOzA1uwcjOxHvuwRf9yJYzw
L5mkCtM8OOU6TzYtQs7/703GTChCeIwKRatSQCuA28ESQyuF3ffmYBm4l5vhj8d6LB8zWVbQPYIi
AF7CbncIeDgpw2Qlix7y2AZii1Vs42PhekZE8RtUSYSLEhlg0QcCJM0HrNY9E/hfm2zjGbRTRZVE
uCgOMMdsOevUW51T66GFfNAUd9U6pzS4LvrCq8UjfFQBVprEH4vZRw2maMzhUtk0/3zpSA+VtWOu
SlAIuIjO4ERmo3PfBgC9nv6hNRAOCXggGhcJUKhaAcdBr3VtHxucAV4pijXQVo7wSi3o7jMvhkYt
omKCoRHkgEZzYikKLTq/PxtEPqx4BdMKsgZ9BnMOvryDR3yD5nkWvDi6ApGwc3ByeMsmdget+nge
xYAzhARGBCHjLv2LY3ojg9iYKRJBPaZeTBo4Q6be6HruMA4t6i6s140YYlsKDdRXGDSZtwWcvQaL
4Ac2Csre3z+/odHuasFkIir4wEAIpxDc3aWO8X2j2YFh1Izgq0MAj2OYJDFUmkjh3qfeiCSCA+i5
RMBNQTHhIJ9mv8oYGTDk9dZkzc03zS8sxT08B2u43aDmga4xYh05YANGeafMcW9wivdiO+AUKT9D
E3x9FNXuq33zav6RRXZb92AdVYrmIivdd8BsfurhjWqUI8AituOfvQNn5F+8nmzYrfdEdbaz2yai
1Y14YmVBzldhNvIifnbriYn20ctpLldgZTAC3PMoTmr+xTuJaHZEpybWF63B+PurXJfnZC4BRB8W
N9QxX74tLFEfDJC9G0A3pnj4RVvFbRV9oSggSqJEBPqmRvm9qWPOTVMMWQd41pdPEq5gb1N/kvxN
nZ54dCgJZ5Dj6j1GvhVGpum7cMGcL8z/+YTZtq/05YIyjIEyyyGc8UZiavvsEwPW/btn413VUPfM
zjPyT5alyL2MEJLrfC2XCNjTIDGAxIDc2mIOwBSvzNBUjWnX7xFXd/xraKQAzwZtnekdmp/ApDJr
2gPeQpjAw5km496Lp9C7agiwX7D26PXE3VoCq68ZnMOn8Gn2suBaWqU7sLaBcyx4yvaVHps0R7V4
tK7Ek+GDqRMU3EA66gY76dCYbrUTN80utFcrbr8GLe9P8Ll9TzC9bE2x8aVTJWmyiBFPDDfgv8Se
S33Os2ONPT+1lmTXboCY79mzG+F1fku/J1xqcne7fSWRcFms3I2+EDacC2w9MBRbvaE89+s5pcns
2hgtXCxRsAFq1XZw+vV8kfXsydAA5f4LnIqJXq7o9yN+IRVGq8t/lkEiIkXEhBgunrAMmi0d1BNe
90/tZlqB/wXJFgjqs8/6F0jo14UBRgtc6EtcLCg7sZDp33wC4d96L4yAjYZPGMzEBCuBmbvekXcm
I7IzF5TUBnOmJRRLV5kbmYTTwXWtlhkwY2MbikKPbeFy0cbMvIl2lf5Zsyk6zsv4YO/JTgOlEqRe
UCvO/RC2AfLyAUZWGJpJFUTbT8KlNGCJTxMWigk4Tvm+NhgDmLAGwFF6EyzaDkUvyimSiItABTAW
b5r16q35Xu8hyUg3HdRLjx78hf9Xl9CbnSNuBLhnKVUazTuHwzJfQ4ddbShPmT2a6E2nZdFUQyFS
z5kZRmQ8GGew68x0Dyqjy+71JrCINgUtINCWk3BKQzPjxStwES0CUedgTA08bGZjAqvK4h3P9uAE
mJOEFLswFBgP2MFR66Lu6mJQuHIKhKdSfcAYVDJ2FVy8l7oQUKaM7jA7K9EE6LVRH2c/oJkMtZgn
zLH2wUkhU1cZnIVgfcL+qidvU+7hCi1wbO79H42JNmms+gFlvgNa3mwNjLJ6t0le5cqcDLDUd7qy
ac1kn+xB3fqXNcBr25MJTwWCdFWTOhhDbr3WVo0a53EtnVidFhYXs1t0DWucjHkPpNWEkWPKPo7a
uOdc2Z1+KRePAZ5iC+wgNrWQu5TsXcsiLLxi2l6ugX5yKQNyz8OqX3cOeHTh/zPbPza6sk72c1iM
cKABGaM/diGzSd/v9x9VCZMHdngLjgOIbzfAwTRQOEbQi2gNrTQlCYuOZMELAfIOP2UgczeyQ3ia
3SIIDA5/dRO6WlAypMLXc0Cahyy8uqOu2p09s5ujJ7aP18W/u+yhzRIjC2iRRXMZYZWJkKDANHL/
Oq3RTnUBGw9/gc1zOpwHdRVYj7dsMWtDyigDj0EEpqVM7FnaK36agdLRBW3i92Dyr0LjnEuTW5c7
ZrQAt2QXbr4K3BwXTWYt0XLWpc2EdwI0hMIDmI9c4HYEDFIKJjVXw8lQYaHoezWAlWUiS6fdTpYC
97UsYnHLVmWTBthT7rjGjd3VjOGp0bPN/8c9aD5n5EG4lkSkJAAFHGoxglbKAWDxP7uzYkcIqOqu
+a5+ZvtyJeIRwDPGp8ebed+2MQ/lXa0mcfmBnwFobgcNQQt6yvcdclJp65nVt7LxDeE3qzdAGqHI
XNxB9NHNXVEg9CSdvOd5XFxJLY84x+jdId/4FnZxjTlpdvs3Dka7kkXsIAcImbCcGliLPT+Ghr9r
Bw3tlCR2KWJeCyE2r5OkiosBSHg587PrRFq/lpDgPV44mhhir6Sq7mcumHndYtTeuw3Q4HV0cVMO
+GL8uVZnzlOuLsTVWPB4sO54POx2h/okbH0rR6WqW4s/Qsq8PE0lIoNs+J5XJtB3X96QQapdm2BK
hrXTdoiqExFTQ8Q4Fc/xPGLqnO/71uyWB8PTObf88XiblurjmLH6Y99ETI3BkplzPpSqTAzb7EMr
wPNCYCN5+4cGQXjiPJuAtDQbN+D6d3NNavb7UIrmBudduHNOVwoR8TPPuVqeuSQRpeeYFtviz3E/
X1IBpmgCWd+c8rX29c9WUSHupkLncU0dQOj85MqiMJMa0wYIfoZH8UeXMTBCPUC1sAJK1SpoAcie
aSUFAnIijjyeCft9bKOZYSeYvxp0AfQmZsN/vuCgWeXzs2+eTrSlXUiAbmQTW1gDWDPFYATvbt+K
I2/F20kHJrfRGRAsGUCvtdJVsqat7ewpHmlMbGijlELBD9B42uHZF3i5KN6DAGeXHoe9jCRTOFM2
c6HGdq0mWempAWzHSwnUVHSXM/1tsTo4R6vY18cX+4uypgs+5UYW4fKjCf3PYgTlWgtssbiwxbtI
b22JcviW8qAbOYTX14YhBB4vdHoDePg7azBoC5gc5zcaffX3d34FtE3Q+sFcaa1q4sLucZcmH1lB
pz/Z5lmHccNrQ4nFFNt9WlYvcRKvKRu2EKN5Dt1LIqYVMO0mzt9wFQNC9P1wwljPR/5fzy6xW2yb
/fxKT22uWNbnjywiCADhWwDM8izLuJRgAx3Q13NmN5ee8CZragz1krVkkOhVnRulNfT7sYR+bThW
bctVvBvJNUYgLYZ9V9JvWaGCTiwJ4lm0xqJrUphh1W4Xsk3bOOUikXfFdYebPF4xUVxzntAda/Er
1BpNFiGcsnlLTuVaJqGcFItggEkgkzt4p/Spfc0c1hLMMwiTjMrKXpN9em72gtXbjwUvbeS1XGIj
cRXJGTAN8S5QRkHYsKql348FLKWrmAv6s5pEGAdjjK+IMSQwwGKc8ZAV0yu2rAdqltzKun3dravi
s80Yp5B+qKVZgfyX1n++5F+uv4EI7wDQ5LIGEwYua3ibePsZW77FunN8Angn3Ghv4hkDhJvoNqGd
/KVemhv9iXDR8S3o5DqBd0EVa8X7zhF2HEaaO73TEx0YwqMprwSrMuDuzpSlpxkVETNEruAxRDBH
qk/3E8C0+vlpvT7iYWBYP/c67RVq6XXkWtOL971yQGkOQwK3DK5ehryezM9SP3wkpgNMFARHGZG5
mu/T217/+qeLfPm0K9FBA2RqbsQig8wJ77SMPjmH8/o4V0F+gj8JxdsTrWxAsalLof5KpFjxyoDn
09nd9hAZrQAsimo77QZxD+gEHFKgbcwYABg1EkikQ6ViQvBESbP9gEki2nWrw+oQ6r9/V1Zlgarp
p298U+xmDoNkrnEtkgiTQgMc9NDHauKtFu0V+aZEmafZVE+yXRjUF61FF3SlIOFuQYjWtEEJBYMA
FemVe/YvR4N/Y39JG8YszMfa0cTNf3+1b7zIKGEaQpwU5/rE7sU8oki4RPNH60c4Va2LwDrh/dsa
RUO0Qis3sF/zCUjsyvgGDxFF5uJRxxSrBro1EcMFhIdjUGIBboDMu9mbD17Czix+oO22FCyQBz9e
P57IRDEdhVEawPbg9REvzrJGWAdQoWIAJXP8OdZN1+2cUv90zg78qF7o73vJMFD2OFHUIy9od0IJ
I2EErgD4BYQGTmOa4ab63tjbr8eaEXH/ToZ4axkD+sEiQYEM8+MHJcySzxJ3v02YBNcoYewl+O2V
OzgHEJzrG8P2LIoY0gXfiSGCbcfwXq1JEPMKT5jrh0F31r+OO93Y28+2SVkv8i3yThphdI0HqhZl
3pSt+catPtz+6eA8/VpbzHoP9qK1bdDMgGxivpM4H4OrwwvuBjku52U0XW5VOZP5ERiO4+iFbekZ
KraC8RLpz9+aQ1GVLEbcCSZCKTAdxpitZsFoOPsxwch7m6odkcETQoAvd6udJ/8/7bbJLtXN1Vkf
bLS2PR1//RhXhsG8f5mPLX55B4Erg7FCFaVomTjLaj20E0DS+fMb3vJXtX54Csyn9S/dAg0hKi2b
k/nKrCgyF7W8kkkcZWDKZ54XefwZKe603o+7d1XfoyG1PmyMXn9+ZvVn+/WxTDKI/mtlr2QSRztM
+kHQWsg0A8ctQHWpi1/cJv+CseBN7nRqKU5y2V9dCSTOu9e3WHQMVp97wxdxZTBtz/iilWXnH7mK
M3daEac9AvmnirFy/iwa7NF7+qeLRhxvJZezSIX/PxcmrBGkJd15+ByjnZ2s7RejejklBk0kEcbu
NCLONyhPmLDB2Md5NHK0ok1vvwwjcxXnZG+MqlidqNY46/BoCYlzHWttBXofXzib8pf9/Up9maVs
EVkSU6axEtkQhrd1GbyW5fizfufNTaDb9OYcyuqR0NAVIG6kbsJpBl+D4aa6ezgczs6T7Pw+HnXD
+vkTYje9blLz7+W488fcSZSqgAGDFMNB8vZtMN3AWDnOUd+p+rtvGMYXxUrIMg5pJQrhQbga6PMS
i00Ldlvz46M2wJCjH+Xzuhl1wz59+Z+0k0ZVkHAgVSXkeYfCy3m7RR/woXtGVx9e13kMqH+Per+1
4+cRzejRmhoUaBZEeJJKzYVEg+c+N6tX1w2OKIavVr7uPInmeqesd3P/E0qs9tfpsc+knAyFcC5+
HMt5nOIofp5DHYzZlBde6iYS3kUERFGSzaHHxSVjtZr0p/VRtyxr8/xNzVSW068r+yT8iqKmoQ8C
K+G8/ahPmpEf8fhoU3KE/2IjyBKBiqqJqPbdhu8pjNApzsUCNPpAB/cEo3SOiKUbAMQbJ/t0or2U
ka2Y/z4IfyQSe8TVDW5Ps8Rt4nx0jpgZSLw6d9TtE/V2P6cC957yjyxiv6qw9cF/CVmp/mp+cOZ5
9QTP8mutG4n18nw6fVGW84Lq/kggsWeeyGV+CRbKs2l+tk+HSU8xkIMW7HLQJ93ReUff6YP1M3zb
2M/gVf9GM9FpvnrY0zHWEaMoNepl5/pHfyJSaH0hcjHqnmc8poCVJ3XSZzN5e3zm/oud/kcIWUJp
ysxLuwY657Fd/JCqlW6/bOzXVv9nylxM+SqPVnk0LU05lJE+4zPq3eDIMimqLF4TgTDx79NA1kcK
EZRcfhoI51cTDM24+242Zq/bIFymGMpybn4liQgHwKcKpiLDooHgBH/eegt3LK43TUrcoe6OeHvA
uyxroqCAoC3zHDx7mN/Sbf/5BNqkLUXUBV7ogfFfLkJXG1QMCR+H0Wz87htrgF3UgFq5/sFaH+lL
svXPpwLJsmEk+3fjmdZ9Qz6vkX6FBELsWzX12Dqcj97b6mPlnC++bK3rFq6tL4h3+EOzl+U498de
CP/SKeD9Bu+9cG6NV3lTi+Z+g3SFOW6/bFq58L/Enj+yCNcCRp4yAuYENnI7Gu6K0VcrZ93pawsX
yA0uyo+PAsVzkDAFPeCOxkiDNDPA4/WpebW/aRrRTPMOXwCMVrzPzhpJer9Bd2dtnIstQPAykeY7
qLLmC96VbUo58DkG4IuhyLCSjSoy4H9XzJl2h6LFUxKEemxACidfdultrii7H5/6WT/+eH/vzZ+4
gFN2iaoW4Ua0MUsDOZ6NnkOKp+JuiB6lxDApeRW/nFj9x/gEwou0WgAO6UsgeXML5+OT0XHHR0Kn
K9YaD9gYG3gBdYsx6kgZKG5/UTTa9yUFRAQqqsnEzgnwx4KYC7gg1NZ0MreU3ydq4v/yG1e/T6gm
C4OQ1mOCxFzDDUQChJHOfo0ObaeIHq87MUSiJcIHg3YTarwiGVbcvTVfrh+fWfLZ6k4GkVp1aujV
sQZVUr1ZwUm4K9DvbtXQjM+RG6wLczj+Q4mEAxxi3/MzkN1hc/h1Y75pOoh3BwM3GpsWXpYTx6uN
Ihxg2DZKBBJB4VytMEGAnRp2VWK+PNunb1pVlayG360kkTipk5/2ILufHbuEolZgyjsLx/dEU4pi
fJeSzJVb4kVWnEQZOkWFWZ+fv3vd/6RsEcXwLpnIlQgJuPh9kULEqysa5Qte8EajVFdUbz6fk7vo
/2d7Lq7qSg4fo3E58iFnXG/f5PVHugHIW7a37ZK2aMvJ05UowiVoapXmnoTdcd2I1QsLWUWvlwi5
1LofbfEI55B4TJm2KiSV1pt5WK0G/Snb/kp0CxmusX2l8eAsh48rzQgvMdXeBIZNLCII2fU3lDed
pyfFQI/Ccfd+GaikbtviFelKIuEz4nIaGi+BxPBVZjANZdn2STunP4DWTKkvUpUjnEWe+H5UC1jM
eM540aKDisv6SZxfYSxjA49BiVrkMzZ5ii9/f2WSZe6FIyNDILuWP7buYeU0+rSvfxn29+n0Fyup
ApQMJFxgFOMByT/b0pU0MIp5UiU2SGfS2J5WAMI7BaXZ8ZsmNdUflFN97zhuhRH5TA+Ezw7NoDjV
2zeUr1DYcdZr7YQ3E/xDiZALlehbYbMNXWmmMV2ZVvksDCVOfdqBpi0wHd3a1+38JEQTN5vcrSe5
FUcc77IWKzCVQlxd7RoTnISbEt1qQJxwd6HBn6UBdxiDEp9pMomD7ovZGEegTz1r3C7NrFzk9J59
Lv/Xl3GY5K1uxAEPsjBNBg66mW+4GfWaEVr1uNpk1rNtTww17b33X7fiiNPNRYzG9S3U2r65rKwD
b3OHg/bYFmmmSBzrrOoAapW18JG9uXoLDPHItga4Kh9LWQj/t6oQ4X+shhyvyFClN7asEWOPfB1w
vQcRM1ocEg6aFc5W9sgKiRRAUaNGZmrIM4WDW51j9Ge4qIdRvRTF8shb0DgBjrziL1uU/q5eKHa9
4ANvlk0gHEWBFGOSS+xOPOpvMAIcYGROv946U7TS4InWZTdv9oNVI+8/DMafp2JeNfc1/Bms+mNG
c+qUfbnMdl05o86Pa65oodB4ettGZ7E3QTKRvBYoLGwplr2QUN8uHuEVGAmQXZMKWa8umupc3XM6
TCgZz71OK5kvPL7diiIcgxLwjax6WDhG0yNQ0B4DyKFVgxbqk7dSCH8QpLnY5CqkvLpv7evHaGn6
VGB+p5Lni+OzNfeUJrq+Z9637pY5uFvTKA94N8bLzz+Nl5dvvdpIOcx7JRxmww9lvV3/jh0BiZVN
78OgWQzhOWI2UVtwMs+eA2+CfeSAJUIxMlk3DZNy3Ci+kESMaLnIrxsfQAKSvjULNA7uxl/xM801
UQ6ZSGQamKQWhb6fzVLSXVNda/rHx+Gsr9czjLn+SnG8s+U9ONIk7VVWeUHMstint8G3JL3amZoO
HmfGkk5d4NLfPeZD9UgekW3UfF7xQY41dM1DUG52eE1VDJM7amZLK+At9BLcnAdxNp0rG2RLvmaT
eSURVLwPpNy5jpZxPOv4Tujs0BtEjZa0OEa2PCstUEXKHuqZcMcHV0/d3jGoqS/NRAh34tel6jUT
pKDZeZOOOopezf+R9l3NjSNLl78IEfDmtQqGnqJESpReEFKrBe89fv0eaDe2xRKW+O7djpl5mI5g
okxmpT0nIYS7KA4sJQoNS2Z5wdNgp0mrYTDiVsItGY/P+qlAqapZTAXNBH63x8W4GqWf1W7XVZND
fzVHZLwwDe7so6XZw6XNYwzGmIpe3RmTlUzIuF3Ct10y9SxrL6YKS75tsYrkOVOJvgnQoKiv5YBk
tvG6OKy/cDDsIGNaVYOBma5pz1qTfzZs8bMRAW4JOiK6YCkWNFdhfI1Qj0FNIEGUuYdzK5g2ILXs
4hUv2VJScCbbf3MTWECXZigDIOxClIqegataEmSeyBFVroqsvQ3/VKZW7xRQ36/FcGjJaLA4C0Wq
VtIABq2zhDLH3haBfrkOEBEle80ynKYlaN29ACEoN9P9gjFeeF8UxiER0wh9/tNTFteWPNIzR2Pd
VMalaGjJSLGQC4ILl7QpIWeYFM03EX7FNnKWcLEWVjSTars9ScYlEapxSKQ+l9Cx87w3EtI8Kofx
Dck2D6W3xYQbi9vNBmAszJfY9ohmpwAMTRH7/EMnkzO3OA+6uCrGhOianGDgCmI6+nzVjrYpWl1j
oRg1WtaqVpY0b/q5O2+mwgQrpZgNkTqFzM+KAP9+C+ZY3umo2QtWVK4oCclqpQHlZEHhJ4W+I5Yd
sfViOWkHcdpMvyW5SymP8f0vz17yjucN8gQ4LwJCCGzkt890lPVh2UUDnOOGAi+GOwHqcsmpml/L
PxmM8QJkXjP4dTcZr23/YiHFQb6W6igsVdz/uX3/hDC+TaEnZT+6EHKdukAxoZNQNB0BSoJuUmf1
X8Yv/8Qx7o0WdRJfDfACtvvrPtlj7pU+IY24sHXzDuI/KYxRUtUUQNAFFvWcY8rIW3RAp035fcv+
/T7jy7S1CPbgEr8fkee9ZAqHA2Kw1WKH1mRo7olhDFEBzna3778vQPUOSJTt3sYfNJnWn0BPOhQB
6XZ0WOE10236FV4WdGn+nf63Ssa3GbTElcsG4jErgQ5oqzEXs8tLB8UYpSAtVF8GRhBcTzzQaEQ+
ns9oevMcC03waCvdfBnm18LlmDe44CICBBbUV2VtBBfJXY2BHoREPiZBokP8yv+Vj806tTDL4D6F
q8X+xZmdlAUJeOigJJwo3Zhl9kpieG478ufBrUBUlUjeqxfVOcTnPGp8YyDuMt0YVoEheqBtEcQD
fKTycP88Z/YaoCoTeakCRwScVrcmC31igsJxIn/Oq1MIojcptfTs5b6MGX9raiEByw5v8DJw5m9l
aIE78KATFc99dAasJQmaJbIxaW4ZYFgTBcygykD/YJahK5gwEItShFsfkWu8Rtb+zSvpMUaN0Tsc
18L2kaNOutq9TMNSOcFKRbvZVbuDdWmdp4XLNLtgTIoAUA1DRQpLcBVlYqCkTY7mYR8pA6kwlWqJ
gWDu5VZ4GYz0E5e0ISvM7YkTsAN6tQfvrqbX0Qx9YmikA35XR5Co3aCHvg9N9bA0Hj6z0WAEBKUJ
ODbA28q+4J4uenJTihArSyRrVy1Yg5tFD326EYyNA3wzMBdlYCzzmEK/vTF138ZekRmwAMfirX1x
d9xm8yWFRHkw71/NObW/kcQ8CpHSeWMOFHpUa7caCc+GFQlmZK62DdHpEgXrXDiACRHQKeLYMAXG
QutncSHDQYBli8CJty9SqxXJ6CExIqFL5rGloMkh1Xjg9j0wcpwLSlzmwtWcK5IooJbWdYAt4ozY
Axy8vi9ll4PLvBEPH/2qDkiwgoOu8U6ypoGdUnM8Lo3CzjSA6JAqA14FlkZUfoVcCg80Nj6Rz1K5
DgGZ3amU30UVDR9zB5xIzUT4TsSELJzujLOEvdYBagjKQ15geVf5DugTmisYZyTGrXYLPPC1T8SX
05It/+4zYi4s+CuxRvCI8YrCcgImXKimfSFBkDkM1Cze+am/oHyOyVFde2iq5EjyDoYLIu0Fn76A
BKUwpQ1P0E6qa0R4WHpD5/LpNx/EmIdQMNI65kTjXFneYR/bwaaib94KkKEHANG2h9AC1f1pqTNx
+tV728D4927nu4oHgNpzHBDjMdpBkZ5W9890xsf+sTCV9bGFRu75WFaM89CaKQDo4m2/ldeB8l/E
ezdyGD9bb4yqEjzI2YZrQOsZtO1s4yCT6kytODWpVJBNmNH7i5uJm2+EMs9YWMuJ1wDe+QyZo2WA
CpU3M/e9BooJ/U9HmCcn/0YYY2RTL1LkIlenOytuunfJ7KZR2wTUheSwkailXjNzMU17/4aoLNKA
38VcOCbYVrNcc1ZPDyn1Fmz6jDICAsyQVCAFKyB5Y6couari4qxzjbNkSiR10l3Sg+J6pN6FO9br
9kVxqkuIyFMhmrL3IqqmdhRRDwW69fiYv8WkrEkUnz3Fcf/eP9/fqzd40ODAG4KZwOKZS8XXvZdk
vu+eQXGtVrtaS9aZbBChRZtwHNuaurAVv+8T5EmgvlGBgM2DF+H2He1TXqyzInLPV946n32KysV1
6bFWpyfyVulvhTARgYqWTyMvIeT5evxr21udbpHrsgVTaEmyypy9bW73GEM4rjHT6q3848PrZmP5
h/fD4SBtkgdE4ycgXJDNJrDpZvNE35eSN9/lvHufOJ3Lj/y5F4ye6ir4RBMd9h8fBrLnrZmhnRmg
4GfnsEHT1LjZgOLeWqFVwKNL5Koz7x/2SIHC6Xj94WszhnEMPEUsS9dFNXC0gdSgrMZV95oPmFnO
jtzrUg/L7JH8E8cGMwlIGKOxNNyzrOc0VK9KsRA2zLifNwtSmZvsFVKddS0klHa6DiryVhCwb2Oa
HUiUB+81J/1zSZeoib6bo9lzBLWHBMdTRjChM/YxKHK9T7NUnqZiJ8oAmWJc334kDvqOdrhOF3TM
LF2emY5m+BDwRdFuj95O+PPM5anAIVQFnXz+RutBQynacwqgUB/eO5IBeEKDL/f0ft9QfHeqMiu9
Ecporpr6riDXEFqa0JqKYCwp+Ouaa3t/3X4a5udntjK7dlVkUJtNSulJTYiRk9N//gzeLp5Rbp0T
Wq4u8B0yEkF2BlKV4OSd3Ic1Ga6ppb7IH9z5/tJnbOTNyhldBdaIMgCFTz6nAXnLgXe6Lj17yQue
Lsq97WX00QvFKs4UCDGN45v693EEXoiDItrp/lp+Oys3u8f2WvlVqvWl2Mpn3fGPjw/Shvu8L2Dp
crLTJkOQay5vQMJ45N9qJIIAbIMRHofI5q7fdNeY0MsSB/3MBAWWBfweTdSNCXVyMj8/zGk0ANlm
jAfsHkbFMcPgWedqfybcNCy4fXQ06lCFPvHbgQQp+TpJ64VFz27rD/mMRnJyL/qJ0k/KkaABcari
2AU9w3nZryP68DLNWB8uT/7Gt5A1XzjTmeTo7eoZ1YSHlgZhhNW31+Bd3UAz+xUaLmHUrYeXXbY+
AKjBX2pDmDN9N3vOKCJiffz1tOfTAKppH5XVea1ymIN71CwLTSWbr+Fj2nHPNBerWLPa8mO/GZUE
8pWKdAZkox3DQynwOX5ak/FkWcnDuww4MeQajf+mH+J2nxkdBRdDq40aTrmy7NQEcuzakdGC+aot
3eeZmBiSkIKT4Skha8+O2KpGEKaeLuBEoT4fwnbtxGQHIAIL9YjAHMA1sHCBf+c3bgUyrncWeAC2
HiFwa+7fUArEHXrUzUfVdNBiKk4+K0UCYnGmcda0/lgno7cZ2hXQ3A+x6C/Z57Ygr+ODuPvUzttT
/DYNPS0VROYcr5udZTRVG5NMM3pIbOjWtKNV4bSr/iWjxuNfdA85IJax3i+Xch9hl431STlqa92K
LfmwYPDn1efH0hmlFWtfEfwEHxKh42Vvg9jIJRgMcYLdbidtcrLJTHQW8f+DOuycq3SzB4zmFqGa
CEoE0YX1jH42zFVkTjnA4eVXp8X5q0kpfj1sP9bJqKrsSm3fVvy0zvChTc9NRhWNlLwVqUc1WghX
Z7Jnt/eYUVGRk7gszydpI21T2EH+6XVToc3xNFVFF7RmaSNZrkjFVzjPdUdozR7hhQ4oIw6Bw2Wa
5wFiyIKZn2kDv1kbCw6ll3o5SiWMnr4vNkB5IcTBNBGG2TB2DChK0CouPGszDRe3EhnvNvOjCGCG
kKiggPRmO9F6dd/uLBk6ln+tGutEjztIyE1bWXlEOFjWYYNwB57PUrJz/p38dxV1xtoEkgKmhxTH
1Zr6piIiNc/f/sGDbjqcE68SIMAuY1DNOyc/xDImB4j5oShEEJuQ7X6PYRL4Q/ZaNwn5Q3aALsVT
ufLsz9XSMM6SidEZExODOygeMgh+vm7hkoC2BRYmu3AWcf7sLESVmyfOTEEbFNKlu7rwnrCYrWEd
V53cQXRG/AeVCgQTC3hMdmiTtN4t+oRU30n/L0LAn3ZNZ0xNMughctkQyk8jVTjbc0If145rOwcR
XVULV3dpiYypCf0oNuQGpma7VTuwLz2tpkr0fzMecaOELDZrrZR65OuifPZf/SfxU0UNlXvtyPa0
BCv23f54x1Qbwq0X3RsCp/KRhPsyEf5E4Dna75vncieYH2swPtfkEfDqZHcQMYp/UAnc+Z2lOUDC
LYMJ+SP6+P/bYTZtFnqdMDaTvoog3sFxkog6O0zt+pb8eF/UTGvS7SYz/k+dKoLaN9hkaChH+Hcb
SIYEWIa4rpfewYzm6WtJRX5XW29FMtaoRb9XzKcKYpbcjo8KwFvX6GdYUQ7UHd32Cbg7nmm8crtq
qQjx3Sl575wZgxSGnlLGNRYblcTUQEJXc+ajjeRk4xQuQX8v+panehC6ZKFHW3P7tHqir68vcE1G
+npAi9H93Z9pF7/dCsZQ+XJR+jmPV0AF8OEHh8hlLTitRZE9acjnfWFLHiBbGdF50M4OFfY9+spI
YyHhZgMLax04QkLEP6/TuKK2QzLDXNF35INhKO9/wLS793afsVKqHzXpEMp4VD/+RIt4tpOO3vt1
xipVUiZ1gAKXzyHUlgCfzTq8W/cXMAMK+PO4BLbi0Y910PMjLJ/ibe2CRCOJH3yKsRIOZUOOdI2D
IKx+DIlVGCuwVF0WVGfaoV9rBKk5SC50QPaynBq823hBaBhQ1nSnfMh/gBq1IGE2nv8hgXF8ykGq
0RMACZF/EpNdCxB1jioceb6/k/MO5A85jNnhWlfzpRF3kaeoP1rOw8uLQKfmS/iqSwH7TBMwju2H
MMbgJHWWiVO4da5BZpcf9a82uQgjnOTUqs7DtkFDLU/uL3BS3HsnxVgaQx/atBKwj8HXtYqfM27T
6AtHNe9C/lgWYzxKP6xcIdFRySXXCQZrwq94vFwmkKSF41q6d0zcxPe1p1YDNnAbpOa4lc1RN81F
L3Xp7jH2IRWjMPYFbXIXr5g16nkSf/QW4DEC86sD+LtnPi/2I87LBHurqEooBrGoFXxo4CmSfQUz
W2Z8hCHEQ/TVbRHErD4XC/6T8vy+FP9XGDu4VSotl3VRqCCqMPdmrCMzqBMK7IpFSbNP7ERK+7+X
xc5wFfogiJ4XKN8tspi+yK6LOI7zEecPGYypGEpDBnKq+53CeGt9guYJRyQbgBPFzsL9myvaQIP/
rYcxF+CSEPTBhSxjtTcl9GUBh7i3ktdDszQqLs1r7j9RjLFASwgYpEUOFhCHNJWm3o4A7M/X4Gey
z4+Pj45Bc2vn7F6b3QEoFpuvLyAELs6ZzEegP1bMGJDecH3PLXExDTudpsjdtd2sxe1SE+EM1uhk
G/8tlzEiUSA3Teh6UIBtaxZ4yJBDBkpHukU+CLWjDX1K6elkLgFtzXs+P+QyJkXo2tiVBqzv+bq/
anazH0+Hy3R9QGx63xTPNGCguI42H1VHnVcUWSiStmkLye1i5VxtUA7NiDogPcI9B2v5CkcLzubn
1rwvcrojrKKLGsa6DRG5UVBC4e9/ZOU9vsjLMpGUs6xmRFQC0i+18UzeDCtBAs+wKqL+JvEGcz2U
1HMzjZ/WRHKBlIS+C+BEur+KWXfnpxDmbrRgH+H0NlMwn07Mt+o9OvD0uk2+9tcAfVJI9ZjD7n8A
fztnJn+KZa6GLGeqm4+TWEBz+8E0+A8GNss9T6wuDsCgrJpucCk/7y93NkvyUy7z/shZM3LdkExG
U8N6v8GSgCm5sy7AtVtySuae1J/CGHeVz/S6LpNcOY8N1YtD4m7Gdz92QF5oLyxrugr/76vyy2mt
K6V1RXHazit6oaWXaLdpL0AfXFrRbJru35J+eadtEil+MwmKUAkCgrCNfDrQfZ0HTDGItrKMZTTn
8v8UyKhZKOu13EwHFhEgEaLLm359LqNQzJqqn2KYx6c08jauELBCTGledUdDuVtDG1e+9R+9kJjm
0k5+D33eOzLmDRpDr1EkERKRq7/uFaSqr9yKL8homOofaq6eJ6zaYYN/nRMmbS+XjTXSlzRGUzYF
vM3S98w+9T93gLE2klT07SDhe1B1shMrc/rH1lpJ3WJYMHeiMgbMlakCZPBs4qMEHlzTJx0EcSnZ
G1cRcLK2h/rA05Kyzzl+PyUxhyq3nG6EDSSNT3CfuZhqIBtqYWnQBgpzOiWy/3MGh+8+r59SmYM1
xCHR+qJXzqFBhshMHL5G6mx8QL1nQsMSkf39XKq3TL/JXiZZRcsnusqB6852OrUN5kfLQVHO16sA
uKUMDY9EIL6tGGa+KkCvRywFmdgTuDkSF3ihg7NggJY+gFHTVnbhJoqyckY/pvue5LZ4ble8T73k
XeYp+mszTBIMhSMFC5JnH7CfS2cOOSx7jutjLD2tzOIZFVr+1aC7XYPUM1wNUIi+UB59kf5pDBfe
ztkA96do5qSRkPXU2Ifo/I9o9eVZFtcqWt0bF31woMd71V8Ng/LuNkK3eLzJMFO2sOtzF1ybuopx
6IImsK3+vJFi4aOvIRENUK/j/jl79E5+TC6X7sVHXfPzvrwZwDewMvyQxyw4STDP0WiQtw1z+Oe+
QFWzJaDNpvkL2pmR/x7s3aYjxk4Bcmlm+c6A0a+V9F9MthloOQQzlAgKpckLY5yvjo8m8D7tHGNu
iZeJr506W9nUU21lWHUfp5M8EjTuLOnZzIt+I5dxH5JS811Mt2kIx4FLDdAM0G+9CeePEbr2KK/l
858UyL+b8W1T71fc+ktbnBVb+gLGpyjAvjWkIr7AWykvGEP+wEzr6fkqb67bavPp2cNq4dDnbvk0
GQCeKkVHWoodrxhy4GokaBM7d9FDcBZNFHSGbWJPaZxTtfUd5fX+LfvG6mCM2Y1AZolDnAZe3HK4
ZejtFhKQVh17M1jxrcVdkvX75sk9PG0s4j9/15fQNICWgRqA1RFmCBY+ZcavkkVceUPFbCZoQphP
qTJN742u4s66Z0d9QmTtrH+UnFMGDwrmlIR800mv2agRpftKMjtqTmFnBgaIgvic5OJ7ke+VsCQh
TGAMJNBVFO66gCTpsdVp26+5uKGifi65gz9aBWB//yZL/aJzYfXPJXzXRX7EKUOeDXWulmCyf6q+
wJYrGj4gfxtj7wpWfuLWhUvb5nx/3+bcxBuhkw/wU+ioCp2eFNyZ480SvpMdfnKCpWxHuDM2JfqR
Cnv+fOHRy3Ja6sacC6tvhDNvUewnmh8bWHHaoNn4KYp503tQpcchN7OiJDn3KKYLae+5+PNGJvMK
FZJeyL2ec2dFpEVluzoVRGI0f9vtByCDpb9FuW7+uOSPppBRhk0sQmHpMVi4qzJjnMeYw+SbiD2X
RBqK9O/jcSpN5lbPWRgjBR/FauGQp3280VNoBeaSdAETQ5i+YtvtdBAUc3zZu2dPp/Y+O+RPshXa
mkZi1AsPFm0tdPTQ5LiglN839p5c5nKVuR4qvgi5lbCuX8qtN7WWPFZUWiGRYp73PApqsU2cynbO
qWk7nhPCfQ799VNsGSqaN1MnptLD/d34nYD+3g1M22AjAM7EmkmFz3pVdUX3XDwbAdGriLQfKD59
FIlZGk8c3xA1X/B9ft90RiZjnvS2dlNfltBorf2RtsZJoZvLEuTV75LSrZBfGc0M2KGYvHPPSJIl
Kzx6Grluc7P1LfUhcjBsoz9orqUMhAcskI0XGEW+L8BIiON/fMOnL0FrPUghFQnM0czraxRDG4up
iuVKLgr+x4/jBCgdVmbqYsJm4/cLN+139p0RyOwvXyiln7SKe+7LVV2j2br9bPbafrTKA1gMYbLt
ANlBcbUg97efdSuX5dpI2zx1sePueRt9ba/RISOJ5ackenPtiQwLhUp0GUzRi/FweopPT6eFuzyr
2f82WmM0TI+zWJAq3T1nCuErUoOJ2+JOyQO8Ghjs+8J+z49Mi8W8qiyA/AGkX0wGqvEao+Zlnztv
Zcc9hQ/pzrUGEoLBsKPyBjDh6DMFKYbnjJgHek3aqT6PWa6nr/vf8dvPYb6D8SnBWweuM4FzASfg
RAXJNEvc0QgMoIH9FVp1Qb62S2zXvwdpGZnMjdZ9ThBE3ePOJhjxTLvf2fGfsx1E5Lzek+5Nlsi7
aq/E7WZ4Oa1WsaW9vw/m+wVe7pJnO11l1qhqioz2YkmY4gnm9TC8wqvcAZ4OZkeePSQBx3N79K/J
QabRRne6fSeQTWxVCCXllbGp38JNSTeFQMylqbZZq/bzU5hMxCD1Jec2+JQqXin1S89TRdp2T55A
wh7T9tx64eCnpTFLNwDNidhlWjsGHW6dlVzvatAPQcvhpzQH2FGrB9EFalI+CkSf94X9itgM0Azh
tdQ0VYNQ1qFMeC3JDBWXTKnpAHy6dMvpmIU6GOf7cn4nOr8FYUIS1HYSTpVZVB2ETVloIRwSYoKF
9a2NkF5Vj8rXu2jGVntZIeWvLYIJ/M4i3YplmwbbSMuQ8ow45FfNCHsph2RX2KoNp32JYmnOcBii
AlooCf8R4YDcnlvUd0YWZpDVTr0dp3ZlS6vuEr2dJ3tB0MwD6i/rSX7JjqhXoa3mA2rTbRu61F88
9/TffAjj/GV6oTVZig8pVCIfQmOjupZIe/3UaH9qmoAjsVvgnPmdPZz2+cfaGXWN8oHvxwgin7f7
3sw/bfvtbb/dbkFrmZDqmEKLVXoc/p6rgjQXKzkLU1ageMXznC4naWc1CPUlWZHA24jRq9uTEIQs
QgFG4c6xZzU58Ku2vHfMa+IbdmM4ekzV/hC8Gj3tWqcylpLfv0LiaS/whCBdiqYJzB8z0nND9pum
gxHViLtPMaMUUC80O1sEpu9nNnGCLEGczy4YYlVMIYuCJDDbn4ZcFGWNxp0z4dhia/ksXfIBfpV3
8fOKgSQHQk8DoAPsnuau1w9N419E/YAmA5qEayk65dxVlQF+m9ocTSwVcACu95xKr/pWGik2eMg3
irhVQms03AVvc1bfME+uSZgsByTBt8n5EdSJhlBmAXo6LiN38ut1X5zk7tL3LxWyeznVMyoWz+JQ
E6m6tqIZjprVjmR8Drt3TaMtZpQ1LzOlkeTxX66jgRHQMbM7da9JZosew6Be8hcnz4E17NhERUKT
vSYCvOH2Ynha7spx0HoXydZccCHEV1mDw1inZGyInFFdstLSKTw6IERLHmJvwaX4dkjZDwCggqLK
igiACLbnUKu7pIoLxb8kKWp4DzoQ+E34cem6e69ls3sfgTxtVs9jvheK1zoHUIYKZHntI8soWlfC
IjQVOwFKga3XtJGm3KZsZdz7+FhcEoMKHuHVR9kggdUOFq9YiWbzEhUcd2fo1LD7aK2+5CMdD8G6
cQkm0AXDzDa+aruYUP90kYg413uXgnIoTIjEkSYw/fcO3F/u5/3XaNZcGZIh62hpmm4141v5VeMq
vKv6Fy6k/rEg4VWk+sansWkDEZ5CgUwL/YgpeTjKZryKTCt/3ET2u/a+0taKWdvGqvMW0zszj6SG
WhlQTKaYDVgmjOFORF/WvEGGjo17ISfBSPOHRuOJUnqroti3+yChXEyyJz0zU26luE9lT9rHWqWN
vKRdv00KvgVmzIAbjCw+6wYPqHKl4xAGlxqTyfl6EMz4HSdc/FVCe4h6kkfn0qOiYHLKZvKDOlKF
LRlQUvACS4xtbm0oNI0soX3puCXv8LcxQoIZf6BL8FtQjb7VpCQPiyjrkuDir7mrb2fuQxWu+K8K
offBLUiOoeqMRNyf8W8SvYX83ggxLMCvxKUy/2+NxnfIuEIYrwYtmcT4y1nfq2XdlcElHh6MJ6iP
sksuKDM0w4lrAqD42OVfFRn40eR1p3jS2oV3dyYymyiJBVGYnjkwozEbEXDJWAo+F14KNBi0tBpp
ptHsb+W+ZBY3bLsCiCK7lpTNAe4qVz72mV14VqeT7MM7Rsre5eD22VV4DB/rkioLSYjfTvzt1zHP
Utn71ShNX1djXNenYYCHCSZ43BvZo8uTtjbv6/VMgKzhRUBFQAKT8oTscnsvinJshnr0k0so7nLw
YbzzrtWEZsFvs73r2jAxwZkvV4JE/EsW0rEg3lIHw+8EpwGwEQm98QqPCpjAuoFuWoZ8K0XppXFS
sN08uK9o8YJ1NbuXZh1f+CXa6BlFvZHHXIFEzeveDSEv5b8MPHfonLy/q7/9mWlBMnx3eFKqwo6N
9EkqaJ6RphegV3ogBP7qPv4H02mTV3T7Nt1KYe6K4GKqUvXK9NLq6+bUbyW73hobJKu9cpWZ8pZr
FnRnugusQMnQNZAgoKNFZJMK6PeoOUnys4tbftW+3dfPbba7v3MzoSOwRH/IYFzBLJi4cQvIyNfX
WiR8uFXPnMNvywFVqfuy5k5JRnAFc63JimYw++caiSfWbZ1d4Es0g4VsVwrc8coSnrnFScK5s/op
i1GzvC3CWBmr7KL96UrYHcJvfX8Xhc9cfVSvVUOr1o4z6/4CZ/KscDzh36qY/Mer9I1E8cPfC5tC
So1Ayy9+S9sRDoR2jdJ1y9mgHfalXVuZSWTxD9JXEY8E+ew6OnvNijt5xo5T3gIhJKJACm+lox2r
I0poigmN05WmXWvuuanWY2Xp1boNkG3ZDPBMMKI3wE8MadY8uUu50t+3DzlKPF6TWsGdZuPhPJVa
P+i64uIHpqK8ZelebhYCkd/WFyKQQ0AGQRURcU+P14/9itPK5VxjLC5A+yZ9/1SizSB45DtlNazT
k/p4/3h+lxwMHQ3Pkgp0KfgNyFzcikNvjjTwfFVckAxtG6IJtF37peM3B3VdmeWj8KhgMNuIIvib
n2rhcEvKNhm6W4XGB0CbDWTv4K+wsBdhmHSJEPRYb49mO0CieUj/o3O4I+3erajx0KxyeeHF+Y3p
Na36h1DGp9f6jkf3JoTu+7N4+bA/wqd4NOOtAMSZTY3BDtuimgOQkydlTcN2dX/T547YmKIJ6D14
x1ilz6vWlYSuLi7KaOYu6XrdiXp0FRuGmb4HNVUqnt6X+I3E/GuXVRGLBqKJANzA22OODal2i2YA
R5Mp9XaGumKaCkQQLf2reG4AVVQQw0o56vJmnFpCYDcZ6WQ6PqLPhgTbQaUpKm/vRYgcrjiY8Mxi
jBqVOo18WsZ09Gj10P9Nc9qjZaRZ50C/DWgz7nt/VSYr9UOsaMutitzKEZssImf95h5AIDmBzmFh
GkDa2Esk9GKgj61SXnyJ8HVM4/IlTKhX2GU0UKl7CzKHd58N345eB+Wxl025e5L+osikKADtp6kB
BDdb0i0jWYUo71RouC7XLdqoRJNHKIpSmLYyetPXto1gZoaN/6kgn33/kL6H75hDulkFcyuFIs5V
XlHLC0baA8PU0HCk7SWgco276mv8QLcESkCuk/4FF7j3OurrMLQFzXEHqumrKqTRuBF5ZzAH1Qzr
VZc6xvgQ8zuZs7LcLl3qPyrSMXvQ3oJHKbcC6cXrwCiJwvJgeUf5T+1aWrYDR6L70nPb0pHUjWqc
NAR1f4vQKROTC54jw6miYyTYI7dyI1tUaHnIEHPnhyHMragtqOyT0cGghI9f8TecQkKVShC/qwqL
L22hpUP34H80vlkYIlI5+OehQ++rryxs5+/ZTuZSTO/hD0sa1JWklrpcXsRNuN5z12PjJAWJkUtz
eBPgnT5R4dqS8W8Oyl5Er1bqlE5gL5X/lenY2GNVMTQA7xJAKMJ3NPDjO4qW8wFMppcX6dh9aX+y
Q3Go174tAATCOyc7OwXXzHGgox0dPKLtFSc8gEEV6flLTF4o0C5BScSDgwyzhjx9BpfvZaU4oh0c
w4XocSYFqQs/v5QJjIYyk6KK08oLr1U0rb6mcW31KX1UHJxqZPtL8n57P7fymPRykfeSVHrYGeFY
2hXqNRNj7QhYEN30bXft2sJBPsbgLm4WLPBMmeZGMluOlFJeTWAzcDdO0bO3bZXH8VXedzqtKqI2
r+Owht+RmWG0yRRcDfHpvqqLM6/ez52WGFXvItXF9cdOGyuRBh7tkXRGN9DVgyaQwEZNzpTW2Tal
yqtLq01mZVtpPTWn3P+O/8fdVAEmi2EwAPMxJ6CgEtolyfQd2+JdPVW036ZmOdqiiuhzC3XhJ77H
eJ2npPniX/KHvjALJFoO9ScfUuOPtkqShCibwslaK4yIS7iKGAXlgGzU2NOtiY7dmROcbty5tDYT
sz14Imk+wlMLI7KJTFdbWNOM+46z1ST0FKDhSNS+S9E/9E3ohthItKC6DJ3p93Aev9TMoHoarxpx
x/MFDQvuUGr/cdQMqfChkFPQDSRfmBPV+TZRAsXFXZYtNybNc9/7RHvzt177pC4hun6nhn/ZFDCW
IhOGoFn7tn0/1ljIIlpyuLC6+MjuVH/9WrTVel9mL2gMkvPVGP5R2oDUkhOAsaChaSwueBSzqvvj
A/4XZ9/V5DjOQ/uLVCUq61XBspw62O70ouqZnlbOWb/+HvXc+61N65q1W5trqwyRBAEQODigcnFR
0AY9n8f1WYrdBCBRhN1uE7tavR0YVmIh7Tfv7D9rpaySMmVVIGpYK7/Zcw/RaVrxnw+gDlLMdN3M
rWzI+DVz27752oLKJ3XxVjMSMzMb+7MwytV34q4xOQGuyvRXrFfVwovg6uOoC4SOQXFMpfnjYpcU
6zSSDGV4vn9LfzAw9GmrSC/iQYDelJtbqmQK0p6N/6PRUf1eyqdEXssPaQz+VfWsjNuydbhipYJJ
iANiYl82yNPazfA+gBdxdPjw4f4HLWRsEEQCxgdKYQ0Jz59H36X6aX4ydgpOX4ULb4PDsOoR9yFq
ajADlNtNGOEj86amA8RjcN5jYspfySZjATiXdBBPS7AyKrh3YFa+dvBAKytFKTfQQXD2t+XKC16m
/LdXA2DgDYx3ypIs9NGqqjqPC5bo3GVZxHHfK0FzBh67+Y1AhkOGG8lC1B+Q+WZsr7AQMWgzMhUg
FRVBLfUGDNS6G/KpbM5iv9XIm/bNgXNYVUH+Y8S+I8q1qfl2WccbIWakV5beg+RSNHWviVKkRZgV
zbn6TX7FomiKoyXJZt5oII8KzdpoJSs/KrIzHGopNDOgDPJqq7Ee2gslYCDCLraAuvR51ucYalw3
Z0wWdk/RUYaZe1edo4Zk8YNqCYwrtmhQL+VR97iTCr/gCeR5/AbDBmNhX2LGbBGh4vLU9K7WmiQ2
eGKq3Vo96R3Dmi5GXjoRZ9z9jwOhTlwXJy/nmrY5tykKKsW2kGypNL1hXzSyXemRWRO0AZSGp5wY
ujb/Mm1bLiVTBz5mrUJqtBido7o32gxBsZqa6WT7PCqBf+LamprPrPydjse63Qq664+vaWMO7/c/
45YBZi4FIkIWYVN4XvwJmC4sSkyCQU5UbMCIIPgRLOiSJWRmuR8jQz8XH9/a4UlGDSdcEfMsu+lW
syO7Neq17AqsKzCv+GZHUGaTkAmeWSvn23nxKUEctmKZw6R38ce470obaUZtzoyMPYZpTp9cvo0l
Vw3M8I08aL2VF+v7m/ET/d18AVhHkSDQ4N1V6kyEeey6UKf1mbzltvzYIyHYCIkh8TYfbvFOAcSp
doAXrofVuAW3iOMlKMlHfxq8tjZVhTpY+IaBu/vAN+XBVEMH8MGuf7r/lUsWETm9/30kdUMLrxT0
SMY2VbkxlmYI75puywJlWt9E1Hhf2G1r1awfKNCjOYWHutJ5X5mkmG9aV3CBJgiyFMOd0C+Ah6Y1
vsWn0Q1spP4Y9arFm3EhktKDVs1isFfV9bmJkU3EwzXwDllkRSrjMbBQQLxe2/xYuFC4qo1yzB7/
WZsOqpFi16ItTrSQtbfRF+GCuXQngugssTNQSt/f18VDnBG9Py3tIIa8Fp1kSacWbVeftQ156P3E
rCZIidqHRGU40NkZ3+j0hSQqPiZTX+hJAElNBiL5PuPklV+Xr/eXs1DGmbfyn/VQZ+aLEekkkKmd
kVI7c7+U76hcZ8BwiDslM/jcDfa1x0gmLkSA4KqXCFGILguYy3G9hW0f+pLayaCnbgI7gm2Mi3dZ
ZOjIz4OU2r4rKZRJaL1BC0GSVZ/7zWhKdvunnLmwC6tdl3ZjJY/+Vvw1IClHTH7VmSH+Lpq929m8
O6APdjjERxZCfkF1oDUg9J2rZRp68K7XrVcyMrcRV5+T/jVUMWq7e+rQlhquRLyh+274L9t8IY7S
nz4MknLivPpcZn/aHMNVtF9FHDKuw+JZSmgImo9TQRPe9ZoQgUdTg9G851Y3Y+87FdFNEbMAwUtC
iKbBs/AECX56TFhBhpYbo6g9+57tS5iY24DsnNVWtqgwgP2gnQvlF0GjfQhXKRKHSLE9V1biDhax
pD8BOEgntKVWaJO0NTc0U1d7iF08GYNnsIyD3tAUHwCtsKW1YFXG9/27uYD8AcQfeX4eqQZUeek8
mN57ml7meXsmmVE65Zn84lvLt3WzXjXIcakmktJoOJZ40HhY8m6Lxit1JZnbDo1hg1FuE5ajX9Lg
yw+iTluNJ73NpKw9q+Q5VMw82XL9JoxDS4sMX/INwNGQzlilmiGI/WZ6ExwFwzZelJFhGpccAAYY
6WiLQwFEuXnIDGSotK6r2vM2RaEd3GFu9zCt1efxYUQ3NJLriZ0a3c4qNmRfMdz4gl2+kj1r64Xz
8cRS62IepzKgqD6RfTPkDN+9EE8JGJk0A90wvURVKZs8TlJdpFPbnsUUQLNh3xRbr10n9aPkrRgq
NhuBSyupzzgc9DCixgEUH/7lejFhRzS1lfz+7PdW8wY4EyBZDoAVGcgf92jkHHc+2Gg0s7fWKCze
F36Td0L9QULfBpBJ8zgjlUatTkMuTUVSdqc8ct8mXLHml/cAsu9+lzO8Aa24P5IUVAkxlAV5EXrK
Z5e0Xp5EQntqE0Po003R8/sgwiSxoHmKRhfIWcbG0kryVyAIGmfYDJr3KO+jhLwQNZXWnjgB+WD0
DXZSzbDviyJm3DhK78Dk0KAcjBJPslgPu1OSotIrBGh++ZfG/WcRaD4E/EjWUQinnniKHnBZGlbd
iUzKitMfSzE2fL9krOOm7DCLAYQERzP3OfK6eK2DrdKSbprFVJbiVDvN0Tbapn/RNv6aWJnF2aod
YqZN6RJTd3K3OLRusBaMHvaOoZC0o5m/BGg5iZdQFgPrN7VgMmn1hGCpO6HQEq7xotJAR2CkHMYl
bQN+ze+E3G1/5dsa1Y9/L1rTkZfBEAskZvAd1CbwSaRVejycFFQSQnvc55gOHx3a51g6yvVJat1O
2CvCo5zZ0QFMewz5tMnByjEnBXIFEU4cs4so8XoRlFFeDqcwDMySA+5RO6MaVUturTJeruJ8ntc2
Z5YlorEDOA7gQ6nz1nqJ632/hSyVN+Ba9ehJ6vYSinUcepphz1H9UrvUivCCU1QnlQKza7682lbE
yhir16DexMVLX28T9LqL25g4eWZ7kVE0pkI2gOEeSbNRcpvEQDuWEsv33JrM68+nTkquvJ6rVGxV
o7oCemCJgYqf/xzr30ls6KKR6Gby8V+0gwBUKwFMAQWlFDMMJC8Ogm44xZrV1OvaFtttse02gmQX
rzk5juBJ0t0uPsjvLdCB/0U6pszgcY1IRKcDV/T6Nyo/NcOprZ6loTUr9B+PnoHrbHiAPYrEEIp1
plXIw7hcZJPczPsXog2M75g39lpvdPRCwyXCSiDalCgdVYCYwcNy4E98EXNmIUgpYs0xYxiB+fVx
JQUIDgCtwfjPo08EVcjrm1DmAjcOaMk+JVpsiMl+HFc9/0gi+/6m3vTq4rZBDmrwP3Jgxa/lQI28
OMT/Pg0P+jGvjHozuLWJcvDJ22mcUflGt0l3u/feHbfBJiQM237jEX/Eq3C8AFLNKdNr8Z3aYbJe
DvHyzh/2YW8X4XtHUE4kMyB3Yqz2pnz4s1oJUSzsqywBwXktbmyVAa8RiCPFqSRrtVzXmZ2KmMMU
GWGtms1UrAMMUa7TYh+17WdY1p+Yf2VGo1OyzPziCQM3qShQJDzkqZ0XpzjLyfwtQwXy4iFxpmhf
cY+xyFz1vIm0LgEeKSoC+uxg3qlNnuRSQuE0JCe5tqXxKTtJmalxz+mzMNf3A7xhqtHy24eBIwZA
TFYcp4yQfemY0YgE7IyAXAXoBK73XdG8Qu2LhJyS/nvSnSZ5ElqI5ME+n5zkkmeEPTdZyfmcsa8a
mkIwZ0C5cWP5mMWDp/IgGgQfivGyxQSbj4cH9+R2oKbevbYWwN7GMUAT5frp5f6VWjrXS9nUbqdi
Leh+MN/c4dDWL9W2BOi/mZz7Um7weT9L1GTA2hDczTWm6y1tozTsGzUjpz3WBnZIycE7B+PtjFVu
OiD7d5wYDNHuiRixPRlgszuLNv78nLvuR+ObSSF083D9+0GIocDqg6Om0VGd6kVJqXj8yepAqZyb
p4/9x9vbPjYns131Tmklh8rZro/Hw+EJbFuv9/fjpvAwi4cNw1RSXcPow5uu2R5g5CGuyUmt7fqc
gq4hUSpTRP49ykqMOxQNARHkUze9p2q20RlV5Js851/xP5EbyNpuOLjSsfMRWlbkJCKlmQDeXa2r
IAFe6UnvPoY+RaPyeRBku5ExrDC2xP5UpvMktPu7MNsM+qbP3LECrJsoARhwrRQq2pLiQBrISVBW
eWKXParan8WLEK+6/hwimLkv7qckT8sDFB9GDC2UqOZRNqxqZa0uYkJOSn6ICaagOtOgwxsfMB++
6dEBMMlrMbEGb6V7Vl2coxcJE++U2BmUk5gair9TZHPA8KFosvnOxHy4tPoFbFfi5sN+qjNjTO2C
NfjvpmY0nxWCSxwWLBLe78L1Lo1DA2aPClcHsULwNm1DFMWkNQHD1vEbTIj392jB+KqoBAKXjBw4
uSFQAe4tTjjMpD2Jb0Cmg4P6z/3fXzjyq9+njmBS/DITwwYc6l9If8jo1XW7rSY76/tibiLzuYb6
zzLoeERHaSXqRizjA28Qa7Raxv1lbBMNrEnV0S9LDr9PLM/S9+T9/uffFOpw5lffT515I48dr3T4
/ZkfUsVf/UHadK4RhGbOkLXgAK5EUQ8LXewLtdAhytv/Cm15Hz3dXwtrq+YA9SLzU4SeLI7z7wvf
wQq1emafDUvA/P8vBIRj3LbyrFKxgX40Y9ppaDey2h367r9n3gE2KxxDiX8oWy8kTl6Q9cCuSRg/
VGPKm248EAMvMIBDfgNLZ4+r4bD+ZoGoFoKSq3OaVf5CKFoUxSpNsUwMr1BM7nOtPX/dP6klpwQb
g/QS0oN4MdFvzJhT6niYh2ft+X12JGa+6Yz2McIQuW3PqHotXNArUZRWRGE4qFI2YpTbe7xVbSk0
hC2LaJUlg1IMvUO2IhAhgy/N2jSCQ8vasNlBUQ5Fw+sKDwJ0vuBNTt2dIFH5hkvIrHpA1JkADTig
qB0Nlpyb1/PcQnYhh9otTIIQJA5u9OSjbC19ur4rOvEjILQHFsvD/Ev3VkTtGRcXXpWFWBHY+D3G
U3TxPC5WQcWAeCDJeRzht9PaADa23zHzQax9ou6IlMtVUc/zlE6Y6/oM6Li0EtFXkD2zLuOCBbg6
kPmyXlxGBbD2agogaOs/r37Fpmj3FiM4WrjvVyLmT7gQ4cvoVog4cPsrm72/9azO7l2e4SYXbP+l
DBpgFYEdVYlAhXgKn1snedEt1ljORQEIsUE1hBhbpcNcNfIFD8AqhBMGsXwAn+9bLNbPUw9kzCwq
cinFz9ff0WPuTCNGo9+XsBR9AXv2zwooT6x5RGg8GIC5YT83oFXPg/FnozvHdcI4cNZiKGOijnnW
Dch0niwZ2ZPWzE+MpSzeDgyYReUR/SA3SZokToOuJeCzB4drboTGn9oSmHPdFrzxnPz+nxDqSJps
LLukh5DAKmz9X6cRZ0N48evUafBqKZdji1/P8VIWzBXodmQMqWJFwTcFfsRfV3Kos/CjsIvrDPzu
FqYCP71krrwia9IzyZAX7cjFeijD3k9iD6OF9cyxS4qJ8KfCsRjHvmh2L2RQJh3nwedhhLW8vCAt
D+QH4hXM8m58Q9g9PT2xoKo32D5672Y9vzBcuhI23gDvfgrX7l59Ns9HzEjavh2s3fn7/tIWTeTF
yihzn09F1YexjtDyKVlJ7m4ChxtrOazdoyy9FMR5pDVYTeTWRrjbfD/dX8NSqH+lapSdH9GWjDG6
OJ791j9k7un03IDvwWCIWVY0HeRnoIYUgMO/PpQp1rKqkeV5MmmG7sg/aIw55yyWvSUhREZZDU4e
rHI0uq4Dy0ik5QGIdU3NGW2ClxFYAIyKEUcsGcpLMfSlKdBhNraYiKA54RpvdcdnAI+X9OpSAHVj
vNpXuWaCAKBgvsuz8PY72oysa7lkjS+FUNfEy/tmHHgI4RPMY6wN8Sl3lQey8a16nf8HP38pi7oo
UQmuI2WALMEhO2+du6xwfvlIUANUUQsD8oKy+uA9AqvzgPkek44+UkNyowkxEeOmLKkXiC9kZBCR
wdF/2vMuDEujdFFceaKIF9CbaFWv2RbZGLMwkROFFdtiLOrLf5GInIsG7DnS73S+f+L9sckxVuEU
Gvne8Df54Ayb7mCugTx8kq0vbtWawwPrtG5mYMwWFEw9/xNLqcaYe5HHRZqIWRSWzBvRMUPrG9jt
rO8n8Lt9f6PzEH/Uaw3YVBmcZqzo9icbS78CLj+A0hceM1E7NccHYKenFVzgy0tjxXvVNh4fn5/J
4fgd2IH9vf66v9/C7L5v5M4QFXTNzp0Y1M3OOq9P+SKa3SEko7cyPSvgzC1Azbw5mDbBcXunCPU6
YIgN5qqXXnM/IJX/K5269nInhFEjQPrLC6RvVyQ2PVdxfed9gza5IzhvQytzWAC3xVjjUix12phq
QRqlhlgPtGDaV7bBwNJ5gsv9vV28PBdbSx3pEBYS71eQwivWw8xCOhh4RpKAEcQu5hAuV0P5S7Vu
Wi7pIKfegBMxN/b9c7uXEwvYqqcvhg2VlpzzpTDKq8VN3HByAmHSfk6U9Ykhrr1H/fkXGMY+ejt6
9SyE63PH94AVd9tUeczJzMFcmGGBIU6NwT1mf0AB6lvH783584xSA8PxynOoeKPTqL+iDIwCj6xQ
prHxekWOtf5viPf2lrgqklSqoTkzH+iwno/i5LrS40gAQefNOLWN379jkJVjDHC1LuwGcMvaimwN
6r9Zf33PCS1/lZnfhfP9/cW0ecvGB8l/QBpkIDpoEI4o+Ek+pkgC1bbwVOwGDMM55U6wCl4rd1U7
teG73u/MEc1N+AB+RSu30LLt3lfWpfoEes7++QhKi6IhzeMpwUeID8lORDNrckz38Vnfl5Dmr4Jt
+ciiVpxty805AaSAmiO63fBEuo6Qyl6txKKckNItusKciaFMBFIF4xouhnsiEXnEYBhHBTrAazFF
r+Vo4isxOeoNza/u5PYS4BkWwFU2Q/MWA/FLUZRhEXpOVFI1l06AqE2u/Jq5gUlKR//4ViOAMAUD
NDvf2sq3FAb10VL8dCmYsjWdBkJWcSqkU7ULbdw+U0HDAMug3QLhMCcKTkoAOE3ngYWi3mhVHYXA
HqnTqahLQx5fo+Y4Rk4pyc7rkACaTCpDylglq4WloV0I9W8A8PBPGrqbDdIYdU3Hn7a6bNeO9xu0
QfkDi6F7wRNdSaHsWiI1RSfg3XaK5G//k2vNDlNeplUyfI1fDegq1IBZZbp1vbjtcy8KWItlWVCp
GxenXaKKeI6eCowb8RJxpU8vdYBaO9rt/MwsuuoIsHUtmZ58DoQV477fLvhaOrXgoinboexIf+I7
a0L3Q9mIKy8PjUJyi0YyFXVdxcIWlEwMubcOBHI1GVRmItgYeYkKOPpkbLVRywFLGldJt+HU2pjy
CajNwpbiQzB+V/oq8kEfNmxlGTM7dPUZUF6nyU2v+2pahj9bCAXwOSABnDuKgWP98SUXEa7k+4Ia
69VwUn/X0tNUPZXTOuc+um+lA+3CET60XbPoIRfMxLVQag9CCXEvkQDN4vjG1khtV63RDbtSxXDK
aD2Ob1wDmiBXy/tfuTVGDz0BLSEXGlP2OUr7JjszzmR2iNeG+Pp7KAvJl10fQvuH01RaY7ZVYzjG
3FYyNHs++eRxNIQot5g4qZ/Y8lYsSGpAn4AUE916OSV9XpKuH078RvBNVXpW68HxBdmpi49IexfV
VamkhygBJ/9RRz/ikO+L2o0nV+z2YmKm5eNAeqMJTuLoKNKDFpaM0Gpe970PpM6pC9DSVvNAAEa9
+FboXOCEbbDlMmFi3MabRmAgY6GG/2wFdQJqPAYc6DyHk1+9xN5RBd8zsqDow4+LFaecVDQPjpYI
2BO2IN1UpSl4e65+jshTlRyJsOL9d4ZOLFknFTA+NEygGI6GtWuvKYdToYk+GU56EmqDnaVFbPpS
LH3qozatMrn80wAb/lDJpWfzZNhyEVCSKGN/9omWspKQ1EGgCjeHCQD2gU4OqEKV8qu6FuJTtFI7
cOVaacI1V9qK95yMz5gbFOqOWJpZ9O2JQPxhSIbUmiPLCdFB9s0XUA62JMOQiGOlHYLkI1dXdQ2g
awgOP3mlygZa8Cb50IJwBNDKNHeHkOHe6efhLB4QeCApFLBDg2CVOg2txcSTvGu0gxAKhlgJqzad
jtLcC54cI/EB2iD4th/9btJvWYS6uuPvya8NvALq6J0PR3MA27FYG5UgG2VfQ7m+mvf0OKg2Q23m
k7i4Mn8/dE4XIAHBK8gUXqtNK3F+55e1dvD0N1k1fMyT6sAwg1zYXh5TU5OAPY22aKYKHkUdTs5b
j5MF0kaLsPZsvpw3XwKcz9xCLsDHUsFK55M0LHqiHfppMoDoSfJXxlops/l3rbMjQ4860Bs/h3bh
OwJfzAullrVDozmtaulrrnkiKOfXZlw+FQo6p+ptWDHKuAtXQZ+JQP+fUEoR+zasSy+TtIOenWT9
V694YINgmKMlbUf9BVwbYELDA4p20tCSrtByTjv4fFRaSqpPhpRKYOqu8nOG4ozZARS4GhBRoXt9
iNZaXVV7PsKAY0XlFIMUYAq5v9lU2PB3r6H/GGOlYBYAPT+jFsosJRgBe2g4sOE63iMnb4FgFtPn
+3KoaPNHDsBZQJoqhEdGhNreuikjqYyxvTFKpnxQWEK8bes1iKT8yTeC/nRf3NJpXoqjYsCR5KNX
V6J20MJ9I3wW4V6Go7svg7Uk6krqqDC304glRa3ZoAdDK1akAtqttNVd1Fn3hS3dfzBeo9tdxFwk
5L6v778mNEncSrl+SDvOiIF2Q0svWKlbgaUQdOT296QuJFEmUeoL1LazTD/UQvGayM/hmBhZJTm1
t1IBus91Qy0/69aYVKthcXDSOOG/wtF8AXOsoz+AnqhHcrHW27DUD4IjTU4cPyYIU73WFAVwaOlG
Ubpy+9zom0I8zXwS0VkE0V67/vd7PRs4IJfAP4X2muu9lkZJDGu51g9dH5tN65uTnBkaaIBrjfE8
Wrp9wCBjcg0m+iiA1l9LynIhbKKJ0w+ekFmyvxvBWt9ELgmftP7l/qKWbsQ/otBiQomKmmjQO987
pPymxlNPkkwVtG33hdAROM4Pdk2YmR41jASGSbmWkoPedOQiKE+YHEvZykBk0r6RusJsxL3fuxjM
TUK3Tz9UrjC80ta9tdc6OXaZW7P6p29vDCgD0c3J4x9wJD/l8Asvgspt0nQgMjokBf+ek/KNi8TW
4NR+lYg1i4qOfsLPC4cJnbnw0Uin33CW8SUBbqsnOEkim+BALSrwDaxlFYoTFjP5MA+aIfv+bt8e
KWRiHgGPCHcWO4eaFyvsYzwAhibyDg3GpPjNqhUCs2cUkJYXdiGEcvd1I4x8qKGTv06+o+gZM7MB
DnUmxa2m35zIW9nUMZTo1q7qKpieQcKP7k5UYSgdUmeCTU+B7Q7E50jw3vNQOVS+5HTBV5Ltao7h
AZd2cT41jJBSf9Jl17sIIpNA0kikH/hk04zTpnT5MmIEF4u7eClk/oiLo6pFddIqMdAPktzaRNzl
ybrGq1RoBCeLngb9VfG+Rq5g3Hk6RfejlcI8R08HYalww5udwR/X8YQ70GeHXIg2nl5aIniuMBYN
fJWVuuqDzqn80Oo1hgOm8543oimHpad5o2tcpR+qGGCT+Pw0CAaAylbQGl7kZJb2pTeJoXUrFRTe
Mkv6bQgJHcKThscUAqybtkOqFCK0D+b9JlmLsaB/onZV70VhnU3wZpNJeFP0/XM9SQxtopHZP+tG
C5+Gnni0a4Hv4/qkFbloqjCD82hC4/mENCVotn6rSIJrFmcOgFZ2a872jY/JwH+Cd8Cpnq0RrYw9
JoSMazPWVveNxNJtuvwe6v5GZSp2/vw9ylnuwYOAMrZid8DFE+FdYtb75tVdPw6QdQaHHPDWEmII
+j3lh3WbK1qDy6T1thfiQRTKTsm/9Z6+qqrA1KqVJ8FYEc1E5180gM5d3KuYqWKkIGkaQ4tvv8AV
pSac0fm/89pRw8f7+zHr3e0XYpQZOhbA4cfPbuPiJiKhG/tKMOmHTFEeAy7wjaryn+/LuHXr2AUR
1he4cwmsCJTu5yRp6n6EM9AT3qhLDgt9rvPOKPG2ZfHKLblc0Csj1QOU6w8f0vWCkAzMNd+XcdFq
0YyJixehj3KQpuWYuIxxFm2BIRMPfOyE4GfihMHUFCcvpqdgiO1aUw1JO/njyLDhC85XlYC9lzBu
CRS6NMeHlFSY8RB6cIfiSpG3XueZRHDDumFcN5Ycyle0QlVPJY8AimulfR1maz0QNhKebhEjU8AS
NF+zC7UJq0AmUQVB42DLYDRLnSAwU4abWNTNi12jwsGQ5Cnw6/C1Shd/auBVAtVFfb6vm4uu6OJo
ZCoQlPBkiacCK5k80+tNXXJ86M35txqhFe1xVFf35dHMnX8NIobpzITtCAnF2VRf7JysRnxCxtQ7
xAZ3nCFbwWmwBLNGrXAADaGEWdEKCoM7dXPoDsev+9KXbuLMGoLu9bkH7qdMfyE8kQbJL2UIV8FK
miH2AwOdmL3ytWAErCkVS4HEpSzK0jb1SLguxVDEpndU6aNMn0r537Xz/ewlwj2UiWYDhkrR9V6G
tZd4eoPlBMNRFcAqTYx22HqiS8SNwjq5WdtoSzmjKzF+BEkyjHu4FqaUGQmKqfYOY8rvEJyYaqJa
XMD9UcLMrjRhJ/S/q57xImIIpTkhmrAJC2UsvAPmshikDNaKvq14vPz0uZcvwSBbVTcDIWAFnYty
MZIGmC8AclC2uF6shyuRx1XlHQpL2jQFLrgxYaY6seqNzHpfLirKhSwqGGylrEgjHhvrZ9+YL6NJ
XyVrdMziLZcvZMz27ELxUyC/OCnCemSlNtKN4Fa2hFFG40cU79Hzlfsyw+Iv5A3w7LuQSJliUWxU
PRcgUfGGh67ZS5Fq8JpvhMPez58L5JT5bayQHXryVpUQMN7sC6m1WTxIG0AsgD48uiMux4CQaUwh
XouiyCCKPaa/CvIp+k96cSTpWm/AdI7u/HgTj6KV/QePfyH95zgutnuaomTsi8Y79GjlLXmQ0A3q
Wu2tdI93MsPnLXkJzMTGnxgAgziLUtWoQi2Y+Hj2JQG41SwWyfTiTQAXDPg4fkYMUP5hhCGQWxlm
LEQ0Z6pNbQENh2k7ned0nT28oWKIPm/nvp1eSPzg+OafxnAFbAkdMNR9qWtFSqA94PPPU9SdMNho
PWDGANoQpfKt0VYFCAT9D3CnK6soN8vytSUVY2tpjPxfA3vxGZQS83yuxkqPz4hb0chTo1WOU2H7
aIQCgadVolg6F5A4ZKCtgWPo0FKkjgGVIDeQJW2O5K6vbK2F/pCHMO5jtG7id/BgGSLYNMEIW6OB
SWYyBM7+iLbvIN3B/M05FgYjx7W8KFCzqOdx0GhhNwclPXeSW+qm5IHZKds1DYAH4NKv+NguUIvh
JTdjzaZZXLGGMYKg0gZQju5tzIox4rkJxh4UTyaJVnrhFMrWKy1B2GkFw7MsWV0kFP4njPKdmtC1
PdgNIGw6Y4yXX+2bf01E+6M/l0KE6z3Vkmn0Uw6mHeGGV2EGu/CRiO2hIq+hl5qk99dpUPBGi5FZ
RWZlIB9g3KOlQ4XyzM3gKqIe2ml7rVjPk9gxmRm5ywQDKcDXI+N5lfdIuKXbplu1yS+t2GchiNTD
lcq93P+AJetxIZ/23xHyEERNFO/AVXZS47E5JM+lOfKrQu6OPB7/YcZyPEv2UJNA2AYdAoM5HWCO
fBSB7lfHvekVJwUHivB7ql4rb8vnieNJgO51qhUnJsFUcB8jheN4r+jMzPVSxgExLkIHDZRdePhd
n7zQ8E3BDykHsznY+ngMWlcrJ2PUOqTmCjPH+CC1ToxSjA6Yd3y8v+s0Idqsd6gJYMbODxMU2pAo
6Vpf1rDp3CHahZ/TChNLDA7pFhxAaeqH2AF5nc2lttADbleuWe+WpWgD3Vcg9wC7B+gmfshOLtxf
0PY1UC0SN6u9ksRWEGKA4nNnxw86BrLbnsB4xP9/BErwgEizgEKSspWgmEiTOBG4Q61i2nvJ2QT9
neCeRXFJ8xy1+Ob13hSZt2vhkLHOf8RSr0CSEqmYp1Uf8uQ4kEehjVexqpkYCUISUGQB0wvmCasK
QpaOz06XstUYOIQBPChPAnxJJ7NJEAaAobXw+UKInIqR9gYoh8ExPcZGs20lwVBS875OzQp7KxKQ
IgyhmomaKFMW4qoNWgWRI4dZN6IZBcCk+vK2zQP3vqQFNwCmcEVCp4UIEkma767J216JODjdLtdc
DVkKLdymqbbWlNAk4quKOX73BS5eF2Du9BmDgRQhXfUsoqEuR0mAmeZQBkFhaeztwDMGxQ211Jy8
J2Eeu8Il4DLCWEO1MtU+RitLZyCqBi/VW+YfBcw3ZUUASzE0yEF5FL5wo9EmS/moAK2Sgogxt4cu
Cd6h1XKGv3aRCMOFNx9oIOuxdfzaEdLeLnMWhmy+NPSJX0qnTlwmYOWq24A7qN6EccZggejlA3Cj
ZScDkZxb9w9h8dTnDogffBjYm65NVphUQq+VBaQNqyjA0ESStutRDBFmxOAQKUBoR5h5+AVfgcFH
GByHysKcMKOeXhkg3S3OkwPeY0SjttBa2YPeYLLmQ+YVRt7qYNFD3iywsjrfCuVDlm7zgeEiFxeu
AMoxQxRRI6O2WYz7pOXCjDsMiqOVzUotQ0tFyRi3uRK/BJSM7m/0QuAzz4MQUeGYp0bS5GG1MnHJ
gIzPoYgV3tILFHBCjmQW+iIkhqhFuzyTcoKHZh45SINDmoH3/NivIQu5ChO6vOYCHuycQQysSpLv
fZ0DTWiSy5s+D0YzIArLES/uLmodMygZV5xmtOTGAEjIgOcOHjRXT5A1CFCy2rb6aETNe5C83t/c
xRVD2jyRGty0KHteq/Gk9+PgpTjNOt1iPqVVf0uY2NXIDyC/UcE5g+c3z6o2Ll3US5lzEHbhbmP0
Ibcigcy0MpSpAO01iFeH5Ne/JLv+iSrAIA47hAAcJ0qtra+6Dl0JOoa/KN57VuarIpEiTLsxkg9M
z5Ian4FHWzo7FMNRecfbE86OenrmMRHaNMbZtaoZNaHDPdQOaQWTL09Dur5/cEuW4FLW/+Hsu3Yj
R4Jlv4gAbZF8pWknNVteI70UZkaaoit6//UnKFyc211NNHF2gV0MdoBOlsvKyoyMEFxtEkUyzed9
0g+TE7VQ41hzp0sX6LkF4ZyXGViimmKUgjeozfjErSPJlyD5c3scCwE3VAjxbjaQ4ESmTnjFkYo0
CrcRepGSHAdrx4YXi+6LMnEUpcQF4oePtw0uDgsoNDD4oLKBmsPl5jN0MP3PoIUgm2wvlmy3Ae1Q
qslbOdzctrTkuFBQ10ByOiMXfnS+z7Z52SqFmnEEeYXx1pP7zPwV0n+3TSzeuOc2hKNUptiNFRK3
AU23PfWhCm7tzMTFFGaO6UXat/1trZXkVsYlUgkMVpPSqYNNW/2Xtv8s+1R0HyvjWgoYz8YlukGi
SUikEGxvDT5IhlCjOTlaINMd8sXVN3ufAI2+bXLpQIF8zNRnPKUKaeLLfWGXfRO1lgyxkbSHXJxm
jMBVZ+1KVLpUV0b8i/YjAwkDEJUKNziPqMqqogA4xyud0EWFEf3/pl/4H6+Fm2zk3ZrFpf1+bnD+
+/NdWNOCKpBkDcrM3nLF7+w/XaW4jWKvHKzFoRHMHCghAZ4BCurSklWEjWVFBKVau/USkmyi6Xd5
yM0gA+N4WhyS6hjamwmXzKggA0/vSfzBp6fbyyhKFf04/fOvEJy+kYf2JIUmIFj8u2VHemh+VTZ0
Iic3ziHDzn0ZyGlvyIMhcql6jy+R2vspWUO8Lk07sXV0FyEhD4CicDBT6DqSXh1oIGsWVNgBA42P
YJB0umSN+3YpdYy80P+aEq8dwiaLp9YEiMsImnfdiYBLOGQk3sWlcertDumopySTncFSjob+VLUr
GJulk0Pm6hjWnpArsEIdF7UBGhbYl4+jFDrhmljMQryAgzmjzGaMGS7Yy43VERO8a1PGTjWEcdSI
wSHgzks+QyjTafVqELiwdGAun3lNwS6OwF4wlxZKzVotDU/8n36YPOmU7q0D95Pj8IRGGPrM9pYH
ut611purmxBtL5hGIIeA+UJ4L+wYNqaxVnZmeEpRN9W8GXWg11DYcozovkDPQ78SrazY+4kMzx3D
OGU9CO3CkxJlx8r+DMFXLI0nu35DS7RXZYcqXkl7XK0jRmgiuTf3pRuAqwtHs1UalvdUZ6euBsdg
pu+qfpsmj6Wtv1LJu+0HrhZxtgXcEFBRQHqDzvNyz/Cy+H+2gMICVGZb5oAmmtJ2FTOyZkhw6NbA
WxYnFju19KGEpiPFA6zhqlMmL/9hRHhuYUPOOGRLNIQMVYUXAzsNnQahSgrQ/EM82ftc/XPb0LVD
mecORwAEFbP4jiHMXRrLDLxqYXhCm03VgxE5Hj0kOTyd54dBi+7SFNg21emI5GKPyPnn6liX9ub5
FwhjnVuD8nZIwhPwFwNN9lJ3qEm0t3TuJXUCuW/uKez79rCXFhJS3KaCJyaqFyKwwNSKOtVsHp5k
PC6b7Jfely6h+9Xa5rIdaBYARw6UkYjg6Wqat8ZQhCc93cnsu0HOL09eQnvlIlw6bHie/68ZwYvF
JetC0sBMx0awI4OfIDGcPqndupR9GLw9edfvSOwZPFvnBDYErFDWuzxvRVkYHK8wmGtGV4EP+4ij
3qFhwKzON15H6RcIx7wVo/Mj5yLjMxtFjyTeDnjCXiFIs3Esm3SEp859fSvt+sf4PtyHdaBtQeF6
29bV2242RUAgjooTlLxNYXxl0XRDqPThSdLRpHLPcBCONHqV1G24thF/FAOuhjXvDUi5zJBcYemY
ZFjd2HTh6e7XJ0S//BNYDU+287XZnPYgWgJp0Ml58p/2zHGenmJv8/0yi2EinPRevv2Hl8+H4P27
gZTvffDD1vAR+A+TG4T+17/HN3v/eDe6O9NpncO94n7snh+/dub+0X1+dP3DygIt7sGzgQgOP80L
PI7mgbBAf2jQRK8701rCZJ74W5MlXJugvY60Lh9gg0GLMyItQaDH1oICsRMPWxrrj64XgJXxeMST
7nJ/g5uZVAlrcVuC8pvkvzsQJYYJ0HfjX0k+TJBGVPmw7Qofebmy3zVT5RI2unLyUpGnrC3cXsrR
EKZ5wHxtb2/N2Rlez8D//zRha6IFBngrqYLjOkBw4vf/FdQ1DxwiIHgug64MYiCXAycSWrhjZQpP
SXZHktQJixVHtbSAkD6G1NMc4OHGvjTQ9one9bmNk5UacO0lXFU4VmsyHQteF407cwGCEMA7xUcr
yRPA26mFoO7JeTBc1bm9Bkv74+L3xXwMjZDPa+bfN2N3CrljZYpvNicUDBxz912YL5bikehN4mnQ
oGdV94rRSYq9rPwL0xRRw3+AiqJidj5kYeW6pjVKa8TEdh1HG2xhKHuN9p+3B77k+FGDQCUC4wNl
ukiKHHZZF6HIhas6CdE8BCG7XRi7sfYItZXEwatrXPHE1xDleVxnFoWj2JuamSoUFqe/gCM7L5b3
8uf0kLgJuEV/ST+EKp3THN7vP/zB9b8s9+D83mlrMsXXvZfCZwjHrremJgk1Gp605F62BjxMVGdC
InOuN5UpATb8CIoCDyKXjtlad4oWbgeIxSl3kvXVQGTCGP8U6kfIXvoBjZrbLvZaAwRUIBaGl4AH
Wgm+Fy6wi1kTjlnM+75jRMIGLSHfKv+I2bZyhRzze56CYhSd3bd3xoLzvzA4n8iz90XCWS1zHfOD
Et9DOPN4y3c2DT0pX9mCC8EiDM2cCWgHBv5EuAG0vlajsE2i0yh/lB0gmZmnKSOOlMc14prGhzH9
uj20a5zNvPbY78r85EXrk5Dp1UmVxVWeRiet+qVY8OxK06HCqG5VKXclau8l4MdtadiT6FWXJLdt
Hib0bed9v7v9JQvOE21eChq95qIQgEeXk1xHlVznDGMfTCX0AFSljsGLesW7LS7lmRVh7zSZPGZN
zaJTF3/q29jYtuFbk/l19Xx7NEsrqYPkE50euGtAfX45mqjFm6RpwWzQTOjyCnJ2oF2WOHX3J+Oh
Y6PfFCp9K+5k6Vyc2xR2DyU0kjj0+U424kc0vfq6z9ojuPPc9P/IxjLHEAjH0c1lonMerdDzNJ+d
CFKOEV6IeXxSGrcDzUXjA6lZ6g+0OUqraaFFNwk+DdQJUdYBxkAYWNd1ik3bBta47Et66HTxXBvs
X6RiS5lyjLrSLTunIo9SuCmBsajQGWVHL0OMKe/7oOy+wVvzl//R7+varYbfquWU0XuLQuOA4Ceu
9yHZmcp91Oxj9TPW+/+w6QASxHwh6sbTQfAfEZnaSYrL+BRNzRaFMADZCL/nSuk2axX8pVMEpm0I
2kCSGCBvYWFoE4Fr307jkxp9IcEcr6Xpl/Y1QckWCMGfNJnw+3UZjYadYClsBKZSN4GU71im92Vo
OcAk9k2PTqo1bsb5TApRIRpEoB+PLMiclBNu/9isIRo3dfEpI2gZ0jonjg9IjK6cnsWZO7Mi3MU6
XkSoCfWYORLbDm+sL2Tqk5WbZHH6zowITg6TlkGLtY1Pcv5vAM+s7SnZm2ztQpI4Vv4Rr3VfL8WK
JoCFM5wDsH9R0U3ptRHhHKZOYV6Y3Kdy7Jg6pCGz6T9s8XNDwsCawahlQ4Uh1XyWIbKjmLj/T5FZ
bzLdu+1al1w4nuVAFyPBCMyIcGOhS3iIpKnGaWoqT+2e7BaFXsm1q7dY+r5t6rptDxk3FNYwcSCF
upaukBPbzEmCt5LKjAc+Zjurkh0kkR5pMvoJnTzNcIwJUkKvUbSG415YO9g28UZDTADHJ1xVeqr3
qaTCdqc9FZD1MhwdLp1sbw9xYTYvrAi+ibBBspHJD0+tpeROAeQpie+1IXWGiUDybn/b2nVlZSar
wHB01LLRnGYL5kY10lNk1qNTG6vyHU3S0pNTc3TzImsh3J6mvtH303ZQysKpCpPemXUUH0Ni0g1a
qzKUOfP8bezx8mzMNlrZWQunc9Yzm9EZoLQFTOPyVqsJUyhCYYRfNtvWILpAWv2r0bkzcLSCa9RT
6uZTr5Xftydlwb/NhIPzpOCcAqtxaZaAWKbQB1ym/VC8QHnqOQPRjKatRbFL7xsNr9O5ZwWQECjW
X9ox1Jo1sZmkJ/ChjtuR26XTTnHlGCyQACJQG4aAL3cyjgQzOiOkFd+3MExtJlmdMSnYAeIt2IH6
jJegBDtVceZAmph8TCBXvD2V11VkAkHrMyPC/ZRMJmh27TY99aNTjmD81CUnC3jpxL9zr35XN+HK
qBbODwyixxW9lpBTE7MpsZxFlKIf5lRVVuJjs8jHGkLfgMxl4S9TqcsHpnNzZZiiUaQngT5ERy1I
4xCJifX4kMiUR6C9OPVqBxzv1mSBARBaCZHGWFvJmlzl0GdjaMeZOXLVmbVrPjVnsZ4mhWRqNBhj
8kfRDhuAWyEzCNFlsNtYJ9v0OuWjrTywrDrUVNyErBTlxH0z2zeIjRfBjDFF8ubS/kCoPWQVTU8a
TR1kswfARBLjvxiZ2VewjAYqO8Ltz1H8sBMgxkH3VDvEeB8q8HhGa0K7i0M5syLckmziiA2SiJ9G
1G96zF8+c3eMa3KxV4+6ecrwL6Dn8+MDyydMmd7Xcd8o6SlJlE1tDZITZq9ocNLpTjmYylY2sr3C
rY0uNU5o14GFp+aqWKX4HPn5CAPa8oAPWRZE2i4/QlEqqWstTCkQjBDLpN7ga27jAv3uSIfnr69/
/NQD2XHbASydDBsHAuHpTDkhVpBRVmXcSrFZ8iZ8kqcDEp3Yn3SjpH4uryF+Fo8G1Pw0vJuRvMd1
djlEM1FDWavmIU6nui28DuEVkn5zkTxFfyOUb/aRDQFwvEmmMt0V4T8+rRXNF0es4tk8M5cAqiV8
g5FmtKxoyE8y7hDX6nGtMoRH/mii95gWNXXSfIh2t6f5qksIi6tBjhiHBVcK8sjCTgYTxER7C1YN
sLFI9BMEh+qQf6Sqa/fg9iCHtPcq5Umz/8gG95yxidG0iEvNWMmYXI1+LqMD/IQ6F0IKVBkuV0Bu
c5qGwKo+Wpok+zKVXdKywZ1GSI8nitGhTYjX29uDn8d2/h4BP9vMpo0HMNDYACsIvkIyQmlINDt6
zJsx9OpQVYCrV1c1K+efuTKjgMAA6wraDxHGo1czIZcOMyBuafrvpihdbVQ2WRNtSAGagv69bO7C
qAvsOIjKoEmbFZ94lQn+GejZF4ieF4g2o2+s6JGkYKpJPWm865J7Qy8+UA1rO8VBeTEduFurfwc0
NaCv99AWIDsjTqMeJbpDe4229k1Xs/KTdsBNi/jMBDpb2O7FJHUmb7HgPVfyfZTH/TZJFeWgUTRo
l6zSnCmuFYBalcZJeoMckyJvINUbgUKwivmDHlpzr27T9IepUSbHTmjqSkWN6i8ub6/gzVto6H+k
tuBOaUexH4ZIht3eQGJkPxPU4PtRX4TTMFRxZcMsK9ORpM2xVWjrZ2BQ9TrcQNt4iJnHIdeyv23v
6rT+GAQgDG4YrUjYN5enxJjCUIIgRHMMUb7K+JPVPKmIjrrqqasGx+w+q17ZS1m/pe/1vg/vWuMP
3NcUmu7tD/nJC53v6flDwAMCMg4FRUH4jssPYXaXWX1eN0eVyHumHJr+XcvcymvL0GUs8vUSlH70
DjJbzqx9PXUPLPTpQ9r+YUa3Kdgx08kurz7QexjifzD08XT1aXwjkrLtx5W75Kph/udrDSQcEGOB
ueUn2DyLfIYIObsmHZojUjqHAfIwrb5PVdMZ09a1mheWtK5SfxM0nSA9fNCyya8bw9NVj5N9Xxx4
VbkGD8LacLMpQHvHszEO6MJdA+v+vHjFWUWvwg9AC4G9qJQgV1Ujq2baHlOTF5NT9UbxmCl1Lbvq
FLbAUDE50r20IqnttMwM79QxjahTDlbryBEq3RZaZkFbqFdq9FIWgFE7pNWtQ1zSIfNbXilBnLTo
8SxpnAEVJVn87xQzwNcL1sZ/y9LomaNYVXEc8KD4DJNKRvJWreLB07NmJtPUEg0IgYmvkbGJMca8
QlDdRJ0eqG8dPZSX+0nXI9BOGcg61rruFDTyjO5fpnw24QgykXtrrVNCvG1+zIFLRUePJhKgP/HA
2YZQJsgnMxPmANeiIIim3sbBWt8+JFdjAkkqLkK0581ymUh6Xo6JKMPUyGEuHVlEjzyl2H3VwTSm
u0Q66kmDtxNV3m+bvHJIMImKooLoE7QQeIxemgwnplWo6EpHEh9Q6933zXHAEzHSX2/bEW9O3NUa
FmQeGdhw0eB/aUdpWdcl2DlB4oIs/PZvX48B+SD0hCEeg1PFC/7yt9vBLk0y4iUkgWw6tSA+Wx4M
bvldMa4EP2IUP3crnVsSAlte9FlVp4QFkzW5qjTJjtQ3X1JjPdwe0dVuE+wIzjKty46hUgQ7enuP
QNMrMnZnMDDlVvHftForH8w354UXgYNDEDmT/SG6A2nT5QSOhZ6YrMAEFvcIZo4D9cCtYrzibdAp
m9sju97il6bmvz87R52Wa23YwlSY0kP/pJU+bY8J/0SEh+hhZXOvGRMiBknJTR1lS0xjFh2sCVE6
eC4LbqCpGliwenJAYnp7eAsLdz6TYoaSsHYCGRss6vw5SlAhsag3gf4Azbch+3fb1sK2v7AlbMaO
QLQoKWwWyABmRL2rd/cZXhojWbkMFzb9hR1hMw7Qhu/0FHam/APoADfJ1Y1SrOyLq/QNjtaFFcER
IZYewKkAK730HhHrvaP8LaPqnfqSPpa6J7HoSc3QA2dMrdeTlb70a+90aVxwvFNe2FqlUOxK89Xu
v0f+f3yr/AxuBv6itQ+R6w9/1NmuJzmFFM0ksSC1Qd0wKEb03BK1d5lSFZuuLPIAjPVrWeSldQOp
AFANgFuCt1Rwix2XprGPmjDoU7l3YiDbD9wcM1zJ8pqpJQeC9Mkc3CGDgmrX5akmpIrwKKjDoNGh
MumDmwLRbF5z4H7xmHpIa84q8EuWUDwqp7L1qcy6NQ7BheMwv5ZMwJqQ+0Dr/eU38BSuhY1RErC+
j35pkQ28fkt7XxkayR2Lql5ho7pKqmJRNUBLAS1C1w9qD8KgczO1p8FukmDoMldVKbgfkdqsBpdV
vZ9MyTam1G1JFKggXbt99JdtA1SHLg9ECkAdXQ62rEfdmAwlCcBvnL7Fdi5vR63M7vCdiTsA/Q2u
CEXyS1v61Sh975VlzlbuwgXnijAe2UhkzU1A24XhN2YRq9KgJUFud5BzH6DH+lx3FXBA0MnNy00I
SeDU1bIyizwaJeFaB8+SfVyT0F3HZ6CzUljvxqSZRLIpDuRR07d9XKZbo627V1llaELB+/xODqVm
axKurrXZLGw1NL+gpjtH3CDUEk5WOcmjkrQtD5paYaccDG5bu6mol+XWpqtKfXt7tZfM4dWLwwVu
Axm52MvFHiGsWptVmQVsysBGhudszlu3hCtGf5GytrUWfCF6KKHYjPWZ2ynneT/zVVknW1UfTnmg
NpZnshY6SGRPo2iXqEfOJhe0Qr1kOa1CXK5IJx215pprd625diUsLLCF2gj+Qd0IbyRhlpM6bEKd
lEUA2Qq1gMYRDfOtnViHohpaN47bJ1WK/NtTfVX2w6H+YbEA+8tM8S5mEeM5M1CrbRlUubXroJZS
Ppb83aQnW3FrIAaMuNlF4zNT11j4F7w18PBQtgU4HvUxsR3eGnO0nStZGSh69q8xmR8bPTpL43Tl
ol2yAyTFXLEAUxMAN5fL2yc06ahlF0GSwEPqKScOeaOpQVbszL8jxJTINsycIDgiGlpzL+3EKDgP
pZaXwVhHPq/QSY68nNFHGz190YyVeHlhz1rIcKDXWUdTxpWGAotaKqGfGqkwxvNHRcqyLQMDpnd7
cywNCek/ez756IgU3zA5UO7UtKMqKDQXDMw7a1S2ZcyOXf3ay2sIwatM/txCAw4tYPjBizsXJy8n
EBtVsns7zgLb2re1I6Et/jC2eAM2J2PLfVJ80uk+iyqHm5+xvbYdr8eK1yBIEFBimo+C2D4hy30+
Ei0ugrRDDzX7lDWGHOQel4FnR2uqqNfLd2lMuM3aJJfGpEiKIGsMJ6oA8V8jHrqqPmM2Zy5U3Jgg
4cUKCiakKmq42VlJMLr2Jj8od+BZ+jZ2tZsDcgnkeeco4aFcq9Zde+7ZKuoREOeaX/WC504s0kPQ
AlYVOfUHUEglaPqKa3rPzeLx9ua8PteXpoT4uZ0F3YHET0CeBykrzzKfknQNzbRmY17Hs6tBqmKp
AqVoimbIDD31XRGl4PTnlkfypnm7PZ6FDXgxdcKCoZTT80K2k4CzEipK+zLFBrTuZC13J2uF0nHN
lnDUkG43ssjEMsmPOdkYw1vzh+WWm/K1hsqFV87lKs1fcjaDBqAVRcxhCZ2N+eQO4HOxU+QXRy18
DsPKgxoQj+97FLEZIGq9shY0LY4UtyogpgBbQgHn0r7d0DZEjQMbss/cjFXvcd1v5DF0UoZHf/56
ew2vnwVIZ+E2w75DegFNopfWGnOcyCAnaZCWxzg7tsVWT7zG2EnJkdaPuvx129zi7J7bE977ZqpC
a9CAPdCcOrKfeaenv4Uz+RyMSyum5sf15fV2MTRdCE7UqU7tKkETWcN8Ob/j4b+h2YLgwgXJNXqj
0dLZODbSw8XQrZheWkIkCYGLmxcQ3W2Xk5pUowVlNSDwq0HyIofpgWUh55n9TdZ6/xed5rkp4VyE
SWnqVQ5Tw/Q+oSNAoaBr6SCldhdh+ybjVjM9NvVgNC7AzFO6Ed2QenBqaBDfnu4f8qqr6T4btHBu
QqpPrUFyeJ59GfR+54HisfF6v33KToBofbBj/9D44BWXIzQkOG42uEDx3/6Ixd189g3Cboa8T8k0
dCkHOvuF+2P6BYY30E21L/yvnK0kJNZsCTuZpojOeqtIA5Nts7BAMwngLJuydPgXOGaNbo3N5LpO
hPtRm9uCgPRAb5jIHjZTq1DFbNNgkjbTpoagq/SHAyvIIV83PUntl3bopmNE3njLvanyx3ZD1tKQ
C69aeCS8JQGGMuaktJDRquUqGmOCGeYQAdO2wx3/hSZUjnrF1wTJ1bWc/rI9uCcoT8FL4TRdHqVK
khJuNimHPEWlKQ4e+wNzshgyEi6LO2VONJllgypZm//jqHpAgUuWgeItK7P8D9cdOk8QNs5P6quG
yjoehkYuscENvd7IfKfiTI/pHc9PQzqsbOSla/zclnCYSjlGKQPeLkCxiNWvqfQg2St92ddvN6wk
JJKASkDUgSW9nNlEI0Xb1vDEdtJ7UF5G+sELLVClgZlt+LDitQTUkj2QpWL+QMEHGksh0CKNrE9Z
V6YBnY7MDOTom0BqubsbyWdv7277gcVrBnIfJqjVNUDTxYdpFEZWPsoSjNVvY+xwjjS57cTdAFpr
xZEBO2PElUrDV6e/41qqcmmkAPRqqPmBzxtp8cuZzbUqi8Iu4YEkg/ych0eJbbjJnL5NXMnyxzWB
kyV782MRkAeEDYaI5amYpkWDMqCJOpIPhnQHbI9L6RPTPTMD70wL1p7b07vk+sA+NJ8DTC30Ry4H
qKedXLZc57jEC8h1N/Txewzx5zdWvzBtDUOzNDxrFubA3sH7UWyJHcx2Al+KzeH3qMNA2EMYaD4y
FxqBbpc95yFdeapeQSuwdsh/auAXgaubeUYux2emDPioWsqCaQK8AgnKNteCsXzV2rtGe+ns/jG1
6LHXnMLQfPSsuOo9QzEc6MJi6tD4bHhT9FeKDu377Xn/gSwJdyz6OdB/BATszOEgnFmbFRNlNM0D
K4v3UWfcVU35R7OLLwPgZ5BK9thwBnrZ9VrelpLqVniIhg4LEb4qer6hFXHlanqQ4lnQdOXbFoIe
3QTWCokgcGDhoF9OmkaqXiODlAcm+R7oeJpUaA5DnyKfPCY9ZaBjqR7JlHhtFzoD3elW60rIPkvd
fqIQ/ED++/YHzfbEuYKyEqqmkPaEkxO+J+aVTqWe8YBa1DV0tMbqZnaM+lj1CvZ829bi2M9sCe66
6jKZ0EmfYwFParcohLolJr5OPW6u8VqvjUs4fJxFqYV0Jq4GLfQ1NAKrz9Bx3WT9ymt16erF9kfD
G+CBSKKKjT0xckZWbsONVT3kdxK9AJAih94leHUS2W0T2QuhGjyh1c7ka33+C/cfbKMfGABJlAvE
SgHYE8aYdxEPWFu5eWTuk7F6tVdZwa4wgvNJt6AqjfoLBDjgXy43rZJ0UACmNQ80ANmrevDlqL9v
2XNr/kmZ7TXEmYju9TTasbr/reuv6aq04HxmxX0K5jh5xn6jLdkUHgtlW2nTRDO4N6KnrmrlUDy0
yfftDbp0IaJwPDNIA9tDAEe5HCiAMkloVBholP2zUrbnIfeNgXyN2XAwgHU1I9M1WHZv9MbRkr26
HbzbX7C0bXEh4lIEHFC/oqJVi87Qy7Tk6LaDtQZYHQgsMfQM1Wxc8d9Lmwd7FnQNPyrhIkZDzTQs
Vt/M4B5ZcazWlsCxbKu+Qse1VPyiqZ9bAtrNSB+J4TC6UwiaQmdTmT8wDRFhXd9HSBqsuNdlQ/MK
EsA6ryCdeMmWTWT2WD9NB1Pya9QDm5ys1MuWjKBpB4BNNOCDClO49zR07/HcRiAhgXPU70z1q69y
2SENWUNvLW16VJNVpLmBgQZ6/XI7Up4XckERQVRSj2TRYx4NKxO2EKMY86lGI74MLTRd2PBG11n2
UOZZUE1dTg98aFCHoSjebAtpbOg+lDS8lSU62rEnoYK4xUUlc//2pl+YUGSiUa6A0NVcBBQ+AizW
YxU2XQaE1pNuIavZOva0qumwNFQFxFzI0ILZG6mjy8nkeRpaBOXDIOLeu+13zjdItN2H4PXdR++/
89Y6oJJYuV2Xct9gn/xfo2J2xS4srsccRpO68sCHDw2SAfpIYw458Xjf2O7QgYvMp/quSN6q6CCB
sPj25C7EhaBkUfEKBbwYEt7C5HZ5iqYdLckCINrIxoxC6ldo1QHpMzqxLK3YVATSbZMG5ejbhpdu
DQCk0MQ5NwQBZi2EYTwacjXEfwLcXMXvUm76PckH3YUuQr+PGmveUUq8LcZoQJt0SdzeBpIgUmL+
iA5DyU21rN7c/qalyUCdFVpuCjwfPuxyDwxQbUwLKIsEpZRYd1VuK36NuOigFqV8YKXN/KovRs/Q
Q/nptuWlPY6mIW1WLkKdWZ3//ixfKodjBxbqrAgkY9rQottlsTuW8va2lYUIC1WjGXOFCcfrUXBN
sh1OQzPledBSvyx/q93uvTf+raZDl8ygUwAoQjhaJFmElUXVdqhzucI0FglWMY0ROg7yvp+0U95N
hockxFrT+8LpRQ0JUc78vIGrEE7vxMOBZ0leQA9JOygZ2qhB7JWax1xTPCPddVsZmj63J3Pp8J7b
FJGZWaE1IBpC3bbpny12jOTPznpqU3nPkZVLtZMOEelafZgATOXZS8XybbGWZ1+4AebS2dw3BMp2
XAGX28ZWqFShb7jAu2pypeGzztfi1/n8C4EVREJAW4ACNeIN8Y6RAalJsrJHcTrZKbEvA5Vf4NHo
d91bn74pY+uw9CVN/DUt0IVIB9BxxALIWsH3i12U3UgGSjW8HttUrX2uN781yKS4iRnJDi+swru9
mEv7B6w2c8sZMs2Iei4nUpaSvOXjmCOwaqfSIZFcOAycvY9Kh/pPZ+/LhEDXqItLCCJL8kqsteB3
ELQirgMOHkzhYv9ZjsS2GUcSipA2wOF16EI3KUk3lbbrpWx2xSstBgvbBp3MiIPQUQK9URHXodEx
6bSiQh2yfVfaxonXlLUWBoTsqjJ36aO5A0Cwy+mMU4BROqDNgljTqx0bQbCeG8P4UGtpEti5CtSU
pDIwkjNzpcS14EjnTBWEEC1UIq/6AHpt6GurmooAVHnIV9nNfdeOu3j6D6Vc+JqZLRThF1qnhccq
0PSt0o8Jyv7T4IaMOEzzb2/JpdcGYBKAq6KkNFenhdsIZBo8V21ANFgmHSw4mW5q3NL0LFo5rMuf
QrMGa4/ZeX1pObRJNw1fE6pf2igqXndQAleAPBL7dkeiM0hkA6xBkwhltJe6/b49yDUDwjR2tTWh
Bystgzq7G+T3IadrXnreaoIDA+B7hvhgHhHkCI9To5BCjVMsVJZuMgjQ7kFuo3t5vVM3aNtSSsda
q58sXH/QJcULAP0vSHOLjARZWPI4GlkZ8JmsOpSPJtjadT/XQGS7ErAsTR/apuYmLWwUvDouzxmf
Ctkq8roMcrNS/LyeZJel0UqNZmk8iE0UgAp0PO/FTUDkRM3rQi8DvajcdlI9GUIVpI4dEFQ94kW8
EhgueH484QE/1yGqC08sBCngsBysscsriECj+MWGg9nqWw0e2glXBrbkKzB3eDjNaearMgySyjJe
NUkVJLFV+rpdnvqkzXdZtLLJlyZwVhubUTtza9B8x54FdxNEAoa61SsEd+mml8JAKbboXUSZv3ha
JTJf2BJQPcITBggrAAt+KJfPjJGiCpOYpDWk8fK3yR7cLC5Xih5LJhBlAbIDTiXkyoVgK+H92KNG
COxY3YGuxKSx37XpWqljYR9YCGswCiSWEHkI7s+m8H+pAmCVWll3nRk70gSKJsK9LtredkILlhCs
Ai2DdrufYsfl+kiot6YaeugCUKJ4evTV5G8y6AlXyUSv5w1YtFkJBFAxpKlEqJgq8SLTO4CgySRb
p8Gw+k9WIr15ezTXoQysoLwJPA6ScvALl6ORIzXuFYZQJgu7e73PMjCIQFtSY429pzEYEIbBKqAS
XEu+1Yy2f9v69VzC1SImBUAZDgOg7EvraCovctyYeVD3BSRk0th41KmZejQfkCMbzHBltAtAxtm3
I70KpAcymmKgOKggRw/1ogi0ngEOPEmNcl/LseWkimTeD3UWn6YaoYBVccCUSU3JL9IVkHDK0EO2
uT3464OOxYXHxxdhI2EZLgcfEd6HhOIVFynjG/gT7zX5A1pNbV26prnmlhce0LAGpiIQDKOKgTD5
0lpTJ2EPXZsZ4ajm3KvrovyAhzF6R+9S9XHIc+S2pawEBU8mRfov0Fzp6n2P/unQ7ZMKDJdaJ5VQ
C5vMYuXWXdoFc8cyYK1w4Ug/X35abXfcjEq5CED6M7LHJn6sIrfqV2K9pemG+BlgZ8Bn4zUrTHdc
MSPuOEWsV9dkN7Kcbg0aKX6axIYn0egZjFTqis3FkaHLAEcY0HtLfPR1o5zFeoxwoqnCjSxJfFZL
PJhlXLglqX/f3k/XYfScfEXFHvEXAnVNWGGFN0aeqTBW56Mz10NsEDRCKnakidMmto+M9/+Qdqa9
bSPB1v5FBLgvX0lKsmxLymInk3whsky47zt//X3oC9zXoggRmRcYYDAIJqVuVldXV506Z+PyXQse
pOuwp/DyIvAuPlxO+kwOQNCt48+y+L2QdoHxqPgwNNbq70jfivG3NzALfGdu8QX7trZEmK+AukTN
B6SSHgb9G6iiLUmzNUeBdGrm6DWZmljWstXIL0oj473DHx/6xN/Xw3gaOt4HcgKsfosDY9Uc9/1M
dcx047Km1g5C2BYj3m/G0iEMwJJPVvvvpJg/xfFXAK/IfS9ZDYE8t4gCIFuolS9S3JlwsFJVqThX
z3H8p3XlfWW68a+6RdXKkV5f75tb+2Y0dec2C01dANbXZzuOW6HuarUA68lgdQ06HmINa9wi8V07
aBCwQanFLcanW/h+4HulZbQjTw+UJbNaLNxR878Nk/pZUPUv95e0ggpiuJiBdUYcGKthtOd6TVJt
eIEQyxijDosq1kPQ5/tBdhh8DBVn0njiFXt5/GJYn8VYRaqM5K2/iMZpDPf3f8qa7xBVGMmeBSZv
it1ZM+RKUprluRx3sn6uw6e6ejH8B03cMLR6fby3tPCaWEu83AuMksqvrRtOu8vt5JcW2ow/H3PY
wJHPrN1pi0VtpSHKVkNnQa2TdxkqCtdbHTZTXJA+lOcJJViJoi+Mjsek6o+ip9mJJdELHV6jInmd
iq2qxArOb+YeJ5mcG3hUPxbhpkrhpkuiqTx3APx4XDCxU5WnpvqWGqqdR6dE+qTJP0QGzBvvKc4h
eU2FDyh8bbw7Vr7xPK1Gfkbhm2Rh8TPkMCnpEbHzKTOM0j515J6TqrgbqdHKQSWIgySYGQVnDMb1
TqPDMSWBJ5TnVjbODYDBUH5Cr/XlvsPO3+v6fU2Qe2dlEQ7GvJzkkLG3c5Qkj7ruwBhqU3vZNdmG
w64uhzIEG0ZLm4Tnejm9n4eaFpbV2ezanWgmEHHIx0YZft9fz6oZQxd1xu7haF0+O4TWLwdvYj2J
oFiM6sqA2cukOQTUFjYC98plO78D/s/U7CfvnmqCiE4tdLDVOehwgPikRb4TRMLnsIGktrQiOy7h
T/K2mnrrK6Q7aUAFRY1ssZFhZ3iVokXV2SJJTR7CX94WoHbVJ8Ab0kGBDBTgw/XCNC8n7S6D+cEb
2UxY7HKyXzWydnG+cZTWLNHHRTOOFzxBc17ruy1sy7oex6iqzj7IijDRXSV+ZAh6Xzb/3neLtbiF
aAHvCwZjkClZprRWjRT34PfVWcql9mOcj9VeKsbpZ6bJzaEqckRmJPWpC41pP4nyYxPmWwoKa2Fj
hm++ARyAB8178W6tERyrFTOO1RmCO1dP0VkeXnxhHwrqvmz/w2F7b2vhmrqQem3adBy2Q6f/a16M
7uf9/Vz7cPS7kN7jlcp84eJ6F3KYD714qs5Z/OonKL18B5vpSa/3rczBZxmc3i4ZxjZJoJdDYH6i
FX2tSNUZVtq8OCjKt/t//0qCzmwsiC0ZyhmYpReRXLdqQW9ikhQo5NJLwDq/pUL+KEb8V2mG5i5p
EtFGPfXvZ9VpUdIeAV/AHB1ru/YFv6uFQe8ZBEvaXWF904KPZr3RlFiLTu9NLI5W1SVtFmgi+UFC
1yOD20qkG5uNn1Sr2Ynih0TcyeXh/n6uufhciuMtZ1DEXxav2pqKO39WnjlBnda5nfq9tOypax21
8jcoDFZPNDzcJLE8d4CDLM6T2Pmh1Jl6da4K+YcQitK+M0zfqVStdJlokvaSArNBnvqZW/sA3tqk
t378/XrRPAbAwTuZxvPiJ1hp50OIRGWwqR+L0HrmAfPZD8OD5EuXRt8o280fbHkYmLyk3olOEK6z
OHIRzZKqC8MGcd8EgSwNNqvEkzbutLVz/d7IIvT7dQZwVg6ac4P4eh8dJuuD0NvF9B/iPsLztD7p
LoFQWZgRmOwMvLYgYbcG8SRLqZOOxmMdWaob5Erk3v9Ma4uyQM7qs0YPQveLaOg1GVMfyDifcYMS
ahJ46xup6t1EKx88vWk2zK18KLqec1/uDe+yrOqLkUEvO/Hqc9U0+J5ulg6toBgEXbClvLX2CqBJ
bzEDjVOgvL18+ShebAVV25yNoCgYvPiTRQC7Q19V3HGYrHPDZNPenAT1IWlFZV/LaXbpAyPbB2lg
goMtuo0vu7J4Gg0Q3Mz8OaCiF2GnDM2xNoao5pYDduabttK1rq5sBJq1w0+DhunvubLCS2RR6LDk
oWyDKmjP+sEqHz1zF5ZPjVHTWDvmeb6XjZCTf/xrN8ImHNW803l5LRk4a8OIGBRO2jPEYyY95nOS
//h716GuKPKMRdSRZ9YioGReOhBm6u4tpWy1T4Wk2FErOn+/kPdWFuehTvxSqaaqO/eTXYxf2sbN
pQ89nfL7ZlZcQSN/nKGlvMr5SteXnDxEXtJkYX/W89998BhIjtL8um9i5WS/0elCvQ9iz1zGRLhQ
cpHeQn9Op1MUvhbAqr1Y3llQNd839HaQFtGXcjjoG0rz84NskXXXozhAv1735zYCfj8GxXNVfqUw
Dr+i0qdMRzJ0Q5lasR7yVPpUGVBcfOt8p5URJPrZ698n/ZJnkV3yQSuVOsWHJLvo3ase6k7YgxJr
4gc9Kj/e/9Vr2wPsjzYSIoCIZyx+dJjCiDF5Un82wsjNLBeJGrvWXkM93PDbdUM4LczNcyV3kUiN
Y1IkutH257pID7DhdKXyyQ/zD6OfxBumZq+5+RA8h6GdpIILU/e1Vw2TOAxxrPTn8eBHx17XDlRR
I723q81579v0EE0+zqEGOwkNzWU6E3bJMIgRHAR6B06G+6J5itww+FVKfwrhz/1Ppd4sCwIJxBfm
T0XneZnqKiisT/R+eIdrgz0Qw4ct8oHb44gOLvgqk9ImZdSlM1RTqft1Olejk0p2KaLZvYp8qaT+
rdglvsaEHnT+MDkCr1het1E96SR/EfWRRG9sMaiBH5sHMYQXMU6dKRHP/aWLk418cGUDqQppc9OC
2UDywmu/8AYjqaeRR6uklieYBL9LVrYRBFYqtcA5ZnlUZd7FGy6XQaxNPQ5JOVtoZNxkkgwnN9KL
3gSJa5UwyKJUVrlxRadKDszaHabU8aDM2DgCa0t9A9QyBsMVaC2OdVskhZmLlFJQQd/FQrZTvZ/3
vXH+G64PGX1bZuIoguP7oACvN5PGidcFNSWuoijsNFRS+hUdha7KOxWq1Li+qf7xZDCdYrlxN90e
b1J5GmPzwihuLEV2hE7TqPMZ1Tn0kweNwooenPwZvBb7z4r6+f4yb8MW2Ds4W+Acpd1JQeV6mbIK
IppR2e48Am48FgpKELIZRG7QNOPRUHJx48OtLI7tBOIIxpHURVtka0gl5FLa5djLmwcwY18LD9If
AWUhWx27RzVW9/cXeBvBWOA7gwtPqeIx9Qu57M6ZZTzIzGwFpWuArprw0NiTD0yTHe5bXGwplz0Y
OB60PKihsLh5pUiqr/SDWeenMpLgIdWH7Kj1iemoUjQ9JY221bBeRLU3e1SCmY+RuP6Z67j+hMhE
mpon5sXJYMJPpXkaUuAvje/3V7UEc72Zgb2T2c255AvW79qModZmQuMQMxGzKcgwao8w48L2HhWF
Mxm98qsZk/hT18NNKY2j8eRJ6uDKWd8/jqGXbjwFF340/xrAQqAqERsi61mWhq2CfmUoy/VJUMd6
L03ha2ZEL7oG+Yrlp+pR8KD2ur8DK/vMdQsqgI4Y+7ysWGRp7SP+qNQnBQ9m+FgIoMYNetKcKdhw
oeWE39vyuAGpEiMgwD2y2Gw1TxVYmmWUmgIpNvbo+Xhgb1sGWK04FEjyQz2G27Suqq9BHnfmTpAQ
57BzRfB/eUiv/tPWnfAxbsfKtNN2qiCLRdJagfk8yatdBfcXU9pZJgY2E8bFRt1l2Yx6+/VoZymz
Giz37U1O2nNvGKVZnyopKXo79qPywTem1M1zAzXCuusF+hN+tq9bPT/EwiD+APLYyHbQlsJeKCOo
70ShfYxC5KFVD7rqrvCqjc+5fEC9/cq5jzKzolGxWX7POJ6CMciM+mTA6wHxRVR9rAUfcNiQTI5v
JuVeqNvE0fTAos2jI/WHyOLGh347Ne+uGX7E/EimnvE2RcvT6vpU5aMHmyfFsNPkxUg2prKn+a48
TPOAsGcMvLPysP7C+fbafQDYsN1XYEMbOxsH/2ffeQoAs74pycykrryY6ag5laZFj5CyZD79EnMs
eIMO0ACbQaBnP8Nx6Bong5Ced0LnKy/w6JJqiYo3TbtkaL0avrBBfPnboyOBG4KDT6GCOcOTr1dZ
hdOox/3YnHJZyndZVUuMJfN06DRrs8w9J9rLHeVeIT8mAtP9WOxoW86PVFHEFizkrucnMooGdYQS
oOWZbu573utg5EAohWB8qJSWgyBP39BijjYcbDa0/CFECwhcZgJxaKiuF+3nVVgIGv6VG4OFZE74
4ulJ/JD1IaWeCO3YqP67y/XNmShIM+s6SyMjAHdt0ahVrYrVqTnpUwETtkHa1UwqrP4wIu/ws/4A
FK453v+2i0Tpf42Cc+RxoMMEsaxDhJ2P6mckNSeUOauPtA1DaI2y3DXKdtyRDdaHVgrUQzCOgeNN
evZfzJNuc47n+dQlMkKEQiltWz63XqDCrGpp/w2xBQnJDPV3nNbpUVeF2om7SnaozW6hTZYN2Xn1
tFPI1bgRZzT64tmnibS7TU/oTrpYh58TvUYSSRXhqzUH/RDCqLhThnDcDW3eOj7Z+75uSsEhzfmk
APxxmlIu3Tzr/a9G12x15xapz9tv46UOChXInkx99todxHZgNEvqi5PvU3kwG6Y4OtVweJ1Idknh
7qNJI+1DkVjKRgZ7e1NyR1IQZqyWubcb5jp6SUVHa7A6dYj7DXbl1wx7WoLeigdP5eBvuMBtwsU8
EMSSFMIoavMprtc5GW3QR8yRnHIAEB8TlZkvVa9Hx9QKpjviQgu/3nf5+S9cnGzGLIiMb/IaEIpe
Gwz9KIim0KpOghxNe2F2PGrfW92y1WXNxSNqLdRtl8PPNG16YGh+fWoHT0+dRuqUKnYoWxXCh9BL
JjI9wVP6aeMVuWKWZjh07TPxFGwyi93UwwkM4Lw4efwuacDQAH+nAjw+frPxxFrxT9IobfZO4IY3
IslGIVkVr8n6VCIS1ySaY+jNTkfEtgWvVRj5oc622ABWsliSEioMNGEYUqN4cv3pir7K4q5tuxOR
yfrqa8nXQU/yXZGkmhtoCMZZg5I4HWmrHaNj5lAPozEaqhoylJ23Rb244kjooTCkzFOaeL2cnhyi
vPBqaKhPjPOqn4LBn/ZJV29V41ciNKVBuDlRTAYhuRz6LmgwlGEod6dYTS+t5e1jQ3RHAXai6ZhX
UIoZykuvBhsZ+oofUTViUhmEJ7u9DMyDNGWZ0VfdqfLbzg4A5EhN+l2sg4dSfbh/HlfSZUYjZt4y
dKG4a5cciGnOK7z2tO4kSk34WfGEVn9IhaiznKjxoosetdmn2DMLyw4U4rQrFjW40aYq09+Kr8b7
XswNO+Yau/hFOHyg+P2tjGvpgRy3PlaxIH3oFCRa7//qtQ1Co5OSKuI883jCtSv64MPaofD7U8NU
TK9ZHaiT7ocylIVTVMnhvrGVs0alc9bHICefy3nXxgq9V9Iqm++poeqcsZoMO0mS340vfw+6xq0L
QJlqs5X3rVmFIopxVOZINF7811ajVm+Ntgj7U6Vrn+v0eSp/dckh9shDmp2GqMX9Ra44OjFrLrm9
TfwtH4VmHxXC0OT9qe70h8E3oBb9ksHLWsQ7S8kO2W8Pxbn7Jpftp/mSpVHxdt/RhKXsd71Ec2Ti
JxaT/mRMJtw36Wgeu0RH9gSy3EOjit0BMtr8wQ/H2E018x/yzGYnUeu0Uys4aKO5NQe+4lbzJUiY
m/+5Qc9LaF/4UVr3J6Sfoif4UZvDSGX6IBMYjkIybU3wrNmD0BVQB+ePO3H2gXegjqkdJKHlmj9J
6uTmoORtTt4PX8n/IRdt/v7MgG4km6EkNwPPFg6VNlajI4c4nFo/+lZSwrGmP4U2vvp6uQGTfiOi
Wlzy1N7ApNKE4sW/JGCMuIQi0Qrb06jL4wt8mq9tHX0Ty65wxWiannw5sdygUowX5lRyJ+nr6oKo
V7wzxDBEPjrUotQei+xfvdXHkpkFq/hcs7C9RwXXDiJPtqM8Hg6wp8j7nqrDxolf9mvwTO44mnTz
ZAGvkGX+UOeCYVZ13J8i1YhgHBDa5MjTwfzs+8o+7rrowU+b6mMSmv5DYEDQLMmgzns946Ubpsa+
CJQBuktdcRu6JoeqjKx9a2nNQ95lI/ppUoM2ne7ZYmJ+CtJIcAOr5Z3DJJuTEoXcuEgew64Dfdo1
WzwYK18HDXJ6LSbZF3iLJYZ3YJ7LqtKmP5Uxmm4Ai8LPUVf7LyE9t13fd1VqB7Xyymjx6DST0u8z
Yxx28lhFbtf2064dgYcOddc8QqHtPZoEKKeiwXWwNF8/ZKPm2ZkYIkinlOIuanN1w5Fvb35+/0zc
PZNsELPmFPrdqalEOW49TetP3lR4jK8KBSxNSIrej063ZxMrJJBc+oRFWPCvrZjMlItxRixQG6Fx
s1iann057/eJIXauMbTyxqpu4z3leAAuc42QdGY5HyTptVJPUzCc9LSTndg0+mcIrCZbDZRuZ8R5
4DaNmSNzoG3RMK5Zhm2KKgowcvBli7wu7uBI9gqiUD0U3iGU/ddogrK17zQYoEV5fG4a5VDUw1Y9
+/bKoeGizAPC1G5kBr6vd1hPW10w+2o6dc2BDMyFIWj4qOn1oyQcxsKpt1jQ5qLBdVSa7cFP8laI
1Mz5z9/5jUFTacyicDr1RX+Qw9BWJCT7/I+lpDpTtkXvsbo6OiDIKJGicMtdWxvbecO1djrB7tC6
lVWC47AEhZOuWbY0GmcBAKU7lnPVSdenDW9a8V4K6Qwiza9ryoiLtQ7UZgAjsre9vB+HYxScuuq7
+Z+M8Mpi1BuCqSWMrymUJM9GGDMrqfleS6kbJt97/d8AdbP7Z3Hly7EaCwoyCPLBNSwSBQbXDKkX
6+nEuE9QXcTorLWvYjw6MITdt7TyyJlxniyG3Z/xufL1ZwsGT9DFxBpPfsXbRQFvvAsDN4qdmiKE
6jRfmyaxKxlgpOZumJ7P2cI/Z9lvIOF4zTwneG3a8/Kukf1pOtFp7RzKdE3vcAeZe7xFe7KGoLQF
LaQ4pwWpOxoQJAVlF248PZZdyvnqgx+JUpjOHpBbL+JeorbVUBv8ikx2la/eC5UPV7dl17QdEMr3
l7z2Xd/bWmTWft0GZqliqw0nV03siaqO9KglgcMds/FlV6Icz2TKRNQ2OQ9LisdJGuRhyFXxRN3l
mQaA2ZPXafxbgfSv+Ucuqo2M+raSQ12F2DZDvNnSJbiK2vuQx+UonUItOQq8Gl4Qng7tIhO2wJq3
24glJGYQaQWuwae7dhy9CIq67j3pVENlK380y9+d/ig2dLNGf2MX1xZFsKZmSFZHK2eRscqVUhlW
EsondA6bp6wyA8RvBGXfFo3w7b5z3F7zqM3871VIm+FGl7kppcrwtVE5RV1W7Oj2tM4wmVsLug2U
4MyorZPwzYd+ORUyGFmWir0on9pO/SyjvSFWlh2ieV8lWwon82e4Pt+YIqQwp8UrCzjw9WfiZaHr
Y2jIJ1jUPiiiK4nPiKzs/VE8QLRwqKjaMO2+UZJ6g5m8tzrz/YBqmMXvKPGCErm2qrbxJCFnq58Z
cdqV2eQoiZwdgPYWNhH3J0d9FvVFBU3vkmPq+Tp5RnzQChgow6MiowKRVEn1qErd+DhW2s/7H/mm
3zX/PEqdc6GVq+qG/s1sJXhJmUQ6+6b01Av6c9V4n2O9tHPrixwC/jMnV6/bB69OZu6vVH3WlMda
MnkHXuTN6D9/guVmkRPTC0YAj6LoIiD1wtBbINONs/xlEG3DDG39m+VMgSOjydX+DH9JvWN9MNqH
+7uwPMCM0MyoHfabkToaaosD3OqxXFdRbJ2nLtuNwT+0MB0h/2BML8PWcO5N625ha9lzKCeoGNsJ
W0rptl+8P9VlQDneRQR2JhLZCPDLoPtmjCQdl59bmsoixRvARKRZ1GBM0Xd1/rlBqluguYZAhJ//
o366v43Ls7y0Nv/5uwRPkTq/UOXWOmf6H1THbZpq9G6/zdXe+4aWUXA2RCGLgVEQZEAWFm4iVfoo
JGCQz4k+AvD3bTn4brVbWc/aciD3mEWB2DnMXC9H7/3IUqTQOxuyG1vA0J00eNokP1p1COgpZkwX
L16I4K7NwPym9omBmSm0y4/TQwPBTOpED7HdJc4WzevazsELTNnHYmRKX5Z8xKgFBiFE3tmLKujH
XSn7qaQbMWV5cfB1NCrCChOq4Ophdb5ekDxRuBELXzhrelq7vZYLttLLW3jeJQOY+WYGnhIICLBE
Ef7aTBMlatwGiXD2XqsP0osq7U3NYdLXt8dx/6h/0rodDHbTVulz7XtBU0chfp5Cn/H813YZg6oE
1O2Es1g9R0EAwEFDif07bY4O8VTVc+XCVdMtaP9tiJpZRwnUvLxJC5cPCt4vQqgVin+Bq8Pupt9W
AzVW+9OQ/iEl3Thet1GDejsZ0zzZL89Y5usVllEXgUubgkuf/TuE0ovZnsS4dTNehGBn3H6rBn5T
EWEeVJrzbv5vSnnMZl4bbKugriaSs4tKfErrH60Tixdyazvs0QqYnhvtV58ndtt+qg2N4mNlh0Lz
1DbyIewgJPunU04GetqpxYGpqEWrG6yiK5svkQlZQKLmZGUJ7EbtXfessA8vpvccF/5eDjUAFv8W
3j8Uptz7sW2pQoFfI3LI0cTDqKwD8rjejE6D+dUrlPCSdZ+j7JvXv07j86h1tqfXu17Co3+XDAlM
9pQ4efYrqy6MRajq165Q7EZjaBqMj93Eil36W13Z25NNTwS/B0U/v8+WlR8RLMI4pkp0kcIYzgvm
JOxk8KyNS+sN9XWVBfBw5hWo0Vma8Ur6ImWaRm9i7ryML5rMYWbCIxHjY5KGTiERG4UPTV4e20J0
ja8etOB65MpQt+tK7qZ+ahvJVzFNHUF3PWjqx2jfVAgEghlqQ81Nw61zuUwq+VrMMGhcRDOSC/G0
668FZMAzglGML23g1NlnNa/2JXlSr/9s5f7BSy1bOd53kBVnRBCAV8Ysr8OZWcSfIJOlZEJH6FJZ
j0H1IrUfQv+xqZ+HTS2Sm8c4i0P8mlIfA54sbkmNF/hpmZaih/pJ3u1BtQHPQwSGlfayhjZ3dQH4
gxt6bjx+kbzsVA7dXy+WvaUoN7OHQZ+/DLZtGBtF75XaWRAsJxzHHbSOCa8qSU4O5l+fckDBFOJQ
BwHBSvp5/Sl9fYwr2Qy5tzKt2YepENjjoMnPXi4BKlVrFRlCpd5w9tuvORudO8lzp5wU4NooQ+JT
GpqxcA6ZFnFGNehNJ7N8CZmZbkQ0qa6dhlfal/s+dBvh4SybWStgOSCsLU+YlOudVMiDcJ4q+Pqc
rAg1nRa2blZE+Lz27Hr0LMkuQrEWd6IgplvV1hXXAp0PIpP5H2i5bpDCVLRSVeonfoHnB7k9JDJz
5VIXPGdy2iOKwEHtkjSDSca07CyNv6SpXj2QysoHrSnMjRvvNi2CSpB0ku4ThXnwJtdfAdAADV9T
TC6BOEi7TEBjFZsperbtVv6wYor6Et3et442QPRrU1lvhkMVWPGlHhSFUUcgNUMFjrgcRmPDt5Yq
EFwlEITRA2J6B7IwjF7bQvCuV8I2Si8FdYImUVyzrG0vqJzuSSdXIW7Iwyvn+Jkg0o1uVhkPCNVQ
a94biCBX1bAf0/JnnSGUs3HWbnqP/DRcbw5gMEJANLfYcUnpkiBo0vQiehZND6566dCNqesVH+X4
u1S1jqHtlcmmBdgYT0kq/PUXZxhoJvchuFHeWNYdZga8Rp7h/574qGaQnFiz0sHh/jG7Odx0xpl9
tvgMczdridjw1XYe5hAy8hr1MVBlp60/WkPktNolG7r9fWO3ienC2iJ+aarQtj5ETJfJ7I5m2dui
dywG9zU6hclI6fIsK1uZ4m0SPtuk6Tc/kPiIS65R0rG6s4Yqv9QzZjOQunwXydnHtit+VDO6mcsq
fIq6sGVKPh1dZayjR9DgDeLMVu4WXiT8CDJEUe5vxdq+Q9hEg0rk2UuEufZ7v1PGZuzG/ALmDy8K
jeA4NVTF+zj6HvRJuZvUMdkq3Mr8pVdZC1vBc4RqPwOdJOkLo5UZ6XVf6/kl643G0WpVPoIXK+yy
T+E8qmr/wfR9bi9BEFw9Tr0nupXfcskojz0qu3/u78BtXWf+NZRRuFzIp2+YXkSz7426kPOL9tl4
UJ6igrKS3dnDH8UZYjs85kzR7qVNTOHsYzebwOLBE1AQhQbveucLcYgVo1QRlJryh1KCmfVjNSIW
yXiiJaGapj+21j4J3FLb6HmvfvL5fQRulqHy5SSBFY5w4U5+cRHb5rVuR3jb4a53ZG1SD1EmGrbe
T9nP+5t8E8rZY4sLY04aaLUvY5gGQlYRpim/hFWo7gUlEmAqagWG2I0tQO5N5j2bAgMzA+t5WS+T
Pn0a6xlkXVwM77siv+rW6/2l3CQEi79/ETskIdB0uNWKiwzu+EvUOIx/VCVg6wOOct/UfA4WLgJr
9oxg45VJg2de6rsqUUJXjNFSo7jEf4pj8SGObdMtWxTuAvX/09Liqu2lSgtAiBYXzboY5jHv0Jtw
hvrT+FnQXCAA99e14oFX69Kv1xXKk94n87rU5DMc3ZL2Mfjhpy+bBYiVTwU7Pj2U+Uaf/31tp4ym
KNbAxl9k2pfQqPV/SjIm0f8sJ0iSD+XGe3TF867MLU60aQkjSSDmJvOHEr200of727bmDrQyIKph
0JUkTLlejiWYZhaWfKRErhimetHHx9j745VHqXR0+gAQRWy4xW3uQVmD5zwvTMp7jFEsTMa53zU+
akCXerSn4hSWQGDt4Zli82/vBXxIbh4j3WYm+P5K13YS1hAQVzNo0lqalSlaioyhFxczewoEf6cq
W2jJLQvzn787WnUgFnFmYqFrJmGXxn4OMpAi/v11rDkgVz1jH4yHkr0tYgXZkpiAdOJY+TvpJVGP
CtPT8UM0HtotJpzZl5exAvzwrEJK/kRJ6npBCJOPDA3l5cXX94F5kpKPUCDYg7Fxd6/t23szC4fo
PLnK63o2gyM02WMgP9zfsjUDwKDAMoE2A/Mzb+m7DzM0+ljw4GHKxawdKT1l27n+vBWLreIEybTS
eEUys7EIC0kG7Js6VXUx2kfDtFvV1o+9G5PiK8ZeDD9I8gN4omE3PFj1axioOzBcsd07Vetq0p62
Stpu+PvKx7v6RcvIAQtVWg8GDQ6heRBjcfZFCO7+dOJf9wOok8087TOlFidr2TbyBWZz+Cn1ZdhH
5mvSP8OVff8DrgT3KwuLqyRK2waEJhaUfnTE7o9uPoXks1KElOeWbNlKWsGYIs9yIGLSPJ2ycBZR
T8oiLZpLqzSCQ62RdnwdJQ+MMG4BANZM4ZTA7GDDg/hwUUvq9Y7MMaiby9RLjkpnNKLwMB7u792K
H8CjOmfiCr5/07PG7gjRfNNcUg+HTGFzi+MfRj4+lsx33Dd1W1aYK6YWoEfGkAHKL2NT1NeEWLlt
LkETPEk1TN84v/pZMT4b8UyWGe1jSXc8GFUgjwK/6O3v/4DbtQIrojoPdI0WM1Qg199ORRg6y7Sy
vvBDHNP7N5FfPMEdlHpjT28/HO9m9GpgG6CGQ6X02k7bBmGUgNW6SELiMLJk52BihHyLTf821Es8
ksnmOVMoOyyH3xpIfuUM5YNLpkZ2L73k0RGo1KhYdo5mZKke7+/eijkqYLPQFG1YCPIWTyjGuZWm
j5WGhFr/IqBxDbd57YjtS+VMEBpvxKfbM83U+P+zdtOJHbxhCpj+upR//I+1CgnP/rVLNgli509+
HZivzSyuS6kZ88qXxuaiZ7/GqAM59FSV3yTj1HluGJJqeCqDyL/v7+SKH4K0e7ukqa/R1b72jz6v
B0tAuOUCe79rfGqfo9f7Bm7TNlb1zsAiSGkg9ts4woB8GB24RG3Y/w65u8XIuuLnV2YWHuHFSZVW
PmZCP3fU7mmuRXnFxmFacQRg2QQmnsz0NpbvOClJi2LMveaSFEc5rBmNpgDqwaBVfvSM4uP9jVv5
MoB/eR0T4Q3KP4uNazrqvGbYt5cxyn6D/QXVVdvVhFISuoX3Ta0kuiCWTcqAzNdbc3Xi2guaUdR7
1ZfbS3D0z8Wx+yU+Vi/+oXmMn5s/3j/dxj6uVKCu7S2ikph6whCJUntp9s2RzONFPRY7ZacdwULd
X9qKX1ytbN7ldwkVaMSoaBQRS+qr5Zc/Jyv+Pvh/j0ehejQTrCIgMeMNlnykrcaAFWlMe+mjE8M4
muJ/rrSdIDzq1R+9hzzAp+VoSUjcpI6l5J8y/+H+Om+GNMlbKN1SXFO4P4GeLxY6iR7SRExgXiwz
sZm86EXFDvwnGSlc7QM0JlOSORVUDQFKWx8aanCF9byFWF8Jy1e/YRFMZDn3ENrpWm4BSrXNc6sk
z2ZTP9RVaYvG9G0St4ppa58XlALFNFA5XASLmJm3cg2Yn0Mijw/B+G+GhFGxNfyx6q3vjcwZ9Tsf
6jJDC8x4aC9Jj8RF4lSSM2iTbYqflOGAwGilfw0/3/+ca4efV+fsUwDCbpL0XAaDlkqYbNTQUcqL
mu2H7KunbbVXVu3MTB5v1UgI7K+XNulWAH2P0l7CyPrRo4duBsLPNPo6qltSTKsxhjGi/zO1iDHt
ZCR9UKvtpdiTFjRuY9pFtYfFre1tiHUgR6kad/hWbx2M+essrlWYZ2fRCbBAoIEWLjJ1kTSJBUu0
ovw5jE9Nm+3KPLRp5bjgaXZwwtgNv0HqvH3RD69iVm8ATG8fdRzNd79g4T9CPVQop/ILkq76EMnN
qxZsfcfVc/DOxOI7tpFp9RmQqgujD7taYjQHVZEtQbKbaZu3GPPOyuITpm05hrGAFeUh/F6XdvH7
ZyDZIRTojlracN12T91DQvmYKuo/tOTrh+Lf/Cc6exBEpZFd0wMenOjfTRzK1gYvrhPFC0IU4XCt
Uc7cTtoZ/db+rnsvhIdQWTDNyOjH9UGRpskycgUTkWyrsW3ZQ+BWx1/ysGfwM/oRH+VP/yECvDO4
iOeh0kpZqM9rekyOw150+q0J9tuu33xlvDOxCNdtH4pDRHrGlaG+JOUp9O3WdMLAKRo4wpWjluiP
WeioY3nMQILFpvbsI0ivDfWRyXe7UDtbFUZbUwgbf8kuNqu1Xf22RfaTlORzvcnyy13RwPTqf9Q/
SvFrHRr2oH8YK3njRbHyIGSCiIc0pSoAKwgAXX/goI7bGmaZ7tI2n8QRYIwVnrxwRmjJp2n4lP0P
Z1+2JKfOdPtEimAebqHmHopyd3u6Iey2zSRAEiCGpz9Lvvh3F8Upwl9sx76wIyrRlEplrlwLifsJ
OcBSa/bC1g5DyszNv6844gfV5Q/suzanNnMo09CGN/Vn0gu0u+wbow9M8W6tabou+QpAc9BiCGpn
VDRnI60a0DAXvt4jSkGaBan1nxNfaxldigTQ8q3kdeD6sJjXs2kWEDE33Hw484lvc+3RNbZDGw1D
vGHDdq0hY+GJgXZfOHf1SENJbeZfS78jYCkrhzMpZNin+d4G/xU8Om+rB5m7AS+KvbYm67z0Fvho
dOZxBUEZnpbFgNfa77TYuS4wVV+d+oiH2/1t8bfOMbvAEFSCN12hCQH9nK1XL7lf1w4suTV4j7Mm
rDxxABvIKzPaTVz8tKpvVRvwrDlnTb3LLW/v6N9Y9gPcMN+dzNtPIwkcAc1unYbMjHe8/+V3Ly0v
AZ4r1yL7hYACGHEkA4DEUWRds4/V7TQtUC0fzqV26OqN8xVNVMmw9UcalvRnuy3fM3+X/q687RC/
o1FGrjxl1O/PJ+uj/ZmfBhXt0AB0hr2QG0fukhdvqNciCrV5b2yAKhI9h9CHuAnOXJHp4BTmw3nC
JRDH3XfPfHbs9qmszykoYyGfGdbdH8Dlt+5kr03wQjiDNzNQxuh1RA73pirW2Z0FSb/xTDu/D8F9
dNAGgDVsYsavJJM/NXN87pOWgJjF4NtUA1Fh5+bgKNT7lXlYOOOKPhBwcaVfBkzM9RmXBK+etszx
JZb2jde/Nb+L0Dwe9iT0u++av9YgseC3gHZElR61EaR95q/vxottq2/liNIjC/VkOFgMwu19CAX6
YEq3JVAqgPaN7EdpfRHcP4sfXRKfQIu+xhK3tMcB9wabh6pKYjWuB+5VYIlLwEJ5bqtzPjxPXRoY
5oMr9567HVvwk/t71o8PICqAmnIRaNlOc55b/XdlJyu7fenWQjcRcCOooTvwDTPXJ9E1nHTaOJ6b
+qFjiK3YBhwLE4CXzwa6UZ8m76ubrHA/LxpV+js+QDEooc9hvzGZoCzYltOZuWw7QIY87Q6cBxpU
J9HuvSk9JBgNMKKBdtgEG47rryXkFkALaMAAJAyVJcW9M8/jO1k9CLDKTWeef6m7/rH5gSl6QPM2
D3nPgzRmIdFCBjmuNoBeVdI1gZ78klX1Ky1+3nfPtw7HAO0ICMeRxkXzzvzd7ZljN3WGNp27AXBa
h09HH3xQwX0jtzvu2shsx+lFZaeuPU1n2p6gkFAyVLi2fbz5dyvAqqtWOMUZN+8ohL6JbYpWaGcl
cVK7RkDL4A+Vr/etLE2YB9YGQLgBd0LCf3Z68t7tbcK1szOODz0ovAOz9C73bSw82cEOhlsT702o
76GN69oIEYBQlm2rndPuFA8HRz9l5KnNn8HXjkquuTF9iLhYYuU4Lg3NVzyccFIAe8wbxwyWG5kb
w2riiDHopxFECQCKh/cHt7QZwNWqYYMjM4Bg7XpsaeHaFJ5JO9f4fQGiEcD3XjTf+cHSbHvf1OKA
PpiaBTmTX1ENpEXaGbwXWzk+FfUaEeyaBfXvH3IrXpwmJucWLGgjoIUclG4mXYntby8OpRiu4D6o
XGHPzWotaZ4ZrrBLTWFiCsjoaPyp1tcauW/6cSG9DCtKBA0NADhCs+swq2XZMRenpwITUOjjTdQF
5snYVCfQxn1nK5vgdt7QQAriSVBWox8ClBbX8+amjdQxKOOcWOOmFXsqvc39tb+dNfw04gxkNIG2
uNGUh2gKafKGmmdtAlaPim2PDr8S+Kz7Zm53MyIpxUGCgjdusHkBYhBI0dZg8DuPDDrZ2rFFd9Nk
n7JiDU+7YAi+QDFQIdGtBA1nM0Ygdt4XunWuWr7LnSxisffHbNBL0pZf7o9pYXHwiEOTKvjy/tIr
X5vC+60qp6pwz7gpgxQCjXCk9y0s7DYA2ICJRvlQkRLOBRja0bKrqa2h+QOcXvnY8vHSxDq8du8H
Daig0ARCfthZD8TF8OSXKFTc/4Db2QQ6BR4I7S7KF80rcBnaIKHyl/nnFNxtkC7g4skRSOFlK/jf
FTvz2tswghwulal/JmkexlkOOdQpMHzwD/28P6DbaFYNCOxGmE2U0+fR5TBqhhhl4Z+Z/zQaJyQK
gli3P3XVD8i8HDNpfrpv77bfV20P9QBHkwZ6xOaiWLVjV4UgFjnbaWsFhXFo9JNW95HwtKArZVin
Wij8jRU/+dMF8P+gIb9YbyKQaQINENpVpVoDu/L6WXP9QWopPrhi32sNl2oeORsXTgPy1W6DY9yG
yWt1AsHZE9ndn4CFCQeaC6SGqMLbADvN4gAzicFz5Rlp5NZkM5EfRWceBOHbLB7RzgUI3iqU+2Yv
wRA6GhESIHSEkOSsRujZfRIbCXfQKfbij2ULuj+knKVL/vR98q/n468t5dPwNMKGUpP9YTJb0QlI
r/TOc+fZ4ylrmjcPRLuASgp3l9smXZlM5byu1g7mAGlFnR8+G70aypl/MCeYiRqusN1ncN6wzntm
zl4K+WI58WcHJPwr1m4SLnBqkL5RNVAFZ52zLiWMWW2jS++5c7867hfJkwdbBK0LAaocqSsLPODd
2oTejhA2EVvhhKK+hnW8HiEVcY10TOE9Czk5m5q3EWLLvZAxEs8U3Cy2jyaz+zv09oiqceJQqAYz
1JZuUC9FpbOuaL1nLipo/HHQQrlOs68TTT8A2/FgdnH+mBak3Rd19a1GyiHMfLAo2unkvNQ+/w5+
6AhopPgcOxPdcJk3KwHazSUNphXQDiKdp7KXN5AZtyd+BmJ/7zknLbqBJzNMuvILK8uXlalQkd71
BoMhxf2KJBvim/lUlESXVkIT/9l5wng/Q6ltqgLQhNntG1piguzF/ANK9B6X6VrG4+YyxRBNtFIq
emGob83v7Ub4Vio75j+TnPY7XaBxEV1/3kqMeNugADN4SiM8xLsB0znLWNp+AvptavnPrgZViTHp
cNeA09f/6hpT85O3JZz02Cf+1wncTDzo4qxIAgJfw3bD2OfepstSlx7SqZb7Unj9mprP0jTYHp69
4AEDunue9/GSRgPJeR8/iykBw5ULyGZqjP1+ZZ0XzIAjSPUlADSMQsdsGpwaPBSNEaPJ3G3Zw4Tg
HyRIogCupotZ4EyKy9wdva1V9PazbgIqXTksCdu+7LbEy90t6wy69cuiXwl4b3yOoi9Cp4bKLkKz
Yh7wNHxghZYX5bk0DHqxslTfJxAeusSJ3oRphl5HdAbFAUR5R/RlgRnj/sTcHLS/5qF6Aw5msCHf
TH/aZVrHIBiouSWU2qWWbYspBss15f8Mh4RMpiJrt0D1hf+7aok++PKRZzQH0iqN/Knpf9ESAb7M
dHEYG6qhfSbtftwf2u1jGQbV5Kq2AfVsnd3EhVPZHc2SLHKad2t47XW6GdDaBaElYwJggO9iEhLr
H+XaIBqBHnWQrIB+1wSl5Lwum6RSZLzwsqgyLXEwuJHsxNRa28JpIBI6VvrKBrqJN2b2ZjdyX2Oj
4tmOUboPvP/EyacCTSA2crSg8lvrXfj71L/yl7CGqAagZ/R2gN1AXWcfFrFpIRbTIBMdQYN6Jw/+
FkTwG32DzroN3egB2RYhCXc9iqLfjPcy6vTQrsJ+DRZ9c2ki+lDxDsJZdOV69mzMRM+btkODdARW
zj2pCkgogS92suyfPKY/izTxViIDdQvPho2QzkXHMbALavdeD9voLIvwjtLIzB71CbyJU/Q2NsPa
xXwDlcO4PpqZhTs6bywJRWoapWmyR1eYWyUPepLt62IL8vuQovrdmd6B6WtMajdeaGZ4FoWAIJ0O
bkGKSKuKjT085PTMh2dNj1CDCir67ORs5YZfWsKPQ51tpJ4UrYXDSSMxPhMfHNIHZJEJ24l0rWa3
sHbIaIMIFCl9F4/X2aS6hOXSyIwysgQS6jLbl9lns+yfJ2ONw3/B4ygiOmg1gkgIMdacpMITud9O
RgHlsNoNy9YOMY/ZEPrpLi/zg66HFbqJ7BxNcSuuTm346/0JFDNwWn+JRxA3zdavF3Vm9O4Eyp6m
/c6HcJyCBml7f2ek27Y86hTCkdpez+jBIdbmvvHb+b22PVtJn7YDZM102B5eUheyntWh7JJw/HLf
zOLk4gGrTgg0NzRt5s6rvG69vOB1BErnBtSQdZPsh/gx9x+QMUZOFEwJkU3e71v9+xC/ndn/rKqT
88HhjWMGii6IMkYSDq54Ey/2z+KSn+WDBUY6yDTugap+rHfaA1p3z+Mje863dD9F2ifj07hvd/Zx
7aje+ns13f/3QX+n6cMHlSp10HZNHekt2RDw8tiDFZbiqGtV0E4ijPvu2/05uHUO1xZnsZNIoRKr
TZh42VwSDW4e3HzNjmebrH9OABPt1ojKboISRGnAouAQqYQ9aECu57wtWSURsdQRuIFCqRMIdhmH
slqpdy1ZweWB/3CnIROongYfJtJvuOfzemKRGQeIssj3VfzObTZLhZvYr2BWRToLEMZrEzHEW/Bc
T3lEYrAnoQghN70PhQnTbMxty/F3zVBom3qgICE2h/IL+n3KsElcdry/hAtnFBVNJfsGbkX1qLr+
kGqMM0QtNosyq8d7LdlV/IReEqUmu2JpYVaRHUD9GHTSqJN7s7WrGQq1SMuxqO5G0PAOkQAOLUfj
yP0BqQ+eHUu8nYAUxn2MlMe8R8S3ysKeZMkjr6Jyx1NNC8F1ynf3rSzsfDScoigL3jrkBOdWmnTi
hchGHqFsvbPj/gSqikv+QLLxm068HyOd9jz5dt/mbRkSQcZHo+qjPuzLFCJcXe01PBpJfSzyz1wg
KyZO0HEIKjEELngILXkcWFgR8paILLpvf2kBlaiShpcpWIfn/YjScIe0lDqP4tbedUMbStltW1Kv
3BqLZlSOBalxFK3mN1Y8IaflM4tHKUFBlwNnR1pvNzLn1/3hLLhLIJf/szO7nbw0s3vgHXhku0eD
CzTDv+qVCLrHmp7Rl7/SSKd+bb4tPUU1p5pT0e82W7uk68oitYWIhqZqL1adO5+7uoAGlWE1j7I2
2DbX8zWSuyU3A9AEHhyqU/CWPsqlSLVyqxSRnacHrcXhhr6Y/o7camF+AjsX3lfdVO0Jzf757QEW
bAdlVQCUUPmcIwZ0QBQ8BlakaLJrY1t5r5J79WaoiouNhtas9VxIx6ASen9Jb8++Kg4YMIp3CHIo
amt9OCAFQAglJU0Tja4AYkKn6efGcfLLfSsL8QayJngXo5UKYC9gAq7NVLzUSFZaGFw5FocmHZ2T
zf1sYxI7ARWP1nyqeT98zkmH/m2nI7sC79/Dykeou/V6Q+EjkB8CSbXSYJgzEDmF1xZU95vIFNwI
wNmLnJvwf+iDlRynEchGVyr+kNguw5p29ZYmoA8F3fs/N3CqFBKyk3hNozYDyNb1ZNRNq6mkSRN1
yERsAR5pD1Ne8v394S6t7Ecrs0hDegJFqwzJRShk9Vu8WUC6Njbt9r6V20OqxoKLFxKEKDbNe+Ri
dHM3WYk51Tv+YEJkBFROzntupPskSewwdboViM+tr4NBEGLAJPDSOC/Xk2fwrDSJD4O2Nvp7PdXf
DUg/o2VduCteVf3SbLuAOQzFQAPAJYVGuLaEDKeLFkbRRo34JYfPZveDl28iXvGpCxN4ZUW9Rj4c
wAqZ38HkdRshdQdJYTAUBil3Y7AclkZQWQXaQip3jbBmvjcQjqAojNIS7mOI0c0zeKNAx5/f2SIC
bqYPGeMCCfJ0jdv/xpfOzczGZrSsmgbuAdDuNeCCAhlSuaH971iCS6O5uOnvcWyO6HSp/3GPzO3O
otGpZwNFqlhEvvO5z/ft+Dbkn+/v+3k089eEmkNEoig1zB1aYqEyTJukidziu9GUgQCcVFbmFu0s
kCpEd41lBxPA7Pet/mV//rgnlVl4DoBVFMcBUt7Xu4VPpWAsHuGurV1+zt6Mb85r9iRP8WP1xw2T
U42MkRW4YXOkySkfVlzKfK+C91pxRKBCjmSRKutcWx8rp4vjGGUViEXb71WfHnPP2XDd3jiWvxI6
3SDP58Zm1z+jqZGWid5GPkUSaaeBKYAHTTWi7UxaaCCYSDGehgHe6WBVg+tsiVE1adh2AhyhtmvH
2T7Wfam615lBDzFvXC+kRYbuOCejUEFnstGmg+FQ4HxM5jQ05JOc/txfsbkTwSgAAMVKAdWIqsic
NQvvysRp6SQjc5T5nqD8sy/G9AFNSPkhHkW1dsctLJE62LhqkcwDgmF25DJWQ+CI0j5CZ6DxlJUt
eWvG0j06WZ9uoc/XwL2wCYlFDbT0ZsHIhjETPL5OLkM874ywnowDlGyRayTEOOYwhtCrXO24mWfn
MC+KkNFBlz2iLLjy662UkNEaQF3cR3kX+4Fj1A+2L5pvENIWj9TMzWBAmnDLnTo7omlHPwmvmFaQ
WLdHWKG/VHkd8C/csjP/XvWVyera6KOst/oT0j7PBFQKXy3B2m1GhvrcZfGbm5jPOpNy5SD/LUVe
H2RVQoLnRzYdr9o5+J0aI0Ud3RyiPDH4WdB42NmGOaJ8lE4hYhRtV5hoCex0Ih/9qayfoSSSHgDz
ZlvoOPc/cppXz0VrGiE0U0DPSe0eCQyt2pgg/A+Kviq3NOXws0y4J6hsc7A2yeIZ9Id92PpWHOBB
BJLZOrZDRxs/Qe3O30lNJgcinRdRcxmi4XNLEB8GfdmagV1V9cqzc+F6QDUW9L2gblYx/hyAVyWF
oKkGnbHU/9nVxiYZSRWmn726OHiFEQ0x0FjGDoHgC77w/rFcOCZXpmc3BIrEqQXMex9Vhv1sF/GL
cPSvg188N/JUEKTc75u7iX/VdkfpXfW9oyJuzUO+hoH7btDoEOl5Hnq1tYEgJda6CKHKGtSkDc22
PhIG2EqyJvx9U7Wc257tc6uSnSvcaoikO+pBw9GYMxkb6I915EcZu6HhxxtoqRSB1RT7PttBGikE
ZNqka9DHpUn/+7oBGy06S+ahm59rk+SDwHpDhgldqBriAGilBmPzB4iLlefUbYgDHkx4XDC9qMYI
axZku6PfmI2ccMBygtpjbOsHW/ji3/cRaB5VjgbSp6COnu0j6E2Uvpd7Q+SU9kWmO2ey0CD4y/JB
/fK2socWpg9FOCglIUWDktic2Lh2kxZFJGeMspYfstQOhPeZj0cLjTkjhKR1fzrZjX+GknOYou6M
sY5+GtTuoXHfKwC/q1UxvXksDt+NhyqSDkpnDYouszkeBxHbjGdTlMTQU/W7oQFrLuDH2YiL+P7o
b5dT4SWVmAvcBe5SNTkfwmRf5IlZTeUUFbENLQwE/9u4NqvNfSsLQQeuIrgjcN8AKI8kwLWZWtoV
STKhR0Ui2y2lWXtkmlUHzLP6fT8S4zKicA9S6CTZJdx0N+iJdzdg1/U2tpzkXqex+1j4dbVL0pI/
tTXV967Wu2EquioGp2FnXnwQ+a4EvAtxIRIlcC2QJgJqCdvk+rslo6MnvdyMxqTcIGNhbdNN5/+x
usBhOxv0a2OYB20ZgAYj24Bgsfo6qXMnAraWTFxwddefMgtRURd3iV3iU5yTE1a7dBOJH1Df2fG1
UMfAmK6vUB/FYQv5ZpRPUfWf7T7T74teNyszwvUXlFt+0jf57t08xQ9VWLzc3xgLOx228OKDGwfV
7bydYepqLXF02GoR31fss+5uhb8GX7qNFTEgFLsAz8L2AzjoehFBkSrTJi/NSBRv4O/b5WOzpT0N
0jVpxJtOVRxcJYWGR63CSwFZeG0pM03utU5tRvSbQw7ulu/HfF+JHXJq5DTVYX+w9aBcI5teOMPI
g4LiGgUC5M3npJZ5n2GTZpMdCds5QSzLCm278Lf/vFLww0rXVqF0oIN8PTTT6DNrKIQXQSdYbNwC
Ck+jEI9Tm+Ur+cmFPYF9h2QEwMKgIppj7C1DUmNIDC/KbZJtbDdrN1ZnlRu/XlUAW5g5dJxqAOyD
6g3tZLOtrplNW6a560WEWw6kTAzoSCVDvv8fpk75clBQAkE3t+KSxmzZQLyobExxlIhCM9wiXf6l
haTJ5R9tIe5V2izAGyCNgvLG9TK5JGGUZdSPGkOrL0Wc1OaOGN4AV4XmvFUq0Zu1wqZDGxBQQao1
DOica3MZ2t885roQjMZ58iGX48ffXbMPYnvfd2VgFlM08p2FPm1H8CAR8R5/tZUEZclkBa18s5b4
FJw73JfoCAKKeLaWeu/bWSNpchlr0F5MjfhTTMmayMCCEbCOg5QYL0D0G8zTch7PCWB/Xno5b1fc
7tovK6/84SLWiK/j2scvI+II166xGw+oYDAfPnt2jbltV5foa0wvY/YFnuRoW2fytQB/dgNOOTrt
TOtoF68sfa6SMTTEU2JoD4MTCs/f3d+eSx+CVgNsF7xMgD6ebU9NL5smhzO+tFZ+SDOKJhrRQo/Y
dKugyNa67BesIQ+HP3gIohw/b6oisU4omBnyC5dTgIMJUKHcaClo21ec46IhSLUgCscFAoza9eLB
57KiE3F+8TzyME39wS+nn7lXhG6yyoagpujqejb/it2grmCCwQwv3WtbdkktD022+SXL02hg38pp
r8mXju7l8NNGoKg5Qa5D9gmtHBNyZkCLokQQiPpQ5b8dQqP7C3p75anPAWUA8rlIuiOQvP6cquz0
sdFkcRkR/O2zJq/MwPd7FrA+Pfm5X30aBhcdkT6y1rleo/fYLtJjL+3+AVOZhondrDZCq+08myJH
B15ZtScq7l/ltT6cJTQ9piOqD8Ul7ulrDWLZwuu2oyYD47UW0Ous91CyFIgepael4FqfArr2TLoN
1xSLHhJUGmpOKP3OpUohSkDTFqpgl9p5wBP2OS8uvNin1rF2j42BbUiAc9GKlQfxgj/GGxAZKvQn
I5f5t277YeRg4ko8ZFWKC+LnIFNKAexPl67hohZ8FW5ohBuogyAYmI9NpokmbEAlL5nuDSGvNDw7
pUc2K1trYae7irIc1LYacAHzhxnLXSu2vZ5eYqMMjXQnIJprpu2xsvcmqUA2NIZUgjEDktCQZd8I
70HSX0BbbgQAYRZ5KuNi5Zzf1L1xtyLXiNhEXTFgWJi9Y5zUZnbcAgRLU/rix9DirsW73e/syn/n
DMLncRyQ8TCav0UFIuNxd39KliYeYawislYl6XnnGSF95cg6LS/VABywPkBEyU7AwXvfyoI3Az+F
ipghAosk4uxI57lV9XrZlpcS4lYmz47j9DqV+Qsp/6fxAHuCJnYAYJG5uz6oErVLmVoOprOqdw05
tsmwsomWDgRykKDbQDFN6XZeW8j0qTchY1teBDoHwqZ33uOhA+84qdZ69pZOPMCX6HHD5OEmmMet
BQX8qOOsuox7DUQuvbMrxsPgXOLsU2dEZHzl2r+fdtDhAcSC4QGNNCcrBvh1KkvA4y+FNOwg6ySB
Crd51Iy3+xviJqOLU66BuhV5AsVoPd8QzK+Tsbby6mKZry2YhEMNCUX/rQVjofgkDL4yrIVzf2Vu
FlTGIncnOlbVRbNrsHuMptx0rP2djSDFp9IXJ9NLyL/vedhEEgQ1GDSRWjObjmz0WJ9gM9d/Tx3d
2RYL7emS/TMUWkXnUMbDuUKwAAmpWQTE4rgkFm2qS5KFLRTP9XE7vKHdrEIWQcMj+P7K/eVGml2F
MIc/UK7Be96bVXviysshV1PWl5xOyaOZWdk2bgsZGU01bLTJa/Z9og2bNkEVUTCox3NhGKFLHCiN
JMWws5C8DmsbcmmCmM0O0lUmGu0tPxxy5hz5MGhKJSLdGL1jB3ma1w9a2egHP+5BeZdA76ty2m4n
4K92mT+MW8bG4ihylj82PLMDie6BN6pPbhhjUoD/7OHEk7T6VHCd7kU5JIHsUGwkvN0kxEhPSG2z
k4H09rmZBARZ3K7b358y5cLnM2ai6O654JvUkFu+9hjCwG2Df6wvo1WWezPWqx1i/iG0XaSYh5Lq
Oylc8ebTbm3f3ybusTcsDSUtBMiqWXa2N9LJN5vSwrutA22DpYdSN/bedOyzy2DvC0jLc01dd2yH
dufj/VEv+HzcKGhuAe0lnnI3dy3xJo+3eX3pPQ/tU59lxi6u8skr52zJlXy0M7tADbszajtO60vM
d2bxVp01iwRu/NVTlOHyZ7vGGr7kSz7am+3/Fv3tCcA39UVk3z35qQdRvX8qKDKP2D33p3DhqkHq
B2BKJZqgIJvXG6d2iwRoIr+6cCOzjtLLUHnxvOexp+3v+5YWJxGMscgxgUr7Rn0ulmVNqxKDsuRj
Pdihh0K5A/nytntHmvsLUGPNWibUWBod0vHogELMB5r02cIRXyLwlAQOMt3o7JhkaeCJH5n12htd
YNN8m5QHzy52Xh3WcbrpEXDngX3AqzQoyCnpQkTZRrZp/cdRoydHQuvNBrzEe70/NTdcnMq/Is2C
8B9rgUrgzJG3qeenuQ+HxzaqWTcEgLQWIQLtZKsdm6/ob4HyWyoCNPq+3De9tCofLRvX6+92k5fF
dlFfqtYL2eTsGlZsJtR+iNfvWMy3Gk8/ow1u5UQt7XC0pCnmWBQx0O96bdbjpZ6aOasvHtoiGlmG
afUn898d+pr7n+6PcMk1fjA1Dz87VldCGJhbW5gCVwP46XTaP3kOgJ7mZIgt2DHkyaflGpPsyhjn
aZcBNScogtfwyUP1MjldMOqPjLPNkH2lxa/7g1xcRhOOX73aQFgwm8/CrLrJkaK+pDGEyPm5Rgd4
cda8fGv42XNPnzSxlp5ZMgmQIhANCuAM7crrJcRLy2BOV7DLpLsNqNP4obLLMtBNboU0HcYHX9pJ
gEo92afDNBzaNK133IcKRm9OYCd1sl9T73ebhlvtwdMlPVQxkwcDV3ysp+Xm/gQtXRWgYEIZByAF
3JPm9ddKX4uRUMQtFQ++RBNeWR49ir7gpCYJqBnFGsB5yfOo5xY4ftCAiTbYmT1vYnQiJbsMu+MQ
/iuhkvIXH399dmonSgczi/Hrptfs9P6lKL9R+xjHIOIB3+S+q39IL9kwD50ql/vz+Lchax5pQOAE
cnZA3kNKe/bO6ljljzhE7NJObBsXD8hbvLSmH1qZt+VG99IVv0CX4wynQXzitAv8aKIPo01DPJUR
7fcPqbYnBdTg+hMo0UG5fUryoCRrnDc3px4VZcCxVNIfiJCbHgRtyp06zQm7OO4Iun4eDvGTJx8b
TTvwOn9Fcr1auUmXntkYA9LtqKOgmDLnJ0itofF9bcDMyETuUzHg0U/RmgTZsinMhUFPKe69YDAG
fmhte3w28rHcZ2bnb1AONNb2iNphNwsFZ4CeKZVdn4NqrI7rXUEYu1gs2XL90PAgTo6Ve6pIOH0y
3REKiM/F+8r2UMt/YxVtGQYqkCA0MWc7ExmysZ28il20TN8BWF+DpCL5RVMWeIn9W7ChDPngfS+q
XVENAfGSp77vw55NuP3J1wS0bBZPDoz8aUzIN62Sxyw5LTSjA3OB166Ono3rY8mgrOVoQ8cuPeu/
I1L1Q9KAPsLyyvZoMFChmIUHeJgk1pZ0dbOSCfkbb8xnByuB2g2IvxT397X51usq4lWcgZl0AmUo
H0rkHHMv6b75eO889tyJVTfLBHVKnKeDlBxkab40m2Ob5wYLRjdhD5rVJF9Y1aHMjw0lHwfDYr2q
noE/vDSLb/dXdDG+/wtCh/NEu8acR8HJtYQzS8M+MsZTbQ9Hh8dBXiHs7ZNt+WI6D2kcTsIKQV+1
EiUsZSfwuAArFyJA0M3Pqb90sObVxWBgvr4WDzTw8J+J2vVaSuL/M8b/7Myuz7YYCjf3Yccp/7jx
U+opJY9PlH2bhBcCv7D1nUD3mmd/LdK/vSZwShQFuqLGwfTOvCmnDa/cEsclAxwRnDtu+qtc7WJY
MzK7i7yB+shf47YwLslUB/K1iZ+S3gukYJs8P5T0zfzm2o8F4k0AyTY1glCyEi2oYOB64+N1CJgP
8DHof7lZSG7z2GrHHtehRXdmKV+ltkbatbBZ8BKE7gFygMAA4HBfHy4QiWtyECW/6GMaFuh7obUV
oJXkmJWPaQKCP3cMufa5jlfGdhvnXdtV//4hfa2lRQ98Jew6zsMkToO+t/x97obmGnBsaR2RFVQg
UhMNqXOIXFmbHqmSil8a28fbKe3ikNgmRz9ssorWvvXjGBSuebhDpHwgp3c9KDGQDhS5gl8qiLhm
rfXEIAvvqm6+BNcVZweWkwcjBn2tX0UrHkfFYvPNAspOJS2BNymyhNe2eTyNfEBz2MUHXBbMAgg0
XC11gD3MAx89mQMf603jgKg3bxq6rYZMhN7YN8e6EWAnhoj3ytV+E0zgLoParWOhPAJUzTzFEcPb
2WOv8YtZGS9Ax35yZIX5d99rezxWVnVwhzXPpy6i+RyojB6MgscXh+d6DmxDgquir/lFNvnWTSEC
4bDj2F+QRjf4uOkRWqMQExZg9K1GSIHG08qYlzYbWshUmlb1rFmzDzA79Iug+oTN5nSILKkDzn0H
kQOEAdfGehubg0bigyn1KR8OUN6W9VTo0ESR9fR9GHKECn+Snv5JmH6aXBEKs3/MHD/UrDEYivKh
kVaYpC7iF20/2oeBrSG/lsaOQpGOWhgqLze0jF3BfV64lF9AnRJoVAtQiZVsLWBcGjY4YVX2FuhE
vEmuh11YFBIRyPVcnFjuG2YEjeb/ZhY7gK1gu3KkFo4zcnSAsKkFtdCUe23L4pqZDZ0vLl5Mtlxj
oSa9C21FMJTIzk2SvNY1AVE0L56cdHff+ILvB/bc13B80KMDxNS1bVQdahfEkAJYt9faeR/dlQhl
YR6R40EjlwEwIK5Q9e8ftg8ztGrQpk5c0EFNDCA6pieDPiVrgKWFTXFlZuYRU6vrmK3DjPhqbqyo
e70/S4s/Dww8kAxIxaE+fT0K0YxmN3WTuFA04Wh0O4KaHAJf/4MRhJ7I5qPCDKjStZFGczPKgLq9
TJYIeQqJIJTg+39taVNNMIDX/J+V2WbjXeLpYwcrYmMFK25pcbH/++15VUfLZAuNA6xCXsqdS0mo
mX+48cNL/5dN9cHOPGZKtIzTHnam9ujFIG5KRODne1as+dkFLIKaLaD8IF8AXz9P3ZOqy/u8NnA0
KdAPIM8xJeoHZZARQJACH0zN4NWt9og+0zcpvf39HbE8n/9Z/3+cnVeP3EoSpX8RAXrzSpZpL7Gl
lnshJF2J3nv++v2o3Z3blU0UoQsMZgYQ0FGZjMwMc84Jwe2yuEjHmgGpPnN4PE2jxGgigjygDIAQ
9XVT62cXnjQoFrzrUIYoGYnJTzHpcVC2WYvzmfJJq6XsLKkDqtzATbJRqdCCVOV1bn3+aAJoO163
vnW+NLSYQKDwnDKU69L1wXuVSgkpyJ+bZ7g2p2xI3GUud6xsFAFWmiWQrj9jlUAEXpqRlKLtVbNq
/TpWoD/Ww6nU1BNzu+4NtT85ofRQ5TdIJN06Zn9IFu1kGNLN9ZX+yezfbDRan0x4hChN/+zyN6gW
claK3bQ++uFfK/vRANcvS/JxdjKX8ZI9BZeqkA7GqLqq1RZurdQP0qLdRE14GoyPSrRXjNncexIc
QlaEwgDeXP6gKDDtckJT24cqthixO0Cgjpadgse6qjerfmVE2PmwnOGCKkPrS9Jyns3atecnrflu
h8+KjE7LzofeW9Iaw756dOwoUaUMzJ4vdRX0zD51Z9PP1XLv0GydzzU3/P9bJ4ZhmSwlxOKt3wWu
Xnx07MXt1C/F7jW0vl5vdw9qK6OxUIkV4/1BrvSoh3rtkyUx3Ug9htEtkk9uq+jH2djZvO1F/WtM
cNA4L43cCDFWmL8d52tov9C11igeXz8IWxfO2qxGnwOsrCm63VSXBA3T3Pk1+ZFc/ByMLwNQwXE6
y+lHNbxPyy/XDb49/SvAkjwTrA2FZltM52NtWFSDobFE7bUXj8WhNWq3hngBwN6Rb9KHpK/PRhq7
BkibvyVDoxy8AlJWth/oMVWkKNtzGMZpSW0rc14I6JKmc9tB/ds9pa6KcD00O8JJhC6FTxd2syEv
pknBon+ebsPb3jxZwVmR7rVsOER7yNU3p0ywJkQSWSr16SwbFTg9Xwl6b9Rjt1Z3lbg3zZCBrJwJ
vp4j3E9W4QRJ4NiVX0vUYazRrL3Mqu+mUJZccjD9/aglkChING9yuyjPqqRKRzvrtVMzd/e8lrVL
iWc8RGu3/bpLbf400GRr1g8eT4zYHARB02gIKj/y9PSfZvlo7inPvTn56x6/siDs8ZwlTHlLsNDG
5JNVcdK4LzPDZc7soxbuLOdtpe3Smhi/9bURNn2LtayCgop8t550HsPIvLS0H+VycBuqi10SudwO
taXcXN/NN6mIYF340FI3Llm3WJVvSAFymOYSeLFV7cEF1jNwcZdiBegWzR+uHgNFKeFtIMixh4A1
2vl5qW4S42aQYE7e5rT+rJ3zuLmhPPNwOEzCjjckcK2ak96Z0to3kNGAeP6P1XyoR+VYpcz/PDSW
cmznsVt7bkfEK/zr+/m25rYulTFDvBoo3wLDuFxqMaOolTdsaKQz06T8DefhUOrdx8go/SmRHgdL
v0N359lc9uQ937whfyyvPCc4wxQWhXhuKctcMdKw9rtaPnfIZknfm9Y5I0h3e32NWycQUI3ChC1G
uSH5ernEJGpQI2oohMgZE83D2ta8yG6ASdBN3Dkdb92TswUZBqW7dViJ2J0Y+nnQ7VKp/WzJFm+y
apOootubhbxnRQhdykIyhi42a39SD4Hk1vXh+oZtuCTlyT8ShKSA9CkF/5eyzOR9s2o/+tj2iVtO
tjtmZ6Tf50jzzOA01Sc7f8qkT9ftvpk2SM+J8ZfE3KsqGFodwk02dbqVKG1MLtOoYGUiwl5jImCK
5Uo6I/ai0o02E2j/6XgYkS+Ba8s0JIgRRAdD9gJwF0nGsKmeNT2ajk0hf1yQp76ZmZLqjfKYn3Kp
PtWBTFSky8+lHkaP6WxpiCxlI0ox+nCKGxupTktqdhxj/eWXN8q6Mg44DVc01UQe07LUg61lESUU
rTkmTXSE3HIqkSJ/T/2vZ7K1q/bD8fp2vr3FXts0RZIlI6OYwbWEjS99zl/Sb86n3s3JGXbury1n
pCHvmAi60jgVcxUDkkNq5xVlD+YleoOMGkG3yPVObvBGXXV1DVTcYRiBNyEvWn/Gq3BdKpoSYaOy
8VXjPoyyz9PceqCxV2l8ikfnrkoOpuQgpzYeZOZBh+HyFC2QJBlNZcc/NTPHVyDBlV5FtTfN3lUj
SgQ0sqv6y/Vdf3utrT8UeisTJ4jFxfcx1fKK1n7e+Hn6YZnuw5cAXp6yQ7Z/++RjhIhkVZpFTFMk
oANXmBbHpiKnBu/rbnlI4sHrI/2OivPBiXaUFd7enxhbVQCRzlFMBndcbn0ROOi+pA3lOQtgU1rf
yElAaLU3X2LTDG1C6Ndr80dsjkQdB1Rt5cbvkDk6LKUd0/DR5Bu0FfaknTe3jzyW3jpYSwp2lytq
NISiJl1p/Fa9ix0ZWa6bCCZZFn4Ou53N2zr4dHxQDYG8TiNGuErjuK7DBDUuv4+lf/J1jgOZ8+jK
DdAOhUq5XH2W6z0w6aZRmj+QkEBOwxi7XF+5lCEUB2pCVn8OAjRrh9hF3K30NGKY3Dqn/T/Xnf4t
Y5njycv6/yyaYt4kL3KpSoWJQ56V20w6fNY8/TSf0sPgBofSmzyGBRybs/bB9oKda27rY742Lbhn
MJpdlS8SH1MKpA+GU3+PlO5QNXXuWvlYILCh2TsNrk2TjLGgSsRVRKh4ub+NVYdFstZn6vRWP2Zc
4Z0CJ+Mc5rtUxzd1fzYWjVEknZG+WZ310hTzVhTahhRF5ulbTLDtJfpJTc2DYtxGtnGq5Wen2Zub
81ZjYjVKq4zYj/uFkObSaBW2VDzjqPUN5VB+q1/Kl/kleRfcSp51REH3iyodrD11zK13BPAk2S+B
NzNZBJt2pHaaUtatD+oCsE13UP5WrHV9QhBGQ0ZiLZ1DkLpcVd6EZaErU0uo+5wU36b2JoMb4URH
mODHKCw8PdorMm09wUg4gmLCKpHN6kivXi1bShN9bjTqZqFxZ31Jyv6sPGdoOiNE84mUcSfK2DO3
/vsrc22Y9VYQ6K0vt7MbMDlmqJFaSovvjfaoqPcVdYzr537TIK1V2n+QNN4gprKwtKS+Ulq6UsZy
Cu2UCd8MTj+nRZHfOOPUHcuOvljAZMCde3XrtSBCXAs19FZJri+XajdagrKhyc62/RqQRu0ptJL8
UIZddri+yC3PXElXq+wIrVxRDXeI6mlugrjzs7msj92oFq4V8mpct7IVN7y2sv6KV99OUxYllZ2k
880scOPEOOrRcxi+6HWz8802DfHIrtguZGjFbpvZDYbTBX3nN3LtqVJ00IaXWPncOXuGNvaNEbbO
ShgDC4/C2OWK4spp0s6KBl/Nk+Uop33xZAVhugPe2HAEgiyydQaFrmhk4YIcsmCMwoGxENzzL2CA
/CVi+qYRna9/ng0zFOVWEhwCPPDphZwrzwqn0Sqr84e4cGmru+yapuwJSW08LGCAobYyhA1nECmk
g6wHsxPnvR+ZDIyX+iLxqrH9PQCvPOWQEB+q0Wx3Lo3NlVE4I3pby1Midz9NclWppQib8Y8ueqfl
T1K8k9htuByPCL1dZCVRM7GFaxDp2nayAbz5rUwjLBsN9SBV4Ed7BhseWiBpOy6+4XkaIA/Sfbqx
SNwKPgF8yJnVyOj9onXq09yZCypJyLBed4mtj8UZQv6Yfil9a8EljGCxAjMde6pEiHwFzUO5GJ72
rNTVyc6K5+vGtnJySGJcaRwkSsPiU9JWgxyFsTH6Tq5MT1GXGwdHalQfNqZxI5HPelHtoAxaS+op
k2P1blDN4dSkKHFd/yVby6YnBcOZ4GfVfro81rWe0Oe2ktFXOrM46xK4+EaZDmZXfFTN9N2Me+94
6EZVHogdtTio3nDKENW9NOm0Vds6ujT45hLzdoJQPTRKHJ+cKu3odVblU98V8oHYQnrivanu89Ch
ZCFDGpEtaW+a+kZ0ffFrhKdHopg0DaM5+FMnVwetDLrjYDqSh3hUcZhSLb7rKw0eX9/2d8oQ7iGL
Nt5cUEUEE2CVV8FPwbxTd3GZ5/noFzy0VmN/s9rHLje9pfu91MtNFMh7Y+o3F/zKonCRQ8R0GLKN
xSxiFNbwtX5Jg+ZmZVIh7Gc9zNHn6x62cV1QdoV9TVWQTq/44JYwDorALCd/Qc638EdncoOZ2s/e
QPeNm0+nRgetGdL+W86dZg2GwVyKyU+QR++ZgEdX7q5QvlxfzYYVWrk63CUD2hFan5fOa4O7azJ1
nP3GsB40Ca5xqGdHqWv3tHI2bj1eW8brgqGEECwWVOWxCxfU4RY/GUzpjjkb7aGu1Hon8HprZQU6
OHgfry7/K5zF2hznGrHZwZfiEoBm4+p7cLK3G4YF8LQkr1BTqGVcblgdhVIYBrhbO9dHp4YZYVmJ
x/zgvWtlzQwvi3KrIWIgYAXEdrJgKCUsHZSpG315fpS06KEuEWZckue10ae61fK1iH4F489+3JPp
fuvgdKnWPMRm7hgPopDr6HGm6kHWTv70M3aOA6in/qBoO4/g1jaubCKT0jcfzBBOrRYOkQKtdvKb
uWZCdweJufQ6+/d1795wB4D4NEkY6YR+szi6qh0k5pEzGt2Xw3dVlbj98uO6gbfXHa4AU4W/zoga
0oxLb1CGIWnMIpT9xirHY5XIOjUUc3oPuu9Q5OvwQwaBHafRyHde3C3DNlVNsjdQdzw8l4at1lCy
dIlloP6228wnc2IYmuRNshcPYBOyPe3tje9F/5cvBR+WSqfIAIvtIB31IVr8eupdebwx08Gd5vP1
3VxPp+DysJmoGXJRrFwz4fSmlKi4E/LFL+ebvP0RabqXMpebDMood0xtOPk6f4qwD+118m6hLjNX
xTRqTrPA1LBPUzY8L6N5GBkWaEnL7fVVbTihziBMys9sIFrYQkhCPbixY3mQ/SHPHM/q5ejQNPXe
AOaND0R/Dpo0Z5akXqzhB1bGYBZnkv0wH70i85ew9qw91a7VnYUPBAIexV98HhEycXJ1GjdSF0ia
7Nf5cV7eSantMQqKyeVnTUPFNQ+Oqvz9+u5tfCiEBtGvR5QMvSLxQ4EFD9LUkGS/nwzGMbU5esLJ
uLipWd92qSPvfKwNF6Slip4b2mTMQxEFKwKl1vXarBU/f2qYgFZb1ilQ7m3wTFOxp/SxZQsxHtXg
CqRWIIJiyl51qjYwFZ9KfBxPh3aKvTiN3lXq/fjh+i7++Vvil0PsgGEEukMzV9TD02alT5qsVf1K
0s/B9BhJIXp/jWsi1FnJP+bWRUMfgRjlpBflYzYERzkqjstY3faR8lSFw0kOnM/Xf9TGHQZF6n+/
SZT07A3Is+VUqX5axcclPkzBSTLvOv2c2y+93u09qG+LlWt5jeoaRUO+rsjRnCJ7oa2byr5k3mRh
7gbax7jJDmixWflTKr3Q5IWpebq+xo3Dz/PAULF1cuvbudhx2ehjZxWK3+Vz5I7WMEGZDbSd22zD
ky6srIfoVXnGyvXBWtpE8dd1lQbMLaVj6MzihersasmOqtyWNQrq7KNK5gNX9NJaTskrSutB8VsF
MfrKU4NHaMFTd8jbHQ/ZOPxrXsUkewqvREHrpfdqXaqRVnIQ6oofN9bRSIaUeQXJgMo6ENYi2ytn
b/gjpROV28ZZwd5iK6k2xmI05kDxnbE9BGb4hF5HYnxUhm+KxIy70b/uGhuJI/EjnCJkCem5EnFd
rm5srDQrMlATKgW1evi4lL+1ovMKZb41jONUSic7QKw6fXBS52EI9hT2N9oia/xKIZfHlohZfDIS
q8tMO6w5f/k/cxJ+npF6ZHjKrdSZd5WluTMwpLTRzkROp0SRv7fT7IXmcFuXPvKGL/EpeqieYZxf
35a3urhcu+zJqqbFLCG+/+W29BnjoWqL4kHZNQctw6b+vrF9ZTxl9tckiY6U/m0aVemv3nFDqBMN
MO3sZUDRupV/IbD+kMAxC5y9H7aBRll/GCBfoIUOAk3C98pANoRAxtgvkpeZ6U5JOB+SuHItqz+G
ve3OOgIv2XxudyerbVwjFqEKdV6a9IBShHBFqcdM7+xR9fueAbiDNNQg06W9LsfWcYOQhSgUYi8r
ifRy58fRUArgS6qv15+mMTkY7UIpQzsFxZ5a2sYVsv59gOFgw97exW0Sa5Gt5apfLNohzcMDaBek
fkI3Rnynso/XXWrbGlGyrRIyk+xerisPJw29Ez5cntjWqTZIa0KosKcJAVJ3omTxWxqj4u8jCabJ
IuRFo+oP8v7SaGyaaWRZswqo4pNRWAfg0cdeehy7/mwWe1WftxIfHBo+2Ro+r/mOKEWiN1HfMcFe
9RVpOZaMkezRkDFD7bjI8wEhBS8wqxszfgrj706V3PXjP5VyM2pIkMzjzgHe8iIKI0gTkH9DPhV2
ezJHpV7URfXt+dZpP4/Dx8T6MO9Nn9i0olOysCDh8+IIt4QyzI41dYhky0n2XhmmR63Jy7Nhdz8C
x9wDq7zFvLO9K7MJyT36Em8oW7OZ5GXKjeXnLZXv5uykJxDhJ6NN7ya5/RDGz8Xws3KOXa+7iyMf
1aw7ZLnF/7cOVr3H1NxYOycUNWqIy5QGxPF2SzFORVJkul/mZ2caEQnKXWP6iI7V9XPzljwCTuy1
IWGTw8DQimxKMaTfSyMIlTA9zD2j3Z3pQSvSD7P9jK5Jo9wWKsOsluxT3kp/q3y8QtWoYeu8y2Q3
YuKZWMNSIaeg+0sRhMe4K4ebIGlkr9ShE1xf7sYl+9qUCI5hrHgs18mk+3kpP0hT9jFFRfG6ia0v
t3JTwPsB3yTvFC4FBPSrPNZ1Xy4647lVafHmYyndTsxsP+n7XYAte3xCKklkhfBLBXsF89aMkdPj
D3NxbIzuYFovlaEfwm6n0bW1d68NrT/kVaSm9HKacB+wdzUKMUXsjrZ/fevWnypkMBTnkQqgOMUx
FBmjdt9kw6S2hk8zqGYYuQVsege4tHXML2wI28WIqMqS88bAwHScKy9qbx0pvVeC9jTLt5UKlnip
npzs0E/vHWO465t3Vf8yyqcG0sv15W59udfLFTZUXuXLc9ATvJDZsVRbb93UmJEszt6rv7mxPFIE
8kxXACd3+elmo53JGdnYLEMLrEAI6kVNduqyW7EuhWyiOjrVqzaFYMQx6xoBAMvwg7zLMjdVWuLM
yqC0aTXDoQy08EFVhudBz60MtHt8qwVQUsreqh5sPdqjGWxuLg8zzFgUit8I9BpOoZXFEBj+1J+L
/n5oH4yXXYfdMyK8gyjXBXON3KFfqozJWu6D6H0WJN5/+36vFiOUAuMejJ08OIbfpJWbJ990FBMH
aSea2XSSV0aEIhaVtDxOGcGBhMVZnRgJ8syEn+sev3WF0IL930dZ//3VFVL2YRFGDetgr1r952j/
NSOap4QvzjQzB6ERRXxKAgeIjew0ph85PxtlAQ76ddF6stbf1xey8eFppPy53hHOfCNpEiCWNcR6
gZ0I6aqWaUZH5j82xzKN60eoY3vr2irurNVSelFQPUHyCR5gVW3XJHJs+qP8VW0ZrmM9WeN90RZP
WRR6JmK46Wy+j81zYrq5Yd3Y3e3woqfoJR2LPZHnzcVTX1qjE6bviiXCXi+XpEDzzQ/I3vLyWWqC
g9U8OfMe12PDXZje+68h4Xj1TW9XADxwFzN06bwi5/33oQeOQtEGDBGVdrGFntLAl5dg/Y7q5FYJ
ZXUwZ8Hzf3CWV0YErzdWPGkU1qbfqA+z9WDl90injH/NLkdMGEwNFVu64iBSBCsoJHd2UPXmenxp
07ucX7TLd56sDRQAVtYsRKbjAqR7zcNeneCh6iJjptbh11kyP4xG8CKhX3YYasBeVlbIaOg7yAyS
LVW3ymDb53RJERsHk5Weru/qxnVFXqkCV+GpWYGml79EA607l0Nm+YrzYhkM7jZP9W6jbNPIOv4O
2RkAe2JwNcfjNNZWZ1Fyv0XvSVPvg/b99XVsnSYIB/8zIa6jD6tUKTHhaFTYIuV7X33pM7gvyg6E
fc+Q8OkiJZog09SWrzVf08g+LMNL2PtDv9cG3rMjxgFSYMp232OnvV1G40Mezk9VHP8a5J2AdO/j
CKmLUdjZ0ASlhcdDbZ3cNrIZbvP7+ufZMSJmDPE4ZoFSVpafyLSaoR8P8V0eHK4bWbfkMvCl9kkD
mASIFg7ufOnLVt8FZjY7lCWZr3rk3lM9M521Y1MujhfD2ojiMLqJ7G6vHvp2dat6CMBUBLII3cX6
4KJ1Wc94Kc1vKMZHyTuLvjODk/9+dVBZkWMmSUGsUwgstGTSrEBvNN8ev1vg40Y6EfFDGtx243Eo
93CMbytBpIq8kAgEMNmGOPRyL+W2qQdLnTSf3inkyyQ+qn3WHvXYOlRMX1i6YSeoeevvGOS+5T9r
Li2qdDrT1NCuUjR/nI5J7zdQPYrsLnT2Jnq/fQ1XOzSTQCVQuxNF+LUQRd+SvqDfAIDySJiRMguV
Pej+9mr+tSIcqioeDcgcqoZO0OAa7XltM0whUljzznW05Xp0genZr9pIb7Yta/M6SdA283VJ9nLU
aePScANzx8r2cv61IsRN4VTXRt6xHNTyT2P61GjM5FEatzZ30p+95QhOLkVUOEo0HXy8z+2L56j+
ZFvfrh+kLQ8w1ykXlEp48UQhvWVeYqPTOEgtBZv7JI+Hd6sG0E4Xbesyom6BxilFBUIEIeoqnX7M
1KXT/d75YIfvDDi1zw5CSZU6fAglrXZjdZp2co+tQwuscM3UuItkETqk1VWfDIyy8VHaPdrNL7Tz
lhzN6mE+MFD7dH0bt3zitTHhhrCDqc2SSsIn1Mcq/qpXt1HjBcaOQ2wtCfrCmm8jwUUN8/Iekoau
W5g3q/vqmHwypuPiMD71QTGjm46my/UVbdn6065g9hr8NPGTaVkd99xBOnzJePhmlrkbav/k3XBM
qp2923BBXI9ckDhTZkLJegxexX+qHs66PSWmHwZLcztmTNhKsrT5+/WstxykJYBkXHXCqW0gQTZ9
mBJ2FT24u8HwB6XxShPpXylIfhhx+OX6Bm64BFh0pJ/W3jm9EeFjGYuemgCRLb/i9KEBlRueVRv3
GcAEz5jlm/9gDVzhH01xqp6CA3bpiKhzi7W5MxBmG0L6ugcm50y9N6mL/cMEQLI3FGpdgRBirCrC
zBxEio2DJtzrfR9rs77wSkk1pHzNW3JXKm6Twn4qg+RdE+51xTfuQ5VbBNQ1NEEkbYU11nmKxGBr
aH6gjAez/J5Hk7dMe9jxze/2yorw3QqtW+q65N5QlxttUNyiD9FbGNDl2XlH9pYjbF8iT6mRwMTy
FX3pT7lSfjfHjLZgUO+NJt1I9UHC8KkQ4eCOV2Rx57QxKvsk1BFUn8764ktz/L4Oh/uCok/WPTma
p86lW6fFTWMPCCO/05jVHHqMdVzyzDPqeg/It67tjevAIIJVuupei9TXQs0bOagCDTjsY+cEv+dM
9eKnyDwvgV+1dAfSMfwPJwQwxdpaQ28J5cTLawbhFThmeUXBUlNdSy5OQ/ohn39FaA1dP4ob35Uy
EXJ2q9gwJZ31vnt1nzEA3pI7iYLRLD3Zkk9/ZTB3agwbPnphYv0Jr0wky1wlrdZRY1iW+GwX5i1l
0uEQJEhkcNuUOyvauKFXMPGKbGKqBa/4pblwGFEWsgPenTIO7x2aEa5WBHsyVVv7pio0OSzUmLhP
hPNgM2gs7obU8MMuIZpPaNEjrLI7yGXjYaMxRFS9YjXWsWaXi2lNgvh5KOgI6McEJYqsQAlHKml9
vshTc77uCxt+vjIpIP4DWKIFKOxcDnY50zPq8YEznOFxeeNw6JofxfzSZtFJVpF2/vQfLP6ZO7LO
TkKu9HJ5lTOGg15icQ7VFy2K0rs+117aprM8CCu8QVkc3Q6zJEFHRm77uvF1OcKxhjyiQeXgnV0L
OpfGizkNgzgpqffqJyP4rh3AWPQ3Y3+XdKfrlrZOAMpC9F34lIxPE5ZZEyYFstRxmpktn6vfpj5y
s6D1Use/bmjTXSB8MQaTBBClg8slmTD+TH2hMil12bGTf3Xad6t57vrxNI47n27LFHcGgANAwQ6q
lJemnBaGDFeU6Stu+ojI5+SZzs4H2kCjmFxK/9oQvlBnW0mmpFQn7WE+JWP9EpotI1R/lUXuUYjz
Wmk6t2HwHqjFziWy9cUAUdDhV2HYkEZfrq4HOhuWzoIgmVkY7sJkanUMPKNz3tlK/Pv6R9tg+5q4
4L/GBPfomJCNTMZM5RI54JgpYtC7j7mRVQ/WoDg/FXC7N7EWm++ddLgb8qV6lNo+/TYzT/UUKfbS
uwE+Hnptqu7hFzf3YZ0JDTSAcYXiAU2iURknO2OaWV3+nLtvatgj8JF/y4PdRvy6SvE4QgZZ1ZKZ
4mKJtMgkqOv/+0yUM6OBloOkHILCuuk6JHMVNypqFzn5X92Un1Tl+/UvsPVkgBoFogqIUdXEKpAe
F7NZxQHNhfQIO+54/a9v7eHrvy4E80ZgSAqcUlKG0J3nc+plyzl7uW5jPQni5vEYyfBBTCgu4ki4
zl7aGcCY5dvlUxhxGtW7/5J9szUcdtJTbktRziQzso4CN+XGIL8vWUu/J9WwtVGABKkFM+MUnI/w
/jDoLbQUcHE+8iwGQxWZYqA8xv1OuWprq3hpIKrSMABbs/77q3BkNoMybWcG9DXmGaZq/WG3K7p5
b702sS70tQmlyO1pwIQshWcA/7eZw/w1W/JSpsnUoddM8m3cjF6CPPN1P9jaQliepHIIYnKIhHiB
Wi2Fi/XeKoMjzKqD0lpup9+hbbNzN289nq8M/dmCV0t0skFKB3Q6fTNCAGbwFONBUijISeif5orr
aP/lq9FXp7PJ9QC++3JLe62ZbaVyTL+qDFd2SrjugZs2/6EevIp1/38zIjFI6RZtTBbMRI1lv8tb
ZbyZxuknwm47sdbWlcP0Cti+ZIkAkIQ7X0LSq6b4bPmdFbp5l3hjk53+3hdgl0MAoQKDxJhw78yL
Bm1+CbkTJADMY+uBV8tVJHkK6e9fS9yNIwsZlY8jokbnaooksgjTt+RPI/H20twHirsUe2MNN2KO
CzuCEwTdtPR5woqy5tayn21E7norP1iqP1v9ThVw45r41xbEQSECcMaeWYarw8md5gIHkOzEs/Wb
v/5EiBSt4FDqBNCchAUtc8RYpYSngYsC2TetYJZJtDSe0sBWaFRrT4Z/w+vAEyq4G817SEjCDet0
ih3YKoWXuvtZKiY47A/XF7S5a68MCAtKwmWRAwAujAj+mmZPrRYRLtxet7Fxx7EIQDaUq4jbxWZR
yrCGtpoLyze6W8X4XS0PzFJq073oc/2pwpN6YUa4xPVBU6SmZymZGQdHoynTs5PTEyhKJfbadv7e
l71xW5ul8yHKqp3rbqPPDJYNlvFKToQYKQpMaU4fBUsx2b6RtJ46zDfF4OrLCxmna2vNTRR9UPPv
vQGaaG+e4QaO6dK0cDWptVQvsYVpDZuK1t01zXJWovQACXT8WeiZFwbTMdT0m8Jh5GCQ7RSOt9eu
IjStgJBfp09d3vVjmshqPaQ2hJLy1E/h3ZxFdxRBjh0ddz24V83oPlm5joldPpfpl+vutXVGeGSI
QinFr/oFl9brTE+Z7jzbvjq0sZtlaurFsrwX7m68n7QCnXXeHPMpAL5fWoGmk5V5DeZ/VRuZmq9J
mZ1GZHEShPLi09j/vr6orRyDxgLqtsSIEHXEQoKRmKk0BTIcA4Do04fUPpQl45BvIJ/coKl96Mzm
sNgfpWF6qWq3YbTr4Ow1Vraub9K5VVCYJs6bqSRV2+OtXe74j2F3CuSbgaEj0iHbk4vZMgP2CZgf
JQWHp/xya1OD6DKcKdFLo3kcneEmJJ3qw2NlmrfhnhjD1mUEbpqkHotgGIQLz+prM21H8CDZVI0n
u6AfmbWacZurlXlS7XzvCdy6YKkhAIOihr2StC8XN89SKKWxRmLqgAeSjUpzqekzqzdRd5ptmytD
gor0d0UGGcIDaA9ZaTgDK5uH7qZrLXgfY6m4dfgQxebOO7hBiOEUvDImHHmjA8TYEtH6kxIbiTvO
mXlTGaWduoCrysMiLwNaSnp70MK4PCpTfjTUpHS1Tv1YBqXsFgtQ9VFDs2UMLOW93Vb1ccpq7Y6s
qLiR5iRhCHK7E2xv3RTr1tDZlNFfFMVGIxq2cpObYIHK+UXW1Ft2a+cd2DZBYOUgFLRy7C4/dxrV
xUyv30T33fxVKfW3WZ73ZIK2zsuKgoBSsUoki6RBNUzbqesM9t4YPcAeZ8Ar95MdeKHSnDs12kGt
bPkVNe01SaGBRrp3uSTEBPO4RFXKX/JReTS0jGbd7IxnXY3mH9k0Df71q2/THgKZBkA3nlJHuA6c
fm7NwSE4jTTTNeblFLel25aPrVOcrlva+licFxi8LIyQTnDiXEKwDqQ7YfBgxSdQYoNnmvXeuIvN
9RDUaysxBK0J4QaoWmMuzWoNsYrxnKrlbTeo3lKRhWXOTqS1uaBXpoRw0TbiWJlM2pDIPg+HGAku
187NPc2lrSuNYJS8ywBRaoippLrCLcIoBgAWIFUmmYzJiqxlONlOsJcS7ZkSvhBYpoGu6hrUl+Z5
zE3b7WPmuWXTshMHb5UAEAKB+EwPC+0RcVRHUHVTauoJyVfxPhl+Sxa8hOycTafYSl3m2x+d+H24
B6PadA3q9/TbCY81MXudFadOnASjRlXe5f3KKSzf65F+b5jt83/wdaKJVVd9nUcnuEZUB+M8ZNRq
ZD170iJagnK58yhsrYbsmOAXpCUkauFp7bLQbJx8svyh7m5HpzklQfipiuQHZun+uL6arSvwlSkx
2s5GO60XG1Op3t4Z5q9Y+6z29cmBZJbkO7a2loVC/kr0N7gDRUo4ccJAkca2/LE8hvJ9z2Cy4ZhJ
5+sr2rMiePqiyGNCSRd06Cqk8lxNB+rXVXn6eyvIDjIygVyZGuf6K15VgVijUik5N57a5w9xfKeG
UGqn2pPAZv21JZpSKxWOiJmQWbAUMqeeyTAkJVW1FB5J1xcFRr3dMfLCduq95H/DH4ggqQ9SxcMD
xWoTMHpt1prI8ac2PheLQwTC1/RmCSXVtP+Va0G24+wbV60BgQlv1yiB6+IjXIDmq/updHzDzH7V
cR57+SQ53vVN3EhpkSYiHmRF0MxEim0L7Scfx87xm95jzFdzi2cE7XGp3epbucd/3bhr4X0TVNC9
JrD4k5G88o1cIaqw497xFQhFrpyoodua8cdKN3ZcfetjUUhDiQtiBXK7QqAaOFG9RFrj+Inyqy3u
nEY6mRjLStWztM/Xd3BzUQ7tmjWJ4b8FNyQkr2anmR0/7J8BuRXKY7pXn17/hFB3WPO0/5lYl/tq
39IkitE/Gdg3R/dolJzCqEBxpzjE45566NbOkQyt+Qt1VULsS1PqFOf1WLOawfoxJNpd+dJkjbtU
3wkSd87vluuBU6G/zFQXC3r3pamsKU1noJuFfKMbW0jlHZ+SOzSRxg90lK5/o636wSpG+T9bwsMx
p3YTzo3MDmZefrf8AMHpPMe38eAepfRo/z3h0XxlDhTz5dLGcGbyH1MJfCt+aNp7tX6YPpvyP9cX
tb1/TI35P5x9aY+kONPtL0JiX74CCZlZO5VdXd1fUPXGbgwYDPz691BXz0ymk5uoR6OuHqmlCmyH
HduJE3hTgQwTk7lo2Jc6G01sL5x/77I3Rf9SOT7vMN4seVL1ArR3G5HHqm5g1tj/BApu82Bww07U
2QEiDDPozXInY4Lw/Iy20aHpNh6/tVsFXkoEBYAQXzMa1oOsTCiTOajEv3T8NNTPvNniRlm7VnDN
l0sro6PGUS9PaTZBWF+BrPRlULkHUjujHv1Y/6OqH7cPam0toNZYQOwO0gJieYlkZceUDooep6zw
ASalIIiWqweikvC2pNUVgaIEoQbKZaiXXa4oYSh/zHoMvdPeZF1x6yxCbiX9D5WX5YFADQHxNwqM
gidBdVZzR27jF3Q5FYYHQorKOt1eyQpNB1ppULdERhfl12tbUTFdKWU5xnABIw+wu93BVljntToI
WFmTknulzL+CGLbdIZc2e9zi0pHUFgn7SpGe8kkZfH1O57BKNXmnDQWwWRpI5VTMkHeZoZi72x+8
vFbiG70AOZDMAuGCIcIlG92aRoaGtxe0JT7EbfJMpHsSv5bDEBooTU3Ot9vy1i7juTzhRYvzNKmH
WopfALF3Okz92QH38JH8B/oPYM3+XZfom8oS9ksx4vglNdRfTqxY7kLp3CJzAmiLmxUKQpcYDFWF
2+pbeYG1iwMA2lLcQ/b16uLYc1lMhWY7Lxn/AAGiK7EfNt3KdazdGVD7Lo0mCJIAari8MxYvbS1j
efxSTVa5DBUqQqXQvrFGZy4KWHTDFK2cGzoEF6JnTB8A0eXyOWe2XOEgQmIpHh3DiNTsT9MPyy01
UzDn5RsquWIgEI0tGA2oI0iSBSvkUIwFTGgpvYC+xdfrPEyryVOG+2lA22CO0VcYMV9vWfWVM0PO
0wTEe4kDYdov1xejA2kqqbXcA5AwgbpIStwtpVyTARpr9LMsyG4s71JG00oYgzTp0kvO1XBAc0lM
1MApNrbvWsoCFUTSGPYbBEmWsH2J0hjjSKEYKu5Xkuqu5gyuqm/kVJf9uHw3LqVcvaWx4gDJE7+Y
hHuxXvvpFo3HtYIvElD2xTQYXGQxTorlBZbISYzRxOA+eQc3ty+xh2p4vv0grW/Xv2IWxT9T7J7L
VaxlNe4Rkdq7zNHnoxKTfU1ABnJb0vUVulyQ4DhmY6dnPYgxXiyCdhw/9Y3QCcfxP0hZ2ECRr8GU
FdzVy/VUWQcHZFCdpUWrim1PlgMLiKq8y91C2/B2VvxTOMBgUsGcFZg6JIcuhbXayCqFUmgBC6r+
SZ4Gz9DvJ155UhmYxXOpnhIuBaVTbySsV+zsInmhsP6knxJB6YhcaEcNbGbd/VDyL63mEmt2aRVQ
M1S1aE6DrgHCLrOf4mfSBrK0kywQoTzJafGux/aprba61a6fLXwRNkPGDANsv0h5kcaDoWXI8aOp
6zsZRjczvaE+wviMX9Q+9ZKNc165gCjqfk5uRr8Ibvrl1iO52DJ42PFLUuJRbAew74NJS9+Is1du
x+Kmg9sLWCaMDFn+/ex2cElOZs47bPOE56rYwSV0m62uwpWdQxsKbAt8OwN+2bLUMyG1lRVckvDg
z80YOJ1XDm8pULqwnHTyp+lnZf26fRNXcpoYion8toXKNJgjxZymonGdEdZKL1bdje2ukRSldCW0
yhSuPbPxhzm0ueqi36M6SShM9V4D+C5GaHbM+Xsgw6LA4FBdSm+YOiks3uiGRrKJIb0olYHifNN8
jPqw1XC4wg0EKYtBQGiMuulVZDcNozPVGhZsl66qVgfdIj7IF1xtsj2HBSXZdezB1oontCwEvYR+
rb8HD+ITFiSvhj4vUCULCgtWLTNBYVd64eoxb7/GPcZYe8YWT96awp5LEbaTtlNhxI4lvUj0vbOf
tYkgaRjeVp9rnxkrWTJBcFBQsRIvBSiVWqVNiiRC6iQrw9DiX/Lan17rv295RHIGbZUmKjAYAShm
NWbeK3xWqiTKE8xBMf2CPjhz7vXFt9sLWtu0czmCzbA6s++YWSZRmgP4NjXHZundoxvWYsX+XaxG
sLTZ3HSJYWLb8nxGceS4kEMZpkswYnrYOqJVhbeWaR6wSsjqixwKzdjQXrG7JJrrb6W2K3U/V+w9
hkI/G/ohpaWft89G2bjjC3idDv3YbOHvVuiJkI46+wLh6TSrNMH0I5ZEb5npAomguSb3q5f+DnM/
08KjGVJHXht79161NeJubadhlZf8ADhz4AtePqiNWtowR0MSgTYknnZ5FzLZw4Xb5IBeUxzQxCPU
QVoU0+OEwH2WVMWWTC2JSnAr0Z3dhynf0M0VN9A4FyE8G1wy1Dqe9SRakoiSBhJc7dEq03Cz7XfN
CmGqLlDH1gJXEn0ZpyK2lWZtGrHnKTt22e+xvWMUo5uTDzBHxXK2BQ5aHHHBhcYr8o9AMc4hs9Hq
rczSiJimO8y/GynfkWWBcerN8n2tYIpqFtEy7zZiubX3a+nPxfRIJKkQQF6qx1J3tfoZgouWBoVt
wE36ylFGnnTU9B5sjOm8/bysHeG5PEFLalbBblpdGjm94nbTy1zEbiz501Yjx0q/HUjnZDi/i1XH
/wgLawxVGzvC00gt9sb0lXZ3qfmT27XbWveAnMEVrpMHtVuaupX5+0heOwkcqkOYNRsWYu1enH+I
sGIrS2U0sKhp1A53ZfK9U9/ScUN91kVg8O0yaRdIc+F5KZ18nFNVSyMKPWGx6slF7bJhq1q1piuo
iYFtDIE42lyFlYy9quWOCcpElvpK/X2kzZtS7fOIWeyjsE9/ryjnwoS7juGrbcGZncJ9t+Fm6neF
8gwKGrXbIshf08hzQYKX0FQKkEedlUZZVvh0+q2AnljvFCROtib7iPuHDjTY76XLAAkfB8d1edcs
htusxTl/acjOyeWgU3zaBIAt+um8c+INE/t5dc/fFFGcYGN7Rc/RZlfwFx0WD3U+lfhK+mO2fiZm
pJqKb0+/piwwsg0kjGhwgBkCew/ChM9eRUecs6FSIzOMWJNf5rYJSknPXd3mUTtKlVd3xYFl8p/b
mrImENEWckRLtRatVZfbWiltO5hFpQA567gNAUe4/GYxWDsj84Ys2XjA1qQh2EKSbeHrh6d0KU3l
tQVWJKq8jEVGPKOzfsREDuLWfu+HCQP59K2gQLRFFq710siKgTLIFKGIdikQQ3DrjqIF4mWWCw+z
Ze6JNr/JUn1EXtvDaL5nrYl3rNkaRrmo/bn2CGJF8MCUWYk5FRALx+KPAyfFkbu32we3JUJ4onNw
XiDMTJH/LdRjVbIABc/dbRHiy7jAHwBER4Id1whcAMJptTRJaW9lSeQkVTBbDsYdKPus/XpbyvUR
XUpZdOYsaMW4oWyIS/jm8ohpPxj/TTTHq5TXsiwOKXISzHlAIfL1ttCtpS2vzZnQMqtidWAQqvXo
aU2ABK0x1kbZuM3LBl2qAZa2EKsDBgpom5hBnAp9pqMBKTrpXK3FaIqOe+gmLfMtWNaWJEEbYmci
UjGRJGLSEdmFUQaRelhsldVXdw0zk0DwjEw52kgud40bpB87CikG+KuJA16Xxt+0x1c5BagdEpUL
ugfXFpl/QUojUdnWR/jCfLQAq08kt7PQfFw+dwEp0s+e5wLdcz44I15ua8X1nYJkKDHcVmTDQLp6
uT5w6+sd6R2cV6pWcG4wq2zMdSu4LWVlF5GlgNcIXwPsE2L22iR6gvkXMbw4lRzAoeAyJTkU5gar
64pGXEhZ/v1MwxMpVYsUQIhIse1dSr5Q85gyGkjNRiv/VYC4HBfidwSISD0h7bQs90zQqNFc0ys4
Nlr8UfRVYINHzSAvdPzTtI9V972XFXcyDnxEW8YQAnCyu72dok35lI+EMFAs2FS0uV3KB5geQNiE
ZLCSip8amU/GL9MrEPpb3vfauS0dAAs2H5xW4kwWNanszkkRSeTxHJLBepAHaW/pz7eXs3ZuaES0
UdwA9gex5+VyRmAH7TIds0gxMjC7WJgz8dTJwD/TjczvqiBbRvACNgG0GgtPIAYFtlZvT1lk2GFX
mge8GalMPWuMvdsrWrtVNvwL8FkBpQ48jLCipEkKMshZFGvp9zipCleRwah9W8iVw7bM5QF4DqqI
3YMWCi8gSAqIRAgtoqr/Uk0vvUX9WWGHUg/sog4A//BmMJIjhNlqCrrqo1gkI/xE9VAGaAY3+nJ9
aj/JdqJpeSRZk2uASni2Q9lEU/rTKM37xspCi3p9dqdbXSCzxm/L9zbXN9Z/vckAEKI7BZQdeDcB
jrz8iDaLYyplcRHVLyTaIq65SsFgiehFR3YCtfhPtbz87UTnVMqtpIySCr0MB6c+FHE09v19NhR7
EL8XwN9lj1ZBQzsNHTI+Oem+xkQFvDgbynR9CZdpk8jGYDwcrojI+N/qGch1hqmKpvKnRn8BJ9nw
jRdtTQQ0CTA/oEwxq1TQ10ydlcEBBj1q35v+SXn4a3QadhP8P/8KWD7g7MVM09Ko1bauotgwXKm5
o66C0dDGQ45E/e1bsboUB28WkCcA/4pTG6c8ZlXPmyri/Xjg8d6sQY6rb7EkX78kmDAB9UdG2l4I
egSz2c6sxewPpYrSyTzqqG+o5Q85bp6r6dft5ay4BpCEO7ZkJhBEiwkXK6NyMsUqjqbsvAzTIft3
RkC0UhzrvvOUKfdMHU5kvIWKW7sAF4KF6H1OTHuScgg2aZTyxh3qL5l+pKMelhX1ikHyKf4qPIwO
0WB4+ukPXFcT6UInur0FYhi86A6o01D8BjXBMhvlUndASgUQ92xWUTP0bpInbsJPNT+YeHp0CzTL
1YYGrcr79P8BTgakV1i4lZa2haQI7psyfdEp01u3pKRFqnU0D1xTcm9WSBnktT7sb6/02q4v7Zx4
0FFegoshwsnLepBGMOmANlDvj2aJSMDybdnPbP3rKI0bwtYecXCBOTCES8oLbFOX+9qURtu0mNWJ
m1LBWQHs5EnPaeb3NPZziVOvYhkLjErHmFsnlcLatsr7uOHtQamrdJ+wqfDtkZQbkLu17Udxdpm/
AZcAkzEvP4uj8ZFMDcWT7pB7PTa+VGZ50Mr4MNH4sSFPbQ744u19X9V1Cz2WIKVB+IeK9KVMQ+nS
sc9MElnK4/ie8nDQ8LyPTYjCb5OEQ5O69fBsWkdV6dwFJFO8lUe6xUi4YtBQxkPz0TKUDpgqQdFr
zP6xk5jUUZugoW3WGnunDPm0YU7Wni4MQjSXIa0YVy4+KEzRKxWxUx3ZIcpBb6XlyxsnuPYEn0sQ
LpBmTK06y5CQwgXJ1F8YJqlviPhUzss4E8e19P2g0QNocXGWQceZypHeIdEsOy6qM7r0jpmE/Kce
2hMmolFfj/dqKrsc0zDMY1l+gCON38Wgt63+TPU7eQQ9wzzuOAs5Ii5DDXoZVZbbarWyD9hiTOID
IBsdvLqwD0zqczIq6M418ymcWPeL6uAcTdutPOtVrzJeSFSj0c+KopENxjjhysyV0StEHwhCe71y
LWr7WS57QITveuMo/6DZG0V1nBpeEfvSJnhhRaEupAt+mEPmmZMUeXEZfFX248wfJeVYZB//YTOX
aMdBTnSZHHp5RTPTKSYAHPEsxBICncJlTeHn6VbE85lUFRQLqeolCAdhBBqTBadaJk4sSSmegmTe
dzR1peRpQO6/czDip9jx/KGlYT5zRLC159gRyQJgEEGD5qlF5Wb2Mf+SZU/JGLDRU2jvls4YEvse
c9mPEt8IZ1beC0RGyA6D7gYeosgtmjEO7inVIlFZgwbKsNET2dNiCxS0drzAgoGQyMGNs0SQAXXG
eRxMnUQN/0hGOczA2FzP4HL/c/uAr5NiqIkvNJ/ocgLpn8h8JGPMrV2wso4a69UB4DXr/mAWrTcB
iOb84OULj82N+7libi8kCq9+PrIyT1H6iGzwyTXEb3Li0+KP2lT+IG0NW169pKB1ArobwGsAIQUF
VlKt0mad19E0eXnNcVRvtfXsdB2GxDIvycy3oj+0g46chf7SZBu5kbVgER7FQooE+wLwvPhGlEDc
IQ0DX66mLuZKuXKWPsT2EDSW9Mzp9J3UGAvaD6dq7Nx47uYNs7OmrLhVyILrQHFcEeGmUxYPKWCS
EZFjKehYQ75OnSRvpBJWpCyMtABpI16CMRVur2OmZV42BY3GprN23J7HQ5W3yobrtKKqyIrAeUJk
vzSxCXvZSWbjWINOo15/L5PHjEhhLCt7JVMCh1qehcEO2vCXoEm87IDJAdUIgClMnsg01za12fZK
3URVwWyM+qg1bxj0LdrRlSsBAdAOMOUgWfc5fe4sTivnlCSS1DURCFJOcrnLkmFvJdzLzN+bSIMV
83ghS7AbVM/tpkZ2IDImlB9n/S7tpqPh8A3Nvz4sKL2MlBkQREgUiKBGA9O5s64hbSTrQd+P2l5X
Gz1ox/yY5/RRzdrvjMlqYNnpVuvmtScLySC9XVwt4PpFCE6JizBh1lkbTdWxzhEiOY/IBEl54WtO
JMdbHT/X+7mIAwJhabhF7n25G2dn1w4qkGeW2UaV6XfDnVQ/AjSz8WSubCa+GOA1JCRQzRLbrlvI
VpySsEjhzR0AcE92973I7kAgGaDE973Odtqme3N9p53PqbBwzBEIoivwcl285WpjdTnDllEjmHiO
wXw9AJq3zc/K7qELfxmHiQb5JVVxKWUwW1IqpdlHrfVTwjAuo8aIpffbMtZ2D603mI218C/DZl/K
cHjRZBY1+ijXFF/OMF4P2f3j0JXeEVN//xQUo5r1LrwtdCVbDVw6ZuuinwAJBPy5lFpzYnZFwVhk
VNpTzRygFbWDMyQuij9NatzPWeYWRf7eF6lvxpk/5I952W08zCt5jOUrADcAFg1FV9FZqeYyy+O+
ZhEmI/jmuIOhdPty103fdO1RkWS3rgevQU/AxupXzvVC7nImZ7cCk8sbzjH6M+r/cNu3dbeQIgrS
ntk3HtM3azeluxHVKc11iGdthSkrVvdi1eKQpCqZDRhdSJcz+aMdfnEeJonujkq3wys+dXuQaYED
x9dhdG8v/PolX+pIGMq5gAwVZN4u1z0ivWnlQwvJ5JdhHFR+KCgqmr07d93utqjPDOSlz3wpS72U
BTLQokAEAA1bOJlCGj8x/Y1w0BhgCAaYoadGcumPbxp/Il2CjMZ95fxEEbLlu3FDzbZWLYTQ+oS6
fpcMLFLT4WA4YIMYw9L4qFT7ftKzDWErscKybqTC8SxhP8UgFEMYLJAcViyiZqn+sjUuH5EvciZ3
ruX2Tz/3vPWyKWbzrgC5Q+/acS4rh6JtSR3oA+93c5xX9LlhKFEllaH/6EhOSzcbS+u1rohKQcxQ
cGM3m2r2ouet2vmgqC+kUJFLWoVpbfTyYezMXLuzJZI+ZRonW4zxn4/S1eFiZgtGTsAHQSBwebhd
7xSjakw4XFfe1eG4z5+0vbWPj/KOHiSMgXA5Bt3evdY/MJ7LOPjWRm569f1CLuifDxA0OWu1sTXI
zCL2jvnUupu8qLuquBvHn7O8z5vetQ5t4xfKhsN6HffgcDEkfEGBArlhi0pNeV70KdbdZ33pUTOO
3V4l1X604uGrVcVJtHGLlo282ugzgaLuFqRuHdAMRfnYuFXW7FXgcCz1UFi1z5B1rMa3Sp89aas9
a8W+osSBpgP8RIZVJG/CPS1tqqgsyipV84qk4K4xzFszV9feYSDmYQDA5Y74TrBCksFaJltlHzXV
Hcu+xepv9a+negIyiyTIvzIET8GKE0tOMMsoMo13eYia8ji0O76rm3sOyoLuDkCY7ovp9ndq99A2
HwkA2BtnuOiieIbnXyBYG6LyOel50cNLP6ZJ/9B2mHrd/k4L9ETv2J2tsbuW9ydWbHE1rB0i8j9Q
16VnHjxJl7eUpp3qSG3TR9Jsy691DvcFnQHxl9vrW5WClAIy8SgSIV96KQUcNUlD1baPDKOWD6Xa
NgcDncQb8MSVUBlZPTiwIIAAIhPllUsxcTvkMS20PkLvXqB/2KHp1Z56oG+axx6JvmEp1eViiYd2
Lk7Yu1QbWE8ztY94hpZbIxsLsMaO/Xedm6k/07y/p600P6GVEC37mkLuNDNGHkixMVQ7s7LdPCfM
R05DfkT7do4KdmUfypEMgZzOPOgk9OHqaty8NYVTPtbyDHr1JNtqIbp2sAD0X/DqqB4AGXDFxT8h
9NG7zB6iSqLpL60pU4/wVnmueaLczx2N0YetlWA2wKwGEPDQmR0VsMn+vK0hV9ccX4Ew67NVGkx7
YrTVa9bQTXnJAR/XDhl4Sdo0OTC2xZZ0pYiLGKghcnQamrHF0reUTgBqqT3HTTfK98Rm5gheF45e
h9vLuTICn3KQXgbf85KcEt5kTSJFwqeWRw2q0H6pVX/IAEZAvZwwpSqr/dvSVjcPpHb/k7as+sxX
VXPbIAkcpsh0SOw5Zint5hIs7y0SJcF/EYUy09JljJZZwaiSomnHuOl4hJKD26jxsawG38rmDeO9
fk7/ihGMaAPQT66BNytKbeOE1vb4qA5OuhHhr24bCABAJKwuJkB4lTK55zRLB2xb3oZEGXdm0x65
rexub9mqLvwrRgRp9Y5e2APaSiOm/mbDkTuTN+SvjTpuyNlYjiYcjVXM1JAMHI2NTmUL1Yy8612T
bY1GXl61i1cPeSTcIaQjge5B86HwyFKnULMiHnkk5036rbZiMJqmbTy4XDaHnQ6MuB9n6uRjtNhW
FmFlhaDLQnUPVBSAL4kRfUkxxcCqyjHqpc6zSwSCZrtT0DV9+8DWVggCVbwUmG4BZrXlM86uU6pk
2DWlHpHM2lE9UrvJzcpR8doUS+ttwMSrrc6dFR1ZqPPRyQm4BnxWYVNV2oFDUJ1HoEa0ym3avnYt
Of+dpTV6M0Y27W+vcEucYLnsVtOG3ORjxDkPHGvuXAb+AJfG1egbsb1hl1cuMxrcoTDIjqBn9wo+
xdSWaKk8RqSs9ro8hChu/S18FEp5LkK4ynqvcvDFqWNkll/1jvud9FDoH3G8NR5nVQP/XcqnMT1T
DdL2QGWr2hgV5VcMJdkpBUYnO9PGwyRuGAwTsGvgX0XSBQg6kSAjd6SR5N08nkqExycNqYCDnQDG
eVsJRDUXpQh7hhQScvulMp6M9xyV6/iOK66sRdg3ib/fFvWZ/z1/NARZIlwUD6xWSR1kFdK9VH2z
q99z/N38rpL7TPMSmPm02OeP9fiqTo+z5BobS72KBT/lg1hymYq1sPgK9jjN7EabiTGe/FZ1ldmv
hh1QZwg78wegQezg7fZ61cU+Xa33TN5ywud6YhIrwyGPJ6Be2Ksx+8N+mgIa/iEh8UjI99MP/NmD
5xI/pUMZ+lskK9rWJwiv2LCQcHWGOp5s+VtpPzG5cTHSflfnexCQ8PzOMieXK9lTXwCnUX8z2cdU
79KZHJAY8uz6rkh/183OrAJ9RE8ac+s5mklYdAYmXcX7zuYelZ5RjzkwUzlynXvTxp1eVxp4a+gD
Qt4T2dXLTYyZafZ9ao0nNfXQSxgu/7UHLVj+Tr2xDUY1TI8bqrK8tFcnB76MT4cY5SDBitLJMQpD
lcbTiIKU7tO6yXc2xhZmgJWy3I+taX7o56ndELuuMWdyBY9nbBJmYozgeOrU2o3BF0p4YFDN0+Nn
q/QKvQi49FWhYTI89M6BJwtz35JEMbnhp+Z7hVJIAgbaLH6QyN2Wg3mVj/y8P8jfgzAejUU4i8uj
KMEvrM8DjqJFn42Z/QJlu1H6pe2q+UFtXBAKue0xLhtv4x6JcfGnXGBbPk0+RvIKdhFtPRgom+A0
jHQIcrNzkXC5M2OYKpv4gPK7SVL6WrmT4rsWNHnKA6WnvPOVDNDSPnOrWbuzkoCYz1N9pHwrA7K2
LcskFBC44C/QhgqHNpjIkcfU7k/t+FjxyqUZEojeqGfAuRFPm04JBRvzvXG4vS0rOooKIqL2T4Z7
AIaF07AaUtqdNJxm+a1T6nA2w65ugpFUO41vHMFiBYT7AFmo4AMfgsSWJbxkjlPZPNHt4aSPT1RP
3YG/FQtF4P1g3znouYpuL+0qHMWJwwWC2UPhCy6RCGYadIkYGDQ5nKair1/HMVF3FHIDNEp5MkYl
77TSal4yHOarmnDrWBJSbyx5xTACBKqgAx4fsaQTLreX6qCtbzNnOEV2qrp9r7tyHdbSrxKzJco8
vL3gz/mH4gYvzGCgFkFtBzX+S2nl7PQSqUx+KsyJPM66IUWlxaQcMxoT0+Maq49jD43XwDPgJwyA
TTItf5x+l02zeo/ETfMbDdGTN8V9dSxoTYPeym2vZ01/12f2l0JNNSQEJ9ObAfzYDzElXuPgMUP1
kS2Ft49W6Wgo9akSSLzMdvrEdBeOrhro8mQ0btdreG8MrZk3nvg1RV4onmCKQKcKB+5y7WMqN0lW
FSCtK8lXQ2WY5vzD4qCsxeyLL7f3+So5tCjWZx8JerQ+4beXskqbgRc9rflJj3eOfsjr+OAAi0NS
6lL+B3ztfldVwBZwr7Ikd5q3uOevwIL/7wMAEUKiA/W0zw888wno0CezJTX8hDJyPNph36SBCqtM
a1/j8107HwiGw0upa+o/5f617klgN6Y7Tu8kTzZKEGsqDrgMSooLjPOqXo+0uDHoBuUnKf7e9D8n
56mgbmu6Vv1Ybw3JXHtBTA3lbCBIwEIrdkhPFmhTU9Lzk8pytIWWbmGZ8MGyJ/PngNk6ZeL16oYD
vX7YZzKFhzlpR5XW6sBPWiz91IBYjMOawoQmx7rsQmkGx0uPZJYygg9r9lW2idoRA4XPwwa8CrAV
tIdfNQTOlLG+VBg/Vfqdnh+a/t4owXb6JD8obJeNXk3RIU7vFJT39dknD/MWiHD1hM8+QLhamL3S
6NOibVoq7QzQxI8GCeJnvYlDFIceLaJv+PhbK14+6Ey9F1atPDdxzOATfESh8tBUzr3RmxsIzlWb
uxCH/G9nhbBF4kSqnRw7O0ndHvGXLzcwvOYhk0bwMWmAts+Y+ZwGueFWW119/x+9+ke4WNSKR9Xi
k45FsjJ4ME2P7pzUs99385fXbr/hEq6fIHAZMPUooIlEFxJ6faWhgyyr+tbIe1a8EsuVJjSPvW02
5qz4WfZnWxh6YnSQ5Qj+XZYmo5rJLT9x8ptnDyb4UWLNo8Svivuyc0Fb+Kdmf/7Li2wsZQesD3UB
4ZIONSMyG3BJe9gum++0wEC4RN2h9yTHHYy93bNDz/bp79uCr0DAn5fzTLAQDdLGsTGeg+NyzgcF
Dfnx+AVNzy6jeAPxDqYm9VidA+n2VkvJXUkOnD9QZu8dOHcc08bmjB5y/ZQ2z438qgKQg0BEKdwx
HlHqG9xC39vDRkQpZmzETxa8hK7hbOxr7JU5+OVhmVqZ8D1DGuzvtwYZayTZAH5Ycl/Ld5zd4nTk
dT9r3XjKnQcjSHek97SOutVbbISo05apX4Kk0Kxeyh/dF6c9oZFsp82xWzvxsyo9III36wek1Y7t
o9k/j3PItf24mcZfuRrAR4CNC9YEtI0i5hM4+FSh0rIbYTUfRzBEaocmK/1Jf2qMLXzUujDgAmVA
sa67/+JsHgupMnAPiUvIPtE4uvJcs/gpA6JAhnzjCFZOGmv7V5zwvpkKUaq61/nJcdv7OAzQrnL7
jDfWI+aw8tEw6NzI/ETRGdTI5m4iH8kxCY2ZuCUfgtvSFsUU3Nvz5Xw+52cKhRZlroPlhZ/uDHfY
2Kor8hXciotfLrwgOtUY+iXxy9X8NZa7nWp1yLfoB5KgdxD9Jx17AljKYgfwP3vxiPbaZgG6t08t
cNVqxh5Amrqxu2sBDL4JkAfwYgBRJxIaGASQDZD9Qzfl+tmxYvoI+CqKjwNTLc9Gu8y3QTF+w7m3
jphO1oKXsSfphnu34lcjVsP1WIC74NATbjEgpr2TalBZ2rykaiRjrk/qmUni6erh9vGuWcQLUYKf
kTeg3W81E7ejsZ4asmfvaLfyp6y7l6Vj9rM1/PwhHsGSQTbM46piIXL4zA5gpq/wImpFHLetIkFw
X9uu5HAdXIv5FvH1WhJqCXv/EbO4PWf6242E5pMd85M87e1sCobuDpgACsj8t6QP2/6pv7NnzEBx
y6n3W/KhbGzw59zWqwt09gHCWTKq5G1ppEgGH8ZgOPWFC9jdrg87jz0/GYEWfJfc2X/IZXfyH4dy
z7wxRLuKa9b7l42zXlUrXQfSHuhUcDUIXkIST1U/WQUScuXjyLyyA7Rnwowpv2zf8zyE/+d2etS8
s4652uzF86PTR8zr42+3P+Szs/tqT84+REjSNUVdz5iDhLTQ01C779h/JeqqPbMeZiWsgFMvcSIR
Ju4NiFtVfj8XkdIGbMaQ595nTTAbfvGUKolHyJfbn7biBQNFi0QVEvhINJuiusAFduwsG0/aUL9n
TvNrYndp9XFbyOo5oGgJngzcchBwX+ok0CCToeQ4B7QJScjqZp4NrjAfUNRdHbN7lOA2HtrVuwb/
EIA1CwZXvGtkLAZe9fl4ajjJj1o3Fx9TmpONvpTVvTuTIuzd6GAwiKU02Lui1+9jrid3FGPtg9pg
zuvtHdS1NbOE0gqcnQUJILY+2b1M2oxhC+FPDQELpqMaqqEcxl+kAEjEd2hLMP7084N87HbT9FSH
yf3X4jAFzvc+SA501wdKyAPyJ/0w0L7UH/Bz2L1mQeltOQRrEY+DQP2fbxWOWwPDh25SvAC5in7C
CShQZAXih4S+FKrq2s0emDL28F8ycRdihZc9bnJMTWdQZYk+ZPL3On4dtINNnozSHapnquCVuX0o
q+d/ts7FcTl7auvCVorULseTNWTTsR7Bklr3Q3sw7czYstLLnl29IAv9/NLRiHsqLK5VCShtsnY8
1Tt+ZIEakmfFl36ar8vpkj/1vRmQcGtSw+q9PRMqLBBdumhj0gjeT4nHdzk4oD3a1jowXun/cXZd
u7HjyvaLBCiHVyp1dAe3HPaLYG97K4vK6evvki/u7G61TuvOwQAzAxjoIimyWKxatZZEfCp4wFM3
ytJUxyDo0VQnAWVC0xKNSpgqOKXMbiVVYMLsDsWqpVaR7qXY5F1kdU0mWfIa89/znzWePiq5GpGm
K8BLs1J14PFuQIFJZdoFZ/gfjsdfM9PLIGakuK4yFLo0pPmPkabqDbsJXMIrX957gx4thXtmlmLP
H6TL3bIiRY1yvTjyL09OJViRIq72YDZgV16i6QpyplVg83lgwBmvpW7QKxftoQgSUs8ARsgQuWOZ
vmvlR66smQ+P+cN3W5EyaMRferLMRy1Xg5tsb65gmjQScJQS1/RCu6xPVXhRRfAfrhMTas9qZFFD
irZhrZIKQGvt3yd2URP5uziTnc4EWtpWDD49KJD0wEzoLlLMKit0JVtKL86eZLSPAG+LHBOyF7de
g4HObiMWuDVc8Y3vV3L9LjMx8e3Hvuk/fO6/ZibhpgvenIEVx4cxY4niq4ZSiKg+V8mhlFgzDw0J
IQ8PCLZqxNhrEjaECukXivgjUVYsBcFJRuJgy0WNzgdL5BVLazC5OQNGzFW+qbpLgwyFGAHB51oS
Q081Au/H6zCXxcaX/bsOk23fuVRpOLbGrQCumDDYRdpTnofvmXbUwlXqZduBfReGc8Juwmrl1jUo
AcoNo+5y7d/qpo+PPwjh4sIADwEqRqPfu7ouAtWvOon2cC9K3n2IQTPaETujy2Ru1ySJtLTKcw/n
a4OTnQZCUTH0oXRw8Z5K+SiwFQEctw6sAHKBEAR7vNBzdwVKiywwdsjPoxJzOzt0owt8R12c4A+P
fpb+mkV3YJ0rdvv57w2hxo5kDxQ20Ogz+aAuI7Uqn7X9pctzoFbhxJjayYp2NdDgoIpL3np8I0zd
JtRLBSRt0FvETzFcoPqrRLdBaXSgih3VTtslVjI0ulpvBG2rZdxGCP5o6VKvydxddG12spweVwmR
5Cv9JeBPSrkJ8rcosh4v5Nz2uDIxrZEPUtfTlJH7S1O+tc2hKDrwYFpBLBI1uhTR0u06t0GQNYVs
IDYJ6iqTMw8Go1xgKNNfKh9pnAjPPuXE1yu1rVc+KoWP53ZvDJ0qAmJlcH4gKPwBm1ydNU9F36MP
CNdFBGClsBr+Q/hFeaJEC/fGvSO7tTM9YmoUxoEHO4y2qZRfg/KWUb0/P57M/Wvm1sjElVdNLMU9
wGIXIB1ynRdddsPQfgkpO/NwhxlQLI3VH2RTp+ltLeJ6FnSMeKQCO9ipn4h+OjS9dObAGF5JmKFZ
0zc++GL6l0TaKmBJRQYh8xlDAmogF8OVX/32g29Ithf9JgU1Oi+ueWp4uGnautXzpWW537+3452s
PW2DQFJaoM4SeuyHU7UqjUYmlDdkb6GGs2Rp8gESAFXKNoelQln76jqScjPyXqHYq7Ogq03lBTDx
DLYGM8MFgXQYWhyEaUsOJsX4UadhZlG8FxofBA1m0Tx3Qkfytn5OWVAtWG0J1o9oIACVhCIYTz0k
WlyQmK/rBopnH2H64SPzC8Yb/t/ikAE1gJtH/QMISfTYTwvDbaOqclfyPeognGuqRd6TCCRiehOF
3493/l3nGUyNVwqA1ejYAS/UxA0KFPz0gPnwFxHtviyoJjrLo6bSP2vSeZDNLD80so9Wx+fCk/Q0
gGDVKWNOwBDLwZ9Q2oI343eifin8SUzf5fpNFtBS61m0WtggM27gepjT9kePy+DCXJG/NGLEW5w8
mJWSBxskXKMjWquCBe/2QwV1eynh/gPABeR0o4ToVNoTAg5xEoHe47KlBOm0nBxk/fPzU9Q/j7vX
19f39/enp4+NgxQb+dOSWP/6159lZC0C5Hg8gXDqkzs482W51bhBuvg74CyIbHeWZJV6svfswK62
gu1awjmxh5W85kx6kE3WVkISgzSkXj0eykz6GoRh0N8bwwG8a6aqHYHmQa5Qi+WLBGACsarcdD0z
NZn3crUEUZy1JeM+QdvJyEQz7TDm/FAJgKiVL+zGf9esYVWR7Ck15VWhL8xq3NfTDwz+F7AjoQt9
RE3dRlM9K4RCX2vyhZJDr9ek1d8OHvkWSW4cd+8bn7Tk5bHJH+zKnUlwrwGqPsZvP9fD1ZWp1Eqb
ZTyVL8Z2XxwvB+uXtTdivde1gHxa6wOUPMnFInAr5/K4Wq301cY0bRJi8sZpu3CvzjwIUUG+Gs3k
4KOhKGVYmskXhQQmbYzSAZAvuIQrXYfi5iZGNmmzBG1aMjrtfMCO5rSuwxLgwfmi/+o/89gUXoXd
8JR6pHkBdzZ99p4X1n28ph6s+xTAyQYhnuB+jnU39sav/cE6HFLDOvg6Q37l5HNcdCvRVYHQdfFk
YN2fQ6J/8IQeVifpWJPVwkb4wQTcDwisbHilgFlkCmMFP4Ds9ei2vbj7+ry3il0cWLtXqLCZ9tAa
Ovd9Ar7zT79RluCJs5seom//Z3jiVfyqR3qYh+GBM3id7rXnorHzCO9/qxLeHi/7TB0IGwwsCyD7
gSoH+GVvT1in1TkN2AonLCHDrtGcdiCufOy8vfsKpqzw7G+jfmFp76NSQINHUokx/IVc1Pj36yMG
abs26Dz1kuGLSqaT2UtUHHNb+MbEGMpcmUgDrUtb11UurC1uALg1QyswGb0hr6+opq3E1SIU4/6l
cjupyUkFEKEWYo9RLp3RGK3urZinYhs53Jk3qIUNukr3S7SzP+5vskVBlAjgpQaaDIhBT9yjzOU9
78UlZqkDeLH1dc3M9U8fenGMHhOU/y1qpeSc25Dpscs90BDWuAaJ7RHWOsdGsAqNjhwluyChGZ58
AuE3Mo6+xv9ldmCAO0J/BXxRb7fSOt4zazAXWa7ur3OzJc+MpS44/NmdcTWhyW6UkyIJGKVQLkZm
eSeHHuIFAz8FgsmSjXwfGqJJgDZBTXG7MdDAz1VJoyiXyhB1YeseQQ9hhRZWzBxW0S80gK68TWlz
r6VVEHVLLX8LzQy7siN8RPfMYx1Yu165T+3yvTrjAlGrwesF2EoADae0hKHaBNCWDNQL9OTN2vxV
rBVr2PEm8S5xoLuvj4/+TGoM2Igrc5MzAnNJPKSheqnNZlcCmm8pJvJARDM/qBFYENM0EVMTZSFq
uyOiRLfyjd3JSfHcEuIdAqYp2+qmWtOngHSkIYX5mq8bu3lyzccTnfGn6MVB3yOHtwQSGJPy51AE
ahnGnXpx7dAQVmjJJqrFrvKFEGzJzCSfLag5h6wpzCAMXHVr76TZ4Qps0++PZzMDnoDs7NV0Jvmz
WMU7ARwn6uUtXaMBx4pOQMSevb28G+zaSImCKxJJzXduyfD4w9OjA4WJUdQCzJnIJd4eHRmhPI2l
Xr1Uu3wjf4Bm0ShMUBbY4CL/LS1AIcbNNzUmIgpDoRRg8js+EzZ0c65tfO0i5GYgEngoFNFG5umW
LKznfWZrBOX/tTRZT68SfDp4oXbRfLPVJR+41t3Yxl8/y2bL6fxCSDe6sPuJgbgJH3FkNxq30dXN
VKJ1pRqSVLuku/BZfuaN4b9auX8MTKv9FQWPrTsakPfMCsjws7djLXFhs8+9ASQRDw1ICUDDEuoZ
t9MAKAWUaHKuXcQ9+5FDu7L4E55Tkz/zC2/KWUuIEkZwDhROkMS6tVQnrlgrVatdCkryc/hbqQiy
5DFpfTJ8KAuLN+ucrq1NchxVJDeB5NYa0nMjXAxNMvTknbh9sVWeILBS/BJCAuWEpRf+zMU3hkL/
THJyk4c1o7o8B7PaoTqEz+IX912zCzt9zkFd25hcrhrNFDD3NBoCWh9tvx/oCDsUf6hVLfSNztQa
oP459v7gNYrGoynsgAtcED0kqXsxopLEx9ZZ88fe0CW93HHmJjjEzuMjPJMogkHUFUBTAaZFvMVv
t0jMNimjVjDIbkDga/t4kkrbGvenj6qwb0IczUqAARD05ACe+m37yViPR3CnMTveadcjmKxtWlVe
12cYQWGgoetEFNO3hM/SltevT7yRGNp77IR2/q99CXAQY/EMmBLwQIija7vyJb1aJNygSO5FYQfL
5dd5wW2GP+i/X5jeOPpbnwU82o+c99hxj5rNrZ1CzsuyzkrmwmrZBnHo73zwlFWSoh0z47slaovx
126sgfYVtHJg4oayDHbR5HnQC5EcsFnEX2IGTjhqi9SgrlSYvFAvsR390MhObImjtp2Ahz6i6Gkx
ivcBj+kHQbowwxOXb9hsq4brTCMKOtFc5tV1v4JgpYV7FjAT73nojiBakXgHUZquCHb3xULxb6W4
z1msDw6HCjb++118ULrS1GfQQbHoefK2fReQ2rVcz6hLo0LzghwSEMQA3V+/RjGk2EBhgMA8QQ3M
6aKt4C0gdO4uUxQbfsj4wUX6Qwh6+/3EuqhAL4UXZeqrrpmXfWPkCtKIYVYzJoja8pXPg4wur3t3
YefMWf6RI4UwBpqip4hfUeoEyWUK+SJ3DGfzHeT8PIHP1mWHRQ4kLbGVMkpPEoiQ9MdHcu7Tjh1K
SMwi8kP6dHJvtKDHAXu8KgN+A5wEB54Wl7DRRkodAWrB+8S3arrxIl0O94O3CdVDCqaPnNuzrQ5y
T5/RB59In1q/HQarLIgnHzloM8vZL95bRaopNAEpLYa+xH+CfJ9ULno47Tp+9xK9kUgd6eqWf0s3
knhi1cECY77bWoW6G7nzH0/0Po7/2cEjPylSf2gunExUFiEYUQ1Ix4Usf8T7qQD2OBaMOs+8FQgK
eqNoYh60REKzzqXyVMUya0R9/uzJSW3wHIS/Jc012iT9k4wzFD1K9UpIlIDw4LAlOTTcSJMq3frx
uO8BICPWDgSMcJ0AQsF73u5KwUfz/+CpsSOUarzWoKD8xDPy2o+htRoAwN50LihsXOg8ZzhrCIkz
sNOHS8R59/EFOqrBizE+BsdM8tS5NRRA+bAY3EsWJpBF5OgpxJEVi5ZQNBbk+JKRXB195SVYohy7
T77ANPjfIcOExAuurkksKLqykLMF6zkJtd1WF1YtZzWs3VZG4LTVBnBMyf0WF7usxg1x6/RGKltw
hnIa3sGSPB7aq2tDjqjARmXqOWGtqSbLoFzUuqxr9rTx7TLgwGTRlOVq8F1xw/tMY6GvhNThkBmq
4KMLr82rpXByDLInQ8K7F+IEoPsWkU2f7GGxqdJADkvPKSIRmbaw1GU2knS0m0pWIdDeqgEpNKIq
V23NYwc9DMvUqoIwXKs9v4RQuE8SjLRo2JOjXCZi22nqzwvZIKsB/3G4Z9XXk2jf/2FLEg06GkpD
vLNEo23NFOSn7oETzdKzAM2hUPZjk0NMf/M78KqJ2SoJzTgmIapjX31jS+GGSqbCbSXB0LQXxfFE
XWGW1nEMT6friGQlenNwT4NZaLKjEklqPJq02FEv4M/2Pbx3hR2UhJWnXNRIWb3R9rvfhoOdyMOC
H/rJ0N7ZxusTFSr8G3Da223VCy3feEPmObz6BOfhGt65ZwCNI362qVWdb1aReKwki3UN3ig+4hN7
bl9Eswd3SbjldMUUeSIcpUuiGq0LSm5Tk/UlWPZ9oDZ+2qtBTgI1sc4lxc+p53TwKwemtDvBFJSN
t5dQN6wOnCluk9fhTfBWyomB1y8MTmelhc/0UxiaLBWYEXAKRxDriN+4XSoBnaFtLameU7aRSU99
/pLmZufZLtVl97tidk1m5/V7OoREEHd+/7tgDZmzFeCCOolwqY0cQwN2+l2O5wibmXFjiIw9gE85
fIpjM3SPFKxVhclEqxp6CbEpnYQvVEjdZ+1chesCVBIVkrvMtyiffFAQ1Ny+3gzVu6KRzgM5+Tp4
jvqasOmmkpYwnD/U1Y8mP/H7IpM0YhKIniPvS9lCsyMpu3Pg7bVGjzZB+JrnJF0lEXSGa1zaaM5/
T48hXUWSMfg7r7Jk6ZXvjP5L9tYecxaBDIfYZW/U8NhaeZDdGEKEZ3gbApk0tKH3Y/eIHrRHRbYE
kSi/XHGtNA60F6EuApShD3fX72TFEod9mm1j4EoD0jBrT9UzFI7pS1oYmWLm3bawA+WUvaFJ5fFN
OHODo9AkA6AP4mPkVqRpxKtA+5tlZM+pIkvOdWDjc28dEq0xANaKIe1sq5Xe72mFdjUT7W+lnqKf
ayODGLzfi+XCcOaupZvhTO6HONWo15au5/T7BAS6ilVGRosiOvQ1qP9S9boomiILNRh+iU7j7omK
MPV6ISbuq475bkhExnOYlCRJrNdFpmulQiTZKlNSpAlBx/nSdGd85hj9w9lzwCqA+e32MKK9WxCL
wvOdin1icPOEQ7f3PZWUGfAUKemEzIzAJQU1xw2HoLlRcRz9fq2pSwRW9w9nTF/43+aoMb82bblO
wozPxVrwHapKLeFRxXiSar6z80bh9LYv012pxOqFcu3Rq9hqm2peZ9Ck74jsc/wblWtN79k4Mvic
o18ZA/2Txzt1doQjrTqL1yAL9N5ka6AfSQmS0g+c2hVWRRAamlLogLKXip2Vll83Zsms07AxfHoO
mZe42GmFFSmAK38ujOT+lQjFHOj6jt0UgG9N5eDkTBSgBUUjR7YjQJq4V8Xq93BWkQg9wTUvrZAx
fI8OoApyHlu+BwihzI5oEWSxqMyiLjiJVRpgMXjIJMaOnD+lmlV44ORZ0eiouI4g/w6VfQJFBbRb
sE+VbJZqaaQu+5bxlw6MAX4KPjKBAmj61rJAVseurmbBBqZSwlS6IH35Krhi/IUH4F16aTLk8Qhc
RXwcJJ4ZxF2Rw8uJ4HRwQ1bYliVQPDHIdYsQktYd9dePF+ouawCjYD4f9QoBj7/TGmVSYHwDtoid
ApCIXblEbjNutck1cvPzk2sk4NsCOHX8PNc/Kf1L+6UIm+ypUfWlxP5PTejWErIQ6NcBGAm5b+SY
bldPKRKXCn4UO308bLxwL/YbrlD2br3LnXwQzZa+Z/2q0RFbGIzoXh4v48wDBW/nsW9LBhMGB3nJ
W/MJz4i167u+U3AjDVbYEnC+xa3VxPu0CElS2OxS78r9frk1OYmS4h5cUZAI9J3Bh+gbD10bMNhX
+fswSN8MkkyPZ3h/lAE5h0qsCH5AcE1MM7xdQjtUp5XAEfw2NvwavHYsZXUGejcL/uu+qI9UGZSy
gezTwEkP7v/btaSQSOhAlB46NN328slrBtD+oNeM/0ZGR/poGjNOzdzioEa6k9WDBtHpPfh5SF2S
lN9GSxXcmXAUOVLwmo7uHtSI2mQ8SpWFIc/EoVMx+3akl+D1hDlLJ9diBpKl6+SgoiTZk/IoOJp8
LLqVlyHN1xFlicrwvq6EpQEvNFKzoI5F3mRynjK2SwoKriynEL+y7NIUp5I5ComkgzLfC4jsoqk/
dKTOEFArFjeuhugsWvE1T3hqPt4Qc9tvdBjAX6L2g8vm9itFNO9ajm0BkxIEhENandqFEFbA5dJh
FSp5bCBIWHq/zBkFORM4fUaYPESWbo1KUelziR9ETuyrEBhrSnbd1u9c1WyBQhrwxAu1hRfTTAbk
hz8BXx60xyNXxK3JPneD0u2xqoP4W+zXvQKRsgTvDbEkyXOHYLwMTK421SVY8NyBk8DbgxZ8dsyO
TcIsvq2zEI/w0FHkZthzYDiJEvS6VMWw4LvuQyskjEFANRKPgsRv2mwj1C3bQ2klQoLDB0lhAOe1
cMnMOecbE+NnvbraXPhmdPmHkeOXHJThIlIPiNu/BEAXXtj0vRegIUnKaBd2pFsoTc3tmOvZTYIh
2RM0hEN55KiZpICapWP0MOYAScoUPHcVqoJ2Kknsf382oAs69i5BJATXwe18B9/nBlYrI6fqQzTM
XlwBCuWCp4ddhvO4JI55p/UAhwz9EjBzo14JAZgpZ5lLm8gfKOaIdlXOoug5IFXa5ZuBG85MUDDg
2VIiw0OsuuKgRkYoWPQN0a8Do2IKUCGoQ2pGwNhbdSl/KWEvgNqKCbbJwC+2tI8OanJNo0SIpA3H
o4MJPDO3K1OBGCNLBg6fI9nWEtKuaNUjqvBUUnQ1b9CaypZ2tMTXM7v/sEQCy0M+DpmPiQdnqdQL
Yi9FjpaUhgeJDy1/ZgY9SS/IdQuFVeOF3qnbkjXQ88t6S1HQeFSnk0YP3Vgb1UCqMWWbqViXzwY+
ix2WNsGeoSpaqNU4Poai70RuwB7SgQ62pLqJ3mft+7/ei8hfoO4GhKaEAGkyd0nwoqzLqtgBNRG6
bbeCZLS5KaagZPn12NJ96zi24LWpiasEs6rmRkIZO/wePZfrNyW2Ktd8rd8CHQQCZmyhCXOTRbqi
p2ZygF5gv/IO8mI1+j6mBeIXfLi4KUGkjPLU7R5rXIi6RUGcOEhPlwblIfw+RCRW/v0FeGNm4qBz
lcZJ2EaJkwwhupQ34Jry+S3YY7qlXOc9Ug4LezWjaXDL557P1ipMCc+8PYC/+FV9lzyiGoyiVyZS
YIHVtQS1r+eFL3qf8oVhRD1o5FZATPCTFLly3L7AQK8myBIHcDMTCfeP3in3ofUdHkpihYYKcAkI
gY/y1kPuY4v7Yyn4mrmcbgYwDvBqAFIvB8AQpolTQAWS9LIWm17Up9bjec5kU27nOYkrPJECuZ/R
xMkgt3SsWwPUcbyppuDCtBh+VV74YiOnqwWrM3fTzeQmzlBWy0ISNUxOOXwVvxOC2lRkiG+djkzw
utCFjW72n6fHRsfNP/FFsKmywIRAl0P9wVZcLSjr8R44DKrEYaDpq4Ma9ROXRmq7dRPpQRMwdt3y
nS6mdAlQet8IgE2MXQwsJAscJB7nt58SFRwPhaI6dmKw8x3Cqss4XMWeWOtexnAAY0n5oD6PubcX
j43Asd7FtJB2GaUVhWRPlLz4Xth8RYxWNl8ddkF9CIKM+cQRlLyV0NQMyDk0tfDRSJKDU7bgxKww
2FBWhr0nQQPEDooyk1GWaLXfjICo2eoiKlIkFzXJ5OLO/xS6wIPYchcW0R4SYF2q01TG3SBKVdoa
jz/E7KEe6cBwX+MqRHnpdj142khSnuWxg5xCxTSGWhLOA1GCe1I0vd1JKF2rehSAF6rV0em7qDHz
w8E/3QrXA5g8JoAcSsMYBChOH65qiQWYFHrLBCoppUcEqM6Ae/Y3eCo7SwXQFEUSyy+JtGVqcC1X
fwrmzX/BKsfQAPKw4gHRkudc3qPu8nidZocJ0DOIUiWE/HcU5y1aYPssHGLwiH0HH5AX2jG+CHre
wgpqo2ktuSCNSvBc0nOv1gvpjXGfEmCyG10rYkjMYEZr1zVRsIx4vYjWTbcuAtz9JFcIG14WRjt3
pkUU0oH2BW4Tb7Tbr1ojVc4MHRc7tF/l8rbOIxL5FjKFArqaQ+G7bgNzlKNqQg6C8W99SiJ3E/Ad
BkdklDLztSq8QMZAbtHX9tqH5x5Ah8Qocoa0S+X3OV+A1xSe9HjZj4+427EyfhG0fajFDur7jeHV
cmbkSe8SDUtuorAqkzhO6KoomCWerHEVplsP3geIlbE1BwpBt5bjgrp5JItYJZn1VmUnlIAc9MOT
lOTZwjU9Fw2gBAlyfMThYC8bP9iVw8uU3JOKIYBrFzgRzNZ1b4YafUHBZ8NG+VLhZPYmQXgLPeRR
mhc0NbfmGESaQQ1GF4dN0PDEaVZYkwoEWdVF7i1UBoLXaDB6f+kCG53FdEGvzU7uSVf1AzfM68TJ
ZSLnR0Xa1+xWtXBAmWibdXZfLDxx7vFccOeg8f1RIZYBJZt8wk7KS873h8TpG2QjgDEibvnJA7Ze
kpp/RVlEPfqIi0KT6Y2m1BWLxZ0KeL8GVuvhD9dvXHFhSDNhNkaEcr2syCzilcmI2JxjgpphECX5
GrRAeoAWuEp65plS2gus5m8h1erpLJMEeg3s7sJDcy5RAJEf8N3ISFwhRTHx55Hi+mA3j1IHWq1E
Dt+UHnU+ccUoG0Gw066yY+9UqKUZVAspitm4G0Z5UQQ+EVnIyc0qcgkgfg0stxLp8lPJpoY2AC4Q
QuMOSjUs1Uv5tal26OonXmJJcgnXiFdhZqLhfuBQ0vOtWAPD2FMXvKixwbo6+PgeO8aZYwhtVQTj
SBIiezU9hkxfSSGXcKlTQdQEYpde2YAdY68tIW3uwaEisEx4e2tjohJCI5NQLs9rWYVQVerEu+KZ
WSek1D1g189n7vy7IPwSq+NcdvDG3mTXtUPaVIUPe5TsfUv8M7ZvnL+Hp2O0k8lrRgTdKcP/x+09
c+Jv7E4umjTlSnUI+dRpfuNFEInb1P9IFVuClLSoBrYIzVdX2oOti+2eS2brYjiZEUdmhyaieksz
k8YLmNKZ83czonELXHlaZhBlFw/Q1EG5fOwXyIyGTbDrO8L532W3SBsya08C+hBMlWjvnPIM9X0c
KGUGe32HRsoV0q5kTW3/ucM3B8ZeZ4me7cd+GbPJdX3VEuMr2boleXm8s38wExPfO8Ym/4xjcvyS
Bs3HvoYdsAUhCdGIgNIwAbEr9t13/W6Xxi4FuDUjG+e5/TydlhKxc0nhG/uTa7xMGyHn8nHdCYCt
YCMsdni/0NDuNtTF9H08DwPj5H0+nvdczePa7pSDKOhr8E0EmHetQ3oL7fZ4buuxC6EL2xDWj43N
hFU3tqbXqtgGsepjjqqybcAHG1ZHt3/pvO9FiMxcsujG1OQqTdRIpL2AaQmHBI02yMmgR7jZli0e
uaQQn8JfUFFt9u5Sbnvec/3dR9MSi+R5CCp8nOieW9Gc1FRn9+wLO2yib2B0hshgQMBCzfyZlxcy
N7PO+cryxIdh+7RtPGB1WeEkcwDVhVbX6fxicDzrs8akNuheAaGY8moUrcyIsgd0p8RsR/SjZCUQ
E1yBC3/NQI1JGas8kVV88K+sVOusamnhEzKVCcqFWrHEYz5umftj+3cwE3eV1lzsdxy+c5jtGygO
413D6NBfQEN8DATPNjGYpQzZ/C7+a3L8+5WHHJ+/oJnBOgvSjgutCgypUKtPCLdIKjINsEflWwmF
yDHjB7yEPLkFAcIvfT4JgzMHTGyoBsiafDBK9/X4VI774noJYWUk+cNVi4AX2bbJqUwQrmsR8gln
RpJegWR4Ulu8IB/bmO7NHxvwreDQBt4Pdm7XzBW4xhM7JjwXCWgb/G3SAt3eAS97+S/sID0M3iMN
go1TYShGcKs0i+II2KvY6DzfUoOt6OZrJVhoCJhdtCtDE3cN2Y2Uc7MwOrPVp5s6Q+E8nsjC708b
Dpogk+Whp9FZU6JPjWWIJtcL/uLOVf18lL9zECcfPpN6KghyEp0jou6LRvfxD7f1LbxaoX4sE0nP
oeetP57Y3YUztTrxzG4uxQx4eaKz/Kuz+m8w7q+jXb1zX4f3x5ZmTg/2wD97Ydo45cmA25Yi9kKn
lhYbg4S2Cmqr09huYXOP3/ruAI068MAWA4kxJccYFVArtymicxjrvI48C9+SIiHiLrUBK3w8KW5+
Vn+NTZav8aU0HJDaOmfqIflonyDuV+ZGrCFWkjbgONqndk+MJdaLJasTT+QFYs+3TB6dazHb9UO+
yhI0bEW1uxAhTJMZ4+ZAKgFYI2QXx9TLxE/kmexnrqKeYpc/DjxYkTNA/AV501enKnkPEDQ8Xs+5
cwaA1ahOhLIbXjW3BoMwSN249rST0D5z6qZv8//GACYCh4TLUpgytfBsU8q812inUtuJ6gH9jwsG
5pYMmSqUKOFc0WA58US1VHVxobjuiVa87nIHaHeQoExQDkP07og5u/BAuItUx28EEB8eqiimj9Ww
2yVD7+0g8LnPnOqYJD2RIaZdBy9F+5I1/TpB5SQ36vpZo5bav7ABoYgHXM1CllQP6YKXvN+WABFA
ZRMQhrEz/8fXXF3FFDVTmmcdc0JuQxeKzkx6pDDDpaTAuAluD/jI24D0GjfiWTD72xnHTK7kLpDE
5+1nfw7fJHmDQl9n0nXwW3R1KAMtZdbuPQqyD9Bn5mQAuoBOnOxKRexT0Zfi4CxXIvpJgJsdwL8a
//FRGfZSK1hqWJxxyugQARM6wEh4hAEncztDhWG7Lo0QaVABzYN+Yovaq/Zb8g2J0xFibQbF3w/x
YklsGkqiqg5AKIs6ArSsoAIzCQtCRaCAUjbBuVRZ4K7VAVR3WqOYrgBl4DDJ07WitR3RstZfR0HO
OVoEIqrHHuB+D41jGGkSx45rNPfdTp1pEuApyiE4Z0Gv6gKj4PhUlFlnkrsEP55Gjip6B3FoUCmA
khNQp5PkktL0Laghw/SsPCPBZnWb8FwuUHnd75xbE5PZCLXkxpBcgAmOqIxZ1UQBCXmqnoYh3sbe
CrVf8/H6zVmE62SRDkJNCI77dv0a6FOpARun54I3ANQdNJIKO08zKAq3okjkJbreJXvj36/OPMQ+
OTAVwp6oGgk7oOfB5CVziDa4G9T4wp8fT2/mwgWu8u/8pmVbN86GAIXo9Mxwulp9oFAh1VvIQIKt
dZVQvXH1JlhXOYX/EXX/BLR/spT9vgPTYeMAkwjaKyhzATg2Ba8lJRpvkZpMz3KOTqVd0T81zIfr
7bkaXHTbOvtdZp8aBA//dNypoqqZUk4vA8Dzu2ALKngSe8lmKJYI/GZugnFY+PSg5VLB4zceratP
URdxFOB+wLDwzPIA49sl79yHoKOJif30nkuIlNvSvl2XFr8blpzHzD6AcYRdQL0CzjeljwqrmMsV
OaRnNHOTajBqOH+7AzAGSbI83isLB+v+BYO54umCRwUyQeiXvZ1rWtehXEC2/OyLAJyceRVhUOJ4
WWQv7LcZJwEoL8h6WTz9MLUxYrla1LIsgDfiY3puqw9RRKcFdGcNnKvEfP+Tm9ofCFgCmV5KOyVA
E124XWp1vuuRgCfGRkPPGouvKsBV3Q6g/x/SvmNJbp1p9okYQW+2BMn2PaZ7jGbDGI2h955Pf5MT
/z1io/k14hxtpIUUzAZQKBQKVZmNxAdqxUOnwM732THeyA/qg7gNN95W34wPxpv/2J0VMK7JVkmM
DZP0bJrJi9OWwqesStH7vkjQ/PSYqpXZVqegCEyvtXJBw1/3WoAntvDOwJub2rIITH7uobewqQOp
zL20hweHpjVJN7kTbROwy0GzY41cyq5fBytvg4JuFLyA5fBBugdJtCOuxVW8yi2GGVwdjdMsTPQ0
COqmVAtlb13Bjz7nYRZU4SDn77K4xaXJlPiNwq2k7BHdXR16nRmg4sLUG9OjJw8FcXRrUwdUoeZ5
XwSF8qiY4jfY7SBvdfD2yd67h4DRXcwy9auVRqCBOBIBzlRnJ9Ptkfygq1WDTtTH1/jOe5NT0kA7
9S4/4Ko2hhbPCOOuNpYE+khZ4SEUhioqg6afjWRNjLw4Mh5Fw27aTczt0K0EdQ6J+Xy4iAQFENRR
TeEbvYOqtqggUB4bj+263bUv6ak4iL9cp9vr6+gOZOO2v0+/UHp6e/VYqNS+iYYYtXouUAf/233g
uu/eK0GopPklI2K6PhKnmZyNj9olSVN6VV9hJlGa4WYvHvTz8ExuNo8lv+9lYgzPov/mo5lZ4tdN
YkbpvyWaRuk0YmMBoT8uPDgQqc3h5nyoDVLvPjaKGaylXQQ20tVRfbo9odOEXTgDCmXaLTNPLMRu
nnRj5z4mpvNCbn/7OuKmPk6F+HqTcTw/4OPNEXl37e7c3UMnLTdR9cnaZlfXlwkKpQHogwQrE8qN
L8dRxKDy5TrJfeQf+NLkPgwnPbm/+A0MP5zYroz78Z4xuqvTUsI9QlKxTuDWA/84NTp34FESpAje
iVt7u6C1+p1h2P02cU7Nmv9dHvRj9qJYyr92moCFPYBBA8W0IJakRqp0hTL6su+fEtnBbaUiHdo6
S1JJ4LwqnIqRA7y6eU9oExUAHKakSD/bZGYfRakbkHsJ/FO6b1ZaYnaSWd25ickzEnXXk/kT+eHe
iesSHBcV8apZlAYjF0W4NKAr9TNrTwNEuwbw5jBW7cpQpi55QKCJCMc+HPOloaCeQy28yo9PXmzq
K/Wr5E3/xX/hcBrsA8f/Uj57Rv7+agopRGrBetH18NjsxSfhI4Wu4cs4gLomBTUei3zqyjlSQJRB
yh2K5HgPQwumd2TlUavAubC+PX9X/oLCoAMnsdViAUfMqb03bASit79+9aSlU5+n/HtfyzoUZ/B5
/5wd0TxpaUeIFTevIL1ROESCpsBsQpx+8YUHpCApR9+6kutVIyA7+3f3FItEtZQHW6+3Lvl8cCWG
o7qK6Cm0aQ1n+8ng21ErpwEWML/YdO/DxkG0Nx6Me1lzbs/mEhaYMRHnojFEQD7rEksQG6MQKhFr
lUGDwuSQYvkYwMK65jp0/DCW7noa0fADEFFB1/EkG3kJ5vdSNHZe1J10zg/vGjQEom9UY7H5XJs4
XAOeVuSp1R3ZUxqFr6Fm66fyKUqsVrEVXAp3dXY/yg+3p+7azIGD6x5OE0RtCk06JStDHIdcI5+0
aC+gg7vhSKD/uo1xVYeDa+MFCLU+STLKRdH18uk1eoc5BI8obnlJn6GI/B693Ma6vvD8YMm43UHn
GbEhhZWisA4lYKN8gqJV9Ca/pa2Ji7UhfSTufRRtlBzaddGuS4iKnLfwIIqeWT5X5cYAEXVjVnvw
ANz+RYsriQKY//+DqG3XQd89HGJBPhXPyYAavhCE6/suFh2e9SJ/VQD2M89oLEDpw5RypFObUj42
Ffg/5NMOjM+G6a3fZHtE1YNvBaQnv6rz+/v3YJ4ak9XOce35scAzYOpQ8wo1jWpfkk+QX1dRBB++
g0CM4ZCv6vguR2fQCTdeTkdNG0WAHPJTvvntbqKVseU2IIy0A4ZHuY6KJzP6Z0ToEbnc5XgBQHoW
Ue+pLaFnQ9o77VHyzJVZbwMUEXn37VF1LY41j8s7ZQZLbfs4G42RDzGR0bN0FgkIGGzhQTtwByRU
GXY52d3lcXA5QuoQNVDnLITwCiereNi0zxwjxXLV804vF3WAakLfRLULuxcfkoKEouXfD4mFNjMP
NG8VdmViSVv1YxxslETe3nJL04jDAF0SSIKDoJmn7DGXuA5vur5yKvecqe3cfW27d7CTVbUbVn+H
RT9boHI1KVTFlU/8qt+HlvlxrxBIue17Vhi+sMnmg6KTVqAPGGUu0OCqT+XZkWqz3vG/5Pt0V1mN
paOqrXzybQPtbPcVk2LhOphEeu7PhP7szdlp3ha9NMiJIZ9KdLWC/vfeHFfcm7IavyXi+SYTkDVW
yjgL3/CiqMSkKubo8Ha7NkBlGlmMpbs+yi9HRZlokmdDUvScfOpIuEnvi4NXgH+nxIRKpH3yt81L
xXBiC4fBxTxSpxP4GMrULWCY+ioz973N2NNXA5rq7iYZFug66FB4mKZ1tkxyVEPlI5TVk69FppC/
eDFrV08O6MJrTAhTq+DkHKcT9hIhMOJkuiFqp/yV/9YcaKBqNleZgwPBu96OLJ8VKV9ZAtjoQIn5
o86AAgZ6SGWQKUkgCd65QmkpyEyRKiyxuUnqa6Gjl6h0AD2o/Iiue5YzvnKQEzJiPU1FyICLFGUd
vhSgzz3pvbOWbXTcdAuErl3zybDBq9TgDwpSw+KkhQGCkMsJdV3PRzM7xqcU4L4M7FIPpup0PVzJ
1bhR0SUar4TaY3itpVlFiwteJJFLQEMehSqhsKZG+bJ3RsEQGdUDXs1InoYgqlkJ4YcUsyrpruwe
j+XI70z5T7hjcCFfjrKWJL+UBtE/D1vehvw2hD06xgX+OgkzYcD6kYBEzQG6my8xEq4PjKCV/bO/
kbf9vt+pm2ovO6E9MDbx9dFGIVGzh95h6ALLin8uHW7Nof1F3xaHch2R3HbXwkOwEbbhtmTVBlwH
QBQsNYkRHwZNNwK22/r3wVomUPF8+BWiMw0tcZt/b5cXs0lZfwo+CY7LVP8cHc8QB5JPI8FcHoo1
U3Rgmq1Ll3K5bpRPLETecyMXw+LW+kpzvK37iQvPVrD5tX9gUc4uGuLMSOhoPAEXX5xiWMHxTnhJ
3zOHNZ4ptrgejoCQEV4LfoOKPVLJiJUI5cdQF+hsdTtVQaNa9Q55EMYKLexhHS9lKK+Zbr5X9o6k
f6ZGahlA1HV0RDJasaXs2p1qRZuRSASbGXT0ndmwJD4WNpqMbsWplUZHupanr9tNBnZKN0ct6mT+
3qOCl5T4W1vJOxafChOJWi25F0ovboFUW+0GChtObr9INjTJGefmdfUcyIDnQ5rMZnZw+l0WuOM0
JAnXpuNbe//h6JZyGBz/0fuFhzHWMXrt9S/xprWd4eVDOHJ5DbwBnooDiV/jNBYyqkzivkUg8FXw
IPBDt4dCAaHnWi4UXQrBm97ged0SwF4tgNq5OLEUlK+K7pG9nwru/4GiDD8LRrBsCWp4LmxwUToF
ia231kEB/jqAEG+Xm8O9eKffFRuF8GttMzz2H58F+ILJ7X3B+h00S2CY4FQvavyObhtvBOwMtNk8
4P2LJ4OdOp4NlalN5zSv0SZ+Do/GSiI1iRxtwzSq6wDiYkLoxjNfL3REmPghuVVblTlWhHusXz5+
gcX4AFI8x7VdO/zXBV1YBUlCFgxVwOC2pQm+omTqYu1gWeAfLU1p75NxN4Iuy+Lvin39viXhQ34o
XgSW/M61Y73EpXZQEqdTMgu43ru8FXYiSJcI/3h7aa9d6yUGZcx97geos/rZNai+N3+rlntKHNYR
MZ03lw4cKGhuRR4RRdmIZi/3JicG9VDVMraMsq/C+0H5dFEVfnskP8yst0Co4zV3hRx9jwCZlHbc
Fb/tft7kKydAgUWzclfVqlyDltzWVirEizOnW7PSRRME/RMmBgoetX8SKuAp5zoYtScFcRWf1XQA
XV8LzlHGVrw+ocBjP0OgbCJuwrAIxTI+tyCYGfJjoqekHUCvaUrto1RnjEm9Yl2ZPBDq+kApL2qg
2aNfjEJRC5tKkaNzJT30DVq4UWpne90jJ+3lVLDRZWe6Cb/JGnFVKk4IdsIUPJhZ+dDne9XPIAHn
3F7mJVOamKqgSoW+Y7RAXppSKSYNtqKIKXbzxkJ+dbSSGB1fUVu+30a6Tnlg7HgGny5mPKilaTrr
btT1TO3y5Nx8V0dhl5C9tyk+hKfwILASEUuG83+8NnA1qiZejiqPwjqvgyI5j/E4iGTIvPxL7kBQ
Qxqfy760us40y9fqcY9e9+p1EPtBJbHndgdVqEE6qHNGiItOxcUflaI2xYoxFdOs0oY9/33UrIMR
efC8ok7OUbbr02FvuJzpj/LG4wNLjD8znAmykpoDGEmlJ79HIUbHyKovzhCEklDLCooqja4TVviA
65IxTs65rmyNvj1xFXrNbw9zAQPS1Kh2BukWeEDoCog8SRoPeeDkrPM5ilZD0SNG1hoMC16KjAxI
Z04lRDrYr384eWeRCvoy0NAC5RVINLTWaAkIZ/WNaskoUTe2ePBeq4zKjuunMbheNH5DXQCPzhAT
pO4DqQCWMlFI03NlFsh/erZB7u33fLXW7lkB5tIcSojTp8wWah5p7iNFa4u8djPUgJF7Vn51eeZm
H6fGYbi9lg5lnp7dqunuDK4UX5UhLB+4vGmIP60spFJaVTfFXsthkzm6t0FaW+Aq3qvICaxqPRFi
UuXxVAvuGxWrRf36rWRqEkeFMDj98FxwVYlYu9rg5brWnvmc6KgvmdgHSDE+FN5XHTodyqGMx67d
hGJw4nwDpO6+NVRnD2z3YOb2XEsC2bSEOodiX/aMTfxjvpebGL8NWSy8lqMW0aAL0/mRL2KVK7sz
V6wLT3By93fDw0WHjx7YN9xxPUA1G1q6EJx3QI21cVvUbQlmmhQml5HktTdeQQiNspUsBvWx7Sfr
2P9uArPT7/RGtvG/m/IQgrUCggTGmJt+D1bgGiRkNoeMFo9HvfyVkx00qhd5hf7rj5TPbP8YfCXt
qox+o5vc6MwK5fC3d/X1kakYKijdEceArgCyIZe+FU60DltBAVsxqhHMVG2hftrEUCIKg+9KLnq7
FfVPEKtE9m3cn9Oemm8kQ8EGM6WDkNejzmqoz6hBzesoBuxfXKXf9LyTeZssfRyyRz64l6Ck6T4b
/XPAIV72zdwQ7PxO+q1uRG6b7PlTqFmhrpPw2A8k94gi3IGbpB438k7W0d9uCYch0Cyhf9AGO7eD
e9FwtBAKqKXZHzJ11QakkJ6ML9Gwbg/sutwW4QBqwrHHdQn2Tpc0p0rVaW7JdWc+8lHg26Bh9M6Q
15VKNHnlj4emyKH3a2kPClF3indStcMPU2S40o8JeK4jVq2rdH0vuPxF1EWpL+U+Gny3O0O4zhSc
rnCi4j4ySAXKphzaHoO6HzwLryLZXt2o/nv77Ppmyd0rPEnqV/DSaBlx9TWM8QCSyVGzxOSQQned
swQULrvrCMQqqUqGeudZtc86/ac02oWhoLweGq8CAg2o7aEf6tJCow7kZSMkSc6KabkDeOhxc7VP
g6nc+4y7zFX0RCFRCb1I1AI5T7voHLqcsukVASTAYw+ae+iWMLbd1c1igkJdFdpPkLjBHrgcVOHq
bVyMY3RGw7Y2OC1BmUw5mKw78tV5M8Eo8GdQ5kUa/ccyZodppTchZER4wBioqEeE1BBRr1mn2k/O
mF4iuA4sE4QeEIRQARC48/NEE6vsXJU9t07BpSWSnA/caCUUaqaQbNDQy4NW8XI1xk1TkliGfiLp
oiECc0/Bo/aJGwM9JykIwAeSukMPIRZf61D7lQdVuAqbpvWOAcf5PkgFoFEDdiJXPBW5ZMA0FRS4
k0QdKohpNuOQEt6POnjZ0jWQkPLV7j02uNB1mjH1JTKmXPsWZCGkfPhy0DiGY7s+hjHn4CgCCwc6
GsAFQh3DvFymXWII8bl36k1xlCxoNjoBnujC47u8jnuzYdjSdQBDIVIXK7Vt2rH1EPXXTr4/BNI2
6Qi0AXCyOjXhLPeRWV98FfFORyW6fcFIB9+Nvy/NtxnKKJdQEIV7xrGGtjsEdswOqT+nau06fZZ3
1aePVgbEwbed63WCDsBoZUY3g4xj40pKVch1dxCCJDlXtmbK2wOUfja1PZwZTnw6fCiDvoChZjTW
/CGpG8TTDUmefp2gSv6X46BOv8rI/djLAeCutF1t7o+SDZ3kf1/SSE0XlcDgtXbM82oah12Avasl
unn0UZBBGMNZsof5slAnjBKMbmUkWBYUwTgYkgOeR3mjmx7RtiFk3RlwC0fCRMGPmwgCdlS6U96z
LXm9DKQJzurseiN+VZbZPpem+vJ5G+kqOprmbwZE7WW/H8Ohy4Pk/FqY486D/G7iMEzt+pVlwsCl
DU4aiXVY9eVeQoyEx50hA4Zzh2nb7KP96YGZl11coRkKtWNDvSjQUwYUpB0E0xHW6O9EacnTU06+
H/79pKEYAyWgE3U33iQuB9SD3TcWAi89c775moHKcBV65np9G2ThAEV2Dy0uECFCw4tOjScrDamQ
pQY3KdN9k+4mjVW+XpFqextm0eHMcaZ5nZ2gDUJfjkuB8zqCFe0AjV9QQ2xPOqsNfMnS5jiUSWex
1EtGABz3QSSQVbrDg4rNMLWrOBCWNsegrFku/KbJ1To971zFRF/XZ58yblHXWSEKgvJrXKUhJdBU
mK54I65ADm9zbxI5sZ5ep9mg/fN8JLRfG2tJCQSMJNyoW2i+T02KG618BKftCYS6DH+zdBrM0SiD
FoRWMIYKg0I3wjvoGMk3Y2Gmib8xHFraJEayUC1V3NzrjWyFW8bXl+KD+brT3UB5Cm0zXcLn1a2b
m4qtmseSrD8HAtW4F8Z+WXLNs7miU6JaqXpt6RfpeSAIOM1ky5HCSvYCemWYecGrt6ZLY6Op4I2e
b9usLad1QSDgiJBFdwKHsxjWxtiadNIm7CCKWI4wttrqTy3cWUkCy2MtEssGqM2Zxf3QDREmrvgO
QYbzZew2aMpU7Og0rMWdiKvV8+2lYg2LinG6kFO8fACgFTx+JfvtmjUkxrYxKF+QuTHvSjwAXmUi
rOWPmLBeFFgIlBvo8oJrRh4bUz/sRgeCnY3J2vuMc4Y+zHzZG+MI3K/nDuwcxaq0t7iim4wTczEG
+LNrrohgQaPFiVrVTpY8kHZfmMNn52zXOuE2n7dXneEMrgh7Sm+Uk1LCprF8EhoPe/uJ583OlF8q
30wJq8uFcX5e3xSkyhN4bnJtjqXoqA3O3xMr3uaENYVLAc58CqmDGqTGguvlP85AMUE9SUpntCAv
tIOgXk1ITBjzeNvRoYvnMjDwKl3OSmnaPpH5Ju1CS7X2T9EdaxPdPrOvNA5rtwi7GpLFyN0goq42
vLlmDOS2F4Wax+VA+I7vxaCE7eGiWp9A2bkjNtFZjfdMQ6C8QQqJ044D/ceZ/zahyDoS4uNiwPKi
tz2CJlMeoU0lIR1UhFEdwTOnTlABfOeTiXy+fU9xP9W+mz23Sm3WhW4Zd6pVRKYKTQDUJEZe2XvI
TsB726V1AOFwYD7fXqdlR/QHgZo/0Ct3PJ/F6Vk4ZY8cqbcSHmrD1W0Q1jCo6RMKpSt5cEAgqn5D
Kt5ZS4xsHguACqV4tQ+QNQEAePViMzX1j/Dp9hD+h6H9M1F0OYbRoF0GxJDp+dDplkrGoy2l9pYM
rBrlaS6ug7Y/OJODmN0MXL9FXJVGKXIE/DOI8O+eYpuxNxlrTqtGwNZ0uahhVR0xTA4dbr29zQ8M
kP8Rs/8ZCOU5w7xVhlIL4WIcfZWg/hlqoKCsBHXtmrU9p1vZrTmjnGbclYmU1LgahvtdYyuOLpkt
+QVBR7JmZcWWHeefUVHxlFDUbRcqAV71tq+QRToxhnJd9fMTfP75PrXjUwMKvGWDtREqqNkLoiVA
8fPIHfF2YyZOadoxqp8eH6MvSJD3pojoiuEQlg1dQvJ44lRCJS/lEUSlVXK/mR4TTZH0G8HU1ig2
AnsYYZ11kwVcLdsMiXIL6PZs4lzBm6z4BfrkEikd3zSsXX/IyZoRbC+lT6fn2H9GRXkILUnjJGgx
qgFtLx5Y8N+JHa+3388SohSRYfuLQfcfMJqyALkxkPdyAPM3/okUzm1XtOjsZl+nPIReGJkLB5Ge
n98gUv6YfJxuf3/RPSAVOlEuTMl3alkKVAWDAQLhr9VbVrIensLERGR1G2T6yNXaz0Co9cjzosyF
HnGOvsJBunpCz8ffIUjUA0/JoQXJ9xBi+6+jKcO06hW/ZoSHiwv9ZxQ/osgzZy3lzf9FvY+rB4bF
Lq7y7NNUJkocAtRxVpgg8blbKVvRlNeMdWYhSJcnTV7nRoTmVrgy1NbV9sl9/MshUG7ZRZUbamQA
EN+3pLNs5hV62VfNJonyxmBI6wZfg6mCaOfxd0buO4vfl4QxDoat0s9dsVGCikkGyvDw+tt4R4T5
+VebgXa5vsHVQiMCwD+P62i1zxwWqf7isTWbKGpPD0OdZAqekM7xxnviQdvMOLeWT/sZALWf9Szn
ini6J8mr59KSdro/+YzAYj0KMgZCu1ZN7sYwKrAtiiM0n84pYd3MFxYb5UaKIqFoA4wz9DtbUri4
UNRShrAFN/OMDI4JjRSGRS1N1wXKNMyZ48jRUm7gDzxt2pLzWzA30abHU83ACu8X9vgFzvTvMxzo
EqQ9P40G9//NNGEDy3YXFkRBcRNK6EGcowp0FX0kS6kP6bgMN3FHjFHO2hcMR37dxIqemzkENVnj
kINthQOE+9bY3fNd7lRPuQ1JtWcSffomY20Wjr8LNGrKjDwTxjpXs/Ore3D4gshg0GgR/ZRftzc9
C4fakqWod3VcTTioMe9N6UjcI+vixcKgdiXOEE5RW8wcZF8g/4NMo4Xa+dIszrfHsnAOzueMzjRH
tQa11gkH7Mlm1jKTCQtZEZCI4wKMwlCU0/HUXBl1JwjciLkKnju7MvVNsDElxIvs7b+UyLqAoqbM
5Trwt4mAUtAFq+HS4vgkIbAA3x5M/oWV8FlcoT8j+znhZhu0CqUmCqeRKaYBfYeWHCPnm3G8LHub
GQgVMYqyB3rwHiCgt9/sBns8Ik/yxIiFmChUxDIotaH5PFAgArg6RLuCeE/C99PwwgBiTRkVt/T5
GKFM4mfKmndhrZ7s9O37tj1fV1uB2ASV1zwaNcF2DtnnS7+ZdUJXdpo8XZHdQ3TMN8M2Obqrs2sF
h+CAUoj9r/552GcW6iDs29g/36ZC4wtsKqjxFF3nexXYiU/iz9IKrCq3W6v0V4ntyeum3GWQxb0r
u21roRS86q1WIrw9EHCG9L8gwgGukGCHNg35O9lqdrGVnDgz9dJMDvpB3Eay6X1BPKqEePTvUjLl
wQxfu33qWZ67bryESIc4MUxhzb+7+oqLkcPVI+L376g6DMpzPa7a1A7jTa2arcd4F104fMFqoaC3
Em0LqPmhYvY2TUEAXgq4/QpWvhsV8ymwGJEKC4LaC62Gq61kdFNOXCSOun8/sRovlqLSi1FQG0Hi
RHUQaz49Q3ngtbBFInlmqmAeH1i9vUve6gKK2gtNLWe6WmI0lR1u8pi8gg2xJEVMpncXbZMwzsYF
P38BR20LaEiAMz8B3I7/QimU8Ou26S+5kIvvU6YPAZ64HlExeh7v8MqvoaLLJ6m5fs7W4uNtqIXA
6AKJiikKVC5IngCkYSWSQ7XSP9Z/B0CFEXKklKGkjtMjEk9+Q7ybMYAFL3gxAOpI7IUqS9MQWwWp
4Y1sl7H5vv5mLDdrr0y/YXY4FV0AsegIhhyg584ZGnuQ1qx80+2FQNXgJUYZuaWaacBovg/ZSrby
Z5dRiX97pkDOfYkQSWOtuzxWwoWSUnvuDJNkFmGcsaxhUHveLdRW0AsMY9ciUf/U/VtOMlS+/HGM
Vx04sQAlu4LHawq0oKCjbT0adsTqxGANgdrcYNFPvb4akPfh8SgZW4XVMiphF+4KF6OgtrfLpWon
xJP7CLaoE3ZEVtk5w4Go9KtTHwWV6LpA4Hb89jC9moBKq3eePIvV+3p7b0Ah79KqeOTox0rDihSF
qZvEQyVCsWb698n6qVjgYsaoXZ5noIGOaqzJK+5WIk55aFHutectI6S67ddVmmgGLWiZlMoYzHlT
m6xLCGOm6BAXx71shDE+zreWM5rJV3CoIZt1290yDl3wcF6uR5YkctVBxwkRm+S8TX2Vqhnch6zr
LsOZ/Dy5z1yiK2u+4mYwMMV0HP5EPjOb4XQXEUSQa0PMABINV3cdVQc/Qithk2iopspGU3kwu09G
FLRUW42+jD8olGuvUmkMPEPERllrplXF6wLZB6cGuy4Is6H1hcftdsWjqDhDYBEd1dW6Rit+8/Jt
v/N3W1YeddH1/Pk1tIkgFg8kjseYISH/Vli/UF/NmNVFI5wh0OYhZplXuECoa9Mg3P2uw3a9bYKL
3m0GQR0BaIbMUzEFxDOWTQUKNNJuI7AGQUV7IR6HOLmGjcel5QSmvvdVMycM02DY389LyszC48Yv
xK4DCJTWW7PCzcO4c9AWk51vD4aFQx0GcqNXQVFjugbyVo6OgaYIYitPt0FYM0aFeWWvB5WKVTnv
yr2D2kSrfC4Znodlu9RBELQdxJ47QGh3TrsL1yzPxjKraYiz9ahULTOgiArLzczeqkEufLo9RywA
yhUY6Yh3bfj/83h6VR4bh1lXvXiI/dkYP5ft2QjksPejZKKoB/f+xjBfoyOEGxUz3nrO7ZEwluKn
UXAG1PQSGno5AKUfmXmHnR58Mvb4lSgnemrmfvOHu3AGUXFNozYCVruwa0tweKLgXSklHB6aA/SU
tiXRHuzSPH2yiuEZlvzTiT8DVmS/mXogp0kUrCo0X7adqXzenj/GlqQ5wqGhlA95AYxw09n684ew
0lbj19/5l58X8NlAer0x8lQDSEeUDLRblkB+lce/BKH2veQWQwzaFez74hkO7Jhs0HRFWOU5S6/K
F9ZA7X0csPXQTgZn9cYK7bAt2dTn4jVy5N87Gbqgt5fnmm2BMj7KFYSV23ZtBeN7bfeCagf7wxld
iPdRj+7ifis9E9L3FsYJNehvdI/+x8zGbCdTriJsvFgBEcBkhAdv7W3lk26eNEv/Lze2PzD0063c
9l3qT4f1K7/aDT9FKugkzH7fns7lkHEGQ8UEo6+leeFi9XocDaiD+3x3Sbpi7Kml14u5jfxEYjN7
5+EsBg3im2fUknY25Itc3UIaEQ9LvngIzRzeg8UdwxwZFSgEbqChOQ4TaNUpNDfNd+TRAmcN8ZO/
nEL58nDyu7AY5ABTiFtp8hSsXt5Tot2zMmoM30e/ycU852qJoPyU/Pamt2lt/vEvB0I5DLRT9onS
A+KQrB0n/Ewrh8Svt0EWh4FGxqmyRtfwynA5WXpgFH2Z6YgUQOr8KwN5nLoO/ovjm2FQOzSPApUT
YmBA+SgCW66wlV+HHSuJunhQ/EG5OtELyIU3ojrFbuEv6QF1+FOxr8YYy/JtfgZDbVBVB/uEhvjt
bA3EvzdMmdSmsK2P69vr8lPRcnXLnuGIlwsD5QbdqzPgRPlKs7W3Sds4s0xig0Nzsz1W51244Rx9
W5kabkQ5iHrRUf1w+0csp3JnP4Lasxm4QtU8mAYrZjvvAQJC6glnyItvcqvEYp0lyy5iBkft3NF3
0fA6wFB2BxHdspbQTkUy4oo1rMXgb4ZDhflBknVJVmnT1Q4vE+Zra3nb8fv79uQxdhYt5VombRx4
PEDQhlY878TOxM0IzSi3USYfcMtMqNM+6A3fBXkzSnJANGR2kKL5T7H+bLIoDzGkiT8U7WSIqilb
aG7+/LsRUN4hEGu0N3X4fo9ekGPKLGuYNsqNGaIPbjSBD0OkYIZ+nmmd354dbMh7aLPYEJY6G0Dz
8I8rpQuv/E5EVozDQKa6BpHcjSaqfiH3xqz/Z1gWfXq3vepmrocRJSaIn0lj+g/PDZqEuTv/Pt+U
/KrFqzDadrTz7ZVieFi6953Tu3R6hp5u4caJu2vP4AtwVN9imPTi8EDSMdX6ocicnkf0n5Xwrwac
TvNc76LNU2QxvfiiB5hhUN516IKI6zpg7NRVuue3gtWbg0Te/9s9U0f/LvgqQR1Fsx+ANisKvCDI
sFbP8RmEy8+eGYAzBUfT7cVZvGfOgCifprZJUxV8OAFp0HNBdyCrzHjZwGcQVDwCJedRiMdoKkMS
EJ0OdkW+eoKz3PJNVpZ50dZmWJRf6+t+gMYW5q2NyBGsfrhBBJbBihmWT5wZDOXcjFEfcy0EzOto
jft79a7ZP2SMNN/yvEG1E138sGbIFVwe5VU7DhCCSKdSh9bJ3rt3xKWksobMlB3RYprcFIFcObw/
cNpk+7PgvgohF8bxeYbL7OgMz2ApNO9H4r4KNuOEW569GRIVCxVGarShAiQeith3viVDlynBgFjG
sGjbMxxqt0JyteEkSEeeLUgvcDjnOMYb/+JINFRoQBBkalGnH/mbTm6jLilhbmCTVMkUd0zpZnYl
+9J5PQeipix13V5N3HraptExgGJWW1r1/ndvFpb4AYuo9sW5Jv9loeao1ATyXO3K44AJlMzxNcG9
sgbJfIucEAto+hBte3MgKmDshZbrh6TJzhrygvEvmVTmY2qOdnnMt4wU4eK2mmNR0WIc8l5aF1iz
2kEEN9jCtKucysrhLViiFUvuaI5FeVdlaGCEKpatndhy1+jkyCzQ9Vu3fbjAso7p32dbV6skA8Le
gMnx3jmxDoPX9A5KFTD5ltQ2VMg8uEEmLRwLlnK2qJEVtNqoJgc1OuUGJIeW/C7bqF2u7fjYvwnP
KlvffmlTz6eUcr1RjPLlCHyG2AljZjbPg605mmO8du8+8fBQpumEV+zkntlqxDQcyh8HrdTrSonh
lphlNLCRfAcKGXDH5ismGcVkhP97Q1wpq0hJrIqxPBmOI07M6XtH2KskUWxzOLGsZymo+TOjV8Iq
uGaHXI02GRhp/CnanvnRWc3G3bGuT0sHzByH8iZdl3e1GgMHLES/E9t3vmo7PYoQkWDG1KwhUf7E
GKPc6zJAjY6M538IDOFhO0XVIzO4mb50a6Eob6Jwssj7BRZK00NT6VpHkr4G+cHA42PKWyXi6tJS
23VXr4zmvcjbf01bjTwqBFPlHx41kBtTRhlrQVD61TAVXWp4E5JwmNo5bvwpue1jlrfdPzg/J+HM
xSDiVjiv+cGp3jpHsNPVf6gfBW0mGLJAoK6jwYkaCqfLXB1r/WSH6H2c1ow7KO9sFcMlO4Tmq4a3
el5EWxjlQbzO4CoPXLdgK+CJk8I67pXVU+R83p6xRX8xx6HGowjV4LcacMCj/wGpXTPYDI6xEvD4
7FmsWv+fBaANcYZGL1AfyHLiikCDqLD5u999jM9bFlvSz6vJLRAqDBndriz8yS11kKhLTOkD1zlL
HUxwGVl3j6Pl4PZ6721k2e6/w/XW2LDUWhafKebDpJxIHPBi0vL4BWO7VbLd0+7BOzYmbx67DcIu
nWH1SyfcHI3yI+7YRBo3Ak0B6wASGc1r/X7bSpb21RyB8h+9PPQwUhwq3jtq61qfaJvbANeay/AQ
cwQqBtHEga+VCmP4f6R9Z3P0ynH1X1Hps2Ejh7csVXlmgMVmkruMX1CMyDnj178HtCQuQZiw77XK
kp56dLcxMz3dPR3OKZg4gtoMLEEfuEaUdUwe9u61TyPSWleyy7pbkz1vEvqxZCXnnuaXnzCJT2pO
MwZXGUMu4A2ESOSK5GMJ231JxiQY0fwYXC5jqFXfrTOzMp9dtrSM2bzm5TomliMvk6rXlU910MB+
ekYXsemwBt0mt/zWuPr94JYWNDEfXsQLaTyaD+lojWI62qPw8buM8Td+uc/T5Hflpk7ZV/CTSASJ
zzKJQd0GboWFCGNBx6e1bLEfRL/zIaWF2gHcefDo4ePPLWRiFhK5K3WOw2YxH8EuCelAQ3RMLfUV
ztoD4EXqKqALZWX6JDeCTEjThk/PT5I1rMMr2f59GcLsVn0JmD7CMw5kzn4+YB2JZ1rqRqUdQCAC
IqakgFc/JAVdpEsbTcwPJbiQOTHqgRS5gZbD7wIRnqZExbD2GN2qrKG8RfPjn13j5KzEPM2KMMYm
In6XKQdSRPE2skKqnhv67Jncmh8HXJvVghbOe0iA64si7rAkTZW9aTMJYJsC0g6rhgWPJfV4kp43
QbdY/5gLPwFt+y9Jkx3lZBijXoIkRYTGV5ZC9l3KhlUtLo4TLYmabGarqWkneOLooayAhfvdBhD6
y1XY8Wd+6sjXiiaOEHC+vh5LOLMytJEuBvezTORXwaTtYC3px5KsiUtEQJtkQYQlDVYDxPHAA6Sc
RMvjtY8RlaUc0WxN+/KsJu6xbJUkBpImRn2AwCSZ8c4okAioVuOrBC2D29RGuYx6q98v+qzhvdCQ
iUcEKmuX8g2kSvqqLO+y+kqvVsotH93ytRXz5Hdps9VHpCvB9wXMZSTHJ1saZhrP8aGEV8pxbaHd
rt3vOnSP/ZGK7aWYyV6CAi8DtKE8vs0NUstE2GZP6svSPR5vz09d/FrMZO/CCtDxgovFoKcvJ97D
OAy6c4h2B3TD3/dt/pS+JE1iihqUv0Np4NHDm7H5HpHd+IRcijEXD2cMBC6eVoWR1W4+Hg6LdvuE
AWEfnl4yl67VvO/6Wsw0nnA0mVM9iEmumNWx2ixv8zV/6p5bEtCC1Qvp6/Grfzmlaf2Mi0A5kTq4
xQ9DQrJDhu7OZBFj6tNm/5Aig8McIKQjzfRoHi/2TuAAPurl0LgRSk+wHnxG72qfhrZke5Z4Rmf+
urmJTGdJCWc140LuxMKj/UFWswhyC1Q0nvLbq/zq+nfdm92/CwkTw56hizFQSkjYOnsMH1LY9YUT
WlrDxKb3IL1HuQwSwLoS2+6hcwAPd2xL223/yPQuUuRf5zQxQEpSuH3OQxYG+Jhww5Nkdb00bTha
l++6ABBvjFcDAF0BPcY0GS/LbhWlhlyf2XrJzY6f99tPfz/u3w/2Z4j3/TMnB6sMde+5g1QDUaW0
4n1r0aWC69JGTA62BQR068rYiJebq6W+1KXfnhyk2lWxWmv47Zgu8oTNvK++b83Uf7gGVwNMuz5L
7KZkgOsxdy6c7+ntdPf7GczMDHyXNPEhGSwh14xbFJI1UItbsoXBOKmMWPR0k6y2Twz3zWQmRg/N
hY7Az0L0b8o08SoOJirDooEC7K2n9ta/1c2YvgN8es+a443HQPe+prZ/MmnNTvYhZg51LWP99vsO
LJ3jxOmANTbgmwIfYd0gN7rgN3+6mu+7O3E1daP3fK/jxzvyvnTLZ9Jqlz/+Y8pOrxWldF2lPt+F
JneIV9lLRIDhHtwybolB7fdrPx23+zMbDr7L755KFJyhUMRxw68WjnLpKyfXPedKx/Fz6PKf/uVR
8oV3bYZaMpzRVAE7eqmx83cFVPnJXe85PvbbHl+tEEIWsuIzecrvOjK53kkYV74x6gjQ729KwxTT
2+voprKQUma7t10N3NB+u5PuKoVqe+/F60iwC5ag+D8b6P/ni/5jrq4VnF7TxzsGMmsqkRCsi9Zu
zGuXJLFz6+G2Jyvb/PiT6jC52b2mJQ3HY2M7Qhd+WlpStcnF7jI0foYqfhuPsjAn4XW62pjHXU9u
KLuuyc5+pm+nektXbMR220gBy5fi2IVPmOS5f7+TP+mW9G968hmaXyi47wkY5xiwnu1TTVDhDpi1
d9YFEYn5DhaA36WBZ+/XMEL9NG0X4lrRGLQ2glrmZM0Msu4Y9xKStxAl09LmyLqwMFYYkzQnsszC
wx4NMsqaM9eetV33SG+LLpFejsrhoUpoLW7PHUD9wZYbm3uF8C7JTTcz7cGuVw/l6qjzpvSqXgtg
d1vJoPBdGTsJfHrE04kP8slukwPZguh74QaoIMT10JYareuIVFfqh4AuyjXgF/A/GJi/7cDUCeqv
VbS7/5AClOj1Q8GEU5mw4KpxQOFxk+yyykzvNCulFT6Xe9WfleCzIyJISLuSLHCLljTdOUguxSsB
fB/7q3TES3vf8+vKWmXWu0EUTLiuUTGj/CY39y2E+qHdsaBGTRspDeWFN4dtd8xJczrqpkeRyAYT
mUo9llmBTh7WOQHBNLxZSrsjengtriJrS1lBU42Y4jlKARsskefdygYWxI228k1TM5GR3hvX7jZL
UMa41jexCWjP1spQOo9eFDDoDaRnnUCNd20rruWKKDEqvocrj6UdWav+2DelbpGgu65Ar9k67E3B
dIZO8pbunvmXeLW5z7eHnCl3R7ExG3ICfVrCYuA9SWuOXTub7FY7KxkB4iogjUEaZHIIjVcAHBZQ
11APTct6mzfX9eY2fYlLqqw8RvUauDG+pR3g+8yKahmQvDDXhhYN6AjIBMIB2TtnbWb2qSUSMHGT
j7eWiUf77ba9VyRCvA1TN/1av8HAxQbdsjYp3tWWrDYqlH/gSLWnJEHkQWWYrldQNJ01iVgFqCuC
d40a6+CAVpcjMU8FicychQxIXw04ju8b2oDHaROyj1oADJRdkPVG2tPh+uBbPBFuilsPFvCMwBfn
0RwOa/zDVkuyDpuGzFWDb2Euxe7b6ttBQWcQ1fGj2AmOPngseRlWFtDZE/xRMLcxscC1dM+h2P/m
mOlLC4jrCM25MmmZn5lGZB7sexq9y6tjuj3UFCsFoISGkvDKBz/KOVsZV4KwjUjNwtt3eLkemr9z
dgCPzfZvGBQlckbeeFskpT1o1mYVbVJyY7y5CfE+fNY/ONatdgXK6uy2Rs11k2LkmOGi8aQzka+3
ibTarLmEOS600jNrmuxR8F5R5e05pECPlW5G2J9NzcqSEjsi2NpXZEK59SGqSH8st5FZhITYazMH
SLzBMDPtmuIVh3gnPGbE7qmDvfmArQIeKam2t28P8fEutrprbx88s6SzBpvHZaij/UbF+n83aHNu
VgGQkazJkowh36n5VL1A4zjfadCDK1m4+h158g9jQ0bEqpjoR9UaYeCNNY5q46Pve8EdLcqfxFTC
UEpFJBsN4COFmApb/3y2fODp1xZ6h67SdYbIWboyYEaT/cIL4nNtE+f+be2TqEuNvYBPdMjOe/J0
NoBi4FOHIEtp/77JM809mEC42OTRIV44DZ53NYyDc835gfnmHqg30iF/wGVRQOerLde4fmbXvoub
xGWuXkWDWuBMs4zcPwp3AdkKFi7A0rJm4j8sSwKliiRKKiDqvi9LzBpPbBy3PRsE1f6Et2AhMUqf
XqHXPQAeVn61iCA3UwEY1/Ylc7KVYR7UsatDJpDdEw9uENwuvvXRLqxtKUT5vrTfj3/ptyaf3Emp
GDQZIhR2s/CVP9M/32OfyUF7bikUoHMbA3CDhKZyUADc35J0QYy4JGcSiwOCLOXKCHIeLACqEbI/
cvRpf3ZNuDpig2zpbmvy5HRnL+ErzmjYRT5I/ay1XVwcNyxzIR5fLyhmLb1eliLh6QCUpndZy43P
l7ttY1keOwfoI0nI/RkBiHVDbHOtrDZ3HqGAin/r6cZlS+0ynz3gEwv0bX2TYNyRxSivOqzvgbH9
zdvxaOfkEaGltU1JbKKJ0rKg5yndNluHgWoK+G8uYQOKo/Rjdd1R82Ru5O0JroFc+ezmA856vXm3
3w88PNS9RPZ7DyGYrZu/a7T4ewIMXKLfbz5nNCUAGxAFC9bRYfv1nrX41CdLsUs8GzCsFlsS2YHB
MD0uVfAXbtPne+BCJYJBABn1mPaJqbmkbvLPUty3CzWdp1ZbL+ny8THBzi7Zr8edXlHz5YyWGI8g
TEtYzdibj7dgj5zOGK0pjCK0UgmeTgu53U8Y/1+UQ/xug/5NytSIC0V8DHgX2Prh5t69ltcPqz1b
51S/qohpryg54T8xOYO2AtU08YF0ZZ9AsgmYDHtJWxcu47QCxXmarjbjoQNRcckVj2uZrtVA+l8C
WSpGJn64Eq934yoGaS4eLIWAMKh90G2MiXKs3C6d8pw1u5Q1sceKh74yQNo1sJq+2divDjmNZ/n7
FZkLLkBV/bWiiW3uHT8OO1UBwhPdhzcvMY2eMc2wiAA/AwEAb3ghZ2KbjUgvU0OBHA0PvtZ8kl4K
UIIA7TYBcDmHlnywnBLz9qOwfl/g0i5OUqB1GaDCG33uIm+6Txp8z0lryVJT3JIY/bul8QKjH/wM
y2ORQ6SYOK8xlCLCDfx9ObOZHgzqgENUND5Z/r4LUjwtTJ1OR4y2FzC8BX9Q2BxenB6agwq8ImLm
Wq2traP3EWEhX7jscwb1UvrkrguZlPV+Pkqvb27KdWK+/b682ZTrpYCJ0vdRWQilBAFCbMU9SzVT
dOiju+ZL07jrHYajWyIu+h9kAh9SEzUBXOeTs+MHJ+R6A5d6bwCeSN0ESIxX5mDS5PYPre5L0sSP
cmBrraUAq2POXTCwkuHxGrLa5nFg3EJmcjYFNM76/WNZU+cHCPGkaHwsK2MKacE5KRBnzWNSCRD+
GlCJyMLi5pzSpbzvlat/C+VucGMBi4seB1s5rKiIQqy3cU+/y5l7isGSfK1r+hRzvNKRfTyHkEhJ
bZlJjcWZ2RatFOI2BkFXtHcQV+BdvwlQQ1cPuUaWjMpceP/tGyb3wAP7S+mNB9kjYRSala3vBPOU
v/zpTZ3cByfgOEyn4xB7cOhgfgRUOtatfvgDk/yjef7a1IkbCEQxN5r+c0Ejil0MoIXWArvWanFF
42366UK/JE0cga/qch91WNHIF2oAOqvBeDqm5w7j9JyDWClAnsLHQOWi5CUFnbiChOcKwxDGe24B
uvJKZdzKhUTh6ncFnXcFXwucmJNA9hLOc/H0izEzEq4iYC4/+4vdRJ9h1W/7OLEltaQboFzCicnX
LTKq4PylABBGgTFDYGtQx/IBNbpqYD030Z5bu8fSXurnWzjKaeNFxJWx6MjwrT0tb+samDGqmzHV
Mxvn4/+8p8C3VWVRROAFkNvJ0cVtnxUph8U21kMJkLACkwenJd86n/+4kDI5ObU2hsEFG/j5ziAe
DTvSAbHVJSUT0SQTmb7lnvqXRamjrZgc5Le1TQ5SjiNJjmWoZWN9xpR4qwomcpHWZpF5Y+bALkT9
mPUpHdF38/HuxYTHbKxiiuy01IIrLQmZ+AFBVXPXBcgjhiuMbfKYIE9W2bKZXxs3w3WkjyPM6Hej
GQKV1P4orkV7B+udkM0tcqSMYQSVAb2G8bax2GQ/F4V+24Cp70jjPknGE8Ze8zrNqYFenhdnd/We
be8zdAAS1e4Jt+4dVNF+V+E5n6EIaAY1ZAzPgP59IjtReDcMAtiFnmIW0NntnrPF8PBzwv2HMl0I
mTimuA1a9INCSG7GB+MgH+tbd6Ou85Vi+tchZnpHn3hITHvbIRX+UaMh6yO55pBCJz0GLZaSF3PP
i2+LnvgvI1S6vNTwPYW1F01eJqvObA4VGrSWxssX93fiwmJOy2q1hCjmjHWYEBjItyfjcenFNGPe
v61o4r949NtGigcx+xd3c6VDZVqimr/ryuwVujjFibkT65zP5R4ysitnV5iydY03/EIov7SOibEL
VSFw+QrZ131w5Zuv3KrAE+yP+NxvuzUxbhjjEYOCx0pyszRTszbRhA33Hi8TKs+F8Zeipg3tkSt0
Chxve8aMMtG20tZFye2QWtVttl9a11zS45uwiZEzBvRCyxx2TzgKDzwMyX6tofopMAvDhk/ypt+7
m4ipsCfssV7T5FmxU8rRnSnJBKbNITRfb7y9hDoUimCmYx02dvP4uxbNpb++feTU4niNmEXjjugd
hhXufQnFL8w6a62VNranrmqJpBLzixUw4wPh6PdkUKg30IKnUWw6AYpHaJzvMzPwWDBsiuy6zFd8
thTQj5/xi83SJjYrwE6qVYWyA0+djXLvbrvPyufK5LcACLYDQrFBL285AFF8625hj+avmqpJGLKQ
wV4zOchOVXsl9XCQPW2fH1CrbEmFgnnC/E27j3TU9waaDcT0z/IRnqvG34ak3RosYwtfMkr6sQ3g
gFUR5ujiD7pMXuQklwOzJALjoEGiXEAZHNXb93x91dk+RpkeUXs7BUTeYgqOLQ01zVvqr+IPP7HU
iVQ4htfgWSXVNHwH8Wi8xiU9Laxy1upcSJkYaTfMVCFxsd08Ld44Gj4iK7+EizvvCS6ETEx0BEgo
UQ8gBJHEnYohHR+vwfbMk+vfj2wmG3JZL5uiWdd8zhdyBjnAHL4RTxJegPbvEuaN2sVSJlZ6KGI9
rkb1hFNrju+PkZ2yhdh6cbsmNlpSMNpbJJDRgzlDsLNtsynfaLBa4kGYvWpfa/n8jouUuOs1qJl9
ahi0u1tzN6rVIEf1+47NGz1Fk2QVCTIZOVpcswspvsz7SZ2FLdKmwBZx7oyQSlv0iiCs1q3Ipo/j
e0xEd5aMLIFyV6zeFlR8Psi8+IKJjste5FaD5LXnhy4hgBJ0N83WQOfCOFYXEH6b7PUDcCjBvJys
Fl8Ts8b0QvhE93tDkrkuhPCuxpD2OiHOziSNaS4Y7bm2VvQ/a6oig/jUMOTJIv3AqyVPKVrcMRmd
Co2PMwWYBu0ScLHtfVve5EQZWHVfB6Q8g0Vwm+UwW3wAsEj1Pjzh3+1sqWts1rpcfNRk8Sj1aIMa
NYibwNkUhVQ+3wLwv7z/XcXmL4wuSBhwEWRJ+OSiuVAxcM0kfgQCkXO/GVBJeqS3i4WGcft+OAMd
boDnVUwbTKnOHZAidJ7TjStJHtSnrXwdHdV1d9PFJAFX79P1UiPtXD5BwUi8hONEHkjWJgeaYn5d
4ZyoPfsf4d3IOztmln26s+5fD6jiuETbC9cD+m5O3ioLyMKWjj5+ul6AiqIOoYuqIkmTiLdP+bQL
+LiFKe0xX1GcQxOYlTse5K3d6rQ0qSyMRuA3cROz6qdC5uth3gJuBtwQ+cHqAOHvoPuKcitlCQ7t
s9b3Q5oIXgVF03BdpuMCblK0eaJDXwrWWcG5iqmrURXSItuku8fHAcFg+shjIvptYVvn1Ei8kDyJ
bipncFK/Kdv/hsVHR9VuzGyAAvdNtESSI8O34BLnbuClwEnI6faSk3I1luo5ZC/tIqJEhLeqJSM/
Z+WgqoakaaPWqBN1acJhiAoAiKObTScS6ADzhJbydZyBw5h/7nRL5QyKUTtqAOspPTjRY8zZvfYc
eCJpsk0qoL0xaRqiprbgYZifX/jAmVk/BS3WXx84UbBSTH0pG28TrpJmhRuXuPt3B5AZjy7l7Shf
hv2cC0YuJU68uBokjaS72HkJyHf5JiphlUtp7ELknAdVXR+GvYGCkEcbxPjAo1hEtZ2LX0XYRN5Q
VUNRtckHeD4naX2AD1CAV7m7MTBU0NEDt5jHnbdUX4L0Mc97YX71tuiHatSxOyC7YyjqISSyaVjJ
SQB2+UaGJrDDs7jNaJ2QYGNcVfulHNdcFQ7H+6+1Tl8NUiM2IZ/jE7Yjnnmzbt/zfXafbIdVvH7G
FCno7W0zMO1g5RyWEklzYZQoqyqmKwVN/AGIO0SOGEVZjyd1PmbN0Ou32M8yMxwO9b2QMTlLWY/Q
g5dCxr66SkI65lI2CFxWt8hLErTQcGwp5TF/Y75ETstVjpBnbd8OLQrRyjbGK2xsljWvANju7Tkm
rPOXxcLfrNO5EDmxjo4TZr0TwMmykdasvAZjNzDHMGoMrVkGg5mVpkggSVVU2ZD1yZ7yQ9SApUSG
S19bPk8TBvgj9djuqqdg0y8kd2Zfc8iV/1PY1OU4dQz8lBLC7jTkWlAbFkDfJAKYKFqKBGez5pei
Jruo+lEIrFqxPTur6g0AUt5B1NZlauFfuemhHNfdKqsBace2Xqi0zJU4wZ77tcqJtzHqqFfbGKIr
SyPHQDSriqBPIrqu0JOBrvClIGk28rsUOJ7xhemJkzwOwVcy5pgCASlGGDjArBEOrYt/xHMr6kjo
J+maqE5C2RBvsj42lDEABJQJ2qnGN0RHX0Vme+ZyX8HsQxOBgiziDYb/VybaKYUqxwGBBlalk9AI
rNdcMxC+CIejGoMDmTR1alQsizWAkDZO7uekigqhABGiXqumU4vVh8Rpwuvv2yCNYn+EThi51UeW
ZEP8bPm72HB+CLlUaMPuHOHJJlOhfujFTSSRrm6J4aWWDkyZ6IkHAKuAyRr9Jhhe65Dk0nWEElH0
oDwbEXralfwlEq7FhIj9PVJ3ZlnsU+kjFnMaoS1TfAkzEvJoDCdhQtVi1ZdrQDVo6kJFftZwAyAH
UTYwoYzpWlIl4LVWCrozKAcD9b05JSlgSZ/Dk3T7+67NH+aXpGlhLtcEtxBFSArWBuC/MYnhvvTd
JgQXFk7vyfdWAbJa7XpB7EyBVUF17p8L/BxHvDisMVpzAU7WYdRRQI8d6nQS3VSLmf65SGekTUar
hgF+Vm0SWwWdNPAcashnH0Smw6G8WsqFfb42plp3KWFyGXSJS0OMz3RnLUW/KucQtTd7s0gwDuJv
hl1nkGadHDOZKg+it468lZNhrgXkLD6pOxvwbCUVJcZLoBZt9zzyaQG0daB9ttbdFbcBCWSjHiKd
1ZltLD6l5mJj2ESJl2QBHVXK1ChKLR/GGRxpweKPfcNRdZ2Bb8Wk2XuzXw775rT6UtzEJA6J3Bac
3I42eHy57c8JIME0836si+jmxwlJ08Ukx5wGXMqc5Hh6R+lKdKq34E1HHvEINLAU/C7qOgZ4xy5k
KUPsZytLkDyzgeel2MkTOcnq2B8GiE2BZQ08iCMgFGCKiNwiupfZGBnxdouGxnybbgsW7FMTVc6F
9NKcRRyTLugBUzXQh090M1VqJ9ZLfmwveImYZg70OVotzVvM5rAupExzdUmAR5ybSy2uck5ejhxB
CYWCqq8i1SncBVstXxqxmA0AL0VO4oi0EiNARGFhvSm/D2dmPbFmJzP3qlnJdvjqmQvWai4eu5Q3
uScdl/Do5IS8fQZ+JT+j78MhBNE3CjLj++xtKf059xZXgOQkCLiYPIi5v8cOFRdmcd8gJJMbJ2Ke
hhdq51cR5QbAN/6+tnkd+RI1eR63vcOLQq0j5b2SHkqF5BrTMKTFAcxXtAZ5Qdqsu1EAcShrAI/W
0ULzfWVupfqOJ2NlDKFteZNuHAb3cqNug8X+wPlN/BI1sf1103NCGyAs6sG22a37nDgM3QUooSUm
K0/cGk0DS4oy97C9XN7kxvH50PlocB4ftjytD675WrMBrRPJYvleHnVg6nguRE0fQUXelhInQVQU
Qy8qKsgei1QqoA9r2IQ1y5LIjN66eJ+mPq1rVpnt8BDoA2mBQZZsJHlvtKx1kCHc+OVacV2oMi1q
y6mp8VQb5yjdOqrZRK+V91Bme8N7GwBgkth9aHnAGHPNFC+vwlF2rXzky0PQ2U60QGc6+7ZEp6Um
aIYiS0AJ+q4tSBzregQU5vPD9olXaYqOTpNeG+wjw/gcW2xS+ow6pnt6KW9yfA4vpWUjOR2wuXt0
QRrAHrlDaY+tb9Y3Gr0y7x+1nlCFRvamWgGfBNTJ7hGzCG+/38nPoOvHd6D3A212oqRo8uQ70hB0
t4ne9ueHB+QsBgCoAtdvsNGq0GFshOyI+Rygm6BZnTKarT7ALI5a5Pb68yv+47X7f+57evXf8sq/
/yf+/JpmfeG7XjX549//qy6r4jnyn5O/kLp4f67/kn785VQ9V35Z+a/lf44/9q9/+O/f/4jf+ocs
9lw9f/uDmVR+1V/X70V/817WUfX5Ffiq8X/5v/3Lv7x//sq5z97/9tfXtE6q8ddcP03++o+/Wr/9
7a8Kj4vzH5e//4+/PDzH+Of+K6mei1es5fnHP/T+XFZ/+6sw5oza9/G/cp//PUmLysMfVP7f8cwA
iqUCAllDkEc5ZVp//p2u/DuvCIIoK9AmdEvi7/75Bd/2/esc/pLU8VXqJ1UJkcDW/B7GgJkYAawM
3lj0Asmq/gPTPev5UMwC3cCIZz12PovxJgwFw9eFeOOiHisKnV4Csr6N47ipPjKt9Cv+ygEwDXet
cnkQwguncREXLXXyMJZFMw1dqeT2kudmHap5ulEH+QZZuUFGT6zfyWNl3XVQtyEA8q2kVRE1g9yd
StTGA84cuLzumk0iqaBUObg6jxYUIidFr5NCrpE6LFquko9p1QndPnMCAXbX4D3BDryiL974smpi
s49lo3+t5AZWyXWrPjaDZigyE/NwhbjKumiI001SVG6Q0copOSckToZuSrtX5BiPuF52jDCgmRq0
eQZMQqniWdPHQmjVhjLsIrfJw0NW1aW/Kf0o0zGfq/p5+gqu57i6R1+Gc4PDM1jaRrWGvgWhFb29
g+GD9j4sFYCw667LZK81ItK4vYEUhcZl2bXRKJisNZTk2TDy7NBxng50tkDyAE8oOsgTK47Wb0ph
QFCfgLoMMX9RNW+RIeXVto899aocHAWD7H2ZOsFOHjh/FUqq3jxURpTjGcYL5lCq8nNYFS5t/V5F
KrqXfJVyACg0Vp3LwbkAb+yuaZqiN32Q3PYaLcLW7W1sVoV+xErCuAQfod0TtKkccdpGLjeVV6T3
LShwWFX3XMicIda2nVF3CjyINpRWW8YOy8I0sZy0dHhTcBUHXRUAah1WHXK2sngqPOjPXTkMXPBR
1rrrdZTjOCkinetrRy7yOpflPKfBl0iaKGIUPajRSBZLrrEtdDEPX/hajld6JYjg34ljGy1S7rYR
5Zy6nWqcmpqPDMDr9TqeoomvsVwNuWPdKj4rRR2g+ICSIHrPoThhwJMNfVtgJj/04ic9bzyrw2Qi
3v4uUBQHOXUzynMKkBu7UNRKJnXFQCKHc6wQuYl1F9XFvVjmaUIHtS9Q1cl57xYRc3tlqFLgEyUb
/PNQdE1Nuayouo9EyIAooEhp21wnigZATzFty2PeSzhOkxPBSuCYUtI6npkA/9oue1fUWSV1mJUR
pErYCUXMmd4QF/6+AZo6FCZQVWRLQ/zE1i+0QjWBAeRyHUHrOgZhSMhFepWZMYBKE1r4TXqnpnHS
PMdCJFm8xw+20/aKt6k5Txgo0k2O+I4bHJtu0jmbGEfH7TwnlUtb7odGhk6Ujk46dFrdxVqseleg
Du1YXjiSWWoSGAeiasjMPJOb91ZJJaRA/NgWlYp7aOo6dKjoDGDdbZo02lfiEJ2MTAYdB4yzwByj
9qx04EsoZy0WoOwxhvIYeqKMk/fw9qNiDTJA4tZZBdaLXFMC1rayYphG3dY505zEHejgBmlDEr+U
zLoedBtvqMxsOl/F3a+lUN/LmeDy1zxf42lcoR/BfVUlqbiPpCDKtnqa653tck0ZWj2ncaFZe77k
MW/wBhscsqlAO4cTnV0n+9G+0XX/Rmi79D5v3PS26sX2vg97g4Vxo/AMRsKlUiGGKk3c1BMwIpfK
emwmqVKYQsg7m6Hp5NWghnh4RKg+rdy6VF0KsrMUmC4YxaR1wOm7NOuCvSjrKiifA6PYl2hsuNfb
FP+HFuwqrJjmNUhLSbE0QCF67aDJ6HtBcKWCOLFutH3plXrO5FhP0lUjSnlN6l5zaFMPBcjR60Kn
iRO5Bx2v+YiFqSxaVcYl4lMhD41hKn3OZaaAuqlBm5LLjk0zVCjAJ9pgcnE3qCR02xDmHr6UGX4T
aPs2b5Q7R4f5JmIyNOgF7XtRIF0ulvuEE4yGdJ3TKY9ikQZXQ+YaNXPQJtiDcbQTFCJFVePsOKeL
T6nal7ugcLpTqhmhFZVch3RHpADgA6Ddx4RznbvEiXPuY4grPWRdkqpAGchjV01gb/vB9MQ+cpji
hI5I46FXqgiezO9qlyVNOjh3ZSz5OZV7g8+vchUmhuQBCBGsthWr9ho0gYFqi0nbrErfV56GVPMy
ChktT3k3Dg1LjYPcTrwuY2g3wvFJieAxXWlAO0pDmZPw4BObogOCqaL5N2rVcdtBypLw0YF92nAO
mFao4aRaRzPeSa9VJetjit6KijV8z1+nOnB7aVQr8rWhcbDketa7j5qStLfgyxY1nyR5NLyXpaA8
eLBLOSnFDmCwqNys+PEyuaGhx1aJ6xma/5+ja2uOk1eCv0hVIEDAK+zddztO7LxQyZcECYEQIKHL
rz/t85KqpGJ7vStGM9093UPFadUUBoekGcw2POli1Mmx8wN/6G1ud9xwu6uPOy2NPrgiquxSL+Oc
XLa5NEBZ4Msvv77SzL8Xtn39CDPh9qVygOGtXHV62fbEC4j9LB1hUIJIobQhqoA/y0JTpPE02FXd
xhR2Hl5M9bd6+XLU5P3eN+ta5uPcUMPWVm0VhbGiTtZuOjtYtMZbWRbuqRKIZzx0I1H6hFXCDa/I
osYzpZH10ASM2Q6VL+OYrbnJTlmSxJM1KBGU1empnPJlgqcikqHSUy7T/VZtm6d4rwjrr71NsNpg
qJmS325OE7kc1IQLuu1G3mFHZbTps58SmKyErS/dE3qmgPI3jGcXDd6tfhToeQagOr/2SefwgZlt
0E1Mp5ogGVoNKcafVcANpJZ4byQuQtUK5cn4Xo9T7Y8LSezWGgc1ZD5QXZ+gvZGPxE1YaGx1WBh+
KTVhf6UTUl1TDlFtg/Zxc2dcue5KlmyGXwSBTz3uJHxM9dj3mEBMUc2tpHxbbwvragOILqZg5Auf
/4cUqxU5sWW96rkdgtlfrZzc+JAktXxWNcpek1Gl/UVhtIHPejXSF8q1LtrC1qjcqcqHHxTPeQpO
HDfteydD8i3RES/NDnn9nqwRp7ccR/XKuah+un0kn0Mmav3Q7XuxPnGUqhahIA6C0WmA4Y2JUYoj
pXR/XlyccBlLl5VtVcpS/JA94OVJYBOk7Yz98o2WXZ/fW0KtuqsiAS27r2uBe2pJmG3qnmR/8J1q
qE29UK/VXCz+7MseXQmt8vxjdmuS7EDkzTIcdOIw8xY0ifACMlm4GpIU6ii2GGTLoSRhjagdFJqk
jkPWZLjlfmpbDrRdt96Tk0uIn173zPRjw6bKu7dIV/cnChE+QqpQIdXujT3JdInQuIxVmTSrrtnL
ThZXnDeeav8eBtPp41bEGsdXx6E+dVnPxtPg1voeH7GxjSOSXVY8VC+RaPrLM627o9hpmrTSYvpo
c+hN8PqIleOhcKoizWrzReDgI6q8RabCzo4Vx+iIPnco9W1lflJHOVU1sMRkychyzmKEYUZja9fN
51FTtx3KgQELsbn8s5XbRtrSj9hF3jbAvqPiVWyrnGq04M5Ubzs1JL0pn0txkEmiYKOjBg2TfEqT
7DHEDq3JuPEFUq6tAkMy9iUu7XrvtgeT5vMvu0qGHgS/Pm9DSvvfu1x781wozrubKXRyDqPpXlec
nuI8F1Opfy0GiGl/mGyljoShmL96ZuPyAuOPiCIZvSSw5qHVUrOmk1nxvkS39S0tVn63FSATYPEz
hukME2OfNN06gXfCfrf73SlSpDePODPV6kUFAO/zXr8bXtfktKeK3hdouRAmNfRKNSySeTimbufb
gQwLW1pnXF8B1gefd4LFXy6PSEcQl7CPtb+NwrpzlxW6zJuym0AKLX6Pr8ZvfmgUidV1UVjNbtDU
A/EvWCLgKZKj4uPj2Iv7bhzSAseCOnladqH/gSElZeMCK77NXzdqU9e6fxyszcQnIzHNGpor6o9V
oTl9ljqW+amv3MJvpaLV7wlmowAJig6WVuM0wFhoNbo/4lZmos3JwH9mSjlyh2s3A5HVr+X2XIkk
+7tiRESSMR3sw+IxJ1zLxZT2Lomk/+Vnze/ivrKXCTuG4qTmHCbHVeXEA8bOpdX47qaZQezisQgz
BoHrGEWd31NXqfQuDNDaHOw2kz+aQgp4q2yfyN/5uKr9T9J3EzZL9JqtczMLh47Tsel3GFw482Uf
72AHKW5s5ByNWt//LmUBLYPZpuIHgo9MfhwSwr8TaPl2fJd5emHYY/2O3zlZG6ZRD4DW1ktAbdp2
GJhNsoRWupvNO+I6aPcwFqYuj6hKwrY9WafsIa1JEU6l8OPy3WVsE9+kzXZ+YLRK5atPwrTepoQJ
EAdzj5mvVbGS49X3LkkenMd5OGq/9baZugX9HbyN+Uc2zFt/zlkevuUqJslRp8SZhq3VsD9SJGD+
tBRv8nGH+4wZmsnG0J+joAWs2OZy8H9dYnTx7pmk23mKPj0MptjPIiz9q41l8j2FPPB92pm9TomI
+nu+kHhYGTWfGe6n6mVYVbTNXhUOZ5pVycEOMqKhTqtlaCszQ9c/u7Svrn2ZLaRRFfiqmubTk2e9
vJSrqs6iIPuxy3l5Xo3sHlLfiTbpZPodlokTTuXWFbop1bKh6Ngd61E7WrhDUU41vCQwvj2zCDn3
cRURxEAFtC+eFyFkPErmk7FZ5Jb0RzaU9QN6XfuJNpT3jWXjfEmWEO6NQRfUKDUVdY+7i8LTDbgm
vNOqlZVtB1gGC1ooxuSk6mIef3CcBdgFFClGCr9h5L3UU0RzUbFi+DZ10xZOo84pBmHH4BCW55Df
qM1fJ1LJ/2b0/Ieu66c3n6guAbbJ4MslavbkXbo85KlRGCD8VGIgD0nWsDKZul9VOmJyoarfnmbm
0hbgpVCIg8n9o0tnbz/nLPS3YqiWGx2RWH5XVdt+Z8ct/onZWJZHE9Lpcezz/ezrXg/tOOzD1lbw
na8OsZTxVYFRhRKNizq0rPagV/yg64bCtwBaNRVn2hrOtz+x4Ot7l5U7u23rzPNWQ4HkMD6W9Tvr
aP9meTa1mcT00sSYw6SvI6vtzzZX4VdBQvpGXJ5+F4H0bb9GEo/jzM15rii0u95xh9Z2oWjK6ABO
1St8ohHJtO1G5YZoZ8Ny9Gtjjy54Zc42dPHDfiaKu6dQpdW53ldRH0phyAk/cKuuhvvsWEdgB/eW
2qJrxZori1NCJW8xRKStGOBN29pUjG2ity1pNt4R+VEMBB9cUum1OiAxrKIv6YIu9hlDddX9VfvQ
f/SuwMzpcUpvNcvn14F21mEkX7Q6oA806gkKvwB7Og8d05GaJLlFZAqsZ/QC+j8IevPyAwsnjMHx
r2L5PelH/TWq0geJqdW/4kYrfi7ZkFyrsGcIuTdi+lD1XIUbNA+ipaKoXxD9sMIcUa7yrYp0YUcZ
/Fxc+o24so3C2bsidBxvtptZfu1KNX9EyG6XRq+ie+6j9WUjxg0TD+TVuNw4bvxLrPfq3dd4uI6b
w6L0neSlAdkcSlIeBkr2X8hbzx4yRrpzOi/ZYy7c/l/Mcz2eZ2BKx97U/bkUe/+j1x3YXktdoG2W
9v6+39PiYtZ5ju3oQ/E2OboeRNl7bNRaobdHtMTIt9u7Oj3PrI8NCms/nUQ3wVRuKXK/viRauOUQ
7UrE2wjFIVaMDXGFw2zHHe7mhRX2yjdlnpDyNj5YJjP+JtJatymOWPYLaPV6J3ZR0aYYoJa9pSpU
b1mC3gdPy3CmRS+veV92LwWpquckw+rgwc92YhekCsiDKdL6VheD0gAO6HzyYZbvJPLpMk1W8yZi
7xpAoSuzgHu5XH5OXTWm3w0rHQSBG2BgFIt8Fk2fOXO1KFVTK8YvOKLVQw2rynmtuzPuyvqND5Gs
TTKMICikHeNLZ/jwk3QF6u0X3PCwdiOG/zqfRwP7x3rAf2ZkvxA5Dni7XEU+0VKp6Qq1pPqjcZkd
RiwmQMhDV0zrhKw3nlOkiTcBKCQ6h3rubouCm0MLODF94FhgKY5LMWs3wqBxVOt7aUZtn2QkPv6b
Z+efK9xK4XGIAWgYU4Dn3JSpx9gRvv8YhkSHVnOXHwIyGZbjWoxCDoc4Mbce+Yoa9VgOmRkPC3DU
B22KSb1nXOSwtsy8VaJBkULgVjluoWq1IAyYL2XrX62m5Cev14qf9JpM/sTzLd32ZpSS1i9xS7sB
klNoep5nnRtzmEJnTr3EkNvkkRffg2DlI2To8IZciz3RDRNEqbYKm7pnk654mzqL/VuglH8GoCzy
UJWYf0/ORrhXzENd36PJ1xdGexVOAij1Ex7l8D51nXs1XQ8kYBWOw/NLl/tBJDyMp1TP+TmoiueA
4qSAPwvZ++OgsvzDl0zeS2G/qiDbrG/TgANydDWX1UVrZyHiAA7lr1TgUTsI7saPpacT9pRJZZ4z
Gsw7H6G5aJHVm8trlQVdt0veiW8T39et8cHu9WGNafCHdZ3Yfi+4Mo3ek+TnuEmRH41Sg72ELezu
PaSV/bnravpwc2LaiWcbIs/GBM3qmoUbSXwBPGlx9p0Hg5r5tYQUoH+uqotguVQH5CzV4YxyquYX
GJvUW9MHmMa85GMN+I30NYq3r5cKWmjALc3cG9GjCoz6iUrtzhPT6mdcVH9PGAxYBk7ssTY6QyYZ
h5Zo25n70liH4gJLW4/9PGDhEhNTKf/YZaIngGn8PA4LOVeZIffKGn/ZlS2ubE2Lp32uk59ydfs9
fi/9xDNKLjuPxd0wK1qeFU+JPbNAir+qmkfVjLsJFxuYPkNY3v8VW5W/yyUq/qD87PdmA9X9Y5hG
9dIrMlw6YxSG63rdbnCR6WTbU4LE+aSOObxuN1euaN8FAIVspGZrVs+r/7Ix5r8XSbZrBnj2urAS
zbYIYjhlMgzfYXcdFW1rt5vhlLI4/6QA4/EYlXP6AqaUixsgzTm/iayC4lAqW3q4roq0Okxm2C6m
2lP4aVZBJi3ldcxOhmo6nsd8nzfgAHTLDiPhOS7/eQ7o7UH51nddyNgPxTpI3nweHaA/OpB7O2RL
+RdAI7xZ4QFUi5bQpNtPk7SAnldUs4bPrj47j543I14/9stYID4H/ZU7LQGZZe1AMniuYlZfQLWQ
BY+cZf3LPlhDkWmqdneMUTOBMcJQwO0VHZ/nYO1HF2j/TSycCZQtDiKiWF3FDkUaqH3OuR0O1Y6m
z7dR5xPQtZEL8bynrnwpOO6Lx1xPU9GsCCpM/qHudR+xsGy+sXKoHvZhoc9A2PERZNDpr/2cI2w4
zRhvZnjP3QqhB/1Z8rH6ZYsS/i4jfIEKKZePWmu5tbGu0KFGsleXNMMK/GFF4zmddvcFWybQCakL
Cg25D3IDu5uOnQnNZrh8YrEaX0bPg7qRpZryRjBd/crweKfHscg63DI6we6s7uQJUpLqAKIp4gLf
SF62u1Dp1kSzMOgGpaxwtyDiApbAwW0SqUW08m+m7OV5olVxC8u4/Yox4OHNZWabnjJSHWpOsktR
w6jugEhscTf6bp4O4DC2n9xUh3lxxz2E/rRvdE0PMjfDtapjoA1qeDhpCNX+2iwATtkVCmkUK0AZ
jNkWynD4lM0N+v3wu0KTcy+SjQDrJdo/pfuY/9dTO1/iQuwr6oo/uHyculO3k+6+oGQYjyXIG37e
hiUfm6gAFBwLbWHNMgY9vEanhvK4Z26jp2VNABPE0Q+tr5AqtNpuO0zICf6XDCZ57edi/jH2kZ+G
Ya/1D2HSHZjVRCZ5TPxUvCBNDY7GACmTf2vOwgOg82y+QWGPvpupYDyqIeJPLkvdS0iZGcBLbHUA
eXsBNOJX9BG8fy41l7CwDfXm7/i2c35FL2OesprQ6puiWbY8F6k2He79mrBn+KbUZ8AdiEQKolww
2s+FuzN5Qfemr7qyP1f9DnlHLtACeFsoOKCCdrEYq9auP5sKDwuKcAe6i8miOCW7rbJPXvulPI50
SkUzRLrrw5xCzNHIMR3SAxBPY7MWUAW7W0UyRSwB1dsIi2LeGbSYQRf5g0OP/F8Xq0U8juvu5muu
sbl8wDxczYdS4SCi5En+o86XDQQM2e1bpoc9xVIYYQcMlJi6RE5mnG9IjVq2y+GNYxswPSxEpuh5
4Vl0YNm6HzETmh2m38Dk4qGa5gKYNMmGAv7DdoS/0sGzMMAom9RO7G0Yge62jC/u7PD0v8WkSkyD
YAuA02FXK/xhDelxkiX9XWcihcsUX8oPfK195TLTV18BewW3ZH9FauiPpN7Ct2r4oqnybqGmkVlv
bEt1FnN0SIiyvg1sieP30dWO3Fel4stLkfdgPamwlIGoY/M3KKrYC1vnXd3kkE/qEONW3od9yTH4
l92sX1RdkfKiO7qRczfpvWuc0KX97GCFMv/M+y1Of+PmY0AhKjH+56kY1GmRWo4vWe0qBNTzOhW4
9aVxf1ZV672Nnc2ro/N2QGQeGDywmQWojjZ0dfcfcCrAZWhY3C9t4Lh0mfF2NmleuoeukIY/BsdI
63DVAJWy3OKGzzaVHqs0FOMn2xb2i5qA4az2qbzMpFt/zwEcSpMPVm+6MbOMw3UFTN5fMYdnNztQ
pBAVjILkUHSFN6g05cPIsD7YTsEWG6bpfX4C35Ck50wDFfmGi6ZcgfKwcmzxIgVaFKAa9h3Kgy7e
kn2ezkXYPXvsja5BUw5YQkECazR6f6BUsPqaAmHcTpXcvrB14B7v0EfhlMZ+t/+8ppHeth3i5hs+
1PwOZEOK+KxpJTCflgbys3ospvQbrA1nf3PzsnzdymH+7MDMAyf9P+D+9UqhIWPUmpN3zjqIpSd6
hGYjfOhJYjAKItv4bUS12K9+ES691tAiXNlCAgNbB5wiqyYnfwNcJ0dba+oP9axpfmZ2lg+xyITH
cKTdQVpTfn0KmOVXgLZ3ZKzT1wBTy7aSHE91VRb7BQao+dEmib8KdJ3YrPIYETq9lNu3ouxCdbSj
EuRhhTptvKaM+Lbwe3p0Y5rcgZHVP4KRJZ5ev4c6HFK5pA+pW9NXmbN0P8wYH9AHh1DAlIr77YC9
cifbxKvx3XgEqkUkkHfFYQQ7JHHZFP2Hn+UCI3lgg43P1yEgWgVGnO+0CvFXYnnE8wPFwnfcex1v
ajAUk7j3c57E9ILmJnHwe8+BRX/048TFCR5EC3uKmK4w2ZfbHE7DvFrxhkm1hI1bidbv0vXAdKaG
1dMef25bzAqY1YtJi/ve+ske0UcMNTtuHccUdz9ZWrnhmK96J9sppmpl9XmYWd19luXu1KEgcjP5
bw9fJ2hoJwQmPhignftLAhcCHQ+93ab+6uUseAm00uh4y9c031D9+7ywd3wfTTUf5z7NqbpyPJnu
Qxaip8/IzSzFBzSJYYQIYMMIOrV4Mphq50gT8kgpJuvDxpYdeq+56KH5EoNMzjFNFgDe4GnqT7rZ
ejYthA4YedtAE+2OxNYbFCxiK2vQuACmTy632GqeB79ubwsIGAl+V4ID+pZmsu86DNAbMPvbzDWR
vp2LIjfhsGs390m7x1EQfqAr+r3lXAOURvzmXKTuUgSCDu9RDVk5/1Y4Nejyg8fagkCLgH1ysNLA
knBc8sLdjx26BRBMIMswIgDDXp4nX3D/vEs+TPByX8auP3AHWU558HmS7xYLk8jhRLiCBsx2QZZp
DfV0SEYrz70YUzTJHuB82lYTAlsvHJC1b22+S3En6bzwJ1QOg34a1C7owMnIIdWtnLbZFS3eRshN
e5IuM22oc+OmT7Uybpa3bvR6RuKQMHv5d87LtXxPK5H19xhkl+noFMMiphywQdsKQNjxbunsiOsx
6arU4PkDvvx9JsNkjtWWjeoIsh/FTRWQjlz10qfyEUBa5k+1WZ27Rl6Z7jyPXV3/XSHambYDFEzF
PF/qmsH0JA9FqLEI6YsvOdDcc4z1R5BXrrwxL6cCXomOABMETdzXaCS4rzCp+zAOA+KbSsG3OwjI
DP0CpCkm0Qb6EfFnHcCNfTXratsQPlt1Ey3Oo0944V43BMWn8a1O1qw4Q0oDLh6dksmTMwcak6Eb
h8Rkbfp6yQrVlBFql3Yu1bC3psqNvfNk4cORd5BvlVewF2a+lHXvw9mwOclg3j/usl3WXgKOms0Y
qnOyCtirn1EbXLJd1gQP0WEjC+jgUQbi/oKCGVfY1mPXpz/h9yvWK4cWeXtxTvjk31B1BNg2ngr9
e+kJiJV/hVgMGOBcqRwkFprlWLd9RsU8TE2pkx43UVLgBiWtB75B/q4wf5oPlcsUfPCgL1lPhEPh
DUgYUDBIOeB6je7DaB+zscAr5nTl/oZMJ0Yehy1I+PzHVNbPdVYrXKNcS1LodtNumN+Wcpjrf2Rj
Ilz4qpP5fhQTOtSiM9GDMRac/hrYlIDsYkCz0ju4dBMKKrVYy38b9piQQSsSNR0pwOUNPpyRUovM
Bi/twz7n6hsMWXo4zc1pPf4ePILAT+Erk1kiUicCPFGgj7ns0/kaPZQI32xmps4cJSfF8CgB1tPT
voAoONpyEsmZzLOuj9CG2f5jHtEEXXNOPPn5xREgSgQXdvmJ8qhNW7lRy+8dKcP6uC26hGp72tJ+
b6tR9/GunvzmsMmk6KxPVqDW4bawg4fbGicVPVWxF3o+drTi8VRvfZIfxnUMBFdl5P5XBYss+mkA
hhb3AKLQPDd1givgbcwZGc8KwwPx5zTVG7yAWNyGOKJilSCSwQrWNVjUBHqf0QITSzRiytk0jSvE
BEll1KmMaT8uR4u2t74By5nNNaI/jh86x1x7W0hnCbJi1LrAP2cP2l+h06HLw26RJ/oPfwYMWknu
ZvNYYaFrma6ARjCc+Tkd3HGiAScSo09XDVc3TIqcECzouxPEiXJ8TeakbyeLRCYMx2iHZ0B9xO+Y
KrLRVRhiOrw1jwr0Vf2DqXkJ2FBme9huruyz6bZButCdaYpa/ewZ/nKBN0OWQ5KbbGHYmnyZK/RY
NYeC4NksuDDbmK/9ClAn0LW7MtfP02l06Ti9aaVV9or6AVHFGTx7nF4HOXGsou3CoJxv4zSF+x6G
hgl6711MoU2nUtnv+WjI/HefeNL/ZXqx8hUVeQYTpfOtO6yoNfR+JWbJTwAqpfmOEazqL7EHwvSr
XDu0KidJgU094ZC75T16XY+nPrh89a+Wc5Pfj6kz5ogWE/xZYFGkssGKVZg+gpjBooZ5CH28RatF
ccoNlem/vPR6V01iqpcCTADT4Fieyn6nGyQmQ4EX+TSEqcu3Fj3r4tUVWxXWn5gxyaqOgAOX/deu
UwOJGXoYi92H3aYwNW2KEPhwBxiE7wsUXKyon0Ks8Dk1EUoTwf+TlYj7/oTVQz/+R7sSQyFgKDEb
1mKXdp2ze2TAFh7dC1CrViyLhQesTLBsldqSkaPcewsuiqYyJcdxmHLzCnOWqOnZfdHzb1TOlb5w
i5sUWhw/jpQ3Cr65wyfbY6f1sRIOas0GOo09+pNMwPP4Fm/vkj30RWrzR0xRE5ZFUg7hxvMMXV8K
2QekW/IC+YlGPgzu8P6jozQ4edRmCj0o/X1jaFb3Hc7+py23+KE1BHUvw245a0pBE3AsDMo6vyzT
e5GnSIpZkT/yhzu+fu7iy+eAcAbZPCfm3i6a5YciZ5tq1ZoM9SPJeAbB7gSzKwtVhInTuauKKh7X
asowak9AAM2RJWsyL6Avdv7a0WxNT3Vn5PTX7ID9nqDlou6TWuRI4f5Z+ryEDWaJOQ9rbB1DrJLG
LhS8b2WaCoy0SR7uU7/mj36axWntloCkV0Mg6hQSgrkk7XbMlURgT5ak+fqstq6+dNUCDn01C79E
FddHD10Y3E1SY1rAh/PBOPm1vzC4+JoPff7EN9BWoGKW4XOVAzuLPWO3ImMiB565Zte0IOSTsRxf
3hEgPCx2PeKO6/IgGE9+od3Mz5ss0rsUn0ab7LoIrcdNdLIzSD+mivy2JsV4IHGI4HU2kT2rfdqf
OCcEK0HRJnVDZMdALIbisferOtAsZg916BMQx8Cgr3O1T2+J97RlXpWvlHLS7LGexxZQLV0wdMNY
ckeF+K4wGR/LIdqPEjLidhZCnctJ9we9YKXVdW67kTotkPPUr/oNQ5MCeEZSDlK2Vt39lC5YH9JU
ly0Ax/FjGBRo5VL5f0nZs/AEaqdHh4bImguXHf+zbW40bYEz/lUtOf1vzOMKl80q7c8LC2Y94f9D
3NnzEk9FIR4r+FT/nHoLZUu6bsU7BLPQZeSBoTvYbXZdscrQTh3v7inLADGSHsIU6sSET3jN0xb1
VUNsOVtIaDrTrxBNrtuB62E62mKkl+H/2lzA6jWAf4/lXlwKyWPmMXZil6UrnzkVoNFm6dZviSmg
28ULhl+e9I42tcBB7NdxepASuMw1hZqkrbJOZSBFy6iRYU+oa6sVFvM1CeGRmR1KibKYzrRP+DFV
5mtvbwZ8I4CDZg3v1NBC6FPlF+UWdpah6sG2lZBz1xvwRLDCgLqHEbx8yzMpMKl7yOELvufQ3QI0
Oa+M55+AsuQp2wZ/zqpYncCSASy0eQqcwA3i6qHJeAqlUrdQc3Trw84i8EmoWM09jXhMMdxNbyMB
aQ/EoIrFoVyK8c4EgWkXBjIN5xgZkYMOthBHeoLGi0lrMdUgKA+MTvQQElRExVNHgRu1RU/hjMJI
oR6BSGZ3juZgKWRYqgOhuiIHDPPjAWrC7CoyuV32RK4czAXtrh1qz9WaVV/KKBGztgCVHNVk7wT+
8QPiWfUmLIbTKubZYTdAhTEzVPwipsw9LU6K+67i/+PozLbj1LUo+kWMIVrBa/VV7mM7ifPCyHES
WgFCAgFff6fv62kSu4pm77XmWsoeqFZ3YF9Z1jz6s0ODFkkiv5UqAykLYy+69HPv3XK5RP8JFJ6G
x0sih+i6Bn0tTiGAw3ufe+2baGz/HnRrdguWMTi2xscY9detuDC14mrkcxmX93ZKv8vWMWRutOQV
1t/uB6ST+8nVpse+8f17V5XDQwXO8jPVWgbHUTXhsVN0bey/Ag7pJbIZ6feyjZsb8QHuQn9S6mls
LUBRykumjLjcd2rxy/sRnKU62dY3h2VOp+kWQbzsGfyqbpeOi31scPR+0qu3HhcZ9xcW4+5EdUmP
gZoFOtjPtvvgem7uqtwU675m2jiOXtY8DG0uvR32QfJoeTnBduJz8pbAk7pQn83tlnQ2f0OK3u4n
NvSfVkTtDVd7PPbApHTb9KiDRQBNXObt/JwN6XZo6zDeG2TaUxzW8jFiRL3P2s0eoq3d6n3lMzg/
G2f1SIRA16+9TN2z5HvY89YOipPPM+fvCss6HION3UqDyv1m/srWSxeQYOzrwvtG5Txd6Klkud2p
xNT7TS/Vj5r37EfVrlXJ+8YbmJsEblsmM8dS3SZLdZidnbHyk/hzGPP8tRzGCK2EwQWlxegsuIS4
Hi0BajMvR6SQqDtIvK1nFifHPhCrdwMrfBdy2v3blAY2vhq0rPMkN9c/bWAu/s5l0fJe5J14LIi5
YFAM2YuPhnQVy+iuPUbCsEO5T/0T6cnoXKA3/wXAjOPnZTH2FQXSeKei0hPlxcyujnu0QL7c1jqi
Rdy082HUqvsb+9t8LZPYu/H+r8e3sVZhdpgroftrbQB1j4Mc0jcJhxns+nbxWSOqsuRvneMg+LLz
SIYHEc09feCb/+Yo89+/iIiUYMxWXvu8VMeqaDp1Fjor13MR5GL7qewgazTJhf//wgffhgf0s2j6
UyxlgK3WVviAOPvQPmIJSIbUUlRXy2kmxNujrDUOv6OPGAbLzNTdk83rmVpbSMTmhSzp+P8N388T
uYunlTUyF0VGq146u4insVSABvk6OYYjD17FAHe31UFE1DBCEXAEzxTs+wz8nYlxsWhm4RpX9yk/
HCgCPqHDMOa//gFIrphWmklPd0xgRPWo9A2f4yWf+hcvayNx8jjnNL32SFwRCyTPwhtvwWW/xBME
SE7xgTjoIs2Ynjy3wC9PBcq2V8Rj+730/LwErAOfP1keOpyaY6eJUxXZ/2ARs8x8RJVkUUz7MD55
dTXYPzNL4b7NOm1vPLu834JRQx/WeOK3p5mi2nNeGicgtpqHCOeUzs0ExFms8hTVkSwvNLhtN8T+
6qVQX4GRrRY2+his1vpHWlYQDZvzODGyHL0AcdRLMWR5TzECS0Ta6m6Cz6x3eR19kYdLkGt9VxXO
yLcy4mM4x8GW6X9qnhsPdIDPn1lV89i/ZNZo+Qut1p0QM4BelZRZyatkaJvvZm0BbjOHS3uwRUe5
CIyv/iRTM1je1mvifxtGRMJ7zJepQ2VYjPQPaullf11tSajpKCZLrnUfr2McX1EhxzeW0qAk9NF0
Nz9LmhI2XfjmuVw6m/m7IXc9SJXm/f/d1kqGh2ElqfAZ+yNyZSMVX8iGg76ioBWRHXZjUGUXZhBv
YIIyPKEOwvUVSrGkcX7YeRI9siNfkZN3G47NErr8CXfUO8V2bD7HsGjB1YVQv4ttZmfdKjSUXdnE
+UiOqvsm5442RluTrXVNZ7JL6Vf9aZpEs9x7iK85/kXTVkfCZsZ90rKwtPu8ztXdsES1fMnBb/4C
ILv6mlilFxw7XtBf8TjCF31RfCrqCfjltgYZbxHJhVh4/bf2jLthriXJxWZivYf+/SuMTHlQ1bIK
u49tGcnQIX/Fyp0SOFVOFYw2yc8scb148GmvFI8gVj2F/3yAxafeoticJ0+acDq4GmcWinBV5hKu
ZZ5QRNDHHvw5K10mLlPEKrtPyDaIk1JR7oHBBPPCHkyECjSrSbO2eu7oYArOKtus+unZYcWF02O2
Nad5kdX6qxLEwHcNY/uwV4oarGfYJ811J3v7d5OZNrtAddFC6s8B5KCdbwA75erx+AkntJgl5gTK
JR/H7nMQfrncwUVL8h1ZYWPvnaxHFiiGGTdnfwbMx+1haCy4z+gqGJYVBKx5KLuy6g5ipk8dyXKz
pj+LCBXmKPjXCbOoaTN8aMh7inNHlWV2v5q4+09vFjHv5haYzPzgkkCZW+wpDp7em1r0UgAGbE2k
4te2WKd1vUukN6KiMHZNW3DQOco3cIpru+WxNKS1+j0GYaTpLFxtFBHgQQfvpn3sQwOjdAoaoKtt
/ZEYM5jXcCra+pjEqc9lzPSSVAO+xzy216ax0efGJ9XyVwlRLMdYp9740Y1gB7RoYtGPIP8hUNMo
0xVwqZThMJ6MGzp7LGdPceiDp6K1e/L7yPHXTkFc+w92GhbvRfRlnUTviFV1chTpWGZnzuIzig0p
siN0NAXII0d1lQTK7gsoZZsfWhKk6p9tSj/49OnZYX/uNMCvmGN8FXj2F92qIryx+PrxPpAIOy+B
GeBReyor3N1S8fG8jojhyzGCfJ12lG1F17gBgdqJ/kuf0m4RJ39EIIWOp9aSp9LQXz0yV3c8k4p9
OuNN3eD0oQiHYv5scBUPDSxSeAgYmMg0ufomy9zREZl10Smk9ea+B2uff4+D5Rl0NGGdj6e4nJyf
nZYoMrxESaXFX8LHWrrrMJQcuhvw8zXkIrzkz1b3xHG2eKx/Sc/a8+y2tToHoZIxUhFCBhfpirfe
jmXylVT1fH9fcGjKrqrddBpaOy6oPXwBxzia7MPYEnvkodB3LyCw+S0Y4v51BY2loYp96jEhO/rT
GqyBQx/00W6eqO/bY9QO7in0RijZdUx88CcI2OkKb7HdNWFIqAQWt6XHb+I1iUSMQjDvZpX19VmL
ceQfNZu9jm1ZPzWZYQmzS1A9o+4n/V3U5zNXvnDVCxVQ5bCLpVgfAg2TwhKNbRpiic57xD8jnroJ
I/XL+oRYb9iCvw3+nBJ2bcdwv8HkBbuiTTl0mVP2GnENyz5Ij4pgjD51Cf78XublcBhkUP0I/brd
u2xKfXaYBietBTb3HpOtNed2gmI7RlXei0O2QMCDwGTtvkrRWnYmNcVw6iK/nB42E7HFEXUzG7hC
gxVFkGjh12V2yz6W0hveZKnSYj+RzuE5qHOz0QgTz/6Zl4n7vfZkDcjgQOkM7Vy+B9kq+r2wXgdV
RgZpvJshuAiCbtlBN3M1H4Z2ia6IvWF5opmEU5S9Erutxgb/nrhKpISLp/VvGZPYvdMym7+p0sXm
KuNtfvNdIhFZvKk+x0NOUxXtVrI/KWmji6nqYGF99lX0ZFBSqNir9E1HTsecVmTHW92SFIxLpmqr
xuVKdVx2ddYk1zhp40+ZSYc+USKPR1EzPLMd83Xtq3xS4zEh2fEpp6K+KNKYF26V8si24hjADKLb
rVrZ7a4+sRCCms24ZQ/DCCR40R5EzEmEK/ObKj18Ug+yFVwmdxjrKivjs9TleBQVcyovzVn/tcXC
assOn6D8bW47+Loa7mp0ee7mwXofWYlt8+orWKdDPhsEj4hIG/mNEtuY93TA0tDZ82BlRWvFbLB6
bTEwNc1NUB+DGIQAtSCbrv3kx80hYxx4HbMaVSfUOfqXkpyYrQalmdwDkT31zuSM1wQtd3MVJi+r
XxPjW5aV2ruuEOuun7zpOffq+kSvmLqtcz4eXTTDHU00GyjCj3tvLKAMu3m0j2vbkGvhttNsnK10
B3+ux0OsGTzwi6U+rXGgnjTX3D5E4Dykgaia29gG+cGH6/Xg/D3YzQTRnBLixYbvEw8mg5Iqo3OZ
euBNVTUnX/Z7MaEAhy1UEUJPL65jams6Fj2dgRVM+XDesL9uHmgOs/dEAPgEDQPgvMma27dq+n6v
iCQSXaoDoMBSWPzkYEri9VIBiJO3dlPKlBFE2cHHQbhY4fxTEzboZKWfe38IipfnrE3KX/EIk7vb
qM24BpMBiOmM7OWO4xDBX8Iw/xWRK/oeNWry9iPU1I2EWX8q40kfRdRl9YcVfvgaB3G1QQjgUnzX
nr9cjY788NThFrEZVkFmqW/DfzjGVdn+8aYpedb55rUXRQSYcsTQAwamxftTaXKDEaHHl24dmgMn
AWE6loYj3vXgqWGvcWivGjP3uW7W8dnasM2/VbiiT8OE/wLOkLBLNQBHCPldWO6C2RTxsWP94wxz
H3zWiJ4F0HWKM+xdt+a/u67P73ETuMu6LpQcZT8VCWFsJK6LraHW1M6CnT5NqrecYWlBIbx1wTLk
aVC/lVQ315cpF8nRxxNi+JmCA2byglwGHE0HXP4axT4LsCWaBQimluqfG43l3PESrX/XhgUPVcIr
3iGdCBmWOlzFKYAbeF1z+ip3CGriPJox5WDbqlcsOQQtPlNvIw4mZk618bV5ErVfJcei57Gx17XX
oYIwcjyQMB7GAwpm/rgwu3x3mqNqdomNSz6g3FlwaRSuoGPeGG3L8fJJM39j6S3TB2ltcVX9GN6n
wbhQkUmWIjvpHu9+l8wD6SQRUan3A5ukZkDFpRuvSzgu3YngkALjxV5N6wPYKrACiQDxkHN90Cml
k+k3HEF7Z+Qaf+VB5olsdxZz3no+9/Mp0ZVEJ6ijR1iPttiVkUZNK5beXJytu999qBq3QzZfr/zr
8DHsO5hZvkUvuEkEaP9hIK726DK/vHmhURfPyuEnu2tn71edLevVDXOMwj3wFiVNIiNHWkvqApWc
foeb/VpWVa/JevVGzPXVLM6iPIvmX2U6tothicd/G4RqtIOU0YRes4yk1s5r5+CW+4wVb05awaAQ
ZUWfHNWQV+QCGpwtNWtYCNDJ+tKmY/PsRX1UnJX6Sls63xGj8knW6XdTcr6k2K1WJdBlavXj4Q+h
KX1Hw4dZ98QwQSaNEQldCCCr7RGGm2lEBLPVZxJsg9xROdAwDKrJXPDv6MvNKAs58NZ2Twyv4/iT
zAjJcwC1sL+mzE7pZYvm4rat3vIrMcjF6yAUlFCW/2xXEj8vXyKy+6llspJGw+Xt91MeNB/1in6x
Y33d3n2IGq5oPF7oxZx97DEolS8ONE0S/6uTsLqMSgbpKertfMevSPsCG8L4L03T/D3YfIOerCH+
6rYKIowen04CIMxm20dNYOVZ4ol81R1VQ0FOA3SmIIYIXzTnX7ha6bYPHo4VHg5beVhgTZCexXDH
8bwUC4npcxbnrjxQBg18l26CtgnTRqGJDnoiCHHegmr8L0im4cXCJGy7tY0QHbkUcP5bINOXJvWT
b11rODsJDPdgu9U/esM8HHm+1Ic1SGF1LSTZ8hbP4BjxVtszLF2mv6WdKMq7UpblcA55AdSors26
XV1MhcexWMn8HrCXgnujcKk8sjHXPiwFgTfZr4i+DvcmQ/4NDb8Y7RLTUw5qdysQxj89KmR+jiVF
BLy0OANuWFMoG0XW6CRm8fXYLOlyYOGIehyfyjslJjbJZamj+UhaiqeO84JRHdZ1I05CBQz5GCOq
Ce534rPriUus/Lnc9zG/dI+9cJiKKVXtLk8XqZAq6NjxyM4zMZ3hNdbfMjfuMuqZUgHGWfptoq8c
VA/08JcbseP06KSwj6yVQbib0qj9lsFF/nGc6cP1hNC6G7t2Pm/9bB8gWjB3jcu3I4mA4WlDg7nG
azCf9bK1gLlTj8BXBJiXRz4X79XamMx0uUGr1imOP9KO7Y+zTfhcWzaBoyCd8FMU3Jv/VjEY8ctb
QSYDuwF6+2vFVE4uWR1mOesnQkfp1fgCEamZLf3iSSFijK4iM9Cx24Jm0zk6N9fodWSnuRhdzmwz
ZVefKxRhYP54BQodxtHzLq30mSt0TF7/5BGDs4dNo4kTr074ZmOTxoxPzcZVxj8m3WIcH1+bqcdx
7sxDzhd+DzdEwKzN/ZjrbiRQXK6KcJouiJrI1Kob62Z0JBKS/jFTTCJ1NFG4h8IZ86MzApeUwo2M
FKBxAJwkDd5iFYfD93ooIyylVLpdg7LSXmI5EMRtStPyXEgJymMWd8lY72RYFafBjygQYK1xzU5i
ALRv/mjjFEOVbw8rHpfhMofSpEdfdn67n2xYZheFlNwfW+pZQF8krjpZ2DnJtA/O7UryQRTjCszm
uC3Og6eF/0zOdJofJvIkT6ps2HtTh8j/LKSB4AeSjKAa8NXOvldUiH18894uJb6q6f+wy76u6+2p
WJzhj0gI8hCo/rFglr0xZwIzRlGZqDuw5srdi2ltAPTcFHAUymDT9NSnsWfuK3/I/PtxE0mEWxkA
3ee215cY8eYHsGr9a8maeYAtTIFjeRcN7/RjTgfBu7uC44PLM2fHEZE0H/jxmYws4mOMQ0r2dVgA
E4P6rpny5qNyrfwTplHy0hZZHDxsvnLVHfsAICNv90UdSrQEhFe058eOrpnPNGyrJ8PX+QLCbgl5
y7ZO8cSCZZ33yRT5+ZXqlyB8kbDI4TEM7Eg/A5q4pWWGEMM+cTAvmBcttpBgI9O7mdE7kDvshhnC
sGA0XcbcY1jPllPOH/i3VfTX4Jp7GcdtFdXELjD6RBnr0mbpaa2Y+Ei9gJh8lwu4+jnNAV6OUmTZ
dZ3q9BxG5fDUT7qa+GgoFznw01giRcB5V9O5ddy7dZt+uGYb/iWpXvoDnc9EmbuECW0nm2l9Knqg
gv0iNuoSegioe5kgOz0uxeb4dMIe4lT2I45yWkqE7DwHYX/Y0qJ98eTQygdvCyFZYi5aefZcaW7B
5q3HfvUTmobT/FMswA48hRMj72J6/YsHOq/UdliFoFgRfLftb2VrxVNbdeMByzJ/6fvFvDUgxWYX
5yBfdz3zRUpj0hZh0TWgfsk2kpfaZ8qjpX5rFLpZgabtfk0TH1D7FeTMQdxjLdQFF949FXWeTySB
VH9cOUbpEk8dBaNLIC60Lq3BT8z6FK66YXIoa7hkhjqr7TcOlTLRnq0/Ta9rHW8XXK2VFJyeo9c1
mvLsCTiCjW7oifk+ZOQvNmA+LzyomTyCWTK88IAe3vDmPBGdai8Aqtp7Ocd4fLT+EtZvY2e6BV+0
o4CIOFYWMB/3/L645ZyeQpBLl/4baR4eDCAOQXDnT1n62OTzcjCVmRQafYILQiwveQXxz6YX6HwO
KB78ksdAioqHU0H/mX7hFJpN35EXbWYOvBaEA/hWxuafYLSL3kM1eBk8XhK7bGdnkd45V9Dv05c9
RAWRfGt40qY5K2JFAcMfP5rNSaatiB88baFUyEKZmIzApDZsrB0akUjpziSZBG6VhaLaaTmtD9wo
+hjHho6idskObZCBv1dims6bh6K4UzqiRagLsyY/QWvEt3plHud4leReEewgVMEBjS/kdgf4Ap8h
IWHvfKDVP/nt0lp3FDZn5FSeA49QyYXCKBIDVB8QBO53E1g/ldW+6tv5oZFZFxwlOajxMKOzU/ng
r666n9ggyrMKLZJ3PSN/7fomrOZz2HvkgWur5X0z9sL9IiYTh++a/NVvHfODlqPq6tMw8RAkBG1o
WNPO/3rhyOQI7T7JEzqu2K4RetFu9W1rb34iSDs6Ounup7AAr6RoJ8Ln6JY1/jUtLvEvhZUs3LBO
OBylSXhviLqb1j9r2gyvIwbXSn2UM8CE+65tEO7Xrmnkv9Z2ff0DA0IUF8iGWv3f+IYV0ckSAerH
9XhKh5Btt4mHKDqYdlIp9rrU14iJAkc6GIzaTiNAF7c+h/Xdp8Kp7I4leJv5XdPtd8Iqe99P1fgj
x5WqnqWL5SPi0NYcxnlMR/p4cL+GPXkM769y4+jD58jxhonJkwxv0Ltv5bYcQTxbAqMSwtmv7WU0
TUJVZ9PT/QHAXkOR9lHw7k0K9muOlPxNQcHX4uY4D7T+MJm/YEqusG3TsjBQJ9waRd7j49AvwyMk
CMgxf4ephfyipotH84neJyhRjXwrj5lw23RZ4oAeqRZh+UfYdMgqCIucgAQjnIM4qe2+Qfmh1ktD
UR345XtyuDknLs9Tjfk9jtx8RC6+NVldnc1cqIECNocsMfjO66+z4ffcxbqYOVelJpL6NHVrYF88
X+ZAkklSQY0a/pOk8r/AF2teuJWXF7qY/Fs9q/Y5dk5uu17k8ScKf/oAK24P7ZJuKykUJkuq28C7
v6q8TPIz0NOXIlJ9+aDlRmTthi5cfYRDJqmyXv3wcaBNPUQ6WVQT/4fBDySV463t6j5qnkLV03fL
GrL8ooUkeyga+MnjRtxEkNIU63mJmBrOi/LyiJKWQcfHdq3FdwNPj6AYRTT2FXDA9sKNJimHG8pK
wSYBTajbFjtzr+t2fhtT8GESJYVrz3TguIYzB5QadzQ3dd829uV97Mr2ccT4XnaZn8b7HDCEugjY
NAk0eLbAOkePVf8vtz+pKM8ETF8+aVAKq6Y0vw7LtKSXqdG47AS/tvdhm91yTlTkRd+asca7K4BX
232S0eGyg+ZKkONTahQ+iJdv3LCmSLIXw7Es257FfPiR8oMvlF0InnCKkeKWJGVONrb0EECjxfjz
fk7N9gFUb3+zJDQ7oe1KO1y+0CAlYyTEAlzttLEAvvpls6EXYCxwxg8Bs/qosFG/mo3AyfNT6Avg
uNoHKsVYKWHGeXHGJ8sDangZCllBnomkPnVppx8Wn9ffCxGmOXjI/Da6RSpSgm0cr+wK6j6Gd56f
0Lf0dYTUr5qWitQnr90NRBK8WA2nUuq0fGzhpOufWdhz6G0M+EmD1WQkDQyV777N1lfvac/M12bF
dMTXaYa7puu3+iATemxWyqUi8cOV/fJfrnrvspg+KPebW9dvrRdLi9ls+n/xF3a7d+04Bs8EC8L2
xFDqwQS2koanqKzK9Vjk3nDfMss80JyAZ5CFkdHohCCS11RN+VHmCFbtiR2UkcumTg3n0bJMAuRv
EWqtl4mX1t++0rlr2A5wVG6JLj5Rz5uCsj/QXzZULB/Ldp3zJAlPOUQimJTiWofRzab+WnRLdgn7
rHqOY9gjarn87q0Hyf7MwjzdB7BP99Vgxr9L3IQ+rO1Mx0YhxAMv0hn7Umc/BFHLZVdqcCSursg9
zIDrtx7Fck/liCHA2aM4P+PVkBD0HZ7cLSvRJ9/WqKugmwJ6T9SvdfPEKV9IRDKi5xy8HAgqlY5l
MGBvsA8BdDK098P9Ugh6SytHvkejcQTHNMm2H20zqT/N6ryb6AQGh9ZRDGE2MpJmHkdO4cS47LXC
nLgf+qF5r+YJgJgPn5azmBtiTnJBGT5dTPKtNh4m6OCSkLxiDMr4lb8AHLBWXjvcaP2ioeXhZOXY
/qEbgbhEGS2IoaGQXw/KFXeMtrrhvy0b+5etWrf/yllG717mefKersbOe0A2qbhZcANDZI8udMdY
wNi8uypKeTmhrXzVos3LHca9HAj08FK8qkrO1wIFMDmttd68Q0si48yLtSx4wtfTE69ijZNdZOqU
tspfd83g12c5tVN9qnUt7uO54f3gMQdR6cgV5VGxmHX/IRHTOJoRvACEMF8aWGnNZdsypEQx0x5B
3rK9cmNauLFQX0doz2jXZmseHPMOIInqqpFXIf1mRGWK1vbJwdC0UeLLhPWnEK48gtzLuxAOgDk6
ymB7x6CAhxttcuiVJhzHxSAxy/KMUHdKUept6DJJnQ1lRx2BW0I1DG54adhEPkmpE2mRZd9FKeql
W6r5te50SYptIJ3z0paW0Txf1/okJlLuySSm4Ikahi04+6My5XXj6CS4ziwp3wbUaKpx/FGXD8wa
xcNcEmqhjpQhgsf9JnbRkGXdM5bxNj7Rrwh5RSOeSe+XUeLvdavS4a3HVefapXoRhMsrNBX1du71
3bauqoLH8TqybWFGYD7H61r3RRKSpLaa4lvyVJCFB9hhG+6pzICQzEQRdP/0lnaPCa+vX2Ft0m+L
F82XyHM8l5oSkNkXAcdHxluPTR8B9j/WfauHE7BM+mRjv/u+xXXjjsOs3St6oiy/ZWRZZLVXXSXm
j2Lzs55ysTTDe0h8jbJhJyLrc4Tu8C+tChX9ilg1/rl2JZY61ov8kH1Q7QsAkpRI+iixl9opfAm7
eIz5rd2yvTEnh19vLBSb9lAkZpOXlgVreE/mvB//tHNaVP+xYVTEG8xWNLd0GwmdYwzx5pX4fRug
bJtGpzYtOupCpEr/DS7OvsdFSYEGTjevfWgLrgtcVjO/IQZyZx4tKYjH2Jv9/AnkEBBxp8SKabxW
afwjSdvoZfH8pr/Mul2vYdQBQARr/xpVM2CViDLii8bRHqWzfLA7UY3rrR7i9NegKaD67Ehi/NeN
PEYxM5Nu/HSxyobHHM4ivNJlGHeQZSm7gCEMisrRwZgPv1jr9PqHCFXfHIglB381B+uoZ/nV8iHw
AkJ4yC633XmEFiIinrJQ7kKZp7eaJ+9D7FaT0AMig9+cJpZcwiwEMpFDlx7DPOEqN9PQ7YWUzofc
CMcjBQMsYP2SEZqhBGO71lBRy089RYn+oG8jqJlz1mL+ZQLtHG/lKvkBa+DMN64Uf/xOiaCmO2LJ
rE33CyogAe6+eeYZQQHM6ErQD4Nkr5OxOBqZZXeaOdxSgOZTiEXcbYouqllUeS3roPgH0i45JBk7
5pnBdbpl/Sa/dO/M/tdoNfwcOFcLxLUo9IWEh/1mKAo4D+k4/J4pfXrUcBPmNRVFBb3iBdlDYoNF
7/gpBGYzPCRlVUw99X9o8c7PT1MNqEKQNkw7/phqjY+4o3FObSvIH99aqGL3J9+qkNLiHkxwOmQ1
9dofPLn5KzcGphztJ48edcnmtDI5BbcxwlQBftoErosTfiUOMX3T3xs6PhrEt5rqCsImUu75GP0P
hj1JE0vZ6pouMSLFXNGLN5UHSaWwO9UFnMpPQgw1EKA3R/OLUCNX/y4gWTPcT4QAOcvTrHTSxLY0
56yWM4JZDzN0IH5YVbR1GYJYUTp3/nNczS0DuUUR7MeYtWGr2tQjY2vGmOJWMwT9VYRbF8O+Dssf
2zGO39dligA8j3Vxv5CD+F1leO0caoZ1B6MmAjzUkDrThfKJnOI0027lC3s6JJQZG9wwsywveUh5
ttuTaxIXBFQclI4owO8+HYvtteoiRe8rXMc51FhPeHg8eGhyy8XBBXrVl5KXLuAyV7Syv7qmSx5q
oigdpmFfxX9nXSvBCzVvWNuASrlmvkohdc7ZTFDy76qixfE4MqXVpzVoimMb0E98KvJhrY/dWGcd
FRRNrj4F4T3/R5hsPggD52mY94ncQvMjhUHAFoWZzcsbnZXBK6ZfjdpS0d/YCJkNu55H1zGKcnwJ
fyj7cxfysB3Y6dW9dAsR6wrS9UX5Rpq9dF78jPqdV8fGp8P20wblxAVCk2hiz4w25E1oXGTpnYNr
zmDDoRBdD7GXLmPpHcJsIqYAbUTwMq7kTpDyPHdtN1yZKr3tsgWp5711lhrvczqVRfXl2fvF/RZ6
VOyFaon0nXHo+w+Wq0efG2My5sAIefZQFJW95/rdvlO0ZVreQQMwsrYQJ30ifCwRv9L/lcv4/+Ow
urohxlHW3BZpFM5nEVNedVwn39GBVq+EK0I2dZqLuvXaL6Je6CkL2mMG+I14Rqjj6ocxjekynfBS
VECEctf6eX8cw764xxSpX1U8QITUYaS+Zy0lJmw4ffkbN6v4j1ZPQQuJm0GzYTj5buki2UNFhpRM
eXGh/kfSmS23imxb9IuIgAQSeJVQ717e7l4I27s2kLRJkzRff4bufT1Rp0qWIHM1c45ZoWFb/bL/
IpBPmqOa6fYLyexzF4Db2afsLPDAlgF0g8gH7/d2w5wpamfe5l1HrRNtXJddKM9UI7odslAT4/mC
QobPAu4SA6bbMh5iJJCvpl43jpFh/cggHoN/XtaMo0OUX+iCfJtAMUfgzqqZFfgYP2Frbtxi1Xgc
esNEJZGL3e9WwdyS56pbnCQO1TqFny0HEtjWllnGFaKglb/InOHFlUUiFUHkgGc/UnUs2Z+VczDd
CQKxv0E3q1PFPhH6TGIOftawSy+85YwUH/AblNHjgue33WhPsdQoHRNgnLm9ybYNrf7AZZj79iZF
f6AZvHcwWRCOzNNPyHe43DGEXUG2OQ6ONtT2dc+WdXBrdV15bIvTgB4BF9yAWxa9rAz/hGU+fcNH
cdt3C0MFZoaaj5Ey1DnXMgjuFBOaf3SWCSrFri/Zxw+1+6YSkbhHptvqLqNVpj8t3C59QpwiUEos
E8vpdErvmRexL1Mpi10fH9iG8TXBcqHxvOehtkBF+s6M28hjLr7jxPI/UMxYL00hUIZ6vQdpF+zI
/TxCPsnAubIjn9rmuwHRdenrrt/TduFW8uxKHA36htcsA41/H+JvjkFHWDZ0Mi/3tmhcysdMd2LF
g41/eFs4E6t/dl/uji3v0uz4A811obl9RQgv7YPE8sjXNBUtY3HCtQ+JHxTn3teBtW/aJHiUZghY
ai4pGkTkBWJ4y6Kq+Z0cJtB4jLsGeZ4tk0seLOBUWD+IPy6L9Po0V+vU3Sg+fX6EeJDcpz2XH264
2/xsM0S4iG5vW+98NAFkw2+qUC96HJCMdtc5HYvgEsKrXF/DqMv7zw5k6L5uI6C0kdMUXixW6qrH
lYlvHDrd8iEE3s7b8usfjEOESbYGTFtLJFbJ2LVfXrVQZ7T12PvbvFXFHZRkOT67s8vEpKG4AXnl
22gqbb87YqxNxanrKDXG0Gdvrhv+wU1pLd1Xa63zh2VhPAdppXEjDeYAVMSXPA26PhlL1IzzfD4i
W7gl1A9BaNDbrLpU904IheYFEoZIUIJJceTOWKsUwSsalh0DB/lpg7R4xq9ZADtpIkZJay/oF5FY
xxX1AtwcKx8P4Aro68E9F/9lkTWzUjZF+jANdTV/axUispulXAJIN2N/8JyxNHtTggTejojy3S31
bvWppYCx2jY4xqfSD90NszrvkRsiuJZ0rwhP3AzPRx0WPwBq9T1A77nHvd27T1CMVVzlnNM7Kon1
6gVRES9dYNUHFzf/rvYSTKWJsxR4TCCxcDDZB5ti+082YVffpNJ4n8OC/5tGmJ9ppq+PHYt+j97R
yt9skgmuOBvaJ9ww32hSpx9o9tlxhjbD8L4ozyVSmaMLTJARvEdk99hP/ikIAkA/+c3CvAntwe62
8Nani9PnkbsbiIBk1FOl9rPnhfK71xzWKH+y7lhWdQD8YhTvgmECQ6JRC46HIZFHKXwW294N44NM
gU/JqDj7t+Ze8YpLdfkBM2lBt/ATlx0f5hVhI6dGM5lHj/Nk19eej/0Ju7Z7okKlFPPABeFKs/Nn
otz9b6VEi0EgMNF9ZBu5XFI3k8EBoy22ldma5WHK6f1QKMHJCnDlPHhOTfNFpbDzMrT0W1uD34W5
inLULOu9QHJPpQnxmVU6EjMTZRVrKztdY892jYzRFOXvTaazt5Kun0O+jx6ytuyvbZuDzaKeKd7H
YPjIu9Ln6yoQNPS9W987SeJ9NoBc/mTujAMyGFR+lDM7/dVb/rZZOB1UuvrPZdup4hjy4u1cbr1h
0/kieNR1h+xGYrq7G20a8d00yBHnltTEXLl8q0E7EDc4EkSIM2YvmjSaf/yusuXegrmyb2AGqE2q
c9ajyL5RyVqI5Hp+LYJMIpMcrbmORGwN9jWMvOnBvjVZ6EZ4frMJDCUC4+giKpW82EwSNlxSZeyx
9WK3QYLJuW/d/MSUfrd4xbSvsoA6C4t5p1j1teHZGD2CNPGezZwBgPOW5myNefq2GHnFamXtBXy+
exvV87GunfApwEx+WMtmMSenARLAWUSUt0IqXceO64pzzu8DwYjtgbPx3MljEzM6lBleWb8tHMNn
cHf8tmyaMnY8XR6+N+wx16OHTOPZ47I6qiyx35E/EF2B6JmlagD2Q3brWMST64Ue3ePwjTSzf41U
gxSolOodIaY41T4M4nIUxkWFDxoSiXf2y6Yo2+XkFW1yMJkb2fO56hmWlRoddNM0VXHjulCwSI6U
AHgnxsFkmhaPGBvG2GRh9JKxbKKlN3mKLMySbOyVV2bk9EDvQlBR2Uc0WdNfM7fzt6ucinJ2+EJv
OO9EOc1oVaskerPCBLVaaj2vt78UEWSzEIXBO3IjwGC7qALJYgEEN6BeOtgRPcDQmWNBxM4WXJ24
IKegEQ2DebztPJW9KecmPwcYbfioK7TcKkfGYQtKHbCn294w0fYAU28cEjSeWFABi2buo2YKpk4U
Lsdh2pGI0Lcn0Ac9OS/j0D9F6Xrku452rV6RAwYW6z8std8CaUDcOcY6z/l0xlLNtLKVg/oXOlm/
sQYyWeeeb3WFrlxc1yUKicmUE7knEA96rEx6S/tZcqEB5PpI6XdvBdvYdbeVEOUhKqkncjTCT6v3
7zNfmwu4gFSco9ThUHVAWD/YIzL+AerTFnc8BFNUNfcUS+W9P9/M5xKpxU/SEh6PGxgHUlSEck9S
SOdA3+CJthzrP6XBg4l8AbSIz2DP3MWwckQKVmo3qLcARLmIw6C6Fk1QwLksSnEKmTZ/hoFuLnMw
YkGnHP6hcq9/q6p5LG8OS17dJOD/TNjRxnYs52tqy8em1+lHCMd8M7ARfUxCWe0hozvZZkrBum6V
Hxmya5OGSz33fmrLKZ+5sOazT6XVbiawPKSAke1z1C71M8UtJDk3ABdC7M7tCi25sd7c1AagyyyX
bzAajkwpbAaQfMxVM7vQS76cUfagts4U7gVEITrOyoDpAbXthpI+etczqefL2ARHZEAAONQtpVeV
+rUve5pNAoF6xEf+DZm6TvmukX7OIfP/b0Rlyr8sp6J65y2p86DNmhL3WzEzGtIB2rx2YXNNef0D
cWVwNzx+N8GrHrI/RZKIB3Jc1IvH2jwu+zmEPE79P2816pBg5/ZrpuKyGjNa1rRlPQuzYcOGv7tV
FtnvnIjhSq//2SZucugV2GMc9VQIrEiJIKj0F4v4Kafwa/XF9Cr0thlbbNgADOi+Fig72Vb6bW0u
dk/Lr8fuL9PhJO5DdwJmNY/tSy7tEOpUlN+E5xUKoEDd0KIjyHfc4eLVdydCdvyuLb+0IupvRX2/
VZ3HYBu2WXNYIJk9pZ1pX+hSOEukac1fEj3Mph1XpASmrhi1tL6fbTkXAuJ2APzs+lVmw/4mV9jS
VU5bYwELahadxFZloe+YU6yIoqD3Qctas82Q9lkkzHY7zFoxYuJ+15hcY2iosKraynRbOY8kQqgm
1MMuX1tK2QZ1FYlcbTwCrOQ4Wd6AzaF/dCdr2PZThLV1em8zonFB82A9R+0E+yb9MBO+Uih6ESZf
lMrZPBt45uzZJccZngrHehULaxvXNcWdHbjigxlN9mkCm6zOIZLm4JTFAULkTX5U8PtgDxfZU1Iz
DNsHAv5ip3HubEkbQxqTdOTwTBiwVa5PYN2sU87isTlYA+NBzwTyWuLKvgaun8UR/jdyuSIYaEEv
3kvd2x8WuDbrUOa2+hmNh+SGW6v6Lfx+us9RY0XA3Ynp2grm/Te/OMU+CRwVJ8eYP9SDLC/eFHZb
bUJG/XAfMHQA30kGSbvcYBfK0cZ7Nx07pNJ8bI+5CjEK5Ky6qiD1UPrN/6UzwijckmdlYyxvqI5R
VKkPBi/8x8bouRrYnEZFdcYkEG3acOrfFTR6PCrzwmh9LdL+jymW1zS51QiKN+0woeVGCOz58QJT
aCeHsDxhPEufNCuHT5W4t9SNKmCsfds1iDnj+MTjRMkFdP3AkoGpRmhX5OvY7UMXQv5US6FfJ/gU
26IwbrdFmEDqPDouEk9V/4blYanOCUMPqqk0awgEAvF6t4JR3xGE0v9gwI4My6y05oCLcpRgfuAu
9G7CcnftMM+/jVbsLkf+il9/ynmy8irZWq0D6N/Bq/PVmmK6VExn3AMlUAiem004XjQecAS3eWUx
0UVXApf7F/rE/M78xD6EZeRrgq5693kMmy47FQ7r7H2/eh5GHoxwZuNg0/onHI+raEZMGo+ZPfzl
8XXqQ8XG/o9Q+VR/2cbUj2u3tk8BzIenCdkJvZ2OHJz94VTcMP0gbE6o2TxSpSIbWK+CxTnFPTR2
rDxSdLJ6oXH0OqYdLTc4IlcljoFb3yh6STVdzDzN0ddInxcglOpxb6Basq4rstvlr855BdYggDTL
tAmZyLhmgA1Xo+pLvoTcvPyASlXPwTQaIBxrW5xzEWQw85r8ZxGZw62KttrfA6Txyyc8AGLaTeDE
3kmjo9YyGOD2mazrI90hGmk11sGjM4HeCwdP0diWa3jN0sIHKGcQ+11tRr85xwY8G6qJ0TXjDtlD
vUsGx4ruUMAIuR3Kyt/lyrd3k6bvRi8Iv7DIifzb07iyWhrc4kXw8iEyW8uT3Vf6hs506B2X0CMy
KcCzbS6tPffZs9NA1D1axA7s4ZT0vzkCzUfmNqT3VJHnoRBOXNSYMBxYOYZYiUxsOsPMx4ZOwCAH
Y/929Bij7/0wWD9R2fhmE3ir/GP6cqnj1K6lfpwG7KLE0nXob4dNOfgAAv0uVzcWnKC3y2LMrZp8
Qj7gcO+CwqtfWV1ZC3qcm9/3y6ZtbT4yDz0BooKW9QlOCjp9/vFWYDT1Z6uiyCKziSDxnjmURrub
9suJ7oCPiR1KXeGXMIHast1w+HRsQPF1ZV4hIUcBV93i8KmTZzctslTFyKmyWVPMMnLOjxwGVuow
E3VT9yVCRYFJGEVk9gdyokrekmo00eeELX44mwkBP46VxjJIsw38uWbi/iGZUBzQAwzTMePtVBVb
ncxY4DiaxM7vRZK4NjhqSE7w20JSH4pTkebBTIbVutoDqUq6mytCsoa8pGjjf1LozKWDgZ0CI00w
ftF4mPwf+0db/jeVkE8m0Aq58loUHKWc9EtWJjpBUUFHXPgA8KC9dHuGyYC/uWrWF4Qg0c2xQvbl
S6Rsqz/qBFgQsSlcIBvaLgeTXWtHcSU1OUgpyoYN1lgmYdmcMjJGFt1/Ful820SVwtzT0yZA1GFd
UHPhKfE2Q+fr4jhW0zrsTeRVn8Rn2NXJKsgmcHAAjbFQdqGO9M+kJcplWtUDZDsVHBYduOFphqyW
IOKsqTJByIizcUe6Erg8rJp8+tUrMB5YjxvLa4fhUg0JMxvU+E0NVSvM5xecTGiFayNpmgV3+fhQ
DHPgH6uujqZ9aOWrxlLXmE8hRoi8G0qk2bujX5mOPX5IBPhlF3TX7sbnaJxbOCMqV4dW+ab9JWox
ybHFo2Potzg70mHvQO/6avIROYgH0JrbpfLFU5D5y42SNSBo6iVZKSfkYOFy6lpXZntHTGV1x39S
akJENRJcDgBJiKk1vHXWEjwjeTLTK6lE/aMMjMcfRfAMaBLX1Ye6r1wwdhEzGEdoWnwfQRklbGlP
nOZZ84fyoB5/Ryg/v0TS4X8SrMNDDGRY9u8RJXTvbZm1wGwZrz/X1jj8izwcIUdcrohYS0SkD0wO
XfXoaUGp44bzjscu+8ZPEfQni3nqRrapelQcB+XBTGVW7GvC7n6kJBknznEdEmzBsDI9FpDcMoyf
OZ8T4nB1AREmCaeyRO7Fa9GK5R8T+PGFWPVmPERLF/7AiLNxUZOZyGDRHaiaJTgNO85S2ZwaTzV/
e3AiTJJsizS6fp3si81e7QsH6fyyzK31xmtL3hP6IDLNwlGNwan3E+dhok/x9rVjiks2QPulHms5
3Pnllbf3dMFOuGNEgEkDoz8rC62i+xL2mhWnGDFoDjmBnMtUrs0bnhzJmJ/WCB21I3I8LHPg0KkJ
6dIWkcnWPZB9oAJCm1qkIqUU+jshduPO92VyHn3M41zRUwHpxmkwEMqeTWUc1JZ8XVOMHPw78H0Q
Dpo2AJVGJ7gjQQF3lLRgBd48OZlhaFfKKkbP5hdvFST06ViNY/VjlTNytJFpLM9sPjsYhkAS/XgK
VyrOeScJXqGWF1d+0ZotQFf2Z4I+gg/Hp2s7MvYTqI56g9w4r8Nx39Wtb+1Dut7msLqM1WO8KPSb
ru15875D9GZwttpY+npc3p/5OiXtpfThAZ+RvWbp367LKrWzhmlId9akdXlKwDHmsGGJXcNcMTtX
0ObQtiXbvVuCJ6XZiO3vOehGzQjESZxiW5YUgZuJLxM4aAtY/FzQSTwrFFsXG8ZmfnB8+hNCE+mS
2djKF+oQEKamvH3iYbSZUNRWTQCOr0p88NMYsa8IbWoFt1QzauLK4dw2ayuCA84WWM2clPiJe07e
Z7wD1YfT+KTc8vRiIUgNVKSYbDDYa1yJBEJoDqKTSfM8fe0Whs27EWDWuGVg4D7loMKaWPM3vKYG
Hlc8u166BRbr3FtDbuNGSdfirhlqiq2eMWv12flW1/1hgFrfWcM6pTi2pjY/0+h5O403YzgwS+PZ
YwFWz0A/IUN6CPDvmMHZZyfl1HCyxHw7VVhinSlXpp0Orjn2PwvEy9szl9YnzYYQvQyBZg6iSfy8
Kq4n0f0BESaXvyKpiADZVA5Du2/lGoQJFJuuPFICGrnpO9tBJQ19OXsZippvo1icibwjT84R/J2I
2dE8N1G/WyY8/BsHzum0La3KLAd7shJ1MHkYuofBYgAmNM/Opp308BM6bLT3smynOwcZTvvdMkEu
kDCk3XBiHm6ldy0RovLgGiUlNVMJNmZinPBSzm6InqmjyMZMquDwSXxCRJmwZ4NuwhTW4auWJp3s
I4uAIf9ipzvqe0/iMD8K4TX+i2K8bG/sbmzXY9n0pIq5zVT7x8XuVHjitpgYgec3jOmQ0gFDnxFs
SF0biPrWbtvgtcYIScIUGKj0ezBj3Z5Tbv9/RLOwmeHH7q5Wh14z7uGCrA9eWtv/0CLPj2M6gZFu
c1guWB0c+2nR8AvieYITc+4aEfxDucBeTnp2HmwDhI7hmXyRNfjS8ELjMUT0NMAtpHqoyvwh6Dxj
7ww3sUUnhP3NQci7XcosOK9hRPoxpRUzN9VlYPygvMcVgZIcBoQiO3tls+G8uiDWTiUQHMqHqf6d
A2TQG9MNqEaMD8F556Q1w4DBG0Ei1qUeHjtIIVSUlaEIznXuv/I3JdfZtwHBcWdHNmC5hPgmFYbN
+JwjDjyplb3+DZtmP2B4z+4a7XzYmuVuPEBsfFynGdIK6Xd644Nt2enGXjHgW+45BCuYclBLtO11
mDjvOFAH9byMtg+Sisn3VnDusviwxGMAT8jG61xJRl+N9eSgOr9TTFCLbcVob99aigjCW9JDVyPT
2pUMxk8IJDLYInMVHRCKscl3I1V9rJXB0Vq5hEQdJjNbxV23uEiTjAMjbNAR34VJktXZwUfTLZut
ZC0LtLArBqRGif8KjQsqq2ZupKapb9VU+HmjwzzwGfQDUDa2py671RZxU1mITT410MvqavmSbtWB
2l3xptjYUc6ecF9Thtu7pApvnCrjnNFKwWloqugDYsxf6EYe4FUzPaEw5P1X48pLwKTWf5xpm14A
Bc8ceMxQ98gc07fBGrxDEfIYFtOSkWxR5Q7U/Iw2wG/d8h5uAeqmJRr+a/2hONetLVm0Fogzd1Fe
VHeRSIpjXyr51oQldyCra5xGHWzgzaTxiKMPDDO14U4IdrmPEBnUUBJt9BAJMGlYhg7ZSAY12m+c
csPaEfxdTE1wnzu4moFoIFcz2GPYncAlcb115yceNyn4goe8yORjhtTtLnQIF2IeDa8oYEiKurLV
PyPVxhhTty2vZnUBH1GJR953w0DVpeTlD9vOrmAY1XBZMBprDyWPgL1Hq540fHuau2PpNcydui3m
bjeIMZ9PLHDtJDZlNYCapbLA+cK7ceW1JmCRYXLR7k2QjXYceLotvovFsDnwrZkjV4HaAiFQEUr4
mqOFQmHTGmhkqKFlBq6DiDegA+jFTmB5fcbSsw2KYe84vH4xzUe1fPR2m9VbZ+3D7nG20mG6Y7qC
lUPi0fN49iO0DJs0wYR6SK0b2ZKTAE5Vy+jE3ZZiQgPAmCdCOGl70cFrTXmj1pLrw/WS+g/wKG6L
syH7L0rxkEELaJdb5A8nCLmHyOQBfYiE/JE9C3OibVFIVKDJIpLP6LJHjmS3tg35eIzJyK/rK1Qx
ZpEBf7xD93mbHCNQ2uZZpRduo8oZGVjBOENTjkQ6rkUaXOFnsTvjP6/edd1wnC1h1H65CYu9LaSj
iBsE12770uOs5eedCePczah1cXhhQMaIikMWWEgY9OMegaV3hT8WsYxDq5Gi7FNtfsgKSp4dZzZL
STVkUQgjN0FLH3Af8ZqTwAzHMzMT9MUMWFDs1cJbjriBJrPt6nlwD7hSRXRwgRqdmgikC1KOzBiG
JVqrO/wQWh+Ggq3Kzulb8ici2beAUUKrf/TGWyJGSN78W2W1aPcGjCIv2iugyQIRRAisTJgvnCSt
bR8IjmF2yJNEymxOBrF76UhTFJi36i77Bc4BeLkOl+TLBlyGwGTQuY5VVJbsm9yke7WJIfxdlx5k
NklO3PdIdBsa/MBzbp/NhMHbmg64fag6Szx0Hdzbs176nNxAIvfcfbOsJATRinh0TILKjdeVBLo9
aMlhjdHA0iIiSKYMJM/XrDGkbgGRz1XTfGxBWfwT/LBfNYPe8L5elDVfODQxRJMD52Gxo8F65vXG
wRrMXciWKiLghYogyi2iaeSNCIBW4TlC3QxvLmGTw/NkF6dJA8Damn6JPq1EWGIbqJtLCO1q7UMz
XTrBcqFvPxGUgmajQrD3Iy0F0TcC/QFh1l007D1UTUg83XBp0FyMfciEiX5mNzQehCZRAofajGEJ
NcNokRWXnuGIz6i78fMjOzbLPvlCotkzSVuBMTQmDHdzO/AIQSCR45alVuOyqan6F18hir/5RScb
PB6HH2eKi4y4VjXtrUONH8YssDhxSschNifF2SghTpOAu+N7aApYNEnrnZCruOnVCxHTPbJc74nU
8Bt//vQdt9F78J5iPBRlKKItchHps4lFgEXcVth/Z1wkZNEUU3AbshKtt81QGl/nvCQKEtfe4B9S
aU3+jiK8c//kAPntV4eWy4IJHeQRdgWezxjpSVncjQj/ACBRCJ8LaXW/szvc4OXVXB8oBNPrGGAR
2bWNg5McFs0c3tnSycMKCrUpITP4pl52cm4gzAYoAFnHDzddKhWp/AdlmPUdlYMfnpdKJP9mf1Sk
UJVu/rtkTntXEVfNKAWuC7/76pUJiaEIKBEBRah/OvaorFUgi30ivGt6BrcCyhHmVgRqWWpZsDGC
/JuZgTHMZluUSYmW5ypFjIWFol2u/G/Bc4TUtt2tLtq5fcboWWyx0fc/rF5nK6ZU0X48Wlk/PjKo
LTJ250MNdtWZfLrJHh3SvUjDyv+wEmw7p6VQDHi8zhDpDv9xLLZzosY7M+HpjxeEJvWOEVOrtyne
vhdUEHS/qoPJZ2W+91Yu/nLpUOX3gGPb4Ak2M2E0pG3o4bRQm3LQdqxXgGchJIQzOWZH8gn6f/bY
qB+rz6mFpx7h5ElgKXaOPrf16wKs8h9gokQ/1QJr7KYV1fowUsQ8dr3yH+q0ZQGRcJiCr5ka6zld
2sa6q3pdfmdkwf/nDSmRX7pFDstgoCWIgcRPL4bYLxHhmZ4Iyaiz4KgZ2/25yQV5Xa1cPUhWiH8h
GTm/qNLrpzBdkKMp7H0H9E1wau3UJTOMFRXst450Edx++Q2lFQVyZHHmFtRrnuNQzOL7dN+JahnU
ltLZey41SPNdUUs0aq3lsczsWqBeV2iZoo075IU/rU1fTvSE3b45xIwFW+Iw8n7fhT3rG9UxBbqp
zKIXnNfkc/mOSjGH41CFO5KjpsMebOwgDpYsY5GK/2Boq+g70XnHDAWS0uoulHSaT6hZzuzzVsoH
afXeH6iYL0WzvIJefCpzNT9Z80JcQzc7d6jJoPt0WfqIQ3Z56HikcmDWc3Eqkd6epDCILNAnZ6fe
9HLPLVMckV/rK5k+ywv7+3VHh0cw5RxYX0gW7QuxvJzP8G52bU9KlwI1tXfCfnlP5fA61d6EUkGp
rZu5wWXGLHQv6x6lcxFa5zqc7dju/c+VB2WX+MNVg6iJa1B7qBHIskO7U7OOZfLIBlZjm4mCzHxg
TXhnRR/+lpibnq0BNgH1fX7M0E6S9FxGX60EjpQ6hlVZy/B2kzRlyak69vsl8uSXD0bp3crqG69q
FNVT7QT2vTtlyRYB11cSEkcDIDJoEam2MB8Yheg7DE6vKzf+ZsAPAE/L6mLsGYocwzn/bWx4cssy
WuciSkGEK5gMdtktT8gFycPoLDKEwrC7oLyuLkUxqp+2TcF9qEodO1IAHy0zru+SlzKmjQ3wBPnr
Fy37cuL+xMyQARp9n3O8ikzy/f+C1h4uUJRueMsu+VVU8nEart0l0qG+E/iPsMj39RHZ1vg2Igpj
ldvrx0gHdNcdfEjLDobXjnA4wBl4TIDpLPxd9Y/Kgmg7dJX4YyOT3Ia+FCeo2+7RM4P7lqhU/jfi
ajt0gjwgRAfOk3D64o/vK/3h+iH9vWjwGwvW1m1nlVeSwfRh1TYWBnzROwsIimy1OjhV+x9xK/UO
cARDvJKRxMUYSOBJgxbaN67HtBfR1iGBlIDhxesJ5CHQ6LCUyGEpVVCDuQjPYlMUzn2pTf4GBahE
Hk3hiIpk3I+OHI6+rKd7IK5QfEfJAID0IQaJEdNF/Hzo1RibnOAdLEhd1BSy1JnDDeVy9MTNIitI
1kvwMHnhdcRLcl9kuF85lfvpJGyr/EaB+4JjpP10R5w3UTYijG3mE4lMyVtTRHuLIdqnTzt0WfpK
HBokEFhKmdbimOuPPEBP+IM/8p7L2Smt8R/GP1yq9IylN/dPnHGfQb3m74XvTTE4WkZRAupTTagi
XOae6Tozrrc5h1Wf1fh9qP79g/A05wJMQfypbh+424S8pJcScJQBnVHtnCYqj8CC9RNpY3g/qyk4
rbiB9qUznLDX2ehE2kjF5HzTtA29/2dBBfLJTzGRsWBdW8x4n1ZBy4Bcor4jCo5cGg8VDdi+EftQ
TbjzsRWZd/SBrxHoDZuQtXLN2Cad1t/KyRbE/oPZr47GODWN745loxMnP1ayf01hISTTyJySRoDr
bcqXqyQMnNBbK32XnU62CyF9r4XJiABdfR38wD2ZHguXveOm7lZMCbjgmMijDBU/ad/7sYTg5Gz8
dlDw/VO3/Vrb6jlrfUACvbzT4EUR11RkYvDvKHCJaXtLJOvwrrLaXPlN5Ib7Ojg4+NwZMPvmr+3Z
0UcwIX3MZvj2WvuVt1tT5Psp3DBIv8hk4npNnVd30dg2fIGtU9QEnRJ9/eKoBt21ghq3It0M1B96
kPYQimqOy7WEhoe0vD3JFER52aJP8BomsBLdggaH+Vj6NgvQvlk/7ZnkjzlBgs96UFxYyA47byKH
0BFILAL46iedRB+TD8Z/oHt6ydMw/8fQE8VEm9P/20Wj9kEugxhPAe4OasKEmWs7/IiAoTUVL4k2
TObJ7NEBcL/GRVzUU6hiB3CwhpIohOyhXSH2an0OM5Q2hYzo/Zh8b7sk0sd0qv6vIcWFQU/0no+2
+cDYR+3Owqo5cxpnX2UqxaXrzH+2QY8AEe0r9xz3ogVh2BNRAPsEzNzWGYSB6VGnD6ywMH+6bMlj
9Fk4+Ut72dvDUD/gTgE4UXQsUvoMh2ijZK0xR7OaA6invwelvHsVmuTR8WeFKNDKtvbovwF/Td8Y
wLB0RuP2aFll/jkxWnienQ7vYAUVXkOfvCdo4JGcAvepNIFz6JY5f3Itx7yLEvntUDjDDUR6g7ta
bXjRoeoOUQSml0LQxeEFROIBKwleXzmaLTOe5rXxbPSvxaR3TZSILSQns2feJp9y3gmq5YzgQ0Ta
+OXWoP9XJGC/EPZM7gvbmQTruHGOmsFgLMoheVnLEDhDSh4eysTk3gQECtNOk4eEtMv9xvWFkWae
e8pEb+S0wo95gasC5wZdxvwGPK1JYxnRcW58m1XbkLre3bLk7T1+Rbb3TirilaH7g5W2zh1cyf4y
z6E+457Q70FHAymdQO+YBC9fXZo9g4VEO5uGTwBxv2zPb1GeMqzbVAJTjsxq8ZIAutgP/tJfXNFy
+3AN7qUc3ZOzlC83O/CO6CqY9IWw2J0M02GJ+EKmoBz1tp1SOrPQ76ONQfP1mGOgPBsUDdfAH5w/
w9BJOPE2UMNdgr9z2NSSBvgilS+PYV/bJ0p35zgvnSYZg/b+RM9kU3Y04lOubnIq8Paf9UrrE7Fm
iLtEmt2IhMNBmNx1z0tTDcc6n+d3PPr1MRxqMG58sQFMQRai11m3633UsUS3Zyu7dFHjvioR8mnD
XkWMlfiBbwiN8dHqCmtb/I+j81qOFdmC6BcRgSvMaxvayba8XghJR4LC26Lg62cxL3Mn4sac0bSa
YlfuzJVG+qwldEOKAkCBehCS3O1kUgmhFFRZTUQLo2uQsMZ3kSKBsbrpV9vH9c6a4vhdmcMdwDDx
aMuVXFb6cXxxei+9L+qxfCGnhvG1AF8ajjTOsrId688qQ6Rh22j+5DZ1KtVQj7vObwsY0DXNFsYY
XynxYKMI5/ibom33C4bLYeLiSm4HwsaNZZXzoYJMwkURU3SF9jg6u36muO2c9eypVsj+TsbSSXfs
jyhrxJyJZdGoZ4zXse1KttDlsjeLITnEGiGUb062rTLLmXFa8laJW+YCZ/HqnzRVw0HowX8dtJI/
GIJxVADx2gmi439zZWED4MzoNgMFwQfpO2/DRJx1E85imnbky4srMkkOIVyYxpNN9uRjrJTCEyGM
OPJqEd/JyUtxdnNN2FNn/JoO7UBJhuc+4GiCNcYJnjPx6YpeAJf0RUapBkEcNjTvMdUJz1xJcb85
Q7LDjxhEXSmMQ1Ja1l+YTYA9VsQ67P+U2TwWzy6F7sR+7PYJw3IHTzCeQVjQwS1LPdD/SysPa8Ni
ZHKduivxmOURfJrB7X72UfaKQp0krCEmutmnvaEJdnQJxng2k/FLOKUZ1U5TXWvphZI3iJnuEsti
8ZsEFBzUcc140MkUDnPonSi2Du/abOi+Bl5FN1Ph+y+ErsbdnAwsBbh4CzqdHL4Ibbfk4QYxud7G
qNdfeUNfPKsofWMhJh8liZJrltKKuHMcs/rIWKv+kKNMIyovWbPl5vDQN4AX7DyVP43t4HsyxrUu
K3YvGPSyuyXU1FTOhvta4Xbd1UM5Rklo+avhrwneMHR0L6wm45PjlPHr3I53db0M5yED219Rc/Od
cHHek+3g2Jh7e5OCyVjRKBZwnYDeZys3hjNmyP7X79UY8c/Fz0Zgch1uBUVzIzT9M1RlEdnc9clz
+fONF1v6VCW8t6eStQ0SpD3cSeaihrrYlb+lyn/TXI13Fcy+WyHIi2HvhKNuakKFRZn9sPHndJep
sZJzVfs1ampjEfTOGjzWBshz8ouSld9zDWg+Zq3oommVVb0syn4lPod60dM2uG0Ghu2w8cf7EL5x
vmbBK8QhV7wpA2cdMXx/olxBeOduQdtUMe/ZaiyTq92o9i5rBwWSXrflhsa16RFooop4RE2qFozg
jLIeDgcfpQkzw/8JttZe+qsOEnUegIz0Z3oRxyONMuVtB/lz401cszagcAe4Y0VlcO7K5CMXIxXI
RM+8TZHoIpJTwg0TSfhV9F1FZDZjTwuX9ZoD6zxQMhbAgjJpHCUGorGbQjpSBCxIiWxsYHP/t02Q
3XAUzbeYWUmQMTlwKcc/VKZxfMRXGOorDSejd4OFKN/RIxE/wdWwmPRhJNWA99cmsm5bgJGOOs/p
KIII1gqWIKMB2rL7f2A35T3NWEJ+qjng66a5J/D8v/S25EfqnOGddUi+K/iwiq27BN4+E7wWE2Tm
twCUKZWgOqk3k+Ex6g4YuZGVJrdBU7Cco/aq5qBDq/9Oean/vzsJPnEFulSmg4vkCBn3C7GW8rQY
bSdRa0OWVuxnKHxkvmnyfce+8TEmW/QTd9BP8zb2oOCV7l8ixg5BBkn8hlMnNDaCJ4eMSt+efFL1
XtRp/xNQKWz5enaoFwIic3Qo1OMblTK2sWsgDtfMprEAU4Ut6YE//gWX0li3WUNcYgvyp7sstOM8
TQMgCBJm6SWUuv1Nu66/xmGVE8Jtuw/JqXQmP6t2CdWsTxR+ZKeQGO8NK9ThYHjMQ7IUWC9n16j2
gT3IY2F2XbkP3aa7Woa3vBpl4l3m3BABVjy8gpgbSvx4SCkev5LejCDDp7tBC3l27NLZG1oPV3yg
5ilEiX7P28zeE5/LUbarXtwVmTFg5WQy8x4ax2jfJYtKDi0klCZ2ZwIkSyOPGrPlR58k87dnF8tD
Gwz5/dwsgjOBJougNa17q/dohlZl9eZSoLobYvcfRKueJgogpn3ZG1/GRN2NdpQ8+tDDVpt+9dFr
G/1+baWIy9RDuhLpd47xg01AZV88Khw3k3Ik6XsyZhA6Eh+IGcCKhzjFMbUBFOmdEuU5AHyq7HFF
bm1USpGUN/HNzqwGoAbBqp5Z0y6CBxLTwzMB5e624o5Hg2ceNRPG3dE5AoJxDgteB0Qjd76lc1J9
LX1mQItYUPuzUBGywGFaVT2jFCJjQrRcB9XJ5GVGwj+MU+d2bLBEmYj/GDcL71Vxawo3ANTeiEGQ
nzbIl3zEcaPuSChPj0uaDKeKV1tF/pWaENcjR+5Az8DTC8iBpcsU7GlkWKKx9IqDDOPpBWzKcKHm
urxaa+MI8A0XkyvLXTaJoKPQ1HorvBoCdwekZnhdGbmAqyjJJ1Mqw82bgLXKhoiSU/HJIDXpqBoH
2gFxIFsXD4e3FdkG63aIBozSHYu8w9jARead7b4j1WZEnqWagIAGMzUTrh3czJP2QWdoKVDfezn+
gMywbKxhXsrnjhdv39USF0+oPSov1tRI5OKSeqtWvv0jgrPl7QHC2Wf8ZuyAkKFLQdGfEGa4l4xI
z+waUZ6G0mf7JzPq2b6JKU6PKOCJFaX11DbbCfeJvjhpj4uXkroke8B5Y9OZxP3mx/Es09mWBYuU
W1z+fQ1qOM0+UCLxPFE/mi4bAj5YmK1ci3JbNnwYCG5e8aBkR8hizkqHmFo+QUBEGMd0z3OME5lS
IZzJIZfDYdHGrSpWoAy+WAxmHW82mpf8/CkP3bUR25Ilu5lcZSktPCk+hjLskscJN9IVahIGiTQ3
8g0rfWMPK5Ch33ec6thg7WBCKaqgx59ndaz3QsBIp9KwVmKmHy6/RBVICgXLMJ07tVjLGXpl8wx6
GQRcx7IaXEK9TmKZb8XBA1hXNr/kpnhbuil0IbBkucFvW0wkJkNuV2hfFenFi020lYdBDiWlRUEy
FEcFBgzgvQYDRuazAfQGk908TF5PJCWr8vcJkypjITE5b4MLmRY4VTfhZZEdvxVp2gtYPki/W9h7
NtIZ23s8s1yB/TJk56ncFLZHa0Cz2Os5MH/z3qD8hHSUeZFAALhr1g04Sv4jydb0crYg4pVCnKdp
9P07sjkNz31jUZ1sGr5xmS1Vxnvbs6py1wFDaS6lFfpHStjM9jTlBdw7X0vra+WZMv2qrv5zxORH
pUf5xSZjv/DM6rVfKJ+BkxC1lKZNF2mZ7p+pRq4uRRo0t2Af3HtaWfy3hMOcKyw66HMfc0naW5iN
KfIFT3YQZQ2+JuTtCqvT+ABvap4g0iqEVrusgwjTpRXs/ZKF6g7ZC0cGzUaHqS2mJxu99ccY8heK
gQG2JCFaKul1MgwurBQ1fwETPmO6xYUd5/aMrbbVT7BVggtXGgaPhKv5G3Z5KhsoREVVAywf52of
gt/cFLbzxs0RgUGVxoFJO3yVnf6bnUxGtKVw2fNGtHW3DI8txnpGCYINqN9D+ojvgrJVHAjprzPi
6+BhAFXtfc8c129gnM6C4OhGU65dO9MDHQ7bSpAJBwf3QCzyGqwBxZAhkqTtm9cLvIt66mgxh4S7
L/FZ7azRI6gH5ZCCxcSOcFARa/Wa7Gj3fYElJBgPNjWIgCi99o4Ui//QDEjw25geLmAF8xSRLHnH
4Djdolublyxp/JMpAuvdHYb4DBmPTqvACOuPpWnD21ytXqnYfS5GrOyjGcp/Mxf7g0mqmiQtcJEa
g00RspB21cbOg5tA2/rWgjG4LWrTgxVKZg1PQ/rcsjATG3fAHwr18Iq8bL0iCAa36HX1TxJb6iGo
1yElvgU0BLISB0dw8QuruWcCCLp1lFqOw+rNz5lKtW0Fjym8V8BQkBJKy8e60jUlQfrFhU9RgLcC
C/1WBt1fyF49AmUTf86Ak35j2re5GSv3QYAxjPK40RsnMI5sw5C9y4AXtkkc52b0LEJmXs+LR1b1
S2KIx5ER82RBU4k6miHvwDjkrFM5othzHZOcHEkfxkZU2WmzyRCsu50GI39bKVFeuMyiwQVXdoQS
b0XrXeACx8RfUzNlLpyerKWY3U3QQSwuJqpLK06cPYoyOwecegcMJlwX2V2hd4w4Emfx0ZGD2Ayj
8xqwW9qz1ik3BNbv/SaM7wxt32bE5DYjKesINBIfVV8Mu3nxVTTrsNmhBFf7xYAcOoq++QbaN0TY
WYeod923dCYASQ37ljkelCTAYiZYFguh6Qc3eEu9s1DYjzuL0qwuxm+nOnLOtgqfiwRKHMXBMGC8
74XAIxhHVTkXHyP1qUpT742V+EUsGMWtTko6kQWa6mh9zLP6Z7f5bQ/1oG+V7SChmu3Ficvs4Pje
Cbequ/MCUaPpxOkRa3KxT7oUFbEWc1QPnf2A5B9chJwvYPTQmuPpGYSOyyy07FXqzhd8lp+pNfoE
bTpw2LiVIzxPX2AfWbAlNEhi4wQQQa3Xai9MiIIudjI9jCZaSkHJO6eEeaZ/A1ePbvxdp12LVJ0z
u+3GT6v2w8JzHE1tDQ+4nXANXyjm9L2t8nk38GSAYbWsjQ6w8LLgEQcoSPZju3obGF8ZZ+fC3fcK
1MS0kvE4nnBRd7V31+L9xI9upTuTBlxkNZrJmVZ3Frln3PD2cCQehjVtstQmVcVv6fD1GYLFuHZM
gefA7Poj+JZp2wWyvomd4SVk9/iUdA5SU4bFUdE02sfOofEd/W2ZguuEG9z4KGDcwYAEAbXoIihr
YLSI5x3hHOV3PZyYQzMY3wpc8YYirQGTMFmLwPN6ujE4io6+7PxvCgVxieTFVFM+T9DVVOyfitBS
dxjIboko0ywuTLY4wVzVe8ed41PhG9x2mZzlOa1G5A2QAIfJNy1WGIQYSrD/sCKzlsZauglckrWU
ZWcWBYeG90GOexgwphUCgoZvjVzGsWNuoHkNREYtedfCGIpASbW7NmzkS2oZ3+DZx+kcSANYJnno
P+zGJgAZSNUHPP81vmlJrbdRaREtHXW1CKeTPjFX8x6snfECv8Y4Zv7YPNC+kn1woccfBcSfzxK9
TTZz/UD5g39jOyoK5x+3li4aUUcidkWKgZ5YSBvWBBM9z/ZOKkS3yMwxfwgKR2zCwDauvG4wrkxf
Lcab7KARCD9cZ/D+qTHAO2Ml87xVWdLbJ9a/XOvlx9i78b3HW+mCrhhhJghuSTncCMenXTWr3GTc
sTN4qxRGfN6wAKkGrgmSlp9SF9iw65HQKN99lmT/ZO/jKA/bfMffhGczXZr5Yi1V8iYNmqqD2Pa3
CHQBTUDe1+zMv+2k1GObUlzugh9BMii+zSDG95EuNwGdBfdtg9fLTMqbtmw7tqJ2jnk5N/clBT3b
BedHsREiaKJ5GoMX1sKkOYqRK+VIZ8khszveSq0f3gTrkn2UqI/0KYHhSBLTujS64wXYiPKZ/Qot
szzW2jVrSB1p/sL1igOJjRvhNY5/t0YOyAQ7JkCjXunfs8O/T9axESBccZsvY3t2qsGOMOXXT5Rx
x1RbU8S0s03q2r2ESGXJuPaJn4p+8nF46QxMcWUVeLT51RCSGp9ZymTL3IYrX4Tt81Vb6myO+i1o
kygcsFhVhGsW7WhI61XDFtou/yXO3DS0eRgwVnxGQlTs20Fm/mu+UNWi5+zeFB6vrLYT52qKo6LL
v3ujAGoD1z8EHujN/DLJlRFsSv71xjJeSPRAWpo4ryG5qDs3DB1ketkd5nRYf4Y+uffsdH35eY64
MYKkPySW7J95lc57c6pBf7jlULz7nuf9mNrKfvCXwVBJZb2nla7+i/34QUrCMPtxHN57Z7lXXoa4
oNlibQeqANLF66+e3RzGAVKJ330neJG3rKoyAlPaPE6iUjcsx9bK6BXhkrOumVK1F1gZt7xCvpng
zkBI9aleOGhcgtgnu5vJjOghkZu+o3ZtVE25R4KtDmI0g73Rj+u+o3lhC/TkdXlMIiTpL7lZ5S/9
wh5m9BWVnaikis1hnb/UDueqbySEW2H9HscgPABg/0XrXoBX9/sCythF5vgrJTjvE4+Je1sb6UHP
pL8mp4qzXY8IvusqG4a1HCeDNTB7DdG8dHhxNuzNAalYDL3aLMFyCpp6cndtTy8WcUembjK5NsOB
jvuPsFFHwBsl25WyBi4TPuQZcSw/xoFBmIcmLn+WJ7rysgvjV3LQmCZuVPWOlQcb9vhsUE7mwRNp
SB1hUUBFX6CZHBK/Dhi8q17RzQZT1ICxdxgn7IbVlB/NvrWi1nfLR0VCcF/LVSvMSjqf+oJhuPTu
Ezc7Woq0DzmS/gv/fntwXGOO6Pdj+LZ96Hzj2NyqJb0G8GgYSWA4lxCcm1UGty1Rf5NKlj993j/x
AFn0dBb6uXIxvLNlFT9c0+lkcAhSX/Om6G5t0of0iiId28H42QlB2GWjLHlNJxsXtRcmq7rJEJWD
2ISnjVDjyeYmHNQ9HsLHxsL0PNNTuIFS8h2qqr4Anqn3w5wyLaq1ZzxncXzpjKY9DZ4MdzqhkNiv
mNtk8j2XHS9HV7sRRo3n1Krum6bjVYo0qsFuJP5xYhy6jmwzyQlpXMjsoYpJBode+cZTSjQH8ZY9
tY1Bd332rVdnBdJlIWMOFs3iaIj0cWG9gxMnr3cJ3ulHIx4eihyuLkOFuUerMfdN0Gb/THwEHDM8
uIMI84NGwNpzgnQwmrAo7Sm2FHTOG+OjHEdFsQ+pjQ2m3yzBSbTW9ElPvjeCzAqlXWuNd3tJZlaZ
BP8jxc/ZNK4fESjhppcA3uUCDG5710m3OnZZCrMphirjBX9xn964eKlhnbKfyYMvrgPeaYE3crAn
R9z6HO0HIyPzq/leVDEvR5gl1h7PLldaxNJhipo4mJ4DkdQ7KYLsmbaDc8s259bxW+eXXA2rujGL
3x3CuStcD+pbMwZ7dmqvSWCO5Gq5FAVkb2aNW6deUNTDaZ5Yf+EG3pnr0LEzYqZWoviUZydhcgY6
fBca7oTKDv0ldyhHOC8koW8LiPlnfwGWyDe38T/D0u+vneHcNfALWHEhzZ9w/ONPTMNBXtIABr/N
wLHB057dLzl7k3GkRyDj6XiJu1JudWP17wsrOuQPKrfh0MizHJPEO5UCl2qNHsIsjyYGMBo0H7Qe
rpt2kToHklXFjmetPoA26Ei0QPJzKZcDyOxjVmbupCMJ7CgfitbGPdQ6PhlRGO9MoeDviY5tsUne
rZxINrF2eW7wRJIumXk1Xmxfl0+uToYX1Yr2rs4TM+rTZXq24P+j3yEXnXsPnUKU86VQVOjUdsls
SCPwH9jqkHFyWjNVPlVOO2yBIK/KRI5FRLNSc9c2vRONvfWVh9VZBMP0o7jDXQgAWpy9hF802y6n
/0v5oItDXroevsK2hQQgsyUeDvQ5TGxX4/gB+/Z4SVTiZdcCscaNJoEadPKsnmO/4cpMwBMVYpM2
fW+xmqn915b0xN6lIPrBlwjSxjLg9MbwWLm8A/L+0feDH2uUKVpV5xwKCFp77c14knM7FJCYPb13
uXpFC4PEoQ54bsrRh5mkCREltP3gX2/XfZ2pwd+QusWw7ubLPzXI9msu/X9z1XuHQnX5nv13muMj
LHmWUduOC7CYx0yUxmfQ1DGlUWtiHfswEdPApoEXvnHLxbQYN+Bk/0HrJV9p87ZZeWrbnM7NAxen
YdsO1Mfww8O/SNd7PXf5+tzXSUOanii5m9DKhoV6sLdLmJ1EJTHLtZ3CEju3NxyZ0Adwi2PFNsf5
rR/tGqQQKSoOS4oti+fRYVV59qcpw7bRVXxN4VlhVhxSdoIIDDTCSD6RCMOO5x9gBfSnosIitPUw
kB1wrnWsNWXZvdIDQ7QXiowrziWsg3q687FnsfM1RpWu8xjGCUXktZYY8czxZsG+DGrF88V+KeMP
pu3l6pKjNjfE0u0jEpU6jQAVngkt++BEMAW+tr6CzI8VsbyaapoOeRpiuRz4x02zT/4gTo77kPLL
MyH4T5Ib1XHBwL6a6eiALdcmdmOGHxrBTGmrvePX7pXpfbjkGtYY5isEvFBZyX3sdd5ehnwvsbpj
0GgmtFo7e6cZpj+nigU+F9wOUKnPOoxY/Xg2IYyyTEeHZPHPeoFNeYoNkQI++jFYYX+TISMr66SB
vQEuRUEWbY0BKRbENRSTDZpDfmDx4GT7wsK4gZk/tV7sXL1mc4UMOc9QbQj6O5j2RPvXpyVgT7Ck
qO72fvLn+5xm3c2YYjPi+dnpagzu8Np4tx1OXbDFYBlbl8XvLGhR4n3wTzqjFcXlnLIBm14T2wHe
ClkOdgx3uFO7LCMWkCaPUeWUP51po182clHFyvexrMtopv5tzyB8JBri0MYDixRAPeU5LcgvzGvT
WVuSnBbLoH1BFfvi1AsqwtFs2QJUYZoeh6AlbS1hertFH+46dBhsppy8n0xXmNnjwX2JU/uNT3VV
wPHmbhIju1lif3mrXIiFdT9haetsCjQXWT1Yuan2gZrxU2ftleZRlvYxIOe148L6S9A/oP+t6xz0
PYtgPOwJ/iXrggHRnDcVGE8oLD6nL9+eudsFHRaexqyZlDIayuh4C+nja6sLvSMjNZRxwGKpz/fZ
OonG8Akpw9ABSgs2+x3J2E3tZEyR4URPFGzw+ybz/+Yl+B0I8hOogUUyGLRc4VAqcFsOLibQhUL2
/SB8m7uTwPsJkRD6pszqyA6q1TmzVPyBi3ghg0Zxu+d78oMXySMhTxoVLELs4MkZ+KnxWthj0Dcd
X2coICQW5kHf8f5tHzXJzPlE5NwhSsX/zHgMZk4NNMCBkhj3IbOt84Dz9YioWh6zbKAUxKaWjw1e
uGM/ULPmtLDq2kl20dgzrkGodykk4YNvOqy/C/N7SYyDajt6Kwu4iu1UoG+ldvg4TzQp+JqakWJu
TkFD+xQmMOM9yWoHyGNnxjxN3gIrsLU+q35Mm4g+UUAhE2zQyhPDgSG0O5cLVi/KMJv7oJvtYyen
leJAPVxoK2IETsiOJ8subKfChyw0rpNj1zsX7i3+WAMNt5hsTeVPi829m3qAMQMdmsEKWJ0/G5rW
gOxTWX8ZSvgqayQi+KwdJea9zualvJhQzp98pNr6jFkAvUJ1/UmV9QS+tAviOzXw2N6z0K2Lva5z
SA/pXI5TJLyFWOyOvV/VE7sp7Yvu1sO7Ve2TzvU1s02xs1v1TahIN9tZ4bZEH2LyaxaaH8GcE4rt
Eig7eKQSjGwC9MBOczM8ljLkF6hN8U8PYXOO0emwNSL9dUHxYhgkD5MZHd3EDpYCS990BN4TIrma
jbbWCdpkgbknN3PsFmYBjSgmDoxa01nFJVhodBVzMd3kbgHnzfKTdls0QcnbNptMe4tZgfrtebJf
OdbrX6aA5a3hcqn33eLrJ7RW9eQu8MYzYthHC0XyXBjm68rE3lMo0e8T0w6fsT8PRH3SCXO4M/Ss
KM3m7JltcGKYAHmRa3+P3RzBzqaW5QGiwlyQSW4z8tBJfCN4K+X3hqOs6cIOeD7DUvGwbgXNcMRm
MYWsOjAwZdxTj76a4lvLWuBID37+PpeF99VQH3R1l8J5pcuVrUBbqmBjA4PmKVKUBW1ZViVkRGKa
r0skgRDAAXjJxu1eMv7gt7aom2hU7h61gn7EhaBuxI9oM5YpQQiaUzxezp4fy6sEv3Y7BWDL0MRg
ZwGFzHQkZ01gpZxEvp191f8Larbyvd8iP3FSRYHHJbvmu2uUck734CZAvbfk0Y5A61q+g1zxaKrF
0UyRbCZ34KKwQstg3pnERI6yDP27esk/4Ikn+4U4MdE4vz2nXndX9stzDZzKVqyMwDBRSGMs3e+Q
oB6Gfo0X25vge3uuz36xLIyN55UtSIhUjOu/6zmuZPFTYgXZh+3Y4sOS4UKI1cijsYvdownRGc9m
Ub8tXnZwZfngpfIv9zgECOCTxh4ywgmsIXh/NVO7FmEIn1JwaWTbJIWSlI2AdhMIoPuqR0Aj4NeX
r2rwcnZlALfRYTlgO7xMkcG1/2QqJ79dFGn7HvUZ5YZFUROHxx4L2THnluCTcJufRvrdHyhKrvnS
zKjAY6siGQ7ignzD1dkvx0NNmvkmASn0K2EKgA8G84ScHHL9KOz63p/n8MhW2saBRQh90a0f9X7w
61PxfaH2h5EDpvqBIwcmq8j4EHiMI18zI+BoXUiBefV7wyYhoHh0oXBmUGIrutE61oH9YoW6qMm0
FO2Hxp5Dfhd2VBoV0rcfcZY/UtvgnPsVlxDbwV3QGOIOjyDbTBbLNNNaOZj6NH5M2VLuqLK0/R1O
+oHuj9EJ99Af55d2HKzvxMMEbAfko8astu6b0WK+aeE4m8cq7Lyd6OryvgwzvXNINl1BGIowmvm/
q03vOAoyNianC0vO5tURfttFSqXTU64K+27JYr6ujsyOJCOLM7MgGxLPJiAOrnLdqzPcsjqi0Xky
8CR4bTGo6+SL5mvoEveDOWY458lsHBplZZcwHQYPvcNwD2C1rB9E/PTXnC0M74jkxdxXt74ubidX
3dcskojSh0TGp0IW16Ua84gGj7VdhdDTNpw8B/quQV019VSnkhsvf3ErQNN0R7NVoIqjbn+lBAdk
dxzrCLG88IjLsyWskHM2S1WBhZ2sa9dq/hCeWfrai3cr69to4raSbU2Tdnvh+nE06YriMDo7YHOE
dBmy+TylLfRP1Kt6mWEZsZA+VtpKYiIdg2OcDE5zMmB1O117uzU0GowV37RtZY/HbOB38bQALgLE
mXvcjF0Q01T0UJOpYG3saBvFoRL7bNxdaDIHAS7yYPUxtt1FcC60E8QyQQ0ZqrgiGUpPsGf9pGwt
7wEkUO/d8FH8pf5SnMZi8g12Oxx3lUkjyH4iCXcf4CK7wKcKI76BxcNcin+K1N8+tqAfpwJwIamC
bjPxtGUT4enZU3Sog58ofkNBmIzMCGv4AQ3pL2sSBPHBKqZDL4yjLcqC+F716HC3wAlPpAFBh4qG
pEnxvAAHYyVgsQSxPMM+OE3Lh0Jy6gm4OpldWoJQRxsNfIrFZoRlD5CGrnB4e8rTtwt5XbSgVsQI
uEh+mBJRTJ0ghI1VefUxqVkf4Jt2wuVZDH3q7bvO7z9VY5YF7QzlLHexxgS7JRHHQ4c5YlSvwJQw
27j1aN749Gafwyw3wif617y9b7UAWCvwKXsaou0/izDwo+cmsdporEs7hbHgPe2h7G3y1HVu23ge
6FrD9B1loVziAw73qkMDKtXaMsiWPtcD+om2+0E+cQHUzh4QJnJ21Qblrjd09i5SO48cbhHeJ/fx
aTwZqpmyyDV7ykfhaeFQ8zi1L/Ys28e6A08Fgiv2PyHe++VDioDpPvXCZa8E5KFOHxUvg3ofxmFT
3YPXFlz7aI4em7Mi/KkjJTJDrCJaetNLyhubSWbOE3tNoi2OmQT9BhIKrYNb7iFJJGMCy8g0VEcj
jNlUQjdLcUNO1KG+ujICZnwtZjUhZlDpy6YKAeNUun6O4oErEntvraBoSVqYg8ZVRLIL7mAbv1l0
d5k92yqeNOgW4zBIfzLjjaXaGj0ElxbNWMtXV9JHd3GBF30RUbWjohLJco/vMuv2Xdwn8wujGgF+
dHZZ/QRuLx4Z+kr/ULhBTLRxREDqS9HfGYWZW3S755P3Tq65bu6dxhLLgXUA7pbNYqENbucU1kqz
QWwaYR3mwD5jIyYMJm2XN15N71ezNbRbaB6/Aama65bJ7IVhN6TPvHZORBXFl+tmFJljYxM7XhE0
vcaZNd5JFonFTQKgFicNxrDTknWle2fVAHhvaUeorlz+cnHkAjRx7Oaa3HBsARbdpCk/+yYP4FZB
jhmhPU68LmbkBN6WYVgWPK2uTbHA6NeNtePUke+Mhw4limZTvsxdPrZvIO38jN8g9niwBOrQxRmL
95a62fhMa5hpncp0SPQNi/ZZ0PDLdWsLTj99q8uu9ndTPBJhUXzwN6UU7nTGc1b1sOOc4IgFrLdf
iffSYupSFnrwmI1/Mjo5XlmGtOJHalfeTGJgQhXsUPfAW/IzDJvhvpis6miuYZLapH9qYzRI7Aga
3mrtB5LziqKWUz1Z+Un8WTOxTo8e7mPOMPqkndJwKW+p+2q97pYjGSavj+X0pwk817tKpH4bYcDR
w3dhqDD5zug1n86mPdn5TTH440l5KKZ0B3XFmkWfOjzJRhKfGxxH5hVrtr4SSAT/1/WKRmyvXMDY
U32Tcvu5w7xkY3+THBfakdi/FuGO8qYiA5fdmaVNY2My29nZwTLeQKdJXbZk3JVVgYBIa8OxMjOM
vlab5LhknOSaqJAuAlF05O3HsqAXcsjmGwMT98DCWcg3Y6lQ2t2KPuT71okNDLAOEC2Pfm//NtNL
8DaOeIc3hqYmPkaCf22bRuwqHZvXoG6qk5De8JXYoefDN7GFhbmSXNglXODKSgnRFurdrKqRDlcU
D/TirJYHRDEK+SaVmOnBdgg4cLATN+DEoctl6GI82/iZ60/HS0aHSSFThP40u/pTk5jTD5VQ4/uS
o2imRN6KUe9hhaOHdgncm9V2YcXNKe5bG0tX0S84ws3WrM8ZWA6QqnkyIrZR7VJq1i5QpEEGEZV3
Fnv5tkYxTK/0TSR9lOk6W20eqaS1o9UyyA7dZLq3HVfx5epY2OByCEd+tSF3I8j908RDmZFq2od0
pn0BHxk1fRtrNOj6qSpEoL1iV4sGi7Y/XHpjGF0EzcT/j7Mz25EbybbsrxTquYmmmZE08qJvP/js
HvOkCOmFkBQS53nm1/di3ReFhxCBbCCRWagc6CSNNpyz99rutQmH3wcsEcmvBYcZ2Irw7MQ+JEvr
VFHTHtGYSuMJqBosAuI5OhfC60JQDte1oF3NMa6RYGNPboJIv6KEFBOhncYBsgLTL5Y4a5HDwVNQ
gpEpsHSPbV09JhV8BXsR+H4pu1p5v3vMwd0NftMCgrzdY3YxaG4ihbkWU2NSzixMndonl/TWXeGj
mlzXHfSqy2joZE+KgsrDY+myQzh09Pm3KBbbJ1VHgNHKoODwughtjtqC2IBiF8AP0VX6J9v/Zkva
G6KiAJzmrSdpXV6UAunefessCsN2KiQk0prWJto+sn+uO5G6eK4jHODkYxEuRWrAmElV4L7rPdTL
aV4de7EIA81FSbOLSy/8TSaGcK8pVzrZNXJLCxWoJ9wKM7Cg8k4pMrY1Zq54YOnRodmKnaLnqW+U
F4R0VmhXbNQMXXXDJjWZLseWBfbWLGqqXgiNqgudDcUX/B0jW6XcaJ5TU1bbJMpK8cK+LTtG7E7o
PNuBA/QFsXbzVGItD2m8KGdj1nQk9zLwoXA5oXuMs9p/1cD5qaF35QVgbP9ETPNwqSORQcrhF1hk
GDeqRt7ZYvuI6e/BBrWREzQcxGh28RegeCpM4QXoHnk8R8dwh5i+GTdWaAMGRENlIR9TFg1Y3Irh
NhAYhS/yzAuXjIu2m90Lx5IwuIYO70rLWMD8Vthdum+gD9AkyrX55OYLqhkIFqVFOUfZNqFLma29
agKQj+OSc1zKrLKO+0qn5NPVah2yd/4Sddq74Tbp66Hc7RaZ6RTeaJpbciU71YZ7Nt4NImJiNuyb
Gp3u0XBpzGI0H9EcAjlF6xZUtknLQk1flLCcLzLsxV3SJbTNhyWD4MqtVd1emaSb5FctJRj/Z0aH
j5lDauZTeHREWR04YlJxpNZELlOgo9SINh42yiBlmWD8HowhUiw5iFIegzHTl1q3gxGviKsx0qvJ
5MwDnSoEBT8y75erJjP0CztTYdyZJm3SFxOi6B6pU/qlw1A3/ESUC/mM9VyFL7ple7JHx14O93k8
hQS+jBotjzOV06Yuif8g51ZbeHR0cadA0044qzm7bhwyc3htBfaKizmLe/RfC6X1uTPqeMuhuLxn
TPj9JU49+UjaCJnjJoeGY0R3VdPTtoMXbFPttEEh5/Fp8cr9Cx+OJE7OstqCAemIQhoMvVbNmFt0
maQdOtd2zwHpBIYxs+cVOJUJPVQVRAtAQuH9f6KwESDXVtTjJ9/DAGuG2asjXP6zEhHkln7WoNB8
sYU++JP0jsDuW1r8fCZbc+qq4EKNnKfXCTr77CauHNgPlLLY+6ZD5YA7bCVtPGkmcD4K7TQGCi/b
1njqXIkHVzdocqFfes6W5AZn/OaBJ702BG9PbqgcD1+6vDVUviHrqnmBjk1KeFWyEVF4KpqLoK30
iQJBGK9RQizFAsdiwFmxVeNIFDAn3ZVwLRkdbcsR3jGPI52spcGKsaIGixwx1M6wxd41X1ICnl+C
Rpj1vpsqh9JLPRH/082EV+FNG9aI96zLHGAenD87zONNQlLojIHXb4wvqD39o6trzWQItkrdFzKv
xrsIv2cRr1PoRPjEkipw7Z1oRVnfZeE00LqAhIqJwEaCyiCoejAkqj9Sj+0vEWRJQpIn2CKGbV9q
+C/eBqmyDaEiLhrxrQIm72y6ml3zOoZNMiFXEZGXgqDS+XAS3tKjKkJpl9WmgC7icYzWgz11m3hg
TNL9Imk6JXebz4Hz1w5TYLAJxs7+EeO6v3IZpQeiuHVLlN9cjPeWYVIPrgYf9HmLAwWEcBpb2Otr
CvKO8sZ6Y09w5dK6QlOLqnr4QZMoDH+6JQnDV7ikU4ynkjzAnaSQ6aPCjJukvQutjma6at083cP+
EfY9NXJ49YNW+T6sfIOaQOVnWOMIrSt7zPIHx8Rduo2LuLhAQJBu+8rUh2BEdrrJCupP3WjDnNJ5
qBfmZMBjnusroofZSwf20DRbhHVqRyl9QHNFJ7CCixN32WM7uklymZjuUCBwn81XL6zEK4UaiL6F
oTzBvw588FvFB2Nv5hqQTTC2AMJXkZPRWm5T6wknp7XBMtGBE8uNCxPDM5s6aoOFsSlTV+Qw4dIU
EogPcgEdj8z97/PYDNseSkdngSMLZsidbW7IUxVY5uJTpL/dYUd7clKjdL6bTVhfIQifgS6VxR55
AnkntJFihe5n6nZQxkaa/UVH3QZaoBXyPGLZbUEM1pxqyqbd2RUSdaqW7nDPDi4unmC3oTpgle01
3sGWXU1pT6wCVe867jq30G5OxYiuHMZ/sC7Iy0TDXBpTckdU9Ozu+46t2rFpLd8+uEUgysd0cRZR
egch833spxEmYA5pKl6U02V5mkGUYQfXpuw4E8xBdIcqvLbuAGgN+MGs3uUw7oUGrBoirMthOMFV
DGvy+HK2PY+w4zhHbaSzgDALz7C3thN19FpnVseGY00Zh7duS+zgquvREiZIrJMC35xJC4pwEEIo
m22ph/aXlS598JjyzKnWLpwbjqQEXcm2eiqiwNtHtlDVLpAidBFy2dZjNjbeQ9sl7aOovfDXCFTB
/GYDZ1jg7q54RXY4oDJP7P6WTXsIkiQcESQkdjWwkIfgfWr+K41XUDg12iB8NLrJ+EqRaLr3gtjy
iZZw4duC7YP8denDk7vzOaz/qkyPYhFzgfMIDpv8ozQZuukmBYV+VXotNw80QZGxavVZsLXKypKk
n1ZQuzsnLOptJjCGri2RThdGTHuR3FHRP45hHX73UGCJHRr3MLt1SxNDie/hytpSO2ZWM0f2EQHq
40fwlIZ9miy3G9n3pIC54VrZRQ7qOyEShc4HvTqz87wrvC5lSZRrRUxQ5lAqu8iQ4KaEqRKsiesk
tMS2I6njQpY0oAG4kapNL491b4sc0B9vMQV5LzhB0ida0kO/releH3XmQPUHCHQ/S1ovJ46kTnYK
6Hz+CM26/+KavXuFo8GYKGG4E+nXEkioF4ih/UaOZTWUF3NFTahARMVadR31dP7IBzbK/iuxNghU
EPHMtMzADPpYLj0T8RiY25kCGdM6hHMXQYxVGNXFSF5usaYxTyso7JqBviDRVAT42q5TQxtGnzde
98Lrb/qq1dcyKrIHB5ahf2OMCYm00u9HcpJL3Xpik4uyYd/nl16xlVAvQ+D6VXSIutL+Elqk0x1p
0uvmsWH3guk8laHYeKTGaI7SJfTcFT7IAcSMAZxfECZ48Gsr+mGHonqyrRrATdybP9M49U7IYKrf
bWS2l3HkWhdlGgTpXno9kUge5gjKdUMWvWZTs2Bb1Rz0ROwYzrX2aW5dN6EfepwN2RJfTLZZy0s0
z011UD13jGILspEX5pi0itGNKmjI0lHfrL41jpjsm+ELnjTPpOzOgRSIe43r+FfhsvjfZFZGrZeu
xFx4r7bVWPFVOnQxFSYJ3ovoAJYUhHa+GllfBGv/JicwWKw8wGOHvp+j/opjB2pq/PEcEcY4BmFI
dGk5ExU8s9M8Ok6MJnaYSo9k86kP7muMZt22m0QCSnwOlbpB7GJ0SFLZ8p9GQjK4xhRjlvGVO1z3
LA93Us/TDYHBTnlLwlD6Nc8DSqqDFzgQH6IywoC2vDsAtSiVcpzMmwb7i3FvSYAX+UEERIWAdp9q
r7wzLA8MshHbgPNWPXOOLJYg4Bj8vB16ID20bxeoUvXAKWFF43QwoHeU9gjbi9978iGdEthgl13W
Pxt0BEO1ttsSexjlqGgMDtSawUVLNS+dX4tY00uzYvZBwkhBjjLSFH4JgMqVuMuLud7QV8cDTill
1E8WIWgQwZGOxJeW1+g2ghcIdKZcsWR59aVNy+nZ8cH/f2thRKRUSoqAQ342EYwaw3QAGzFaBR5n
APCcLG07IR+kxY4pnrOsbsG2TH0YmFccI1ukeyluTZroqrASPBIYR5DKudZsUI3HGUvfitrQkf3u
yMNrCueQiRynRlCPBhF4rn1Ujk4a8CHsSqDBAj5xHhbbcfkLVG62Dwa73KuKI/cvbS+DpCOS46g9
SWeyL6Ps5xgrGXO4F/OmJ9xcb0juZjQOXUWhNewIXPsxDzhYD2nB8eM6MnRZ3EhpdNWuRhoWrEWf
W+nRaEbTwX5t5fZVEiQIJsnfw3hCSs9hZPyDxVSDY/6ykOSne5xsTJsxR/sLZwig6EZJWt2ArWYp
95NyvCroGJjeqm6DynlMMVxaD7gXsjRYIX4ytkjbkBGWkKwQ/HnDM51AWAyRZyKTp2IUoOUoDXmV
svV+EuxBsrs5zqMHh4otZzfqxj+J5mBr51pBfSeaOi42ZCu4Fznf9VfsjjPMZPy7Ww5kFIvoZYox
WdkcPUZI6kXmXERFwN+Acg9bkNQFF1BnY9TlNe21CPZpOKvK+eIIPR1AE1i4ZXNiCSnmqVWnYwi/
eVIdG1Umxk3DGQgJh1D2eFMwn9IRpaWQzZux0YGD6sVTjxEoQBRRkZenp4je+dpDmNyVmyGLZX2F
mjbKvuYh6tlvluP0HbGFiN7Xjt+0wzqJTMO/DQ0MQnTWLXYI+GEL6bwUID20sQrgj8lnTEA0yRB1
eckR8VF5JUcLqA29Bvu7RyacjyWJrGNifZiNnL0xU7zIOOVQvL8yhJ/4v7yCuhWsMiZlsLrfSt6o
c+CzqluSCzJTVFeqIfv4S29TAN/FnSwFJkxT6y3tKJxzQTvMW1wIpA1r+lDgXlpr1pfuBPkAPMWs
r3JSVTRtoInSh7dNqefQvwFs+Ui9K0S/Rh+UTYiLJR8nlOIQVWCC0El3il0kQ0cmtNm5J8C7CoCj
GH7Dnrmkj5gS1Kdu0lnl69IXSBrZMIa5+9RQpeKkXmZ6fKV8joyVk+eEaoFyY5lQhiQEa+x/KY87
XAsrokbhjV3zmKRhbq0zqkEvE3Mx7VDDCTN2YNP42LC5vk3n3uDLCqtnODrWoSpFN19Wds+xNAL3
unPALgRPljBHihmzSJxXzhgW5jXaW/IhDSv3eSYiIgh2Us5APEZmf7AfWiRwsSw/fsyLIvBvOjz6
OyIzAKY3yfzQCeh7SypzH3RP1piKcOv1E+xUQsqqvL1j2YkRPGdZXjzLKuDzxAUTfmWKcV+aadAU
XNKZ8FmSx61bYdieiRmh6nsqaumMYCKzrLuJ84F5bInG+Fa4nRs9IzCCYDbadUJmtOur+77wJT6h
KuFIFA7WiySa/oQPGU8t+1U7eGzhdbl3xJFy2uLL8b5P/djvPSUwKY9ldlGLRXJPkTR9ZgM7HSj/
4qJ0ldNuiWcGlQjYv4UEhmxgusrsqX7GKBGND4mbDlO9KnrJP7lUSCk6srX92dLLXpT7DjlXMGog
J3Ulxro8q/V25sSM4SXgLLieW09Fv3yAk5fjRDbjScReQa8uaZ1yL7uZDShUvnIfRl1MU6au4LtI
Nq3YaOl6kdw7OtY6Hxr3mkBottw4QOjsJkXmfqXlXN51luwhbNhZ3/RbHr9hXuaeHuqvAr6P8TRg
EjfWM46vdckkbR2FFjX8r0IbPXkMqg9fNfvT9Fj38CIkeRj6kmJ2Xx8UBuV+A2QuQxvlNUl543ru
gBuOk5Zh/6b+ZGPsNiAtlPcpmuliK7TGjwgWE0I29uKB9qptpMGtMqC7mdFI1sPWmJvKvQ/iGksp
exh/TYsT8AfoLrBVEZ45Y8vv0+VVOZgF+mOXmZk8BeiEhc+xfuPPtvtzpqVEODNfwVMAdgOdRQJ3
GT+FQVQmu0KZrps5G7wNZyKpfng5Bt417GS6xHB/zInNMNp8ek0QDIAL4QSkXECL7EG1BjEVFV1Q
uI8ObcpBZlsbTFdHT0lzDgDGheZEhgujVpstVhQqu8FuUJi0ewCmaq3oxj2ikTeTXczuZOmQm5P7
PQc4C9YqlFW+oyntY2Al/PU0DkX+lLV1TcMj7qYAZeWC7eR0i6JvF7JBxeHbAVUBqRek3zpmsPHG
TTyZXIi4i9pmZ06lNp5LsFv6a9l5cBnbgHXnBHULdV4l+N8U8SifPkI4SNkYs3m+kWNnJvPKUsi4
fpmmE/PcmFg8gMRw2WaSL6vWBcTCK34pAWDPz7gFnACSTpyF3UNBTuADvdsxIELBDX4D2O6Su6py
LfDeKBX2qcEzZFes0TsR32l730h4EmQQqGj6PrUkGodpQJcVW6hauVOABlubAUcIGhQLNykI4quy
C4pfqe96FACEzZ+xGzg7x+2pNS3t7+mEvNuun+to9H/RwnOL7wMLBTGR6LrZHhl+XT/moBkgx1MD
vPftitJAAiCI9UO68/fECEtMcWzsMPaRQk5mTcmkY3fIUq+c0RwO6WyWF3U4+O0jYp9R3S+QgHrf
yhZkwabsqok0kc5nHrFCHPMPxBVl4QMtJsk1zQTPqTJIq9kTVuH8IpmIg2jstiGtpbjbVZ6rbyqr
T45SJ9W2ErH5Q2Prw0uPMh85Grk21aUzS5KpKIsh0Jr5JHf4FEwTEVU070WRcwjq+DbcURmUdyyf
kgoFJ4Aapj3f1QYyq42V2cNLHmSjt0+IqpxgN/kemQkqphqxBsmeEz7I5AGeAYq/L8f5JacJhlBU
5HM8YYNgbV/Tk3IW+CU7jFUvbbd8pEHnzscAA2jCoWdyQa4xL1aH0O5rWkdTeUU7Mq+x5Ni5+tmF
TvnkGp2wAPdMgz0jvDH4F9t86m+dvO4uEfHoA4k5Bt6dRCK4yAdQBJOnvaXkn4N49fJ+flZtGQGx
Msfh2cQPbVNhwh5q9hlDOOK5Wgc2SwExhLn3QIOJZ5wZbmwwkXk29s6c8HM8uVksiofAKzMi9pji
kEp2BftrHzbKCQUq1cUAQna6Zbs1o8PwrFKtE1S4+b7o6IIGaJAt+OjoCw+ZM9oJ331f219RVxZx
S7UhrqgLzDPCSXWwsBtwhXgyQ/cOBWx0NTdZWgA2cHvjtp/dgQizynPMm7ESrXliLsNEyCms/laT
fXObmEbpf9FlZ9gLckLWx9CXcldhxDgRqjtdW9ZET9aInKuJo1Xz0jv0YNdU4uQrVZYieiKNYX6q
DM2ujbOgXhcuj/WOPMToqaGLs0YHW9qv9B7m8kRapneRdeTqrGGeevShYoKIsBKTbHABcj+5ZV3A
msSRQBnbSFce3es4w9e4azI9Y2EZIj7R8VSBzAMCbFH5JeuOFFSyo4VDuAMoVG+I1yJl9yARuvQ4
KA9Jazo63gR8n2x1M7vTD/HAyXLTdPPA6V5Nxm3pTgY+42wpaF/OyMmD/RDj1CFGybP7bwLsYvI4
NWMSgKAzG8oS9uBhk8FoRTU5gDU17oyedE1zrYgzyIxVZ5X0YSqXLBBg9qX0p/4eM0AwV7+1WXc9
tsW+nLBRYotqR+qWBbq1fNr0VZi35gO83JjEb9+gtd88RgpU3pfWLfrxCqGOUQavHpvt2N/RP+MD
Q/M9Ipffux16YxLWMiy915z1ZmI4LG16QQrIAhDEgTwRrA/2xOnzmpq+O2+6QhbfoloU/T62jIoG
kqiU1e1jFrIOu96IQShf6wwJpzrQLgrDr2FvMWMdJtJCp3IncvRxdvv73//63//3//wc/yv4VdwW
6USU0b/AX90iAmmb//63EP/+F9P68n8fX//73xxDoFTaGqILuzbPpsLF3//5/T4i441/+n+pJMha
3Ffld99pq2rDyWfYp2Yqnh3JeQK3Hz5tjPPEcDemN3F6qV0692NCXytCnvTxr9Fvf4zUFLnJivDw
dDre0kF9+2Po3k3OwLr/NRHIPTbCKr0Xgael3co+m7I9QSrYgaskZEvxD6+MKd+2pamVo6D2K+vt
laVFD8gIjeGZvWKyr7OJWBYHcZzWTnCJOfKn8AFcfXxN4b29XQVwTrnComYOA04T5/72osimKCVp
9N4EgAzNlas6B3Bka9nZin4srafVwGfD1Fw2tri1Jb5TQPi2l7I6K01ZqKSbuiHntTAPDmXamCJW
3bEpIFJz0ScaBFwnY1z2D4PofPcUZBxsLj++ibNXpkxPgRR2bc+SFkorz317D5IHNNtBb95PWvTI
k8rxG/S8fttIE1SXYlPzMkkZHD++6vJf/WPUKiFNQcAKVUwGii2sZVT/MWqLuUlC23eKB1CPhFiU
uZtd9gnOQmzEc7umHKzpL5Mxewxd0jk+Gab2X66uLG0xWiV/MeXbq3doZeumMYsHvxja+yRT9kPQ
LDJd+IifXGoZ8ec3qlxbKoR5jmdZyxD640YbqQwaAlbx0LScLHOEH2vMRPWuS7xxV2vTffr4wZ6/
TiEtBiR6Q9dmXErz7HXaAHuqEfvDPamT+BZCb2mzUMcALBflBwr+9I0ctscfX/X9A+WqNgV8S0g2
4bb59i6pcXCjNN/ui4Qt+mo2nB9hQwWbrpkx//zH12KYUhlzbQH39HyOYWxWJiU2/57WuXpiowi3
BDtatFSjcNN9fLG/PE5LWUK7Ulg0WvXZSLEwgTuUrpdgoMXOD73u+7S4cUABSfxrHNaJlUwjMW0/
vq54P24sLuw6vEXmUU8tP+yPcWMbiEell/r3qK9OpaHqdFcrWLwBtRZCtRsQ9dEw198zRzxbS0bP
OmlacgZ8iBU1s62D8WHgPOfBf7kFWfLoeb31yUf8l9/ocOCkCu1QdDTNs99YhWUwNMAr7ieLZJJV
mDmU5fBLWxd5Q+5jlBbV88eP5XzCZXRryTzFOOORMIW8fSohp+XZDQ3rXvJtIwzEP9BSFEAf7UBw
VlCkDpZj0L3HftLuIiJx1x//gL8MdOZLwe+guiUcdTbQk15gE+kCfe90ozymVkMlqUx9xLh998ml
zld25khrkQQxzyJoA5eh3t5sEI9+52alcw/QztuU+Gp3yO85E9LO3+dxeVGy81vhf1UbIXwoG0WB
OKCes8PH9/x+rrY94dn8GJM7N+2zVa4lzAUd/2jfG4Mn4d2OrjiWafqCm56dfgGKtU/NaYNHNvrk
yu9fN8uSy0VdlyWdx/D2CXjzUHt2aVn3SD7ogBr2qDcj9aedOyf2JU2pmxSt0c7vnEUc4pYXH9/4
+5dtszyxNArBlgK1xdvLs0K5eAYacS9jdrIiHooR6FM4b1TU9D8+vtb7b8nR2iSozpJ89rTa3l6L
iGlyNxrXvzeRM+7MxlsOdKG9RyLdrnNzjPcfX08sH+ebhUmjrVSaSQZHsglK6u0FMxQXvWtmdPkC
Q5QXhBvG6tDT8aQ0HPl2vXPawTxmxNwAkZoCYu707KjjRKjdfNuAnPxRILZXK4St+murpFHy6cc+
RPUyjK+90PZuPv7FZ0/IcdCz8y1ox+TPSnhnw7Bvpg5grMgv5JzPB3hh9aEwMrGhGZfeB6H52ff3
/nrKlA6vBGyvR8X27HomkiMC0JOK7qRHQm0+YFwHIurD+adhAV3c3X18g/+Zvf54JdwheiXT1dC8
XL5+72w+7dFLFAiYqgv6yO2TZxnZ3rJkvnZCczxGalYvxmAl5MCNyEHKrE32M53rjcn5ZWtLOX6y
qJ9PQP/zezQ7BgYkXEPv7PMTKTyVToJTQi+TZyGZnrV6HeLSD3/7JS24Yx2OC+PHTON9jmAGyDBk
1AeLgCL3pEg7ffrkAZ2ddf7zg5AguUoxHdJVOfsgadUJ5JItryTI0n4NEBqRgkVOE4PTjs0b4iMR
EVOYBWZEUuOkdnZnmL/TUkbhps8sOo0f/6K/jBGhPc+zXVO6y3B5+xF5pjGw6R9bxABOuvNiMT3A
lpr21B3UL1NQMPr4emdT8fIAWA+E5zgonaUpz8Zk0hF/01HmuKggRoMNhuI0XMnEobldKTT5B7eq
nfG6prL9SLpmX38yROUyK5wNUfaxrPo8f8Ee7Gzf3nQpiTFN2FyEYzodWyLqAIOa4xcvqq/Z7Ftg
tMKbJbf2NVt6NRx/FetSRbncITj1QFQScHH6OuNKo4ECCizc30EPYClwhnjlh070MCmtD5FKUYJk
VBiRzH7/+CGevzSXIzMvDBikxfJCafXtS2ssWIac2tNjyU8n7caxgdfo6IblT68FcQX3H1/vbBlx
XNexPBtrtClphnv/mYn/2MqFsg41LHDj6Lpeb2LypPg80mesArxuqzSbWLw/GZdnkzuX5DTKkq24
T2EK5+zLdfAmUOt325PVmuVBU/Em8mOCV9Razdqxq3ELa7H4ZHCcrdZc1NU25wDhSHshOZ4NTtLy
pgy5J3kErnbpHGa40+wbJ6VdcqjMsp52AL8M4zg2omxp2KNrWMcdnZ9Pbl69/yGeCXJEspbaLruG
sxecm0h7ajxfJ5J9zOGSPlvY3mfIyTNWbqdrXqxOONh6Owp+GxUA6cngrLXj9Kj7yG4uWxqu5hcq
uzYFEijCZvR1UEtaDmJeiJvXMSK/5L6CyOFvTPpq3s/GAry5FUj2mXjCrjbvS6CtISfYCqkcQAsg
9sii25AdWjlFBEVHQynMYwMaiGCfzBrpmU5xYSxn0MiMTkOXdT35jRHq+jU+KSN4VANg5qcYbX16
y9YaHOE4jGMnV+RHgOX+eMy++0Y4m3u2UqBqOM5JZ3nEf4xZiVyPOAQkSk6T0xxN/MFZ0V2EhiPn
8pWaivvJS1sGx58TC2OfhpopBX+4vLll4vnjgkmDdZsosuxkDmN7Byu3fCATNfjkKu+WtP+5DMdq
yUfBSnt2XyX0lhi9eXZCq0GMM0XDY20pglqsXpH2XMqjkcFYJP87xPZEXElaZs1ah1Pyyd7yfCbn
h3CktJHHCKovnnW21o+JgndJOsAp8KzhyarSaJcTS33KCeLrAcwvCMioKE+cdqtPHsJfPg9JVcqh
UqA5V5w/agGYrygjQWQIzsK1k+fRTQbGaDsso3DE03FE7qPJiSR/OKUac/vx0PrLm+Y8oxhX7Ogt
9Z8l5o83HWaNnKcMIWWQCxSvyEGzVyPKon8+giWaNpNlEgmv6ZztFfqh6DRB5LzpGWciZNPRuVKu
P9m7IB6CZ5T8wP8/vrO/fDS8UQ0mkT0T3JizwRU34ViGWRieGotEHKtvLjAPoqjvEJbZkjiMjy/3
t8EMflmYCMD5g+H89pupzWRq6YaFp8FJWUbHpGZ+85k8xjHZQXkgJSUtQWxMcXkZ+HQHJrcVN2Zd
/fz4h7zbFTCYqY5TctLOUgE+35b01oh4oA6yEwRVSbT6qEf3hE9nTF4sskrnVUVklfo2Noj21hye
ZLRxCorFq9m1jeA10aNZ3vidhLYKqaWeHWNFZ8NWm1p4gVSrgr1kfIqjeSivZxRJ/U0lNE5/z4Rx
1Kwzv/PUocitGgEOilrYnB/f4LsVnMVUUWVn68lWWFlnp34gkeRHSwoxLmL1Xwssdt/2PXRXdENk
/318sfPSD+soT5M/bCTEFFXODx6IGnI3YpEAmpeqfBeCFfqJxRNKduJOzoFJTXMaJX9z3klkA9US
zNU/lqTxpJf8q/mDRAvjr7XbRFcEZotyR4av/BmzhxWfDMG/jHjOZJTcNV+YQwXwbAROhYmnt4lO
oDBnhU6bqFor0M2TPUu3uGppavz++On8Zd50eCo8Fo6ASp6P+dGJJaV2IzkNk9dviBWyUcTq6BQz
je1KJZvLRgXEHJZB/PTxld8NAvLAFRhVpm0WKJoub++1SQWhTFXEOHRImcXFI4MM4WcXXWSovK8+
vthfJkk2+DaHLxx+isrq24spGzOAKCtS9JQ7Hlv8lWsxJf8fixDzFJ0jbUmHg9XZbn4g4KGPMDyf
mjmhmonAGe2oKQwyPGEqAVLoCBya0MH5abb9+Ab/9h7ZmpmOyXy5FKvf3uCMLsdrrSI+ESaUUr6T
xb4FObwJXS6fNZhWsUdZ60DOw/7jK7/fG9NyWOZpBizrgzj7mNGwq6HzkuTUulahb0KD8s+WUJTw
QQaSpu5IUiPRFsXo//Ohu+yllvWeUz6+nbe3XJeWmmrDj08l8S7bZCiN1YSa/XIcY+fXSAQdSRhB
gaeFWmv5yZr/bvAuhXKK8yaNQgpqankdfyy6SMeDyO1meXIw0a0L/qm7WfqgAGMz++R49e75csKh
GyloA3KTfKJvL2Wj6cipD8kTcc4SBx6ZThrJ+SpwmnE7gd6j5Wtm/3Qi4qEuV2UVQt/PvvXtResU
uf5kKn1KYXdccMyCYkUm0Cqf22jf0vv45Hm+X3tZEjjoOC71M9NhaXh7QakzsnOSzGbJwzqAM5Lw
8Dj+XTnEEJBeMq3yKOPuyxx4e4jTA6ej3BUjzJp/OJqXpUloag80CRhWZ4PKcuLE8gPfOjVt5e2b
FmUnWIp8Y9VarVDqmo85/rRP7v7dx7tclHVq+X64pHf2tCMfJOZo+uqUNrETIt7tZsQyA/v1lcfW
/QTgEBq1tjN9qJGu/tOdHVenVclOQ7L9YS5+++gtU9TM7rENcYlG/HOtCQ+A/lEU12iyEhgZQYPX
4J8/Zvo/DnMkTTzqc2+vORtEOGZBz2aO1DAMKVW89Y3Cu3EJO9kHC+oNQWwWfzKq//LVestOkk6X
JQVv9+yqggbHELTWaTIzZUKjahrAToFPMVaE6Gg/vsdlqLw5gi3PFRwknxCLOcvP26tlqe5iw8it
k1UyM7Shztc07cUuCqfvCpjh6ePL/e3mOAewXWTjwYJ+NnI7nGwR8CcFMGLK1q2MyMkz0bPk0Ak+
OXL8bbwutVUl2S6zUz7bmFeiGmaLBssp7UiJMFXnHQxo3btc5+rYInl/aiMhNpQvC/OTgSP+epsu
sxNnLg6c5z2MGvQB/NjQOynA65mLunkuizVknLFeVdhK/K0XIUPbErVhkq1Ldq9FSkTgTR71r1Y5
MPp9HPsr/t0YRiaYvcnczTnMiSfUFb78RA7wt0Gg4Sgwu1FjZRp/Owj81veDOsIMPLuIEHvEn5Ay
dHbIY440U5gYnzyfdxsdBt2inGDAcWzy9NkZZkaEX1ZTAFw8a9tX8hzrPYbU7PqfjzXXMYXrIFNk
JJwNbat1x8o0a+vUFlX7QMBSdtG20J2iZrY+mRvfv2+qF0JRpGQLzwbn7IZIJrANqBSaDWpvrv2w
lduusmA9R736ZCJchu3bD3YplJi4jl3hvNe8JIHd1LgBNdJ9F7lVAAZZy6j9gkC83/nswLco6f3N
pEr8MSZQlo8f6vuFnstreuPIjlAl/2fk/7GnUMCWYE7k3mkK3fkyLa2rpAR0S4nNJ4ke2aEMIQh8
fM33XzLXRFmkGaPsjN2zbSMwRvIAp4VXQanu3pzH/8fZeTS3jXRr+BehCjlsmYMkW45jb1Ae24MM
NHL49fdp3Y0IsojiN17MQosmgO7TJ7wBGTOnN/BndPIXq8Bmue47CNiF8vv+wtf7VOZO7Bw5jJQ4
o8tzUbu9KEvQQCc7zmzzWZg1AunIJZfJt/sL3do/spqXRRVthDmUolOsrhwN4kWIPsQJ627xFNnh
10rl1d5f6db24TWasmvLB5zXmUnYqNGoB+5JhJUCgs1ucKOMqvis9T2ScUledq9J6mQ/+laN/1rc
ja/3f8CtdyqTCBo0tk4RMLsBqF2FomSjfUI5avrgIw+IkRH1/uMxhnqN9NDlpDCtmYONutgxFQfN
hJMVxnGHsmlTuvuE9uLDUYZ1uD+B49F0ZkhyuUdo307uJByMLYGZ/nTMKT9DJaqo4dQ/99/cjWNA
suvaOsA/+Z/cRO+OnmOGJvhpzzoNYlS2vqplO3rcw7rrSsy1wZ6RY+O6bDEqXfhmt1Ym9SPk2I7B
x5N/f7cycx4JDyfmQBnPfiCZFG+8vIHlwX2KZG3sZHtk/doNmLKl4dONk0FvkvEXA0nAF/OTUUQd
fNKwdU6hl0PDUphujU2abNrejfb33+/1LUi65UHyJNioNFRm90UYK90b7/IEd5gxlj9G/SEzaarQ
J0ZrRcEp8P6CN2Ipj+UyIOLe5d/8tSqid4SICS9agJZyZx1by0PbJDJwUOyLauMg+3F/yVvP6BBk
NLYqu8gyLr8kdUNfostmnLwOje0AAO3Z1OEuqE5hojGTeAvh5tbnA+JAm9KmBgU+c7keitiTOhql
cTJMHXQBvwgRsglDkt59PFYzlaXYNehIXbc1omYcSqF2xmkqLO+71oXdxrWGYuG03zoJSH1YNIUI
Kc58xqbXGiKAqK+cRIl6cullyje8APJN0BWA261ar9coMf6MHP9ByCaBhT6E4bguOD8TpN8sR0O+
PsGgj0RdA/ebr6DB2t/qwvuua2CszQFeRCXLsoe3i046iFymLBIMWwbz9we/aJxQdAk9UBpW+yZI
go3pFf6XFlGSTQk3M1rIDG/sTx01RDr3Hh8S3NHlgqgTQODuKTK7pjbxt466o57r/hFjIkbtVv31
/vNdoS/kW0XolYISIWDQfrPzoMbVaEVea5wQ9WnWVhAjcQPUcBP1PbSEgdxg1UUGghud6VAqdNVz
IUk+PbNfpB3Cul944TeuZ50GA0MiLi+O5+wrDxgtjoXdGycsbWum5i7e7iswKVBUbXwhD1XviV0N
j+FQgsT65Npxurv/Sm6cWGpOiURBNwdAnfxC7z656U+uH7WVjhVO7+8jpumnoazqbVgWwcLD3oh/
hgZwlZGjC/BFn12dyAcaCJS2+inOXPUMyQRF1La1vxXxFP0dnXh8boxOXYjyN94woHEAAFQEMurO
gm7jWU7nDJZ5ylWEfFEU99oJXwg0XFZpiaPsqkNS8CVokL1Zo83unB2zD9uFJ5fnZpbEc5+C47GY
h3GWZ58Z6ckY0T4KoBG3xR9R3fuvUxfq0+OnCdyMRbtVjukRmbn8lkXao8BXaMZJ8x3mLi16poWo
dZj5MPKMnEnv43vHI/qCVOFrEqou18OhuMc8lulXpWjZn0Ex7RP+8cpLAfVg4e68sU3loF+X1T2p
5BwUinpfoFRmap5UOrdrxF4HjCsb9JMDPUS7/P5z3YhKJB9AcGQJAnhefs53Z8JL4qkzBLdmBlD9
i9dR1a3g/+GyZODhgM2r5/oLS954PjYnNRaHkDttvk1hxMRcZ65+grulPlWFJWj21aj32cib3n+6
GyeCVqZFd/r/Rw+zXVJHmLr5sY/NkyYxOhbKG/0qwBV8A3MOirfRDT8Uo7d3PZoGlJij9en+D7gR
B+DIuQzbOA2gL2dBeIxSJ498AbUy7CcFerwhoW+I3iC7oQ8a+kQgd5I1xCy3XDghN1q6RFsoToCu
KYqoaC8/LRzmsi6LMCUNspwRmqCP0Jxq47404Z2NeZfios8XhclLr2vxunOx8nan0P1rNo69vf8e
bkQFRqmUuKCc2dhvzJN32ywZFJWqWk3Ok5Jof9kZ2VqksfV4Mv9+lXkntUOJqEUdPzlbauxvdG8w
sf1AFbpxs+KbY3mfpkhUpzbKl3Dctz4zF4vDSWLCBQ3k8lWbOUBOD9L6uYcSZp7HChmHL15gaZ8Z
WqY/m0FFBtDRUmdYSNpunCU5/KFdQiGP1tbsnokbRbcRpozPSEBUBzev9X0ca3hWBNHS/f02SJpF
dtd9y3RdB3rQPIFpev5m4HRxdqrUxEwFVCuuPVGW4W/RirYRR9z7Wn8XYBOJr++QA/M+lCWE4wnr
aBhFC9f5degCN8n0R/bsdcLk7Don6Ukmf8yyc0zeX2IRWo3RWiXnex2F1X9om3yJ5XP9tiVqm2AJ
UUNC2WfhBFZUYKlKjCVtOGT7PFWjbWll9cbRzaVc5XpHGZZHe0bysIBQe7MPi0Vrg8sQtLbYLutf
oRblKHlyRFH0yRs456GebdTRQzXx/kG98YgSSMgNDp4H5swsaHS2aGN8ZP3TgCBdxU1aZc9tFObF
WiQJI/v7q13XHHRqGAezdzWItfPVDDir2I6ArkXY1n1JkULb+qLFKwaTb9Rzx7Zt1rqQOHXa3f7v
+4tf7x/GeZKMwPM6dBdmsbmA2eH0+E+erCijw5e246qyRAfH3vZWaRCVCynEdQyU1Q2TflqM3AZX
zEYjQ74OU55T45c0Ua1U3/egWLb3n+r6A3K12jSGZR4IeWl2KnpHR8IXD/PTSFL9sajd6UWBQ35K
m9xbKmlurcW1ptK2odVNZn8Z9pzISQV4p/GExpAEdmTIUKP+DU85WWrO3liKwklC5jlMYL1m+VeM
k33Toyd+Glsn+oXXVvoxj5V0o0xTvLApby+Fmh6TQHCn8ziHI4dQEbvqoGAUw0cURfKDXpj5Flnx
JfzzjS0IRUJCTkhi5dDz8gW6dYdXn5f1pw61r71boZ6dRT2YjwKBwKlv2oVHe2NBXMZwi7G5BOQ4
DO1RfbxcECaxGva2353wE8ww23St6DiGg/+5MEvrB/YT6r4qXLT6qozWiR1wj21EpvcHPcVshlAu
sKLFdPf+nr0OdhYBh8oFMBI9uHknLKvwhtNjHK/QOkBVQx+DrdP6ySlESwYhjmGPNuiDZC+aDnAH
QS/TKJbhfJ7Qt5nZ5ynCnCcDAd9/FBDN34YyRDkTNYidVmNWd/8Zb+wqmRoAIIDmZRN2Zm/eG5DW
yaL2VKMTfcrRQz7S458OjlNr+/9hKbgwABeotZnSXS4Vae3QhanWnNDpSim3A/9oKIG5CynMFsZr
t56KMGPKNorsLc72Ew7cLcJXcXMauqj+6Cqatyfh1b7Q6HAXXuCNTeLQiKZxQk3kWPOhZ4TIhlBL
pzmp5YDivFJ5h97BUdUJ4/65Kke0qqbi8ZKahhtfixwalAsV5+WrDLy6cp1MrU5FPwE32SB34gNF
S7FtzLCnDhFbxgBtCPeM7tHCKjwj9f8gzCLqhZHvjUhB7sW9rAFKpDMxywfaNsXmuCrAgCPwO742
2B2Ex7wqEaOjyFHQQG1NP10/vJFcg8AkQU2sO7+enXqk0TCZ9ckxsmE/Yru1ixCBOZgKwkn3l7r1
fPIVU4Z6ZJfe7NrClWtI8I0iO5eCO77q/cmnyN+CuxuRMFC63f3lrhMPi6kXtyNDKSboczSt3naU
jaFVnTxOPmr8MNxH/DIOIi9e8ReKDrW06kLep144mzefkzSAApgmwhXwArHCfFQw5z0NtRV9Qdkj
/ae3rWCD+oKUVRTV9v6D3qgC6VDLU0PmCyRgfsXEpBmibER3smBhAUCLE4zKU9zE1mPfIDNTVziU
BGPkIi2ZTQMFUxb8m1RK8nPQkvp4/9dchwvOEtQi2W8FqTYPF+GIoDlyNBN9t7IPNpiwTS9el5Tj
Xq21YmlPXX9keXIRcJDMWrm3Lg9vF1bxaKaletLKAiuzOEEHfoNTnfF1REP8i2cjuY3rVJxsqjYR
C4jH63DFWOBtmk1c5L6dHVigRtqItJJ6YkZSrp06Fj+1vor+FrmCqownrYKtJnZ/PfyCgaKTUNNa
gU81x1nGaLWaVo8rb6AhKmfGjfshz/R64wZ1trCTb3xLGpwAl2hVkQHOIURubZWhadGc6ovE+Jk7
w3hENAXxQRXxvftPJd/VZdYCVV1ytEz65yof8/JDBtyRUlN/PAUgpneMVS2km3PrkIL+O+B5CzCg
VsDAxGJAZULkC2foxpM6wN/5nNwFVAuzS8BFjjeTpNITKVOxrylFVj2+JCtU5ZYStBtLgR5iGgJA
ChrefKhUq4pB7pmUJwEYfqt5Y/o5wx4JB9QqWgiBNzYoTSHmgjSnKBnm87KK9g/O0ANPhTIq8P5B
qU9g3jPc61GJ/p4JDvK54rgUD19lzFtRVdCoL+G1u/IdvOsFgY+NxjDE/NHAHgT4UuCMDsm1M02b
Bq2838Kr+vRBsi1YZ/AytmGS0ksi1WzNBk9CFUfs/JR5vcj2U6l62a4ME1QdM7vFBKWg67sQ7G69
YPBZcugqpR3mGE76gqKDz52dpgS7VL+0fkXIRa/cFj6gbos/uYLD3f2Dcn278JgISQB/kDfpfJKm
DdJ9yPOzU1Ua9bM91WLXDHoGCavM9r1SL8kHzNcDbiy7epJVRVPPnWclWoucrj245nHU0iJAnd7A
xRJ/2zBoX+JGTdt8JUdU6sIOmscDuSyjBTk2l1pB8xpXLYo8hC9tHPG5qruDGBGqXWdGZSOG3SIb
mwcaRLjMcjchA/xt7w799v6LvrpW2fzoPNKAAmtCSJijgqsSF94pC/Qj3kENzdxyyPsvlQV+aedN
Ual+HHDstHe+4vn+TiAbgnVWKpLguRf02Lch4vTRQi5+1aDjN9GwMSR8Fi4UdMnLgxUGdgCIVYzH
VJTWqgiC6jwwWV1b0GaAUoQY3cBwXbtYStHDS4K9wGLt0ZJW/giuWpnCwVQCo3L5IzRueCWCTXLs
gelsHZcFMRMfTo7T/FYxM15IUed3vFyOxjqlh+TTk6ZeLheaI/5Gmd4dQ7sfqo9J5qWwk8IRJ/Bd
zTaJnRXitQnGzbi+RSMjT1wRFrajfKT31xO/AdgYrQkOuQryb3Y9oVgfYaJhdkcs8vT/7GlMv6VV
mL5UddgtPK78hLOlaECy80A50OCcc1InnP7UurdaRPJyB7OJst7aFGALV8P1sabVwvxQ5hEEsHnO
6GVWziS+745dJ8bnKoXWi1QFrjTpoK5c1O1W90/TjY8oZVe4ZGUpTt/z8iN6MfzMXJvao8HX6790
SUE+3mbGOGS4HWZ2eoLipvs4JGJcvArSxlQXJgfzWM1InmyJVAZiM2A4dbaNbJE4qI4H9ZFNFuNR
EJv5mO6g10EmSUoH5atciVosKDMDD+8lUaUrwplcnkfniqI9Q6IjX9C7K7HNvc7BlH06YsQV6N6h
qyjsk5WL/1O6Q067cs8usz/1a24ilUc73W2E16+rSe3cHy1OK9pLP7musU9tPVJ+KAjsiZ3RIX++
VVTkC/Y1BLOgWgcD7YLfoV/F6UetjR28OQpJhPrpejgxf6qxLkdHMwpR4Xz0C4Mq4ZrQmM9wTOYp
lBl5EXjfgNlXVH7JwxYr6AZTm1pJYVN0XX5uHb3ZGVqkLGSp1wfGAI8r4XhECFnFX77ZxMC0erBH
/6iqIEljaq91aI/Zt4cfj1WYDJsUdeye2fercA0udLP1j3jW6fEqqFupFWV2PV3D1hLu3rUBh2+d
IdFNsKRZ8PnR9QGUwN8gzQA3i/3J5VOGTpEPUKy84+T4cEOJVNWq7Zg5TWHi/8IeMNgkQdp6aHXZ
zRI//TpaoGhDOUPrDioh6eTl4ijyCZRtJu84dBr+QKqVPcWlm33sNAQfS5dV7z/sjfVoxKDHJ3k/
sBfk398dFg+R2y6MB+dYJyWexoVhdJidVpDLaqFQANRBuZA93rhZ0csh4aAMkZiG+aVm2z4JeJk7
x2BqJBUEt/OpoPxQR2bkTukbqFeWYcEgAzBNFJE8jxFs1V4Ls+ek9tJ84TjdegVgy2lQczqlrNLl
K6hS9AAY0vMKsKA4KcHwBbXwcut3avKcCSVayHZuLMeExIY4BrBVUg4ul+vz2Glwf7KOwRBnq7CB
GFIEo73VAm1YjSrThftf+Dq/A+hG04LyXZfdxdl9MJi8S1xpglNbYGWwmoSOHSkKItovu/Dzp7Kz
bDy+RrP7igI8rkQediX54f5vuL4RuA1YH8IiKhdXgSOzGST7Rg0+a9CKQ1vj1p5EYYpJA02SPEDh
MCXcPTjOpYfKOBfhR/4vy00Zzd5t7YwhF02CPjihpudtMmame69w8h3E/iV1i+ukhaVkeSLrE2Zg
s29qqPSd8YwJTpiJK/oOEcqg2FoqPM1tl9beo2BXnoy+pSzgURyRc5zLJ9NEIvAy0vFmdpT6iNel
ssozO/mBrfFSY+LWaQUURHuJfhc71pqdDuEb+IdqLZZtljXtjAQDz9zGqkxoyIdXfW+u4wFlVOTk
8DOHiYQDrxfu7m+fG6+XG4eymgJBwmBnz+unSqCKzvOOTdsWu763Xt1xip98ECiPxwIyBpIXAj9v
d97yiVLPmixkbI4d72PvZrkqVpWBN8I679JqnQZZ9KDeJFEH3R4uVbq/FPFUm5cfM5pMtPl7Bdm0
QdOfQTxYMPO18gCjrFnQlbjxMWUDjzYTM3B5GGf7VA/6TAvwUThOoqZPUJa1+tcXpfaP3SVYo5Tw
pk/m2Ax4PI+t+jyZSvwdJ0BzISRdh8A3ChmbGGgW5Y0MWe9OpiimxoC2XB4Hobg0aht0s6okeXaL
qjpqVPj7+/vnTeD1MtOHskbKQiHFqJgq+3LBosHkEAsTcfRwrkGyxE4zpTihSe7YXybsKHhgw88Q
KJfaNPvGM0vl04AhSvlk9WpS/ueXymid7GhU7E895qh411R1Zvxy4tYOcObpjTBam34bZcdBH0W7
87Q+R6A5qvAxWsW6jo8nxoMY+64GxrlqtBqDwDO+h56Dec9eq8o63Flm0oHXh0uh/1BxjPuNxhYW
iy4y4c427eMg+ejmRdauIr/Kle39V3QdoVEwZldwVUC4IL28fEO5Uei8CH5/VAt/7w3TJyamw4HB
SLarR/C86uAPC7nH9bEmVZfyffQ85RRqtqaimBhd2wkyrhg5bqIK+2Y1t2zsrWhCPvp4wKVIqyBe
UOkx/J49Xjxmeahk6XEoR/2biXtFsGkStx7WvqO3w150AxjlqSKeLqx8XY4x04eww6SSsw1+9XLl
zAuyiilwe7RRABrgrAcq6BMlwMCFZkiyc80I38iyw7t1IsYtRM7rz0oFCFWBxg6NM7qgl6vD+ior
rq3haHWZgTI3XEI6CcO2o7PznKfu9JpLIvb9l33ju3qMJJis0XyFMTq7Mlqg0szc8aF29CEsD10O
bfCg6kWIOHb9+F2IxJpjILwpp97Muy6fMApwfxi1ujuqpWpt7Rq/cBIcbzXFxlKf6uplvoHCdLQB
HMoChl2XSzmINo9DETZHAdYSJ8203OLz178Mgaqd8jhNcFNNljClVy9TYk/o/TDdAiXGWH+2KHWl
2RdRfWz8ANl72mHWi1OOnkA/TQRf7385uR0u4iQKS2TkoJUAlPL5Zk8YjTGWmxizHNu697YD862X
rBfeKkCibDvCXNyMCdmj2+bSpLs0F27f6/tJFl4SSSFb9hgHzO6nJAIWhd1ReSwMCOso4nt7M+9T
BKenKvyAoHG6Hpk7mfwCDMU3eBGXOrYiD4PbSc7B/9HNZ37ATp5r1iRegYOyq1XHbDJQoWhaC+cD
jMBXKWq2X+6/86vLUK4l1UMMJsP03GZRsLV05DUR4T1aowGSNcc0M17lDSKmOyKKtTPD0tcWTuit
NcGUk+kwVEN3eh4WTBQ2Ktsvj2VtifAgMi0cvtqVgqF1QVvokwNt/tHBj3ynJqNKIpEcFc8FU30n
HZSktUoae23x14ZDtbanwP46tmh83H+l1w1l1iK5YCOTW5F5z96piCPftrK2Oip84bhlOivyNFin
VVPTslX8UTuQEHjZ1hXC+0qiLqxtmER6/UnBwNSPV7VRFs1CLL7x0kksgVyBepdd1tmPQlWkaXC1
zo4xvm7fgSR2P6nvQ2UFbK/b05cK6sc/M01sCk2pSyTP9WXsEPlkOUphZMc2zcqa6fSgRZsQc7bp
p28m5jejwTVyIcfU5Rm9jCGwXWg/Qpow2NLz4kRNeiOyaJMdJ4AdmbOaODiRWFsYFo6ImMg2mR6m
YgxPhoFV0att53G/KzFos17GUkfMprHGvvitYbJjrIWlNcGb0WKMuU9r0wXxokD12m0feh6ac1iA
9dYqFDiWfVGdYagO5WSLZn9/R934dlILlxzCtQEdzScUYWHUTj6UKajcIjrkiqUfEqUatrqwvgo3
jBemD7I0nb1D2sWUrFLmm4JyFgdFlhWaiOL6qDLfOyVDU59zZ1zqI75Jos6Wgd4HeIIrjZt63muv
Qg+Fransj7iudM6RCjdHikXFXWRXug5Dbl8By29vBgWThC8leqnaKSBXQ0naSPPkRzLhNPIRk+je
/0Z7xgs/xCb2b+PG8nJD3+IlGGD1l5ApS8vWQeDJhm+mfbT6gZgOH9RFFH4sU2NrRYnf7EHZR8oB
yigdt7zKS5iAQA70QyTMTsMHWjjWKpnS0XlF1lZFIcdPvelnU2BSiwkmrl7/5oqmhtvM103xEnpa
FG1TBDv6dVRjCrRJ3XIavqWmieRLpOvdf9hPZOPLlGtNe07HUDGQqTXCSSM/D/NcOVVeidzQStOR
1UhW4Dos7wXJQ9+lHzniQnR/k11f9Qw+yBWl7DKE6TmgAywLv4Ei4NggpjscaqEPmHQHYZSuoczU
f++vdpWYAhIGckAujDoc22CWWMAgD0aPofVxsFOnDDfIiZvlR6zqHWefj0OU/G3KIG61jYtnmbON
BrxVPt3/CTceGFg2hE+YynQW5vFJ6asUOPJY0lsY8u8GlIrvFZ4zuJ7irPI/LCVPEhMfmBzzG8/L
M2e0o7w6NshCa98nCBP9DyUhQ/1vQKfLfL2/3HWqyKuFm0hL8U1fcNbD7tsyFgAB7CNucPVzVmEG
B8P1mGpV+4znaroCPWgtRN4ba8rGMWU9cRcy1yxomDEYVUypcIWtxrzd6G2jV2tbMbOvXVAra8Rp
2s+hh+vN/Ue9+oiSOgb2QVJycI2ZF/OkNTaDY8cGyJabzw5+16eIaTV+ls3SvX4Vhd+WQkcQYq3k
5s22bBWHfo2Ahn2oQ6X8ZdbeVG2x2Uw+6oihHDNj6hZO5M0FCfpS451m/BwmaRRhTZ9esQ+2Of3r
o3b93OPWtdHc6U+mq9HX+2/yOv1FQpCADyOEbwgUQF4L7/oiGNNM2Es65qFQleRVay31h9mSTGzj
JLdD5JPzAp/kuG/8o644jbZSfUSjNljP6tv7P+WqEDAY79BqAx4KCYer/PKXqK5fB27t6Ie+w2j3
rzKGY+1sM9ft4+ZJDFYcSD2yVH2ZYkAua7sE9LeLEyPrv9//Ide7y6NoRlVDzroceD+XP8RrawaY
EXar/VQHq8AI1b1u1fm+A0tzfHgpykdp2sN2VkHHXi6F9S029gInUAxv3YK2TZga9me9CuzhO2ma
6325v95VAEZFSUr/gNBk/sIeu1wvZmY8DqrS7u3Y7rd1Zof/jg1mUrR+qn1oCujabhOcTVNEm/sr
X49IOUJYCQC1QElEuxp5pPnkVkjcNPvQqfFtQ1TkU4Tb71kxfLHlFYkNHFcUfjSnAeisOUgmFtNT
XavR0W4LjORM9EMBJmQb9OkQ88pEcUxRdqYw80rcTrvWerVEHxzVHpPD1K/0F1OLnYWAd3U65VPg
bAUBHLY7o9DLFxgBVwlM/A73vCf7HJZleUwLNV7HOEDscDRbUo29AvyTAIEJQVSVWhxowjzUkQzY
eS9iQF2mGYodau4hI3TDb1PkJqep1IPPA0qj7aly/CT40IK0T8kUgPM8uTh0qF+8IXSVPb6atNpW
CmJK5lJl95aJXuR0/EbCB1IKlFlAjWcxUkEj2GqGttrX2DOctHrUV1UVVqu6jIp12CvRv3amG1t1
6o3nofApMtF52DRljLWtiOO91qruRjMDzKjCMH7Fgdvc1ZZVbuqpSI6o+SdP2A/iAopW8levEfrO
qyJrnRIcjyKs7ZWFr+oOyIhywC94XNi5V3FJPh3XtwtmCcG1uQwZQn8ICBVKtc8CJ99Ar0qf3gzD
C1HpGz9pm+cBzaiN2rTNE8Ow8NEQIZen3YT4jhzAzy+gpNKQJR7Cep8VI5DTMnL3YVVO6842luqo
6+gAuJSpgEHKQikwJ5xqcPwGYRvxscxUr+o2WhI7/q63qiHeGVPhFy+ubsfGTz8I8+nXVNH+Uxde
9lVCAQuJ02Uw+yGRAaM1O19W0qtplfMTknQ4h0FRrzEOrZ+tPitPtc1BV5ppOtyPTTcX5YEhdcmA
PxcX7xFwrVw7SI5epTddtK4alMZRFrcL56BiLzL9TnQ9i5N1nphVvaQ0fnXdIATE7pLjEVC/5IqX
jzz2ldALTfUPSo8WWGs54Ls7J9nSZ0oW3u71UnQSmeHRxLEJKHOJkJBixo6y0TsUtZ0eaCHqryho
OOsJJ96F2/wqUHLJ0Pim0JP9fXrRl08VjBggq47vHYYkCnZqhkic2+n2GT7AtyrRk0fHOyxHr5kZ
GsmRnIdeLpcMBT5LWPAeUojyWxU19XWKmNpBCXHJUgQCxfe3jDF7lczQQRSQ8b6NL6hPZtk2fUzV
N41eeTKBiWSgQ4uyf8qiKkp2Ydu5Je3DzEGQl3ZaUK0qRxX5P9j99uo+wSDSPru9qaIuiz8JQrMw
FtUdeXQ7/RAUpf9RUuLSGk8WmOWJ8jXemnZij3sLaMBUb/CcSp6GPlHtnTaIJFx5KP+Xa78ZhhHD
q8kflBcP9vJHVEnM9hCP8BXXCHEz8TB9kA0HJxbWsJlE6Qf7qPGdjBI80yZjCekxCygwbMF3SMsD
idyR5f7lV+ksXOfp/ARPamr4+6qqvnWNZX8x/MFZO2Zrb+LOAc8zdkt9r9mJZmEKTPI3aKlkGqY5
W1ijin3rKyNVFiCkoWq/4Ngo2zJp9KMWmv1Binns7m+JG2siyEmMNuTGR7zl8mHxSo6ENbnl0xC4
9iGI0CvIW+Geq9gcERkPkg3wuyWa8VtW/O7uRQIcoVWWlIBNxCvnBXzQcb1blTWdaeCY6rbr3EnH
lqdJC2Zo2hj+KSq//6dMFAM/5aJOzbWLHvmnAHdjBBxiePbrsrTrejWiF/pilmVe7fwsdJznQATu
N2uq9OB7EWdK2hCJAfMh752GBg7lWTiWOLnxKsTKC3BWfkEnq4k33dg47he11Nx8U6pFI14NV0za
t6ovuuzJwTEsoaXij0mxzlMw1BmiuF7LTpSC8QHygBWuFRg79KBOP9HZQ69jrZa2AKLjCG8oN1pQ
59WmxW/oXNdw13bcI8n3TiBTt2Ju3h+RoZ/UbcS1+WGASvcnwdfurwdB0V3VuGE/Fun4Asxm3mTc
GLkR6mZXVuGFvTchaX3OPK1CZ0z7NY5+9GLCzjmMUWwsZKBX24zlSApJBlAioiSdLVeBg/MHII0I
RlrxufY7k+EsluA+bavd1Fp/ci94kGspHxE4BkcJzDuggbkyn8c8qB7g2p5FW42fLDEV/zR6W51t
g3mtJ8X67h+lq+CKBqA0SgAnjn8L1djlUbIQHo0CUsOXMrTGPcJq8dM0hcUe0PO0f3Ap7nsCBb6G
mOJINszlUlPilznkYP+ppN7+rFbDuMK+qPmRDsMSYeNNn+j9WQXOwldDTeRN4Aew3eVaSeaWGqVl
fSZWFtRghtlkJ0vvlZ+GEpv4lSVu9beuqvYX8Kq+XSto8Xj7KnP6r26qBwnkPWxQDo1LIxsCFJof
5dhq35ux0ZZg2bPrW4YVKbJE7JZwSHKTy586BQV97bIzzmVhjj9ymDm/ySuMT6Oe/1LiSiy0yuST
v38ztI9gkpDnWnDcaA3PYmee1HbW5+Z0Bo3TnXscip/7xi4fjdAgbJgyAgShtQIRSB6td72OohU4
VCaiP2txUX6Lkx7rX5FmB01YzcegjaKd2Q/OwqLXb5JFyU2YE9M/4kq6XDQeOwAik96dzX4aERER
mrfmQ1t7NHODXV4V9pLE73WE4G3Cm6MWI0qAdrlccRjzqVBy0mcnLFV1LQzEziPfiLL1kDXjBzXA
d6gbvWThQa8OLSbHMocmLslJ9TwwKRpq9bDUtHNtTd1GSWx7RVX1XzN5S8LQN1ZiIiJPK1N4eHKz
c9TAvEzytG3Olo/60Wrs4OFYJmXiSrPDaiFAvKElZntTBkAmlnxEpuKz16nCsbKbNGjOfqz4m1bn
il8rFQC1f1rDaaqVjsNls3L7MfzRNWZXrBqvNT10WXXfWMlkQfsSMAvrDmXbdOXGbK0E3w5d+c5V
6BXbrLHa0+Q1OJfZWhSgqVZVmvnkYJzO1IqZQLx1sq7918xtNVmjwlO8ooGqJzvVHEeBGHJbMTRx
6mHpTF6/ZYj8lCW4MoLph+RzuY2g8Q2WhqDA2cK+bZ+hJbrqHL97YXzRL2TT12eEgEaTHAkfZBvQ
hLlcqqo7zRoZAJwLp/svL6n3/Z5LTPLr45Ul1OL3g0Gfeh6QCDJGUnqG8Ha5ng+yr7fDHlnJVDf/
G7Af2naNXg670QnGJbXXWf9A7h3uMGkaCgaTQDeLOs5o+FFVeObZQux5I3IT4QCO/dkqAgcZ/m6M
dzh7VsCN9XTaGyJc0i25frt0LRg6vwlvcM/JD/0u7GUMposRy96zGbjDqWpbU6y9RJ/+uHZlfTDz
KvIXvuf11uHuYLYCXhTxQigRlyt6SRanmLvbZ79sp22IH84xaHt3GwzRtBB1roMdllUo3Oqk3o6K
eO/lUoHVuWagUVAZfqJtVWRDD605cDMKlC9U/HB+ugqGtPf3z9yslHwP/RfJFiDfU8kg5Ct/90rj
qvAD1/PFmaQ5jQExOn227pB6nraVoUziCdE35x9IYr4KANgvp71QA91co/adFZtoNEWyqqbCNV7i
sHd2QoWQv6Kj5+i7uMwjdZ/6etVt7//q+T6QPxp2GY6lwCEkAvTyR+sZIgT2CKksIkWMX/M2cbVN
DYPsXxGGQnzsg956cHwiDV3pCULxoy6XEPRZEJncweo6eyzPUdKl/5L2uNlGqRrx7MVxW+88vxt/
PvqU3EESg0E7HULHHE/kQINNx8Gvz1VXFs96PakH+uDV9zhQWzQcjSUFjXmNyxOC/CBmoZYLmH8u
Gs337PQiw3IzAOoeUIRrUbMJXCPzj0WFGdbKRiT0qz0JZd3r7fT94acFY4gQAUKNdD3mejCuldOg
6rXynPaDbW47U1ju2muFFz4PfaFu49Tihzy8piQ5gXxjWkM7ZRbQpOV15jsWbmJjWnyLBr1Elrtx
1ZWl1dlr5Cr1p/sLzsMJd6Qcw8guLDnxVWVdmzbXoq6MZ8mKPaQM4HeVB5qyTeulcuD6jFALgIgi
ktA2uIL2Cd/Ta+RChnMvNGNbmmaxLkZP3Qd58HuiMblQzN16MlIYVgNnJ5m/l0dSQjx6A3r6OUf3
MlxXsOLbTR+azU9LRI9qbuKJLtMNicWWQzbMOC9X67wxMl2w1/t0mPqto2ffe8hlmw5Vvaeka82F
SebbUXufObEetCYSHEanknkzy5xc0oUe1Gm5L7Q+hEkcG1720rSu16wAYKUwqfRI7AeBqeQqyHOD
+ZeCos8hgwv0GUdNL0TxUeTJqhSZC1Gl1vtXV0vc76VS1frKR/30s1p7Sr7OM2Vg8Px/lJ3Xct1I
lq5fpaLu0QNvJmYm4gDbk5uiKKlkbhCUKXiPTJinPx+oOtPaIIP7qCNa3QpJXEAizcq1fgO90Q2w
jM63UYrOJ4BpRWyjEuI4laa2jIMpQlwviJ26+PD6FF0f8k+vupTMFxQFNMDVPkdih3mrbNr9IJT2
LurSGByz2uzohJU0h/DfGW1KvFpp5nvHC6crB+5leGRlFoFIpLOpsdGJYXu//LKllve6SyNqN412
dgj1Qj9NypBuDYou/WZQMMNWpqQEZGHVn6NMvSYXvkK//XwA0COwNtjw4UGuJrJjNV6UAfzbGR2+
qqUOaznVZvUhBvq7wQ95Po+6a73p9UIeW62Ltg1wz01qK/WVo/lyO/75ILjwUBBbuHQ8zeVIFE0s
FG92VezCQ8AAVK7QkIxQ0BVNJ04hjOn7RjjRDnqHuX99Diw/+t/TnQ1jqXKShCyE20VMbTUGMzbc
IC5ifZ85dvQ+C+fwtiOLv/KpL7eMpyh0BDniKOBTBVqXGfOkmlVhzsbeNbme41ipPWiT3m68NLxW
sLjcDP8JRSee1JyGMReuy7EMQVRVTmwa+8QR+ptE6TnCWm38HEaju5vn8Fpa9ezVKN1z3UD2ii4b
YlurAXQV2Xstlah9UkqYMCq8F4xIld1A8SB4/Vs9iUtefCzkPjkySRL4WlDtVyvGijjLcQrU963V
9/ezEOFGU1zXh2qq7dU+/Z4VcX3kljx+wABx9iMrds+qm2Tv7RLHJXK8bs88BCFhVO5mIuk6TTa+
57qTJndJXCgPs50BYRqQc26hGe5l5BbQoBeTSfQMtqUtmrevv9OqV8z3Wt5pkchgI1quxqt30qxu
otgs9H2DYOo7zugUrQBnPhiZ0VKGBkWtmqU86LJVgjifnUNe2i3NWKXdusaEqIGLuurrz/RsCvFI
C4qR1tZyE1gPs1rHmiHpM+1dI7PeoMD8tp+66dCWSLtW1fz369HWi38ZALIEjjZKowzCavFX9jzS
QjWMPbQc733mIWTGHKBirXbqvp5NzW9gj31Oa7bG345MA4o0EEU6isHry3IWk6VBLDH2NUvzFGuA
ZlIjDn3Hqad3qpEoN3E368dQ6a51op6/M6QHyiFwHdnvaHtcLlLDCluKpVN0yKkXb7ReyJ2RYuVX
mTnXS7ettnle4NsrjGvizM+/LRk2r7vIaVtcLVajLWurbEG4ZYfZg99UV061rSwjPmcuWRriXNf4
Qqt4tNQW/4Qle+Eywe63ipePJqozUQ1DyKjhz++GTCEzK7jeuR7Cx+OM3CklVnl4/dM+D0tZCwYb
5zqTCjbg5QC3ToK6st1qhyI0FFwgcezCPP272QzjLpmja/iv1VHOWy4lb5ePakFcpWZ4GQ6yg4hM
pKUP2JG1m85zxDarpPHRKJP4i6V4/SEbXXvDSKt+wde+ktyvptNTeDTj3J+G5fyfy/A2JlFiQqzh
kHOenwRoRb9PlGHf1OmbpOjVbZ5kn6ExGrvXR/nyHk/Nh1IBIBfyU04AdrJV3KhUE6+LTO2QN2Hy
0cUeMjCzIbpH+0zfzwbZHe3f4kqG+mJQCqSArxa7n/XupCco4rleoR/G1jJ2SmG7SDKwYZpdDAuf
69ym6bVrTqMvfGCkZ1gu3FJhQzwTwwLza8+FqR9i4GV77AlDP9W0Zm+k6FLYXK4CLxTdIawqawND
R//79YF+Pp0psWsGF2S4YUhVrQ6JAc1XPZkd64AI9LjNhVUEujOkeze2Un9W49/zDFw+LA8Jf5D0
nxriMxj7lOhGNjSZfUjd0Q3synXvYsAc0D0bhCevHOsvvRwqRpzqmAYu1/HL2Yv+RanMUtiHjDl8
wNe5vdOHBT05mMNfBQvnSsq3Yh78fDsofpAs2Hkpe69Wa1PNI5ooiXOYYRf4TWrMt/UwFO/0Klwq
w5qxb2O73Ou5icMboMn9xBnop9xc97Lo59s01OVDl+Kuzh2hujfqsrjvHbgitabFAZigAjiKSko0
hNFQ/F4quXwa7mdczPhfQBproCMlVmlUYYqFszYU95YorMDQEOZtWnFN9+b5tsK2vbiYqIgekKXr
lx9mlqFWdo60D03lpgdPhxmjAUe5HzobCALU2KDKE3eXNKg2vj7fV0nl00tCZuOI4sK4WNVeRrY7
TsjYBcmDg4r1afZ4AL8xGsR3Sk17/3qsF6af+Wus1dqqUW3Fdrx3Dk6kYRnuQFefHGGfbLgEQWtK
5/B6vJVHDNNvoaiDCQMixvqiYHH5cslcCzukBX/gaBIPSi3vS01kG72L+/dD68XfGy+90UVtHSXq
IT4SbeOORGUhoirN5vWHeTbQAM8Bg5O3c1oiTbBae47EGVqFXH0YHcUOUHi2TvA1z7HXGe9+NxJJ
7iIhCx4bY7q1FC8QNNNRyG5Jz9E5UNJZ2Q61ox+TTLd/c0OhfUYIOBYMLg2g9UsJt5+rpvS0o243
xU3Zx4+KW39P8rF40Ap12v7eiy3NOlLYhY1IzfSZyAJGP40T5YYJ+cg2g7bz0luvxLUxl8U1R7H1
0UcoLgkceQsajF7h6ryV7dRKZ2RiJGo3+fXU28ucmIOiD7VtPBlf28J0rlxQ1svjKSY3ocVFEGaY
upoh1pTSlzQ76xgjxL/Tu0rbYC5aBondJtt+ptb2+nCuN50l3kJpoiYCEojN8nJ1dDla/yW3kiO4
8mYjtNoI1BEQ4WaiWPpNKsjSq2PhzZD0JEv19eDLD//lgonowRKc2ICeOQLWzWY1LB0hR8sCTNmo
n426VjcibLHHej3MS9+RqgOXDlh+/Ge15VRFbQnPHawjjm3Kzp6mD4YChSd10KdGXCU6N5HTXDn1
XvqOdD8o9iAH9ZxDYyOBW/dZYh9Tw41uUJGXb1Pby9jCpyrQi0H9+vo7rneWZSh/ibeuQ5hlrdsZ
laRjNVYf1HaQt8gVTj9k4rjXcA8vheKawcstOxjT5nLKUFOCcdcOEFoaKlV5XxV3DgfVZmFlXNnF
XhpFOOsAxoAtLlIul6FSdShDFyDA0Q1llvqhHblBk+QZeQMqV760y/JKuvvSy3HWw7qjULWopF1G
LKLONHI1to+4QrR7NhrlLPTQOmYAVH87FMJOS/fFZZPWuBVfhpomQ1hpGztHLSm+57kx3akpHlp1
WI9XhvH5S9EZWPIK2nFcl54ILr+04oQc3K5yhHOkhxC/gS9v4FkyLAqNze8BK7jjwqClwwO4cKl0
cuO+fKlMpNUURoZzNHRxsvPFNtkdepBqLqg1B36+Edvzh9fn/vNZQncHriR8mAXNsTbemcSMO6E7
h8c+anXfhtd6UlttUQHozD0ozt/TW3t6x0WNhgIcLAecz1bnQhHKcezIEE6cpfZmKtvo3jEz40pZ
6Ek+53J39JYOEqkzPVRKNqswhhbl1mSOEZaBXrF38rwLujmXD4kyTf6QFvKubmgcOGkYPzRmkgak
qEMcIGOebFN+8btO6gcYOYIOpi6dK7vqE2jv2fORO9K1XEBDazyxKUckunJNOaa2jPwOmMB3fKDk
bSuGv/IKBSQlt40d7GpjY/S1E1hF6e0tq+w2UxjrJzmM/aEcM/Ogp52x6MvcN+MMNLTJI1T2XSOg
Q9l+srAtDHDTY+POUdNTFDva2lZqf8/SwT6jmpVta9Mczoo5OMdyLMaDrDtvY7WgqYfUia6cly8s
JVr2IJKXihLLdrVoK7voSNSFcgQyOp7yGNXEKS2tU88t8coAvxxqgbvTFKABtjqaq6ztTKualKPF
AX0HER3daRA9p0iW7ZVQz05Ie8E+0KqkIwBC3FtNtRzFtwwxlOTkyC7eJKmiH724U30n7pSj4cLn
M02EpF5fts/ej6BAk2i5EXDxHLrcKiAIso0YY3pCgqzbJ8Lq9oabyH1pptdO45dCUfJcRINp7VHS
vgzlKBBfYjtMT0pf4Ugz2uN50Mc+GLuivMIRf7YZ8Va/hlqdjiKX1mSNboq8mSv8NtbK7RQb8Ybx
/xpFtDFfH8QVYJLNaInnLrgrjhHyxdWE9CZ4s06DMKAUlRWUSlVtoiyut/o44/XjlNHtYIH1sErH
2U2KIUD/KzMAYnQU9FQr33iI7ryfIlkjCMPFpKrz6HdTWp7QwQMP8Amzi49wOfihU9ZaaiDDwvZf
vEmF9XHUtehzTsydZ+bV7wkZ/hwRuhUAJWmtMsGMy3g4vUQDmvgZTiuy3KXl3N6lpUCspHQUHyGD
RvEHPW6CmdSt9EezS29sLOGuJIAr1ujTY8DSAaoFZwXU3xrrp7uNWpadmp08Y0bBUVERyh3rcTbv
Zj1LcF/KW+/R7mTSU/Ep5m+dHtJg8SDhN7+7Zy1gwydFcKrfcE1WUxJcPYKvtZudhArqcI7QuYLF
X+wsVveVUOvCHbMR3wPSCLgd3D7XWIu2r2Ra4cd3qrNcv4uK3PEt8OfbWHOG8xg2duBii3Af27F6
E0YYfr2+Gl5YfE+sLAsw3pPX9eWnH1EWrHq0xE6lJsed26nxqUrVbltP1fTOoql5Jd6LH5kCEUcC
kPNFzn4VcJjDuS5kfpL2aDDBswEEy9w3/uDZcc6vsRXMkAGiYM6FHlQj+jksyms+iC8NO4DopcdB
CmStU/Kwbj2JKGF+ckZnfDcCBdtF2KedzFz8xZ8MHw3FywN76pLA7nHouXJ8vLC9LlklCAYuzNx3
ls/yS37Zz000hfWcn0yRhxSNOveus+vkBITimkPf8y/MFObmT6UULC11lMtQtYTBL0evOClNPPnV
4AyUhz3lEdHO97pIsmuyzc/KRwsQHbg16ESSMcibq90L1hnYWc3rTmPluIGaorbYoSYMdymufKUs
UVIpoAOqwsu30jDEvjMa9y3tR+ujI81rPdlnE47Ug3okU45Fxkm2Huqm7O18UsbxkDl57/kNQJFD
TlM9YKrViITMxV3COBynWpqfafM3+yRRvv3eKqMUutQpEYdgOCAu6ZffAOssqxoqmGPC8MY7DQcA
33Kq+AZNjvFmdJpr5fF1dkJpnMODCgGHB9eydaKAozHJVmlpJ88srY0JDn5j6K3wMSjSEeXQ8yCL
SvvK/r2kPL9kt0BUFu1HoKBkXxwka10kswn7arIy5dadKuNUjk58r/SqROtf0JbtpXUYK9w6irK8
VqB/MfIiiLEQhpH8W23X4xhRHpqgzWmZpZ6qyHP3WAV2R1mhId2il+j3qhZzscHC7/UPu6rH8M4o
M1HAo4q37KDrYneKsEgs6eacO9BRm0xq4S4d2t/sUS5RWFSgAbmOck1c67tbndP1XjkX53HUxCFW
e8OP+jE+t506B5k2K8fX32q1Oz3Fo15hcD1cYLDr5LYA7zNE1lScc9dJN7bVRod27PEDn/Vr7d4X
QiFLRk0EUh9wvDXGCCJ6IovcLc7ccvlOdRU6jl8MCJd6TepeuyAuWevlFPUuoq3WITDpWekKzCtp
hBhOkLSQYcVg57Txq3ck8sY9J3TzvjZb74yymOFj6axdyT9X+/EyuEtdgcOFjQlc02p7HHBuyfLY
Kc5VaxbRpkC5KoCwabxrDfPGVAp0MV//musN+WfEBchBbXYpZ6zuKlPPKzsTY2xF83STWdMZwynv
71IozUlgpAf8jSy3Tr2PveeEahBZVDpQxC15uPoaiXKFcmZnWt6fKzr3QYRPOCIu90IRd12H93F5
zmZLofPb5nYgm86EiJ0BaOtTvkahR3t9cIpACfM+8jW4pmeAxd3Wik1Upg2qhFHt2n+JCrVJB5UA
YxMWk7a9MnAvTReNOhOrjsXAR7t81H7QaJsranmWEifLDEYtFgCRHTihqd4mCplKDz7uS+N25oeu
So1t5EpXXvl8q738abyWKyby7EvJS10lTPmSLbupXZ5V1ZpBRAyWpHlu13urkZkfpr3iO3r2m/3k
n1GhczuLphZXpdUsDZXCkW7BV4oyw7kDvvqpHPUKkMs0byV40qAy4x9Vo7of5lbOV9bpS5sCR+X/
Bl9lR0PYjMhMdOW5ppF316Pkt4GjZ58Svf78+id+aTGSfuksDqhiaJdcfmG3VsK4qqfyPDVh+QVY
crZ1MjFQA+Kg9gtuQrvXAz4/qlADAGlHTwutj2fditZOa0Hhpzy3SVO/aWP8zsLEFvth6u8RLE9Q
NXXH95IvfWVPf2kagXWhp6dyuaJDc/mmqjFMnZp65VnBY2afqE2ysQbYslrhxDeqg2T+HIEKef1t
XwwKDNlBoZFe9prFihQyPZApqs5xIuZ3qe3Ut0aEIaHTFtYuNKP2bVLb10SS17DRp7nL/WLRSwQc
xrl5+apVroZRNtZMnzg3HycE+Q+cXNO2a9LuodOsv7FXte/cTvnYwGU/4+DRUkS2jWs06pfeHoEP
aAokRksP7vI5wlFL0XNpynORe9rOnGzxXY09OtNDnnwZPSu8nYQYrnznpw+5OuOWkhRQTopESBKv
PjSgBDebJsr8eouOO8bqyrtGWBD83XT8YEyq2gdRo86PhZlbO4BH8d5JvIlPUlXHMKzqHc3e+JYP
d63O88JwIFpN+ZeDnpvIOhGvbRqrwi7iM70clJaEO20cqzW2Tos84qS54X6a8mH/mzNwOWRIR1lu
IEWeNT9DpY6KDCuecyfjCMcrINW+KircGkgGijs5CHRkrNa+8hWevSthSbv5BeQROf/qI9SRqVgw
w+Nz3mva3zlW0kfgKtkpL4dPybKpGeN0LRddxQSGAAuY6gmTjdYKmhWX060eu8wY8qZ8U+Pxkuzb
0B3c3AdVW1lVQDvP6e/VsBf5ztP7yf69khXBl9ouUiPgnuDsrm3X0zkuKFg54k3VzNUN97i/qHDB
YRo7zUfkZLxyKK72baCQXC5pAoH7WBhhxqo8KWppW5Vp9Q/8d98KWJKDlaH7jtPNAeyicf/6LPIY
ul/WFOGA4gPEXNg4JPre6jRsK8csPWMwH1R804JR5wZTpKgB2Ei1kShO43ZQW6zX47y8zapBefd6
+NWh8U94phQ3+eWYWs0mMASQuo3EfOiMOd16cpRHpWhV4JCTt0lH/b01uHYwUnXevB54+cHP3/vf
gVfvbXSR0cdRbT64aVZtOjSw3qa67r5/Pcp64v4cXZgxLBRUHNflxwi3B7OpO/Mh9TLlUyshNCrc
NHeT60SHqsm9m6I15JVXez6D+KQIIFGhQAUJlO3lamm9LovUaDYf5r4advjG2Ru7B9GMF5rlF154
DfOxPpWePuKTwDeCGqzUdfMnT5yktGfbfGhkLYJSs5sAGzT06I1q2kAainZ22qa7HHWP9xXStoEe
q+3bBgGXKyW4VXa1PMiTRYNBRrn4Jywf/ZfaU9a5k5YlqfUQ21G5tUSTnPQONvdcVdekWl4YZBy0
4K/AfQI6vla5sqO8AQ02WA+jFPeNI7WTEVnWl1xmIKWcsblG+X1hJtH4oYzKrRXE6xq3UOqdF86t
sB4muNWHshDe3xwAymZAoWMbmpOHH6B5jTvxwuo00KKBBLmYvbH3XY4n7nVGmunCfsBHD0Cpl/ZH
bxQIYFe9eZ5D+BRZVT2Y6jhdM3Zcn/XLp6RaTxq5FJUWtN1l6HDAA0yUmvVQTxBhc7uhhWsirh6C
mNxNoYqDZRYlW8vBd4hWudhVYID8GI3aN2Gf2tu4rNVDF7XXgOuX3wHcCAc9qdcCWeeGx8Xk8rm0
NItjajX294Uo4d1Q7Mz1mzBR28bbhIYB4FeWfSr/KkQVWb+n2v8UnLBwo8E9QTNZw9fiwaC6io3Z
97F2kl2GHcOJQYw3me1cI0Ffngs/Q9GngIKKuaIDZu7yPc2UjMU1Rvf7BExtnztauxv0fDp4tkCA
QXHg93uZqn5wsQLzUwxMf+vUpSRKcOBqS7ENbAkMqcv4Vq6NgvJ2+qMaIYwcPGQW1fuuiaX9MWti
bQh9Be2A+crWuSooLGEpLiJRR9WWUx816cuwetKUU282+o+5KxQYcl5sZ1sUqezm6ORtLbsNACJV
vDMgHbr3wEDV9G7qirjzTT0E8o6MRLjtQ27QV9Kuy/2GJ1oMjpHrptxNhw+hqMsHI+MCsmcn6g9Q
ktBrzCzTdmlY9nJjdUXzyS1reY2If7mbUseGAQ+FlGr+grt+BpZ0FWT8pGPFf1Pu6LDMHocP2BKO
vlYU8fffOSf/CbUkIov3DcnsauOOe8GCw9L+b8h6iXGbegKsG/QmN3+v6alzP8kYL0LWmmNd+eLr
cWWmA6KHJEGBDimOtdoAtW1Mp7wxjfxMOuImcUtjPyHvb/iJYysHhAfKa5Lvz8YVWC+iQNQ98IBk
Z119ShliC1V4Mf6xikObXYl6K6gjdnWhVtH+9YG93MEZWGRplq2bWgddPxbV5bRR2MMcpW/ayE8t
OzxUZUFfP68Gf6q15M0wO+YbtNMyP3bm4vB66GcjC8R2KcsxaRc9jHXodpbUCRGIxHLcdKe7iktj
gMtXTaEJKSS9oRP4esBn47pg9D3YXFCogOOsu99dogiQLWXIu4ow/YL4YW37QMbEbTF3XnclT38e
zV54+rCjqPnx62qDzLSUyvmcDTFdY7CGQI2ywu/S3PP8gZPqSrRn35ErEA0ePKjYn9CbXEVTZzOa
Iz23Y1+NTHUgGtqhfmvFoUkTJLeyBdELNcGzpupsTKb76fWxXfWamEiM7E8RB0qGNHZXK3SgfJsb
0ghjn1aIriItbKTTph4KNz9Vo4fLV1tFKRbeaut+j10k//2s99RPfd/1v+cAxrMsrr+L0j99xsUX
efUsMSnz7HiDE/vCMZK90PP+pq9qySd3SvyJ5muqDM9GnxYjJS1s3GBvsUmsVpEuRTRSnYSxUA59
90A7VezQmlJ8M8/DY5xV4m1kG8PGIhO5sorW+QZqx4tND0uY16ZIupzTv6S0mJw4rVtIQo9GWnye
ivoBK2bjQ1WqtJAdfTpmiM9f2TWeFIH+fTui3UTiRcqHqCg1UsB7q2NQhgknUWWosW+SyHfv1Gbo
xk07FlMZ8HvzvWHHY3UY81H/bPdF8tYodFE+2rkmbzvUGQffqrLpg6WWieaPTjHVt0lamp9A7lln
DfGd+1bE8NeTyBqUfQfrcvzCljjc9iq846Ang2vvHSS8xM8bwn98G/8z+lHd/3yH7n/+i99/o7rZ
JlHcr377P+fkW1t11d/9fy3/7H//2uU/+p838kfbi/bHH+fHuvtjJ8rvj31Slet/c/EjiPTPk2we
+8eL32zLPumnt+IHgm8/OpH3T+F45uVv/v/+4R8/nn7K+6n+8d9/fqtE2S8/LeKx/vznj47f//tP
Zud//PrT//mju8eCf/V/5h/t18ckfVz/kx+PXc+/Vf9FNQDLARIv8n1yjj//GH4sf2Ka/6LCSiJO
nx0RIO4if/5RVm0f80fav6hU0CnEIwcxCC4Mf/7RVWL5I8P9Fx0+8BALBAMtFWp2/+/RLj7Wvz/e
H6Uo7quk7Dt+MJP939Ny4VRDFmd7xwCJFOhZUjrH0K0mEatbZ8biQ2nCxfqXWtcvA/JP1F+jrPo4
T2HAcCycQuhi7DSr2Y85sabB+NK2GaD04+SY9dYuadbY+jR8nAzz+6APQKRavdjWXTnd22lUo9uq
ZY/2mPfY0Mso3fRlYh+klS3uKr30aVtfS9Evd6Wnx+Qg4DkoAnK4r69ICQ24Ts9KfWsZZrfH9ars
/GL2ohvRjz+iOA/PiSvlpgcsduU0WjGn/wkNLprqzFKGXmdNZaoNyeRm+ha/3fxhyLv+Y0/tc5sY
ot3NwgFQVfXhYxFGqZ/T1UURM+4+miLFaMFut1oupyv58QtTAzIx4FPKkky3NRYzjSkcqlwYt1Or
g74cFTXboftVfHt9brwUBstszCmYf8ucv9yOm07rC7Prx20VF+0xBV8UWNZwrZXyYhTWCwVAjn2k
Si+jVHZdNqbbjNskn70Av2Fl56rh19df5fJkefqGi64ihVymENedVYMobLLB9bJkgqGKfCA8rWkz
ybJ60CniIpkbol8KIm/7etBlfC5WMDsIJylVBQQFWcbLm/9ynOkYzHJnCfXtkA9famwD7mdXj326
N9EXvSohgE8ZboaFgeSWrKy/Xo/+bFyX6OwgQMSXvuPaSXmelXjsGk/f2rD2LJxm7+1QiofXg/ws
R1+8JJfWJfdFOmrJ2dTV/hHV2sBq7NJtUynTZrDi4ZzaESjQ2cjnxVYy/Rx6U7Y19bI9t4MR7We9
MNlj5nyTi+6HBxz1S61OWRY0aoTfz1Jp+hIJzTrkoTXcxNmQn4SbIISGTBTCLryRE85j42fuhFCV
RpXAD2dhfw4bOaDnnKkdRqmdxYGbymQrLZtKCtbc0vZlpIoPop2Sbdsb+k3XWvnb0WiGII1b+zM2
3/M+TT0nQC41/dtpTOU9gJ9pJ8UgNxOfeQoyNuVt2tgShJlTnvM2tQMDQsPOQlLMN5r8xxR19Q/4
DWeUFcOTSBFPoKocVlvuB+FdMVZd5oP9dW7UIfdORkMa4ffSmL/PYNZO0DDqUxwO6YeO9d/4SJZN
HRcmO/ExMhkLXONr7bOw04FjtvwoHQqMFcRI/g6Z+W1aLKL6di9IFiO5w1iswxk30sNd1HX1xp3L
fuflk/wIkmMC7lx4G2XOzTsVElS7yTs5P0YaIndm23ULyRlKSFCbCcJlg6gewBLLT52RU6Jqkhrj
D8eyNok9HlxbRH5R5Rl+dHVz1LvUOGAqnR4dU8n2bWWBUADhnAZ2Mn6KK8TLbKM191Y9RoeaTdzn
lNaOrVLBGkptiF+DK4/CFPWeU9qhKqZ+Ie+c77n3IS1ieJvKVvp7RMJwAkQKdNurlTxUZqZu9GHw
Qxm+m4TyEIl+OiJyucuATfgNTr1z0pW3AhFeU6ZxEKqF6tthbR5aReoBzUZx249mEsS05LdZbh36
KRtPKcqOW6Wpui+O6A+GjfldLZhBdUhjWdzG3JkCMSQf8dLZdJl6IxL9qyi03o9M6z7JuofUTme6
sglur2Ca7m1S3GOlmPqxrPKbuMrutDK1tlwB5AHUyxcosFVafeuN/BaFor/KCBnJaOpPoVp+sugJ
Hd2IEcttJBS0wpIbPfIGf4jDKbDIqRM/g6XrR60ltkm7dPnHbtxqeuNbc+1X/Zgi/qC/q6gRHBRk
Pw6e8PCPNykq2li/hVOPl7EV+iZcvE0WG29UN71L5kHfoOhfQB0rU7yCFtNFvU27OzPUdL/TvGPn
JsZGlPr80CmjfowbGd6HbfYVOQIg7pOQZz2O5bbMohHVcqH4SCHlG1miglIU01nWU+6nEXRGq+7k
AbvOm6kZDo05fu5UtULvoPwE2THyq9F6k87lWwVqwAevquS9jprgZyma+Ziq+Rtwgt59WVhTkKAR
jWxLi+xKK79bgJ8nHLh93arv7Wjcl1nyPRRz6CMD2G7isO42UrHaoJ+jD5Vu3lbWmN+EGYPmaV9k
UkvgGdNjnmEhoZTu19mtD1qnSemTrXiuryd6/64fB9U3K1gD0h1YWqZZfAOAtc8N5yZqajXAyBGh
97n+qCTjdxRlgEcP8bzJc+VgDs58143KNyU2wiAvPVC0RmpMbyaSPuAikxEwq1J/UplafR8qu9Hu
vuIcyMqz4z0oyC/Yhb2pqvajm8TN2QYmiWpBxwJdNsHJOuoWhBI0a1J45mj5NZhZZlpo+7WtbM1x
eqvN+VFrZmtXKSALJWITLKf8flQrN9BTw2I/qAM39tjAO2fftf1paNKvaTqdhCOMkxVBR/KL6VE2
CgR+E8WAmk+Mo9fHNkbmPuumz8Jz7oQoym0zeMlGba1waxqliQWI2vEcUGkTNf5QduknYIDXLrbW
ilhEFvCk00q6u1CEaWWszqoc0mfWJE699RRlnujRYMO4061kWRRW6CHQZ4w5QoAobjZ3kchC+zC0
9PtxopOwUOusaOaNrPQm3I19Hz8kScG8CEcYS5u8qKqvQye8xxD1HGxMOrXcDrIf3gsgo39HJmLJ
gaYoCpX6vKGF0XRi+jIlXvwV3X41CjqUyUmwSqzddpGwFhXEvngEYI9M2Vja1rcSFdT7BE3iyB8K
RUOj33GLv51cyR6FWduUniq3J3A6181GVdMK3fbIgT8kk7H4yvTT3/SK2t5jOlCze9NIt3boTST3
VSUqyL0RIuoyVAV2OgVIoVPSycEKpjmuO991YYxsFBFmd5E5ug9q3c/IQnS6rI8jddLHGFl534DP
Pj8OIh8jDiArmd/GKm40W7VpYbhWIEzcjWcOjQPzfWgXAEM2YANZLBQNeHLVt7BwGrgRUtFp9rQl
G5sZ9sUb10xhcuRVYX2gAJy3PoqYmE+bocHpYsmOwVQQkPCjXPdulSzuqFDp49j6EKQQiO9CFZmH
pqe76oPMkg8G5h0YPOetCV5dd9Db5A6Gi2ChxmGxAe1SnBM9Ra1XsVss+HrIOv0JrU88aFtjsMeg
UJM03dV1aZT+UKbZR2jtOvwhIb1sA9VmwUToNNP9MCr0dEdzB19LzwG+vUNSKjygAWZpARQuB6qR
MEc7yNLGmwA0ixx4g76Ufumb11NgO2H03XJKGWNbFDVWMMipguWlWMkPamFs9YDwy41ej3ntu3le
kijEsLP3Oj4t47ZVh7rgCJfm5PdpVOA9UNjyi5hg8N0kBZSErQDnrN/Zs1JktwA53BDAlFl22il3
ZVkmQamObQjMO62yjezGCfnmSE+OqdTl/JfnSmXYeNxOPypdlRhBGFMf3dIkNU+p3ZjtZsw1YwxE
CpQwAIVrGtu+GMWHtlTZnisnHN8NEkjFJuZkqP3GGhA7dZgHbxsapzmUnqgAv5nFfR/UVpYZwTx1
2rZuZz1iACN1DKjrt2zudKc0fyrcqGZ2Ze07u0r6T0gvKW9tbR4/8SMjEWRxmn0TXNwemykfH/Wp
se6Z8m0TSCWxxGHSnbHaqFEq30xGU+q+mAvUWzWB8yIblOl8jv4ve2fSG7mypuf/4rV5wHlYmlNm
KlPzWLUhpCoV5yHIIIPkr/eT5962uy/QBto7A97U4uCUSlKSEd/3jgKQOyR7fazDRXkYADlESz2q
qJ6p+DBceS5ntfJx1ZP6NZUOB52WzZJr0ioUXZCOMdKvrS3OU5l7oxs2Ws8wVS6g1ynHuefGzpBX
75rmYymgsX0u2S/3hcYmVX1q0zJl8eqaXGe2sZYb79CkvREUwy8CmHtdksYQix/2bUEfm5b3eCEM
R9b3noENY801k6AvxuxLV3uDxd2msj4SShZ72PrBJEMNZdftGOibkw60FFAxnE/+T2V1pLLwrkwi
lJTx3vd5rcYQyVHtHCbZYvC+1s03tGtawceue1VzNlx0xjdVMdvc9rtbUEXi95UZ1rO+nhhS/E/H
HtdXHFkmXSVGg5qoVAQ9phwTzlu7VfqSLnjY68NGjAMH2Czb0JSQ72E3bd7vhnipZNVGAmRJadbu
1KZn73vQmO4NmerwpQYfmOLCR89xs9pVsIf7ms8sDiVRkPHGc6iOnTEGROnso5IJUqLtflXmNFE7
UmePwpOI3NC+I1ZdOt6ZkOi5vY22sRn1VCMRYYcdLol8WInsCYeBFTKWBmpKqiRK+9mieqpINs+a
HnZl7OU9tX5k+dSQE3eLs9p+hNam1EN8Qroe6h2zaGjVZYexE5TjJXBK+6Wh46KM0FL4NOX6az3g
OBDq3hXb+BWovCT5MndFE+rUWjyycVQfFDANZBsujnVv2xnhf8Zu5F8ujwjt0RWLhPArQY4QwmCI
vGAau2i6Hla0l/qGiAxzHN+83vNyXsZrAAMdPfV4FrrSq1BvCvWF0lJrw2LUbCf2BnOKA7fLSSfS
1uCp63eLklyX6rFwB+O9qGYQj36gFb8GWxuel40lJsr8bvrMbE0/tbVv1xynOGeitXMWGY38ZD/o
tNrNyJOVoNFjaobXzSxlkSxG05TA0nwb+DyUFzAhzY5zMCaZ/SKi2/5Gow7fY1na8iD9XvumUHZu
2P4g/WJ4L3Xw+5ybsxss56fe5r1MBL2B7y0nP7yQLpY+GcdrImfnZ3t/aY3R/bnP+fA0K1mOYUMu
NzvD5gs7dOkkw3jiBbsKCeXhavK60iHAz2CKbLaMc0xZeGYPOJnr14YFQsVFSUf6yQMouwdArR5H
vRDcA07vjhGdt1MdDfVsFOFizJ0d5uhd91NtL82nlU9rmiu95A3IfS4mkjRU2Hpl8SoxCjNmucTs
JpwhfcM7YhntCY/b4sY1OpQhqndfNtE+ACWFoCx7IrZCvZillnshfpb+SXGO8WBd9xqYyxczU+pJ
urNFNqrftg9KBop5g4vVC4lXkVOoXFaouCyb5qtYiHiLethhYsqncXqrJ9e/t6rKtqLRQ/Ub+l2x
lGEZqKsdjBycR3OsvSms11XaYeD0sIMNJTEcpWuxfQ0L6R/8bHv9LhfJXrN6khtd0xYbFnFZGnGg
4EIUL27b2Ez+VfGDDlWXmqJKW86tNzfOWem+uKsBLp7GtYN8M80MUypKjrmImtluspQaLWeI5Nr0
IsqDzH/murDHqPbzyYq0a/9IWrpKrvy7M/3C1FVl9O4O1ee6qqmhvaeZ/HeWpHKKM3/d99cps8zu
5JRTfuMpI/tB8jOtYITO5WtEPWi2JSCX8nmoHPLK5rmS7rvvzzYV5/XeEbnrV8sWkkitgCPgQaZU
GmaGCxwd8hlRnnrEaF37yCwd1vuslbKPTSEXHmmGuIO1BEJLStqLf1jeUgbphqghuB3UtGvERyG0
CVsNlwgLr2feTihJnTjfC8zyLW7BJrX4DweSx2yLgNZVPI8VAt9QlKr4JuOOi1DRYBOEfVHsTugy
z81Rpo1zngST3XwXteAAMWuRu9fppbop8lYO9zYtwXNYd2g34v8z7vR3BM1/hJ1Qy3mYlHTC2chV
vAJ+/x5bc+GKzDyXCVbx7sW0c6qCSqofttDDyYtAxjZeBqc1LhQsDZExyDGZ22EWkdktvC5NMPkn
gQTvRKwygYiO2dUq5DdBsHOlrcbvqvTXf3zP/yRB/gPC/794lv9LOmb47p7l+P0t4WP+HyBh/s6p
+89pmOemX7678vPf8zZ//5V/0DCG+9fVZ4ayDCobc931s/wHDWNYf2EeQCJKTM51NLx6wP+NhnH/
gq1DNUroxpWFuRpu/0nD2M5ff1OI0NXX6EvDdP4rNMw1r/0/4rgUDaKz0nn0YSVpDPvX1MWd72Bx
Z6dkwNLbNxYa/8vywYxCQRFAR78VEQzkCC+bn5CeX1FWalhtT8M8HXAhXl/GwEVwcTnB2B+LbTaN
xOo88063N/Zz6dj5rynvioJjZ9fuBoPaB6oFs9yM54EAC+JRTZaTzShHmq/kyCtr5cXNVGVTOJvW
wR6uUbVdUZevuS+NPhnsXhapagUdI8Iesk+OLeKyl9Fq+pCkU48AmX1hzt27dbUACDy3iiipsyVh
FtaYcQy3CvSH1oT7marmJpwcazKOBAl0XK5Uqd/pXWW6seEIEfEmYYC1emc817nVslGx3P8ca9/d
w8ypsDovPansp7Ve8y7qfX37PRoT8RFjNhmfmKbL2yqT6iKadbl4Rk/Gh1zmcY2mrWPVlXsB6jEy
x3u4mfHxnC2Nw/lAgFI7hvoALZSstHR/VHlOrppjkslxFMHgLbHYq/XD3G3xZHUrZ7YgdXsNK9+c
AdJsp03Idxw/2tyxf3hG7rx5+ap+1iIQ9xl2Nhkb+OfayGEF1NIBc3cXibW6s4YgolB2Cs2e3Z9W
2sFuQjkw20Ysfm9BPp37AixYsygvM8o00PRQDNq9l320UME2qNIA2kh+ZBHYRzC1DnM4MSanqQJj
COyYVEQE/eunX3SPunHpFxFS3PYO++QezX6XdByXcZALJlstIjSbSkOr/do189XPSpO0kTkaDHGP
8S+iAuqW6f/gtjttZ/OLngU3hWa8NdM3ObcPIn9rXPZIISMaED7Kubu0XNS08d7P7FuNttaUAzGr
a3qkiHrOiom2uGYJO9q31HZgf37k9QtdYnZCK+gOAhOcYfaJ8tBJ1MDX9NyxrKTtCO/hZ8VB1sOF
hoDxQPBjTA4VHLhPj733rEv/VGUB800uTUZf13qmPLz/hYn9ZK08gr4iqL0A7QCrsYyXbPGauLON
ZFG691w7AHTRIItxDzUUjUyKm/bBulaGtpj/mPV46/rVA8E9w7lzpipa1KReJoLIR69O52zmwlrG
Ow84z2YkyhdxksFlNMvYt+cHd9LT0trJIwveA+NT3+7QnIDlxQZlKUp/R7mRGNn23tR20o58pp4T
mtnDZjbQoXpIxtOeXOFBIlQibW7DQEcXpNMFtP8k/O8x2+Wz5Smy6lyQ/pGHxYq1do1VdQfKm9Jg
HOlefk+WfcRhGdvBiodNpKVPUWShp6uCrdWqc17O4d5pqaiciz9VcTAx6ujd0bHqGfalCe1hPPay
f56116L5Zc7Z2SIEOt8+6G3dw0D88gDF9fJcZg17V4N+6Vga+a/C9fi2isTbJLgeoNCPAkCS1oXI
K55VYLyItesPhR18aVrwyVN3JhyVl6NYQkeYgEb1owrsGZemePFEs0S6WlmGWyvy/OGxpVMruzI0
wlVW6HQfrpSXxQaR2dwgAqxMGSQwO7tUEXT7wdbkGuP+iBd+MlcXYdEZgAtm5Gbq28FA0If2bJqP
5QjiY1qbiFhUH0rbTzLVXNZWHK/PtN+o7JA5NWPzCgNnlE59Bvhbn1b+GSWWH57WGyED2e2Gw8hi
EDVd50DQ7hx5JhKOej5R5vjc7ltEr0tqBma47/d6Wd4EzZ72DYGVNk/yMjV3elN+BQULobHPAOeM
KCEsUdeFHPJBKkgGr5fRTfeMt3j6sBbjpyDJx+va6rkj4witc2y31iMS2Hu9vTilfslr/4Dz/AVb
/p3XjTZ9iZu3DNEgxmevWp5MTZ0ooE6M6UGD/onK/Ilh/UJtwk0nPxcUu2EwzeNz4+23i/aHgJrX
zRqfTHUTwO0uo/cqhzoeqP1ss6gz5YEyUQSCg1ppMbl4tG2PGueyUZX3eyUue6VfiGs62jYvpprS
TTwWwxrC0Fycdk+C5q4xj601XlThe1Hdk1k6dS0sX+7FHmiAXkkv6T19r8NNBSjXArQGFN0MfmwN
G0dN08por6yUNLI/0+qcqIg8lsrLzl0XjJ+t49axvvhHbxD3XNN1uGt7HdXL8mozsoaFwOkS7kDf
SV9T3Dupw1qNh10OF9lAQZW0S5jxLtnHnMuU/Rob/WIo9N9dn8qlTeqaG6ACSJvbiGCJw17PX5TL
X0htfzD6MTStPaUYDv6Pvcv5IsY72Lt7b733NTbg6UFvzVjpZxs/qWtNsTEUx6Bvs5p12S4+rV1a
daipEWdPPd3XYG9zM0bepqvPcpgu46Z92dXwpy2NM/iDGyJ7jzfXDjdZpkJKTtt1TL32JFSXzLn7
ouzGfPeVATbmXeh5i8p6uG/n6/HbWy3cp/PDp7WTt+2X8LS40uUXQvtUTVr/VdNMeePYdKabRjhl
vp9Mm51aDWxTNvYfhTaqeCr1h23PCf/aH0DrUeaH2BF5ufpY64to4AbbrPVoteQke+Un4Y2fZgY2
ok/3u2/emlRCCg5zAxIkli7p615+yQMtnnMVHHNPT7QliBy9/Bg1jw+pvuRKGI9aw5ff3vC8kduy
eoFzt48Vl79wqkSTqTMGEXfpeux8h7fTAZjbm+NmfUwUMZ3HfT25yrllp/rjcMNhtK/jVRBdDdXn
bOrYX6/Vmvnev6cKyG7bkIPpdV/Nc9634e5vwaPMHvzce1+rmqUhSFtWo3X98o0SBKVfAUeGpHLo
ZMyLg7DKmyrIX6p5qEJzXSJAl3S2ZRnNRSHCrVMJtNs7282vduw5xwi8H6e7GbSu1Hh9eklFqc9j
bDmpFcy/c7JHIsfB+ebPN2qoH1ws9iLsKBJSm/HiuKD2pERsJ0vafexPziW3stOVcKLTz93HowaV
dFfxs7k6KZ7BYTYW/SEHfa+sOSyNZK9+9xnmbYOBLnf7yK5aztz1s3XBJhd+wO25qfJU1E4k6p9W
5fOvdD8glUM6Y558/C/W9tOS7Pf7GiIHeiwRA1TkdXb1D6dbwnU3w2ot7wR5jEtxaSRXgdtFun90
HeP37OZHkwOezIVL0zPV4qUHW+emcwj19iNvglsvu5RV7ornUQKzPgSzk0gtiyzajSVx54SDvrl9
F1blD6i1opo2EY5lSymFwR3F6uraab5B3hOS0jTbxBHR36l2JtZksUkQF5Z74xf5Vf835cfSFKfK
1NGH8INuiKS9j1E4z8oEXXQG7uOiOjKVHEfHCDPTiBros2Lfkjz7NdvTFrfdkg7578W0431jymWQ
1OHnr5fram2p4hsBrky6bAmxHfJ40g+46fsre1GyW7md+uOjYgx/LKvNjZeSNWMfnFANDsOwsG6H
2nxbxLdm54etv1/0czvIJMi6OGiAZSo7bYYvf10Tt7h4y+faJ1vgx9nk8HgZh9Zl9fjOnOVUt/fT
UNzQO3dm/88/lq44TMsaN5tIaruAyGszTnozkbb93AQMWzI/uXI6GI2av9Fgc+DIAaueJNj/GrGw
N06Y93li5ewa9dyB0hLCyUbxYQmDcbh7KCsVdsKUb1Cz4kRKd0Tvbgye0YfFptsxjtU+9KT13LUu
k1NMl8ZReTJqVyopBN9fXzmf3nRwtABtR9StGyim93tyx3jT9BcHs06woyYKRSG5uZuBQ1AOEeQL
H7k3fZW0a66m9ZtgfPXYtegwBJdOZqdbjrfE+0a5/VOMN9bGeF4ToL+cK6yfQHtHCGznsVvnSN/P
pWZ+tyTfT70WryO4ecYo1AVsE7rJS84blGX70bT3yNNFIjDlXOcdEzXz5O7pXJgptOlLufJBOaB0
65dq1mNTWbeIUA6UGB9QOB+W8TuHP8QfELvZr6xQ99JSKSlqUUVLMxHhUd5359xrUncMwqroUmN5
mrxj2z7xvQLyaVgbC+fN5aaZG++RePzYnI2ox7JetdAavne0KY3dlz9WyX5hbi/j5N4ikLn4HJZ3
djsfUKDHsxofKESNqrYihdyqEuqdrXiCVNnc4tOAxwcYtmJnNGozxK8KfmvBwgTaGO6Z9mwBFiHV
vnir8xPmqD3mlXdcxZCdajeXCK+0+8CbGXegwYzqo/GeIJ1iRHQRETCxp2ki1J1m/LRAWoXnP3Qk
/7f1jVGND1mmewnSaEsPYUS7m64ZYz/vbq1hBKWaiRB3N7jQ8c+ew4Ns4KZWjCygCotav8vyt404
RlUi4oM3w1F+m+9aZK1tIgT6wqUA7C5Nj6CIWf0sfM5z5EvHnfGwZUvO9c+6rjgGSExNRtO9dscx
81gAUbzpLfvHNhpBTO6Ej0truWlMFkK2m4tJ8dRBluURrmk6Bs60IGtvnuE6MpFQTQXRyr4a2Ssa
mHZsUuN6b1CW+NurkQ31QzbeGGqXZxPCPWpyAG6NFo9rm/WlrsUvMWUHy9QcPv71ECirSFy/2GI0
1OfKyijMsTV/A2LmoEFwd9FoovfGpjssc4qMeQnn1To7u36y5yDGX3g72+N7t21HAiTCze9LYvlB
cLVci8xg+mzz5eAJmNphW9G4VUu0VZFF3zXDPWKM3FqehFVBuZrxWoKRe8dmaONudA+bf5GZjaLC
nSOT+dTudPdUDo/U5sz4GJIl68OgP7nb/IcAhevnN6cILvgilU3Yy1V6su0h8876VgRBhoa68acf
pUAAFpZzJv9kJszHcVOqqqA49DFLA2xmbVjV++zHZjbobqits8bYtQf8pU0ReQSRt9n3c9+yTzUm
nFZMD3oLYV3u2V2Hu5YKEWGst7iueZk1S59uaEHPzahlbv3IMgM1U+6stDq6PW2tkRREQyztOmhx
vzfGJesEl5Hk5S1DZRiDlqzG5j1cnRUz/WczAnQTnvBnZXi5e5qkFYysEJZdHKh7YDmyrMp4ZGhi
D952yvzYQPfiA8kXX8/P+z2p3SEYL/99b3s9m2otZ1Rakb90Zs6fZLHwZwDZuv9D5vj/cc3/BhD5
n6Oa/2Ns/xXU5P//B6Rpu3/hi8RQQGSZiy/oqh//p7Lc+gtzmQPf5DC4YYtCg/JvkKbx19XQiwib
1LUrDIoc/X8ryxFH4HG+wpDofp3gvwRp0qzxL5AmilTCQE3QTJBT4NN/kaaO7iQ3DFlV4o9diThw
KGIkM0sy7IUXoSXNI0dYvAelJ18tfC8Hs3V/IpaPq7K+Lehv5tl6Y7I95dvwbm3uzVQQ9o0DuqYL
R44WcZrc3YqSLtYBO11tZom8a99qbSrOdTWc6onkXPzZkTVi2TaCsvlptYFEiTilXrM/Zu6QxSZQ
4w1a81t9zT8xO6P+HuG+cEuGhYMQjef7KyfrIrQhuiPtSjpaRfss/OVYVvT+7PP0RrUdqOmg1Ilt
wXwowB6hwPYnKZ1Djnb9trQ7/8mt2vlRVXsV6UI2yboAd66jgA5HwT1lWs+58DxlJIzjdrJgLh/N
OscbLCq4mHllys0Qq0xle5J11WNWRBjCSRe8TvpwT0GlkwZtfTfMljxuSz6kdFE1X9NCE51rVCfM
eHtYtPMUGV0GHaqVJ1VtP4RpOpFhcaXs7XpZTIjB2ZjSyqiDtCkVm7mfVVDr+Xwe64D8bP91sqk7
8KicrqfqFafyyOq9GI/mNLtJwGQWLgLBxKY9TdmPfmG9HtcrUFGVoQs+H+soJuXuvQ/a9E2O9UKs
amDiswJ2EkMXEzoY9ro8OMr66FooQ6PYf2bekEdt02DaGbh7O2d+NsG8Q6+b8j5c+/HV050udLQm
CH1P6h+aa8nQmPTXwEddWNxt+DrdevroBtg6F/LeyNRxdPML0+YQ2ZON/hF2MKyIa5CbPka2YmTZ
ERy9ISII7iaUVqm+Dz8RXaovuzenY6c1ryAZT5oMip39fX9oK9IdejxsV7VcERprBb6hmRcTRUts
wX9fBUsgcpl3oXBkZLKHCs477cHIqu8uaA71tsLOti5IN+Okj9wjFGN9l+lNZKoOnhRgoNLf+rF6
G33uS7Oal68CC1WYlbUM11G5YJEquzevyTmt3mppranp6K3F8rYgIb7hotoSwSOZErjzNChfi4RP
JLTVtQUVlR77l84SNrsq+y4bnpgyW1+xE1tJWY3WnYXgOEKhjR2h0Vx2tN085mosoAMy9jQHCWiu
t7DIaBiNiER5OzTR5J4DsYpfUKX1LR7GxN5LK5wXENLshEk1uG0mt+QlbV536JmI8ytqpH0o8EQ/
7us8kCflr1Fj682rt7CPFb3Bw2mwwWGp5kHBptdZeYtgaX5aRl8QXpZ3BKKL9tExt6+AHqdb3+7b
G3SqXayDKiXaIMUQOY1EwDi6e+OG26yaWO88cVs6YgOXMqfXubSLiC6q4gbnYvdeU4fyMP1Np2+I
uVOFYSqsJmf+heSuPW4FQUIR+Y3N7dov+yMnZhWXhiznCI69ejW0zLivOwFr0P5N3bf7bF4fGHd9
QjO03svOVfToet2T9zfvTxAbGoA6EGMRlugwojmjXj5cq3k/LLvpJKjc1GvQXXOyJ4LGfiJpKG9m
QLoB823HizTnOzqubmxN3szR+iyZJd5Hb2islDmkh5yQe2JsFXoTfPhHU6t56m1/bU+TuwYAY70e
JMY6Fdjv+WF2n2l10XXtQk7mBlKU8asvq9K5rXyhHlbUWr8my1spKVvn0+6U8qsSjHR1JzOVbnMX
nIyel3jWRP1lz54RSW/c74xVm6kpzvHfQx25SIOstkh3eiU2VHju8kYCRn6ZnJHfZL5ndezZu0fV
2m6nxtAbfJtq32PLGo3zOCMhXPh5T7oo1kdrX92nVejj2S4c9S0CtHZh4CGR2kYWfT3otlevHLST
+lsz4smet8qviLJFX/p7mwpx1FFkX0ZLh803lBkx3QapVlTi3MEWxS1H8R0cif+RZ0WTaJ1UZDZ1
eX4NX0OwolWQdGbTZp8MyJuJ6q1ZflYK7YJp5vIoamN6RFGo0sJZmkPGEReZIs+jfDaGlCDf5hVb
oZbMuzGfXIdQ9H2os7TmXkWU+LdyZjNgU7ZWOt9tUBmXuai7n/JvrU1rlGXcNo54BZ6ZgCtNJMTo
FPniYJZFt8Fsde5FIru8zSYNLXAbbGDH9EX7p6119yhAZhwW5sw6XMj9UCB8YSAsnQgFO7p22Lwi
nlHqJTQpTpe+ZlGlgsg96/QhvPsF2szc0evHMss/ZVYYACTLEBqNjxBlJSVvnSs7ngbNSFbZe7A+
xfS1aWX1kluEf1pg7GdS0fjqyDlZolc1pLPrDKfCmHPeffJoj0J3hnQahuZBy2c/RcOm7hyhXh23
lLQ8AfAMXuaEwJntIyORF8tKgc56toz7ltOuGRZxqWeE4bS3e3GBgfuI3xWRSetrR7+4Zv3WvfVz
23uevXwXqWZJP7W07F34+fYHN2d7mc12SKwxeNTWdnl1NPIcCC5MV0slRi9/ZBrX9rAFBR9Gmi3d
ekIBe8Jz+5yXFlCmKNIMHVro+l9wjAnqsrjOvLg2uq9+9W5WMpHCEtWXLScTraoRD4PXR0FbTbEN
8xu2AuJFG4nxQPF5INDhI1+sKzq+ZETy9ZHvzB/T1seZvc5xMF+9FIPZfC/TXj9RDV69yXXrwxmV
yUd25WE8rbtvN1c7EGJo3VJkpmP8sunEW5fgaaukE+J2dZLeVUFkl8XVmlrpN8wQTzYSvVoxb5UO
FZhrlxietqCJ8u5bu4Cg8yM8NXpcq9Jkf3ZTYK0nt4UMXoX9VGj2j03X5Ac9WT+oUzYuDhaQI5a7
4zAfrcyMfWdKbZnPp4a+i4Hk/KjbVJNKqCAfBfFpEfkfTbRxgYAkEp1Xh2QyWmFXZDJupy5y7epo
A7iTMYyGvrchll3hlInfihdsXcPR0zyGiDpLamy5qh0o6trEt897K5V4Wtvn2VNH1AI/grJLACnu
9AVnzUppgofUuxXOYQ5+r/32NI6kLEJRo1Th0AeApUJ6VHf0m97NDF1z6beJ0peHiZu0rpYmzdHJ
cbcepHAT37JA1mbTi+GUvDPlZGmtg/KRWPOKHBAtl7f90Sd0ZYvbwDgv9hrTZ4aribi+mJCTH4Q0
HvzFTTqm6BsEgjElKH8EHIRjq2d4HXhqzxzEHWEK6eCsf1Z3e52JjIzRPOzMRgAheQ4E5kwXl/r2
uFyGIeqWaT6arjsizTHpmijB+7n7tA+dxvmDneOKmSecV4QFs+jGe7BZEJ31ftT03XnyS+88TLOK
Jjt77M0GfZm0dP0glbOFsw1DWRr9fQ7kd+OQ6x52Q9mH5WafxQhL3BYc6P5VvADjtvnoDwzRvACx
As5mpI9vplx44GeGtyK/NN4UKeSch0Av/8gVlCc3F/eEWQgJb4PTwFOd7YarARxBztJ7HlAMiBJo
vh3Ql8FwsoeQPX8OtMo/yiD3zs5CFDFmMK1/J7IXcAbxwgkdM64xe9kBEGfr1I902oxjp0U8u9mr
nhl9tDSBdw8mDxDu1/3NaG5FHJgraqmSdJFB0OfpDL1NFQ74pOiLe0/v9aNLmfaDEWjLreUFuKrn
WTxlnVN82FxvqSkBCIGjdixNrt9eCL/nTgOofMn8RtBNsOSosQMRRCiUd3SSHtH4V2TGQIl1Z6vF
v5m2GgBoZBidjA1HlQun9606fz5UM+64TOwPYhd4M1CbGXd9IJGEDUN1g37eOPdWlkEEkusplW6+
z+ZeX8zGrR46ZqzY6KS8GwZnAD2v9HAADXuEz/OAxhrtgyPA/znXtXNeNyb6wLPnsy/59SgT3nPb
6k/cEXXktloHtyO0Yy5UHTryN+gbDrBsjubBePOH7lAV5F+ah20v3/sSaH3/k2EdvbZVmjoYjhzA
g2dzSLy5vYyo4c0qv81MDuJ6Bd/sswOCkrDW/Bda07+ZtqdTbxRG6Nnqx2hTZD1W8r6oHzZjPxou
89TSbwe6va+v6VYDKGfVchjV0qEz3f1TFmAYmEbu1UUhXHbnlvF/XyJTigfMypK412BvEnfM1dHB
kfZB2SDWlpbuAiL98bqtzsNYlgX/PuoyXS8Yxotee1mypsq4GNz8tw7LlsyT3AknWvqeKbwe2GBQ
Zljl3jyWc+FCRiwvDo4vC1DdMuxwNC3xYzZt5KqwLUOUNUJ8oUyfkqDTW0x9k/iY6LAFVuyz7jBM
a3lopnlMiKlW32YLvTh1Q8ZzsKnpgs9uC+vByW61oVrTqs77N3C+5mKK/rWGY31GnLfGwkC1HHb5
Ol24E7ks8t6/mUmAKUO6k8Hq9oyi1XCzvQ05JX5MdJm2/llOs25wVlvyIAyI2dbX+9QVyv+z+jZ2
3ZnYdH4styScvZ3I+cco4Qx1RXhhM166Emnd6gzzoWhVd/Jk0b/RP79BIffe8zpkyI72Zfmf7J3H
ktzKlmX/peb+DFpMQ4uM1ILJCYzJJKEBBxxwiK/vBd62bjIvi7Sa14TGZ9ceI4AA3I+fs/fah1x3
et+FhPdmaRQdmqrw38TUxWfyX9t7Cw8+AnQ4zghAk/ak3bLYe4vJ0FzshvliPGwGjxE6gikDXTRo
C+UDR136u6INtqQdDp907dUIW2mW9T/MjXarMDoOSyM7X9yPc7wYIVGn2tfJ4o7EDT6xMuf6RbFS
7ESLixLiVbSLflgrydnQyEQRZIqOYrKQaXC1jP45sQ+SOW5SvPReqJc31HwVgYWBs168nBBisXW2
/1g8F7dnyRZ3mhYHaBKUxrsf4fVaGV0fnqzFK1rOLv1fFLLiWi9eUgz2zsQc0YtO5VhcvMmX3yzM
p0g8yGltyavN+Y/Iy/GopotbFZV3th1/WFhnAu026eJrrWhHP6JZz76ni+sVkcm8J3bMfcVpw2Yg
uuKuIrzhbBkqZbps9E/ZDxtt/8NSmyzuWn5ujLZMS9Q+/GG/DRcnbvnDlBvgjLkj9hyrbohpl84R
9t1yCOg3LZ7efHH3QshzD6BW8Ef/MP/WP4zA3Kjuc2LJb+QdW7fNYhp2nLC5hIuReFwsxdm8uIsr
vKk8CFiOwZhNm3Cavljx/Krd6BZlPIulqM9dQewSs77Vj17f/zY9/2vhNv73Xc/Vlyouvrx/U8kv
ak7+P/90PkPrP8AvPPiwPrJEwzbpPP7T+QyC/yCjpAIDlu6D1XH/v5jTol2KSIbKFPIoD+GiAP2/
nU/L+A8UDnrghPyABYLK9z9AavxKaUItHDJW55Md36Tl6S3f7WfRcBlbTK1EmB7mrHZ2dH6yfZwA
kPfmqtjHdu7sfro1v4Fr8LV/BgA48OuWJAVSEH1IrshYf/28yjZZVKoqPmCtGNeOqaJHRyflkfZ9
dpkQb7E5F9E/T+Yv0JefiR4f1Ko/PpSuMxBXuMng8z6YHC0VDL2unfjQNa64UkWesPF79krw179c
3wfAwfJRNJEhlUBJWWAUC7TjJxF2pTEYS89KD1NfkkY6O2KD/cuBW5jnu9Z0nVXaMa/98bckMIan
P9/eDx8fcJEBR2y84YRN/ruJ7eJaHgo3aA95R2U4FKW96+pZ3FpYHzB814gBKWCca7TczRt+YbX/
8+d/9JPyBWD0uqbjOyBf+PMDqCofWGl6z2wOUb/8yPloPfVKpJ9znXLSmbBNs2YnzllazQaGZo8+
snKxPY4WPTXdKfOBCdi4D8x++DRMdhH/RSX/4Xn/8f2IPyKlx2JYaxofvl9au3B6CqM5NEGCkQtl
wka5o3cICj1uu6W7+ZcbsmA0flLlLx8YMLeHlc0LSx7PhwdetF1ARcVoE6oA4jwHz5m54sq8YMu2
xTmybrL7rM03cBSibRlYHWLj3p+uxjrPu3/mUv/ti2B9eP3QebLH/1hwwOiYKMh/fTxZ9Ot2sawe
tKXAhco2DuuV9i11asg4pEJok+xKSzzZaS/fPTA9ezV481YVE2K2PgqSe9AgxmdayoiuiZmPaY7A
732Ou14e26WnuIrx1FDDdyaHpgH5ESV/mF6VVSOOZRIMtIxoIdFZqKOLTyjw5z/f8B/gtZ9v+HKJ
KONNfuXlPfz4BsoOvXdapSWV6xCY6D8bZW+6To5PResRuurL8bkmgsOgh2qGqBFlvms4oJBVyJib
Lbg7okZTb9p0xe2MG+ahcHsDqvnkMajIiocsN+Ur6Gm6warP3m2z6NZokK0v/SwQho001Yx1Y2n7
2aEPT6FdzeoylFpvmzgsHv58uctU6l9XC2vUoxgFBrSgl35eb4QeIs55SXGYF6u512MdUxMi6D9/
yse3hntqGrws8M+W8J2P2JsAd1Y/8r0OnNHiT2JpnEUdKTTt7H4LcgryP3/ch/V6eUqxHCw2BXYL
07M+oGn8ESvT3PJxeAbiC5SYE19s5Mw7/o2V/Jv3gY1h2WF5ZDwfX8Qvt68EeB3bShUH3F7xpeBc
+pR5RvEwi0adejtFiGAm6f2fL+/jIr1c3kLcgQodsgR9DHuFPBUaRVeVh4720BstPnSFPiL7Gkhj
bdokLXr28xSO8jVnil+jhxB/+0F/d4eZp1KXuA6Az3D5wX/apsSwnKGN5UhWo3lMXaPmuekrzLMW
HZS/hNv+5unhl4S/xFgV8sNiWfn5w7SdYVXO4/YghV88OOnASotcdV9TbaySouu+/vn+fnRCLc8P
cUn4aVjqeGw/wlJrOHxpE5b1wWiaeV47DIq6beLXmPQcUunK9Szy+RZNQbVJRBYRVFEH6RWjQbom
OkmD7FgzO7lUUareeq/t30pLameVDJG9G1JkvJHT/S2v47e/iOfhpmFlXsC3v94khsm5Z9FxOzCc
RXchqEwiv6jOIZiExz/fn9899BzCl9LR5Dq8Dx9VBWmjGi6JcqiNLqalzEuvxuEkrCY4OXZenRNb
e4c/f+hvrg9S0gJGgifgQc789frmwWlyq6JRMkK32Pl2FV04pXuHyo3EX2I3f/N+kQOCIYIPgyfr
fFgT62SCLT7J+oCHBhlY6WXZFTj7YKudRt0hK52Olt11DPSJybwagjL+ywP/u2vl0yEJLzxy8oF/
vVaiFf1BQPs5lE7c08vgCs1Jhjd9Wod/gdUt1/Jh/YfRC6uPDBKQ7x9LWwp0b1ksS1wzEbl0la1I
G5rZmwNjtp9jsCTZJmDccRLNX3/S39xnFBmIYJEXU+o6H56jJsiL2R08eUgbQ+9t+lD3ScOAACEE
8LlsRh/FINAai9XUgmmkcUK19een6nePMiBQ1wdw65r/+qlnRRi4Dlx5cBIDkAP93uPQRcaWXtFd
GQsT3ZdV/K2m+83Py4rpkpAL8BBI9IciKoAYaDSKxTPOnPA6gpREJw64BOZfcmV3f77C5SZ++IGh
zYHgpnz0fE5pvz5LkhNSAKmN2RG12nVatk9a/bVK/c2HwPzkWfXR01jQHX/9kJJpqzuXCStCjF9+
hRArzCAl0GD588X85s5ZBvsOOFN4puHHO1fQ1MJaCjxxBITxnKfMnWAEwGnQOXrGvzwbv3k1LPZS
zlQ+6NZ/Bf22Nb1N7NTtgQrd2pdJmFqb0KCinelDn/Efi9uor3VK893DqPn/GgC3//w8Px84f3c/
wfSG7nKxPivAr/dTZOxQ3Yg8ssg9sWm18yYydr0/f8hvnn2y81Dp+SYOzH/t4ZjoGn80/BL7gMtj
OFM0zLQxT3E3pDuVN5Df0jD+W/Hym82cdx30IVfGVvXxADU7yZhMRVQeRFc5zxWz3duAftZjYNeo
P73yb2/40mv5+ALgGcVzQ+AP4T8fX4DY9cyymL0aaakNrAXNbNSgaxfJd14G/4mFIQSmEYbD0yyD
6DasBhwzSVpjXIvdrPkuHbN4GDKLU0BbTf4eLYUN6mJI3lwnpfbP3W6w8SnqRTnfhPbWhtRFOIel
Hilc5Muff7TfvAFwOaF1LHsveYcf9ibbM1SHtrNG4Y97fyWJRd/4gExfmF7qv6Qf/+azloWRjcHi
t+Ls+etT6FuBZBiYU9x6IobCMcy7uRW0JZdexP/4slw4r6xPTKWp3D/seBMSsWqypuLwo+OhDEQV
RhSIjRNhDfjzRy2drw8PBL1zizYDK75nU8X8elllGovBGCNerjHmRN15NoZ/k9g4E6fS56qz8PE7
rVvPN10xsfn0U+ART5UXD0oMVb4ueM5up0DPV50vyydnHlH58ZNAuavx/Pz521rLZvDr+u2wBlFp
G8RWES/w4UdonEkBjqYhQqM/PsvBll8KLJtXTC9IDRjSNH5D5to+dm4TM+4xI5xyrYUUwU8asG5O
vE5Mo7tr6w4VnM9ZpC56vQFoqE44coO7IajGPTMkNACRV54HD8/jny/hA/vbp5zmgMkOT0HD0fpf
5YwpZ0HBGuCbtBA2FH0dynXmqGjlFgYHe5afa4HXepN3ybA2YvNtKrL5+JcvwU375U7StKCegxtK
NtKihDD/dQit6kmmsVkf/I5R5jprmzi5YTTamqiYJIov0d/4rE6ruRue/SxnXogGx9i4yIzwu9bP
Y1tnzZp2XPfQjyLlZcg6aEo1CoOpJRbdQAvidMWNrloYkBCIFAIFMbhvQ5KuokSfad5sWqXvkXx/
qabkyfOXx8sej3EZ7tMwq1aNyAFtRVWFE+dsYDabyYMxwn6ThhCDm2TrJKRYme1V7GV7JacnA/aL
Dj9bo7FB636o8uxuGvQZkMt8RCINYIQJH/AyHc43E00MQksr7xhkUEeYBNBKmY5z2zwHQiLhwSzr
BlcKz0UctscOBJOd4VbBGZvFxVGr8lsfia2B15ig8yMj2q3r61e7U+sARahL8yLBDh/LfN1lYiuY
Ga2KXBzmAZyQWx6MQcVbB/2DCjXCtKyzGY+7n3ucawihwkfHiNCH39oxkyOOS3OBrxQO6nXamUTW
zOJqcpN7pw2xUxfVa5XhGOthmLrRm+03d9PkYOoKP9HS2EjL2OGRyLvoPS0FNzF+bCZ9TBzrWvrz
Dit3HFtnHbSv40SDBbdBHxXDqh3yvcjC7YSj0hQYXOMILdJ0bnG4bmZM40PnnmQl92lzP0hMPu4n
7b07M7p7y3dvAnS/7fTu1AI1I63ptSetkyeNbwGie8tmKohyg6gbhvb7osVCGbhHH06lV6lzGgJ4
m+zgWZrQXUJavPPQXqyi9jlcYs9ozPsCVqZfpM1W13gnGm/HUwxYz2Esh9nXIKZxZRDeHOea+zrp
m6L3nmIe58LPcCmi6C8lzpccZNESO21+hXGzc4UOMOVH134LYFB5TzJX71bS4un3m3UhYmfvu8nK
9hh1lepVGNYqHEcmk/BD3bK+tpHebqJIQEy4Vu15QJbINGAdykULJo60fdaJ7V7NykYpwTZbeee4
8y72GCK2G8Y1Ut1T0xYYXSh8dfiEmHUdZc5DMGK5EEV1CSGxg48bEUXYGXCsdIvw7dXJ66/MImBc
JucKzGRXYJDyrPIMJe1C/Fm7jsthO5pkHLBMPmVz82AM5R3R219ncFEzNde6i74xlFzLFhdcx7v9
NTXzs+Pi09XZc2Z8qhZ1D69Jmo3QHfVzqKqDCNUbuhVE3PgsmY9/V4E6RhibbVG/J9q7sqJ2U5J3
hvYAC227ha3jAGAOsJrCNe31IfaiY5237ZrZQXsG+LMr7A56soWw0d+MtftYuNpe6crlYllBwoZ/
w9pnKF8gMN1X7IqrEjRsJ4djDXLLGkAiOMHRoCdr9Mn9zA2UTX4mcQ5HUoo+OGuGjdZavtpT0pV7
HIE2nl0AiwApc9k3uzaSlyJxXy38ZX6RbSsHAlYl71MnRxnqZcEGsNuqjO2t8mSHJBseUoT5VjKn
YAyZE9TgeXifMUc2U31dtvJNQ+J9DlSz5US/a4zwC7S9K+Qc942q7+hmen4n1qV2hkPWxdjQtb+v
0HAhnLyqJnBgMR6dWPTxDQgZgIK58w6d8ZFB6LWb8IVlfJjdQ485hSeK+LWZATv1Mo7q5M7I3806
WwdSf8Lef1D9eDd13U6W/qeMZTViRB9N9dd6pgCokVduTH8mUcxO3Bd39s3jhM9FwrQ6y7YtblAq
VLuw6bBZl6pBDVHC18R7qB5j3TYJC05s3WQxB+j1pPxmXrfzoomE/la/uUmR4VMBfLHpiJvg1Qe2
1M+Zf4rC3H/CiIRdp+fyMFuGW9GMB7yPajs2Juxs5qzFQ1rE4j2QkU2VkhX6m6/m+zmvvhtmbW3g
tc3bZMTjOuUhfAoP+6gEv/oFuKA4uplBtneOob2wxLytkSI+gmR7DyPeEHgbIDOVoTCNM4h64hVF
EmwXiXfEhaQvTSDmfl+Yi9SDZfYmTpoCteyEIXuoIvHY1FP6abIaOBW1AaY+cUfx3bWU3BIhz2Jo
gAXvcNYX4WPa2NFNhQSL0sWpQDYHLfAs2SHf76Ry562YUUVmvUQzH/m6uyCYZYH3+kh/CRs7N3aa
afSa+IzPClDt2zTz4avOLafXFlkmhI8GmCcNqXzfR3YC1KL13G01qOyeBkqB+6HQr5TR5Vdz7MYj
4xYbNXohgYrofjVhcLx4VUjmS27lkt9oSIj/jB6UzwtfFiXuSmcOnZ3lBMSDZfgkbtRQ+rhvixA/
3jT34C1CBQqtSIt6lxgQ90akmhtrtpx1UBv1rWgqdZVymHtJiXGG0IolPEDGdRR2Zeyq0gkuU1jC
JiMVLXj1HNEeiZth7REe++mgP/kSCz4aoeSU2e571moCYrvRPpTISxAJBg/OWH/xu648VBwKHjqd
t49u5tsHNdOP7C0SsFZ1W+rrsjegQMQGJjZlemxnbWO90b1Sd4kNWWSCEXFiqmMd48Zb9Num2M40
Na+MCNdbmT2S2JZtelwSJ0Z3MO48gYYcas28Agc5bGsSEbapiuZkXecjRNLMC9Nk1yIB3EVm4yEo
y4IYliaTTZAkuu+3nTFKpAw+UdZrHLtdREicKtacZ/ZmJ4K3sUnh5aAL3MGzINB9jFC4Vgm4aIgn
m3wu4qt+RmLp+4m+JEgUu9WcFhrTNU56tIMTWFTYgWfbscS6SkEvmtoNPusho25HAAa1rsciwjOO
8Z4iENiNtsUz+K8LvoX5pUW3tR/H1PyWIob6HsVu/CQMr36bm7sIohlHPorovRn28Q7qdXYzzpG8
AlqH3TIvu9Rf0/wCW+Q1/G9/QK6IzHIfpIO8XoIB3zD3Y7FPADgP1Mj3cL9iyiEcwrpA1jPJcT45
2vNXYetyIhokjtSm09Y3FFfgMRnEbZQx4tavrBdl2AxMBeQb5FBjN6PNSgwyzZF4JQANsQmStQdi
zJON/xQNon9xcjp+MRhcvYVlXJXAVw19GDtr+hr4I7FV88jBNh+MpkBtg/iSuFJ2HoTd9s0Efqpc
uaUz3lUAe14gdJsHlyDszQhFSN6mNn6RVd+M4s3MJmRWhpUgV9Hls0zYDUcjh/zT8qxtEBQCD7QB
W6/htNlqrau82ydVCgKBIvvgcK49uTgSH4ULRBiCIhlgPMSWvHUrMELrKQHtt8pLTMex0eXs5mpe
dK1Do9MdR+MQRgmQWKNH5pzG0n50JdbuFb9zfuTHs5pd3Uu9j/OyfPfoWz1opgNvqvoOpINpMwz5
b4ypCONF0pmTMMMCuQkzx71TNovv6Ef+OkGauS4Kw39ozDI8d10frDAcVmj5Bs1inthN9MXTKrzp
ZFadBvhDpw54I3EFrtF/Aok0Xsyy89auTs5uGxeHcswMkjDtfGe3bNQTIv612bTNnte230HG7bfz
DKqH/nwPD1aLnVl6zrGZumUH4Tj5eUBQAv+fSc0DWrMw/4R/mWLZt7qDCcZjy4Mvy1XTTd9cIfuL
GAvnOMGaf3U5lewZbmd3lnRbwnV8+VBY7rAtfZG8T041P8shK3D1VvvOsoq73neeVZtQfYphADS/
1IeJNU6sXnVEFdzn4N6pGCL96hSOc+kDNz6Vdu+tZ1RLcjUiEz26k20gG2ecl63FbHdn6bTpY1VW
Zr5qlcihKDnDTTN5bX3qO9e1UJIbLqT2UfMjJEV8NzvZ4qrBlVWKmp2NYEjomsJNH63BN3ZRbI+P
bS0CkEuB3gYuegJUwdfEAALhw3DF0BMCRPAw+7U3bZhvRWJVeESOJv5Y3hFHIpu1tESS7ofOpFGh
fPsbOaTxzilsZWyqqUnB4rpQasukMVdyCWiLplAeXZcShbtfXDmGOExMnt9gs4VH1PMZTW3H1XtQ
OyHEdN0WV3qa1XsSNbDLYBTEkMydBhATGHT4yrGPYW+kDgItXVTfC9Gb19JL3CcdVi6ybVPHV7rA
gE0pBHAcdKXuNxjVMADXldff4ZOzDnNAnrWFohYnWWqdYRmAZ0LFcy0nsmRD7DbntuQyoQ/TKRul
B7rEM/FvOfYXRUtoHVCYryehQHYEtpFvBg/C8tS45b1BIbt1XGg1+AOb+cyC9S2BYrWdqVbOqoob
QPy6+qLHmAfejzeyFvrYdWGIDafRVzE1J2dOG+h858dbRoLTOhjrbCMd+y3TQ/titC5nk7k3CYvG
stBF/rMpzXkd5OBHGCgQX50Yvn1MR1Lqp7rMgYCG2cGb62Qb66HboCwWh3QAAmSalX0VUSKQcACV
RNNFpPC0phU6yGElGOJjumiSBxQV5T6L2+Qyd6hA+c+6AjOk7Zscmv+9nQ/ztSBmlPUr7JgJLYRM
GamHFmlGt84BlqwgeaKmMabgyLNfvyR2Kzbd0EbPY9aoOzHUWbtOa7/elcstUn4+0SuB/emnXnvw
2wEERP6J3W8xe1ux+eiY+UwHCI76ilkgTQQzrtJLrDyUm1V8MtQM6szCXK1wb1hEKBzMqtZrNMPY
kUSL9pMC57snyvqznivOIUn70kdj++q34RttBXznPmugyfo7AALjSGN+hvhd39qsC9sqLud7P++Q
nEbRLrNEepf0M5ZpmcXTPoa2tCqtagbx7A2bHjkyRQg91jbsyovhqXDreF2zjZqyPYMBcHcJMLtd
HA3rEl7bEchNeqEfBaLYt1Bo2pOJ12COX4DIxhh1aAHY5WMxJZwbVCdPnCvBfzhRdRXaZb+8A6Rd
R85bj0eQ2m7EpWnxB8Xmtipl+krWsHfihOtszJZIwyyYa7B2SbAVGWB3TIW0FbwyZDEY1dYqq6XQ
bGFf9Bgx2+4Z2DkHFdvtT2SgYYgzoACvTTPFtWJ6aUjfIcJB4AjvKZvKuVpJ0WQInU3p8LpByyBc
OdxWvfAuWdEla3Ou9V6XQuxxCWLR06WPu2wsb8bMlV9lhb3Ar8aHvo5+YOiNXdKn5Us/AAoYRmfc
WvXw2ISjxbxfus9Fipe4jeNhq/Ihv8QiDDcGphKnmk6FIY2jVQzGddujCk5A1B/MJg5WXQkIuRFS
nWYOeV+HlIDpzssUHGyf4qwPxidnCQjm/su1Lx3sgZhfcVvYn1MOqxt8t/O26AaecDNq6Q7Xh5YM
8HXmkpxSmAUtiE6k1XU4dHKbt6RoWEPj3AS17R9NsGmmSrvnLmqcAyu6PkVtxwQJR+7W6d34bZhI
PfBAlSCJsfNnejX9F3TR9V1ICsMnS5MO0bjVvi8D+9wNkdogGmzhRoX6JLRZhYe0oq1cO6PcTtJW
/HbF4lhNdPUdK3eK1hsWP+aJpGfimBoHw2qT69BLmjXYOt5pQcdLJH1zaieq6URHegdR0djwkxXr
RAoQGS6goXAI9jb3lBaRGaDWw8nbqG4t0tzduhlO2zywKD5xxoqpaHflkAN2UKG8H3OSO2XKWjiU
ebuVCKUwCrD2eJxhNhkZCBcPqu82NwLOzGGawyXpGoxZaM0QT0MmgrHT02kbshy4Gh6iW9/T3pl2
fbubPHvmOfVOLeZKcDb2UN+AZjNvKirAg6CqO5JviRWhs6OdwgVzX3BmWvEBw6YLArwvaYUbkyCA
QyEUg1lD0utQjQF5cAYulL4Zk+FdL1nWd1jXr3VFga/F/A7/EOBQmV9IGQlX1mBZ36HXJeuefNy7
2XeLnUW39JOdTuJcYKez8LuBAwXf0z9F2qqucIdMm8StrjutPzMexpCujJcqx24g+rrYAH0RK0t6
3VoZuAwKE5OPQ4TBndQ1+zbzULTepNIUEmAo0u7+ZGor5WDeRHugMglv+5hvEycKnwcTmnGRpV9z
d5ivGsXoal1ns7/2U+bgju6mvTsn5bumttp1CNyOJvTP2wHO5sayWHN9g2JlRbsA605TNs5nR8O6
GcpCbMlyKZ+EUtE5UF6wI/4CvPxk4lvuIixOYzzdoB58g7A/bfo5xY7eJv5b3sh6zbnJPISJ4zz2
KMtXAHzkBppPSLulXOJlvcJn+8hmMnT4tcDxzsTjpCSthOGVmfc0pf2h3g9q7K4LUoqeStKN2FDq
aKOlnZ8GZFE0dCbMR+DdH3HPwT4a1DF0EhxNEOO+dD0sYKMdr+sCh7uoeLjxqMo7Ly7dr0bRPFvO
UF1hvJXrdALAPAcjtL4y8naZj00g91KMnqOn+qs2qtXDlHfDui85P67B89C6lGOan+1oynEaJt9n
g2F7jweDdDfPWM+gbU5GxIiNXpgcd50N5Qev9byBm3OozQqwQsBIwxI2iUW9osuW9fnBcp35+0hF
eiUi39wOM+6N1AYG6eV02maaNyVJnRtl+vW7HUE4sBuhqA5488IkcOGUMSu/zVCKIe5kdXzx03HY
u4489XnSXHfxQNu4GD+HefstSTN/57cMFAa3nbDLhwaEmKE8jVginFUhPf2NwYdZgXep9VMWTslL
EWQtwTnfs9bnrOnifrIipgW03sq1b83la1w3KZRFrz+1enBOOEz07WxNbCEDGYJbCzPJIcrMgHZn
F3t7ozSd9bic5WUS17TyvOg+Hli8onguDilejgd2V/gEsoo2GckP60jmY02siFPvCtCVmC/JbcE6
2CgKxjqXn6NyGOmtdRGdqDzZdn2KU9o1caj64VuLZe7UDmG0zzHXPDOk9G+mihCOVQK00LXD+Gqo
C1KpHKMOd22Kq4oTepvg+OWEYYILB3G9qnCB4d+b2pzYqqZGb+E6k1Oszbg1SE4SjQSLZ0302wrU
GGpTDzPmHnd4pGVc7WqGlkc/z28T17e3dUwJnswMdJwpZ6qTY1o16jk/Ih8Fzd0E8hl6C94bitkR
0k6YEXiBf3DaeV2bjyvX7E181wQAbvs0vadnxXAY508nJ8pB388J6AlHb2N7WBEBSBU7Pma4jgLA
QFjr++sxKoy1lczOtij9tYkoF5tlfvH79At4TTA0Dt5cZk/pDo/btpm9ZmVGZHPNTdifBzuMDsXg
3LYD5EM8dZSfuDSeDA3trTFGKJhRn4ptPUTjC3NyWE0uJ+na8JrvMCSrL3gPs7tMaLhdVF94nGSy
xz5uXwj/tD5Vnk/Yd0ylba9KYlO+SYi++8U7H0qJJzNc4jjwEBxNIy+OvjDh87kvJAfgKSrx5aRN
/1Sb9MULhyitEN/Yxm0cyDfkqb9qr/eC/RQNxDw4BKcgVHXcPRhJ94G2ab4p7L7Z27LoL+Ah85PE
oLNLLCf5TK8/zldwFOgsKy2ZckRq64eKKVuQptdCN+A4Lay0HhXfqecpPVMZ1ABQ/PCgHFhJbec5
p7KcDWrYzn6ipUCLOaitc5t46uLq0YcBFDO7ByO0a+uAOrynpb3zFK8sxylszsUIbSFKvdtxskED
JnR0yGnvl1rMPatRw2vzc7v/AlkAQEoXjk6wGrmHYHXtVBAOEXvvKQIfbF4qbW8hvLNhtAyZOuqG
UwTk+cJmzfAuiPxzA2yVqRUW+kNv5eVxYYBYK7+hv9O4Kvo0+0l9zHxtHJcwhWeTHtMun3MdUkkk
PUurnjkiI3r83EaIzbNUdjvTCAl49DFJ4UMYnFVd+dmLEdjtg9k6S9ZSS81dZMMMtIiVDPzTLMhG
CeOcWUmcAReP64l/u/U0gMAJpv4Fc7IPQawYv3YJ5lESsBdIxzKQiup5uJmFaO/qKLfORVTJx8yM
c6qJauIsyCRh2ySePuceoRbrOOt6uAVzyPxkzk3zfSAZ6IqwiPLNKL0atqQ3Zrd6SujIgxlJvauy
A66xCpo6u4LSgPArb/og2fhjar04qW6+qz4HsIj9vzpbWcDGjIkrECuBpfu2GtKerZcT95VBFFZz
af1KWGtzcL1D0xj++5RipphZF7/HUw3AkjrMO5i2w746CjOJ1n0IwnHt5m11lh68lU2qRPMIfNJ5
DqGlfjUqKekWkkcasIYhlxlYqj73ytBQxTRft89EehX3SH9zwrKeizBvvsMdMj7zI/vEkaRhux0s
4az6JJMSAlYQY8L1OrKxlC1QhKIzD3aKIx39+9w6RIltPcgCjOVE4FPJzphOFVzV2rkkqkS2MEDu
pF7Cw2Vvkn5xiITx+ARnGu18U5dYNpwf38uOtLtWMjOyHQVm86qm0YX1l2v+lHDT7iGtcCWmH97Y
KA0vbp8QJhiESXSYRn98qiOrMPZDOYWnrJ1nENlenzeXuPLx4SL7TNVDxuT4EEcGJmofqN33VOtE
PehM5ubOKTNnV2bM90n5sosHZpVxfsTRnkDzYgBrbwymYeTxlJUNODB06GxYvPVRn9mE/ymmrWwI
Cfr5cjIx/hIMfvZJi3ggcqXby74cAVf6PTdETYpbaqI8jSn/pQkMkOGFuUM7QWVRKlQ8OaMrkMEx
3Y115M/FAy2N+BNteE7QoZDOrjcH43OtfHWif54BGMqKZ2PMdE6khgOTRdTdPqqm7qsa+u7anMbp
5LlZn55DlD/XNGT558Ew4alexCtBF/KccqKPIKTwYK6xaqHJDnv5SlZndAkzXLo+No0dOZvZIYg8
FD2VP8VvpoizK7zESq009hC9bT0aT2RqckDa5jQtIXMjQyBWieiqB79krr9OSTsrN+BXeBrjyEWy
ogL+2tpRCibDtp/pCBAq0qayZbEo1PilDt3mMRuq7iv2S8unRWeLL8JCoU92d/NIVxMcoz3V3iYN
ctsnm1EPT61hty8YP8n1MKvgmTODd+3b8Tgz6g8vdetRHxCe6bHJV4KBomK9QkFDPR4R6AdRU8b9
LksyhMPKtdbGKKgrOxbS/0PdmTTHjWRb+q+01bqRhnlYVC9ijiCDQ5AUKW1glERhHhxwB+D49f2h
hswUX0nql2Zv0WZVZVaZUgwIwP36ved854bnQFbrieZsseAYkbM7FtGfG7uNGR4oJ8SzCJHAfGmJ
+Alh5iAGp4PFndUNufshpENfY+Z2+CEAdjOU6MySHxM01tUAp5JZddfHF8R27Ls0g4GZYnTYiAEg
ZQSN8y6SNZhuK6avCsmOhx7oT0MDtAJzhJhNQ/YEMvbBERU3AaPQjxDt/K+wY/PrFHYrbUg9sjyY
EgG8NNygWpWczBmra7CjzBhMHp6yWSSLOYkBauOVXvSYwoFAlxNxBxqt4EeoFZOjXQ8uhoSk3HOw
ZII3+5AMkVUd6FGNTwaIoYOJ1u3WYWAAVQMdRzly47ItxOc08MsH7QXisYjCtD9lXh985bAzVptm
kDwbmcSNQkEwG/gVjIbKTKKs3lNHg0lqgPw165k+4kupYe4cif6w+6MdOOmFrUgAQeqKOF84gvmh
C4MEJQrPR7UeGXF8Sktu7YLp1Q06FLnXhLjviA5h1S108sJ0issZWLaub8c+1BQdaTLD6I4XnO+i
YVJokb/hWm2AoMQDy70P9gJSQL4837LloHMTLo6fWvfFbtE1ehyyaxKsrWJkvedNeNFIj8+lQwb3
aozs7kFi5mYUFedyly8rc80GsIvmabo2vRhPft20lzqrJyZHFrnMFPXsQIXPv6bjbO7tvNZn3ww7
rgEWkDvAQ433qSi7EqpSnhLIMNFXXzpU/EhTVcp9A6CIXbWqgAxrO/fL21ROw15I0RxNo22ILDXM
ExkM/BZscq0PERw4cRd0C5d34n836VywthNNFN+WHgyfTTY7rHNe3LCImMJwPnCkNPdljrDHS4z0
0nF/34qpiM8jTsWtTL3hYCQWw7KJmnpdNTMXicCnSl4FQwNRN6hrOq21EcbGSVdmqVdNww1nE3Hl
rgeN29+2mbkuvFiKbZMu6T5lXIMCR83hKidSixS7IETliyELp4tU4nFqLZ7FBdF2O7QEh3Md/EMs
YOwXTtWJDUhuAt683js1zBOY2IcoTG2r9R5d7u590cNApy5rvNeSDYUqGcvzoU1G6KqIpq4ZhbJl
SR+/Se0iBKd4yA/RhFFd5ZOHQsnjVhmY0K7bkMkHwi72CzPV45NrSp+6sWOTIgkdqbujywcKLXIP
KHu4eWUeMaNMW6Kk12NQsmFSHdpXHOPVrRYDJvk2RRSR9j2OrnyyiGGVt8oCwh3WuPh9FBNrw5hw
w7STcVJq7E+0Jvg2HsGj/ZrWuHGYgFUQMxIMrPEDy/+94nA00KKeevMqj/jtbubYwkBjjPTYttNk
ZcYZ5QGpAUbUMmnPxez9U/z/P+C43r81N6/VW/8+OQfn4O/BPP/nsan4z/s/snya3/8M4T3/+nSb
V/n63f8hXZmArnv11unLW69K+W9X8vIn/1//5f96+8erPOr27e9/+9JwyFleLcma+jtvtYsm9Hc9
9vL6//p7y3f8+9+e5s9vaMfl63/9S/90ZAfObyjQA2zXHnpC119cc+NbL//+N8/7DWM1EkMXdS7a
Uh85579ZlN5vuK3xOmCUDoC6/ZlFGfyG39ZjPv4PxCU2vP+OJft7favPuMblnXkrx1vCf967R2Sf
gqhFzHGoYvBmuSHFfjLEuE/IRt/WvW0/jomjfuFT/d7Lsbypz5cmrxxMtQWC850DwJFDFLC+ZgdG
0/7MrhpZggwAf2ZlsQpwLGVklefCsYmzMsqU+oDQMpi8f/qd/oNufpHu/iGW/eenoDliQQd1SXIL
3n+KcRpFU5r5QWAJzxqHmoNgkGS2x7X0q0+VPT/ilfiVXcz/xyX9/n0DG5U0Il2S4T2Mat9LikmF
NjT4oGZvIAZ/UoCEdKgdfRk8V8z8Ds5070skhlex33lfs6btoT/qBWtiEbCxKvJJf+nkNLqfhq61
n0E6t+Mhg8jgP00sc94Wn5Ki/ecDt0Ntk9vlg1fATLomnbLcSzHXG6et6pshIttyz+7Hcc9Q/h32
vRukMQ6TSItmwqYhF2+8WuiJa0Mr5xkELzOHdjHaWAhaNvx2AmEnfg46KdMY/gOp57abuslRjjSm
TKy1X9rFkx+l9VtBei8NCgqYZfKEK8I71kwm3jC9QHEhYO1gMD3a5G0S7cHm3LWRuiOw7plUXneD
5gPiNaSelmxS+dBNkzhqGqu3xFY4K9+vTcabYCH1UD+EHVPsxCXSOW5tSUYpOlqgYjEixdwmvrwu
9gEatV0/zcQ4zqOHCFF9ZF7+WcTxi1E6sAMr395HrYNMlqJlZWuO5jTUv5UjHslVEho9kgAbZQ9t
WphMTul/ljo8JVUWbcRSo9H+qd/a0Pe+hAMHOJc93bwMiftcBTnNQ8NB4toiRx0NP0IGw2aMxJER
xUGV0CbPStXNrRskYq2rQewtYei3WbSYYMFmLXuLGqxiwxAnKe8QFxNbaBYSaZkavG8NGYkZ110U
oCV9xuCjIz14k6mW/Cjad1+wVITOKg0V4jLo32Nwm3oVEQ4S5SQHnqYGNtZNVlGsaDtX4mLjo+8e
sFuacNKLAQl5RAzqWYgAiapXR8hWC1dnazeqB8n5ivt+PdW6mhZNCHgyBCcBkoGGjpOXqUldJSqS
j3HUqEta5EuUiTF7JPPEKgWBCPV2m1Lhw3KkBAFoGeZ2vUeL3oAyB1x2sQscqwf8lVF9nIY8gePZ
CesLeXTqqZxrbe6Sik0QPVUXov2hEIBmPqiSuSiKbKs+x8Lyb90x1DlqWDeL4P9XpOptXPhCw2eF
PduuVo6qyi1nV3qntVCIqOxCMpgZ4dlsSblpL4V0WyQFfl5/wk5FG2PK26WHD//H2oN+0xflx9I4
lk1ttY+DNDWqNjoJBFKURUfso5JkBYshWUIWunCJ94aaAFs+TH3wfzIH5c9MtG9ONt/4cYwAFa4k
qe3writWFkb9iPiO6BgsoLAOLYSHLGGkunPaztk1Oa3SdSpLAlhRsBFdIZOkMo/0o6oFM5iQh9Uk
6KYFQu1hNVdOGG9DM7cBp9lLq7wLfVd/zCEn9dfj0ERPk19wIp/mCARflpNRKRgLfZCN7zzgTJrE
TV6rqaTzKQoudJp55K7UXVZ85KmW+TYpqOKeB0cM3Y45Djx2VCBhBNrcgYhfl/A5khxPByt93vsP
zhgP2Vfp+PxVkzNVcGKLdLot8Sqqgnzo4ge3g4mMzqDmsKI4fpQbBrHW8Bh3aJKyEaTyVde5zN0q
8n7mFe5NonfRvHQjtK9o3uUcg66cvk4vHsQyb2f4ITWsa9B533ltV3OiKyy9QUTrdFzJTGUr6gf1
pHMPmlGV2+ohkoLje0Pid33sIrvwiSup8vqKJ9eJr0diFwvmedN8cScJisAQnlmvJB3w5gYUkRYr
PyL2R0DxzcHL6e4tMiuv28A0tW5jtEvD3nBL0HOaVegLXV5V7IfMbx91R6z2V+o8/8YrBuRipEB0
PeWuMwZbYBnDK9SiLjx1eY1s1AdODnvWMVsEXnB4D8VY1fPGKguCzyYdVF8CQmbuGyvgtAmGOKUo
rpnapWh7Xsuya+VK9yVDsCKTRBUAl1kFdNMePWu27wz6IcRHuClY6bCqUPM5+UzmlqcZB4ss84l4
GvuDiZ6JqVxup/7JwygDDS7JJ3VfopZvzlaLLOLcxTFtbZesq+zQCwKP1rbfZ7eBHqHDGAKYBExD
ZqTrHi0jzEuZu+5N0bVwqTwOXneFV7a3hH8Tgde0rVMePZcIer6RD//KnrhxYFj2XGqjsZ1mrzKF
plx6kxiRB+n4lqFEd90NTZfcSZ3F6GDpxu9pgZBAAAbrloBP4NMZ4/+DR14tCDHZv7jNfBQToybA
UmxiK/qO9UsbFqApPG6PK3/o/EWqlTWPEPmRAPR+biIi6+2PdRCJV6FKUrYl4yOSYJDsdnvwpuFF
qhaZ8sT6XjpQamyru6nMrh2eo9wmE9juWiPd0flUT0WdGHftZCqUfKjl7xSMBos7HN7LfnSrtN4I
vzddrCU6tzfocnVJYIxCIp55Wt2wqVL9FEi91LWZSj6bENpwtyPTi2jvFhwxGQEi00SeVH71SraL
TVnSgNujU2xQQdGbzI4dxvjuygzrPj1NrccM1JfDegwLG9JIaYQ3gvbXJSLfFhUHTQHSEQG/kTRd
uOV8avDJw0V0kUijrew6ZL0NTvquJgz9KqIU7I/9ZMcUB67bfFWTOVyHuaEZPDFcoqdqCe/Mtg30
TPQqeG2xBrUbord6g5vcms2bQWbxmwoHs7rCFT2Fm54uX090B62CXUFaELTsyBrfcgwK+XVpJkzZ
cfoaamMrqtgVlirGza3gvLlyuzJZ07h+qwexRIyp4YvEzpG2lnHVKMIgbKcNP0W9vba19SzJW488
Q57MNuhItFDlpo86uSv8FsWVBecurtKDJXsyFoVgwuQH5WSue4cDIXo0EplXZdrSji778DVU2KDG
yCFQL43iU4Hf/NiOjXsgnlCeauSCm0agkTMMad04KCPf/KAim2UQ8ZMRlcXHBCFvwtnQcq5aQRNv
HZhDce2mpfVVppU4GY4/ncAjsl1nTrKzozz7FLSe+YS85DJ2IR2nqpgM8pcoFEZruMxRf0NVisKp
La9jx/mEm4LxOHgBNFFtdxwK2W+UiuxDrpmf4uOi855JHC22PjHOMQ8qIYdM++jPS2bnh9SU2VUg
LXKlEBytcVvm2wwJGVPp6pZaqNlIZD87EsovnSwoA/rR2vvgn8moPYsoIJwuBOtp1fsiBfOuOU1v
wrI+qCo4DK535SrMOcodX0Ic5DcN8mSU1DGUcyaXSCNITgIzE52rURPJMQTDgeXhm4qaYu8F3ac+
iTYyyWPAx9EHU1TRytd4XayhITqsr7bWRIASYcYn3Xftl8QuXpqE1Zm2o81oJL0KPfvQpf2uj6p7
qmQimgDZx91A6WR4h6TqUWb4LtsUkZunWUcM/aVpr/FIEV6qq63kQ6wjBdOR5g4isCq/a62AGkk2
xplfMF4LPDKXdAarsEJwj5MM1dUZyGh8qJ2xW/Mo0XzAL72rO2uHsri9o3qf8hU5xnScbQnHqTW8
V2ml45Utav/RsUf/lf0tvRkK8cmbBw9ZVymvVWjG27YJypPhMj5w1ATaKH60PIOVYgCEyhFvberg
JUjNc9eF1YGjkHyl005Gc+WDIoQK2XiNd3KMAC/7GM6fh2LeM0VaiSj9aCvf2ox5vPE72o2SoWYZ
ty+y7niKoiA6q3Zu9y1p92vblud5QmeBjea5HtJLaGD+GdrpCBavhRQQFefI/Bra2Hssz4c6nx5a
Sz22nc9Gx2uRnWAU68CtbnwfhVAfWs9ULpp52MjdV1eT/yK74APkFGDM5El6LZ4PItenrUKIzzaU
YLLhNtfyymn8dJ3aQCYdaFgXt6qaKzt07/UcXDCNqH012/6ND070s4fMBTGkDnZhKK64R9Wj3xXX
DEquGb/X12mGWnnMz7VDRGlUQDMszMpZJYWnySYp/CPmFuzDAyocY9gh0tKbbh53Jp1f9uOCJHUC
asaTG+G/c92LYes9s4Ca1pZKrkxHBF808riXEBYNTGmI7fg8yhe95OKiYS3b7agD9yZNVbxmCJAu
3H7rvjSCYmvEE5mPMe4x8OYk9aEi3CMLcL7GTpZ9qDJqKTMBxKjqId5A0GRiMY8fyoE0wpZJ8smb
y1NjLv5Fonzv204FpzGdH83ICA9mI4KPk0V6g48Oh+yiJtjWQyB3caVPC9RjFZdGdqoL2zmQlQFc
2MQCwMAbqnij0+p1bs0HLUb3UeFG3IwhHYSY1R9kqP/YkTJ7GfIxZhUjRHW2iTCNTTktUKlmo4v4
Q253V4IcyZ2uchydTT3iZ/NdegNaS/9jYgNgp2PdXTlhxQmsrTFaZVF2JuEv2xnKQUFD7WyOCBZw
TpnbwFebxtJiU5Dex6aMFGx2ausWWBZLfYN2zW6MeJ9FDN4N5Wb9OrYcZJp6rk+WjolyqmpjeA2i
RN7nyNFvMdwS84geaOU6RnLl6lzs5JRfcerEL6An45H+OFJyR9Xe5yCYEL7J6NX1uFacMFUS5jcj
rUvBAIhM+I0S6mj55gm+60RBXsrjFJnm2uyE9xzwM5+HgCCrBnPMOUX4TZZAQNLsRKDAjoBXeGoh
kCvhJfIRV8T1iAZ9jUQN0L9VkL42UA3MMOkv6Kzrk1/5G78R4TN9TybQA+2DW4cB3KEy0Qvi1sx5
NGNwMGn2LMUklyEuBUuhTOLd4jljlRuvncaxaYRn/bnK/C/KZ60cGhOmqXuoTWyDbb6bSk6Gq3bo
oi1mg5aZRmOfyprbtQc/PZNjgOaUjoIjkckMVRE90ACfeqTlbehMdy6pMk5/NGLM5JxBTaf3L5kc
kijb4rBIXb3nfNZpoiQT5mxInno7qZjZwlQyKA69HlUpvjGRrBmD+phX0A1QPm9HQqjINB3hpH4O
o1gNxCoYJdnTm2mSqb91DdKtwp3p0EVkM++bMXV2GN7MRn+xRiuJ7txePMmx7odtZmceyfH5zJ8K
z6MJpRPAmzd06j5qrWW6Rr56qjknQSYIXhi62FX3WqicMdthaoPel8eoVGg0oV8TQIObwwciMe3n
2bPQdg2+U4WMSxSOzXlXJCMjhWMwGW0xk88wD0zhya7AVmTs0jjqwnOOSNPfNVbZfEr6Fv2+cO2d
k5rkyYVlF+7mJrc2hG8wXHaTfk2O1j6q7C9sunIdlXn30AlopqsGIsPWzQy9C9wJZm1EFqQXNd+a
dmh3Vck1xTb3ZNXtFjcs6km/ue2UccqFaZAaHwNfEi4H2MUkFqETZIHJWTD4DT9OodVtxcStKTIM
pKYn1KFzypJIKmtgCK6ccTmNmS+V11cnHsVul6RFcJ85lXEe554zoyqRko2mz8zZRwfbmNB5R88Q
m0j6pAguwh3cRTxPiycRl4XJeUzCHu4JHWSw2aLIyZt5HUtkmBhNXX+LSYCz02QZ+W1U6+IjIRhA
umMfRJwbNGLbCaJaENVnGQZo2+J+Tfo0LzcGbct5RTuJjoQWKeff2QuMaUXXkVrCYgBwHNMoXTDk
ybBpUWc/pxk5KpvEK9KTzU+7ySUqfHexfKJbLZ/MhUKdpd2EonH0NwCNbqbeLY5SdW+CMMBc2/3a
6wYm9KQDmGWIl1CLo1P345YMnHQdz818Dw4yPjR9hxOTmccTg/i10ZXUGuWc3hQWpw5s4803y9Ao
evrRJl9VEjtpGMYlyxxnb1iRxxSf3LWxTM+gkgwgloA0LLM+lWlZ7qOB0hbhUwn+XXn0s5hIBheT
lBMkaYaD4qrXD8KZ/FfDSPCo+aVz7Afkde6Ikqn2DXXqkYi0DkYLmI9EB3T6ya/ms/bgGGG3tLu9
mYt7Z+zZ5tXsXJsE9Mla1WsITs1RBi7hjIuNF43zIa+t6b4Z0RFkPOq3aSYIUSsie9/6rZZbRtXE
CQSOYwC8IuJ6M9LIuIsJVEzXNXfFMy2aeAuei0zkqq7WKdjWjYFOZe24QfxIrcjk1M+46W2juROD
fUEnN2xLq8BgEtmLHDqeTmWM827nNJm38Xw820biV4Rl47APDA/LBbpx7mcD4BxtzjQ4+2nLZKkc
5pipkxvuSzca9RZsW7AfEY+Rbtwb2yrJvQc8IVhHzD7n+w2w2xcPttyg9/hoegE6uYK/4uURxpXA
on+39dCQN0bg3VXgT2+7aBAPYHm61agXj3eWQiRNLZwhrAfWpjLbfO+mDPZyoth2lS22rY9ZN5Ly
szJdvRrp2B5yhaNdG9UMVgHFP7Es4ivk2O4qV9DUlOkRaG5yBHEt01wpyUDeiGYW/0KrZ07sXhGu
UuLlfQIx6O0uHNa6Nw9FAbX8JZtShycmbrdx0CKc4Yh9zbA1eKS3wQifE/4n6dOZXHvJ9MGrC3gF
hZKckUTJ4HGCpFCTJ7s1ZDodLNrRw2h1pxhXW4xSJzE+aKIyuLoBQTKlQc4uDqx9PwlxsmJI1dJ1
1ZPsOfwyHbW+2nP3LekpkmkZ1x424Gp4wGR00SYDWTnjBNUaBD/CKuc4oo/HLUkpUY8xbT2d7DLX
Kbd57r4wdUAMNaOA6DRFvkVbgDqOHTjM4mAvmsG+rsCkH+IpxA2O6G8j57o5gjKZdkR+qNspcfD2
hqW1p1EXfdAJErug897UFMNayNxyH/gWZQi19pd2kAOGdKO7QeRKABNGkm2A/HblSZNQWUYi92Ms
X+hE7cFibVREVeeFyclNQ5wQCvICatYj91Z98fqyPirlEXdieRQwwBV0t+PYE3PwaXm861CKizQW
mIAI6u2E1ebQY5rky8qPld1Nx6gKUxKXyVot29Q5aq9o70zgo2ukk+g7UkHQvIHlI9LBWKxhVnOU
LoKWMHLVOZ99kmT2GFcIoW0ap8H4CkvgK62o+QtEfv8URjRVwoptwdJ2u+5TPA2x7xu3+eJJMkqj
uDFpX1Vs8DJ9pA1Q72zGDWuiN7xj16nryqqqK/qMyFcqd9HahjfEg5xRwERrfMSHIDWI/hL9dJfH
aGhrHSfPIfVGvkWRWKZ4WK2WlDPfD+51LBb5U8lyilM720+iP1aso2KyH8YxwLaed08KP8Yurbk6
oz3daGWqQ4HCEugggwjXu5/McSFweLNw1rSg+nNqxe1nYeOcXRW+lXprp8YLtPODKCedyDQ/0UHo
h0/oI+ZyTxFCIkhgBkdhotFl6Fy1a021bpFv4zsnv8nr5OgFiWW/FBE+v8Bb8uGI5aWw0K/Ki9iz
zGXUFHl2tY2lvyX+/XnIK07i0zVNkH7N7BHRQ5231w2Oczx4bo8wy6MQ1k5DS3LCQ3mbNpTBu4D8
GOFZAUccW1jr3sBsNtvmZ5sImF0cyeBNO1XPXtxMePWm+gayvv0YI4Q7BXjHd8jHsnw1wpa5j3ui
U4o6sxCS2NNqGgYC12dqgXVZDd2xCHkwPWypK8fJ9UPd2i23zWzdN94kt31gsAGjmnf21eDgjdCu
zC+ugYB9k2Qjp1aZSzj787h4QJhrTRZd0tJ0m7uJjO1ni/0NnwJP46rCv7kmuMDZVv2QbKXlqnWN
rv2R/osiYvgfMR5OfJVpjmB9lTbPKG6CM1Ol6KRL277o2vQuS8fonv6Od7LzXpw0zn25KjH3HYLM
ifakt7n3A7vaY8P3Tle4mosD5SqSwzZoOf/m0wWW6aced+pHP7Rx6o39gBrfCpfLUnXa+jQDDKRX
nBFKshoNh8OK9PQnCa312SpCHxtLa/UUjV31RSPyJ/E2DLk/OJ4Su8nsJu+dA2fskA51k7lgUBP4
hciATrnlDtcFuanP8VSqNecmc0MCCNxgH/PKo4QuvI/yPl/HtDAP3IvRwvFIWaaNgtRdgAda91t8
7zp5xVx0bgg3MQzdTdsaXifnDGhpvkHyMRGuPPWO20r6nQ35YZmhivHZxG9OiC/dwHjdcVT+piby
Ugj+nXJ6b6DtJM7k0B12ldMiARezjSK6AtC3ypUwcUoiqS2XoZqPCJUw8HqrrK590KqfD2WkYjpB
Hi7kzgnynU8j5UaPov7ktDbeafZfVqbJEfYtovjPzN8IRvMxQe2iqbNvaNZS/uNcpMUOJNf5KLDq
fRiNjsEAsxebwIXc6jZ4jIdTQk0DQMAwt7Kd5FtIGrl5Keg4buhfzo9dQWgj7hR667ZPZC4qpqgR
D4OZcaP45rbXhJcPy3kqurSkX0RxHiE5qh+zLvgUda9z5LRnOQryoGIFLYM7fCMn94q1cU1nuzjJ
FHQTMextPdMBZti7h9Is6ewRmRLE/iop42udM4ImoIkzr7riC8N6sr2N76b3nS30Ljc1cRfziC67
gR6EHmYVNO4KBNKdZ9TMMGLwyjK9Sdpmp6aZZZIg3cOg7Ms0Mf8S3RIXq+Z12iNpRtX9sYqiGssJ
W0XmOSuPtBgsIjGaynmL3PPKGFq1G6OSf89/I2yna+bJR5t8NJf84CxFbTga2HarLB4xW6bBQ8Ap
cJun061J7GscRvU64hnZDMWwcfHvo7q7GRCRstn036K6vps5Saxtqvl7g3FxN6ij7eVnxETA4jJB
5xwHWzsVh06bwV0yhlfWAuKK7fajZZafAc/fetqmQ+nfxGUlNmESfHNy1AsKrt2lyKrkvtLmua2m
L2XSjQvvY0WTxF+1TrCvWjVvBcrGDX6r9FSyNW1numQrFLAdlkg/u8o811pzck+o3VPcOZNKz0mU
iokjFSOMemw3TizKXUXbL5nVNd1qnDoSQ+Ds0XovjHNB9kTl0H3pIGcRrsJxjWAnLmRCuIrdkBpT
Vf0z1wfMdXpldc6zE6VtunZdEVx1LCF7Kj48tS3Tp3yasnM4duMzD0K0iqw6wz9A2PVqJuZtg15+
nFaR8DC3pNbEo1iGBFYUkAc4v1odbWfN1Ic2bQT0BHVisgkKy7xxKWzo+WLobqsmR1JBUgDHvPjV
aMkEXPoTaOWHT8pVzrdl/Vorsyq+xExgulPR4g3hq1OH3aUEh8tzzGBsorE4+uOxc0cOdqOwffc2
KDWxrLrL0ge3IEqa4k75oIbASObgU+smw4Xd+fBwEm8wvynW09X/lpU5ZaFS2SFtKaQ+2jY5J7En
ZPvycw2M/T1hEREMLFd6ih6dz4inL1r0QX9iM+eFiLoGaeXBIarzvnRLeRkxAAiOyD5tkgnNWoC4
buCKZ0rRgxbIAOArySj+WKvGvkWw4BoQaMoy2E+u542Xmsk44SojfYyVRHBabslzm/LtUI2BxXm+
JqowTidx7fg1L6Jd+krKGZCIkDJqbVt+ffufVLn/Ae3abftWP8ju7U2eX9v/H9RpPxWnnfVrXb12
38nZ+Av/FKYBWf/NCohQiEzL8YEp/i5MI0QE3qG/QPj+pUz7XZhmh7+hYUN9RtgwIGDbRbPWo1VI
//636DdGqZDySKWAvO15of/fEaZ9TzU1FsmcC3jFfIdjR58zdQ5KV/KbyuY6RhZ/7YLK/BVn8Hvx
1x8v/070RTmZsMEUVK923xzjfLrWjlssUeVEkiHmJ355CikRV6Kuf0GK/l5q9++3NKN3fNbUboKh
7YP24NlCjGsmeRyK6ND7bLCNQJEqvNm7k5mRFOufP93/+RpCUfz+oWb47zVIm5oDeLXYXY/oZq+Q
WzP0//nrW99TEv/4Su9WDfy6xGqwsB1c5p/sXS2cgT0DwuS5pEc+IrzI3M/0XW/7kgzJSufhXWsM
Bk6h3jB/AaX+Hjz6x2d4xyo2StfgDlXigCIKhttouom5zcdSPbEilf8t5Ogfb/JOq5cO0qMrHjQH
J3GGh5oR0Le8FCEKr8Sgyf/zy/mjn2v5539agycwLz55pu1BZDWZLaOjGvT42hd/8XZ4x0uVEle+
B18C62qNQXfyx3sPjffVzz/9j34HFoQ/f3pMhHKQndEc8Fm5T9hKZgAYNbrTpQS37P3P3+VH1+jd
smBSfdh+GDcHixPZ1rAkFSHe31/cSz969XerQo7lyMqCvD1gZVH3A7rKcVORWdltf/7prR9cpPeM
ZlrWk6uNpj1A9ZrG2wTthXnMpQ9VyvOp+qj2VEv6rNkMF86wRXakkCjbUyD7Vlx7Ve9mW5op6GNk
FnFqmTAdaDyHtWX96iP+4Jl+H+6hs2Zs4O22h3gOKdBVY/bptnATt4JUlufmx0wW8xtdCKhJ6NJp
JJtO1GxwdGNx6VHmDX/txwjfLS6ei3g/LBa0iTEyP1FUhBejVtHnn/8WP/it2aW+u19VSUxwPubi
kDRJfQFJA9WCcxM+w7/2+sst8KenOclaTIxQaw8leiTgh1ZdPQVk0Xz4ay//brGQo8/hJid8GSNG
To+9y7+MWlS/WO9+dHHeLRWKoRanxoKWdKR75q9mj7EmT4Pgrz3G4bvFopy7gEzusD2EHK9jSvlE
PNtA4eQvLv6PnrN3ywQb7BxzEBUH3UmmimMwzi6m0ZGppREnxref/wbLrfKHkvv3XSF8t1zYJh3q
MiAIIBnFdANPo3+DkWaFVz23bsnoRNG3/PlbLTf9f3ir4F3xQMy3RPFsLpGfsLLWnuUW8iGwpinA
MRxLa6P4vmRRSptB0C+Wgh/cBBgMvruDQcGhEELkcIiILo12gZxEtKqihAntz7/UD65f8O4Jd7pp
ZHg4NoekaNFRrDR6PGM7GngTyYHG14Kfx5f6F2FNP/o6y6f40wOJjqu1YzrvB9W3Yc3UjZjd7azS
+unn3+ZHr//ugWeeamIOtqlYC7QeKNj75qtL2yj8xdX60esv//xPnx87XgupLyP5IsJAji8EdxTh
xr/4sa3lpv1Pd9i7Rx5LEcNhM28O9PzmvTPKsPySJlY2bU2jSO2PhgH0fZcG6YhNsyJC/Vx6MUMd
DMFm8Islf7lU/+kzvFsWwFQNrmXxExn0mV7iyrG/juYMgaGSoXH/136md0uDbxiBLzpNGd4xtFvn
M8SMMQ6CX6wJ33tbfl8T3rtJ6hKMS+BUNMJArPZrF8pItE0A4cRLYxOSltNnol3FcWgBdi0Y99L9
cr78/Lv94IF6TytnGlNo4VJekKxsVwDQIH4Dp02lcZsRgWE8BEjEmsvP3+wH9+N/yTwz7CQO6pIj
VI+JI2NaIFeQX+b4F2v4j17/3epAgraBI0KKA0R9Y+NUKMJaSUrCzz/9DxZU/91qUEVtqvSyPae+
WwNWi9QQrFQy1CclWp8mlpMF34bJy8u/+HXeLQ/aqwQAVOYlGTGuK4WAoVP/l7MzaY5bB7b0X3nR
e0aQBECAi7epQSzJ8ih5uhuG7WuTBAlOACf8+j7l7oWEq1JFYGkvIBaIBMDMk9+J1JXBL714Z28g
TY68/nC+V0KkP0GNUawPaGdVZWYDu74JUNc/vD5vF9Z3Qp7vQjEaCrsK8Evwa2Bk+Bm43/AhZqqE
6U0bVt/A3RGfTaByDglakqs9EuQQ573+ty+tCGd7AHIs7sB67E+A79JbaKCE3IczSjpXxr+w/STO
1pD2RnId4hOm3wp0neKGy6FrABcerA8oNdgHv5/hXBuKBsl9k0f9icyoRaSoquxBPemv/IgLk8Sc
m0IHknifnsMSbVL5A9Cy0QOS3sOt17Mz506QJ6YCVAzfqD3yyXdoXHsIQGK78RvcifgSyOUhiA0G
P5u0jZyGN8gaR56jOxEP0XCs5mLEtGtC3nDAF/akazxvzMwJ7xI+ZqkKsDYrMJ9+gO6NsuwcJdpz
3p0AB+MEpfFq7U9Sbd37jgXbcUjjqzexS4vGierEBlEfW4Wn3xZUEOoIJGkouP1eqxO2W1s3Ke9a
fAmNqkMDelLsLaC7md/oTtBKuLIgb5J2p1VCEDqfizh98tlvbCdSDXTqKDpiQyg5neBPD92WSWBK
4TU6dSJ1Qhsm4O1TdwpWVgBWhn7IuR+bn36jO5EKKTigriHmpQ3Oni9wTtpV6Ik5+I3uhCpP52ok
UHGdwIYnH20ICBRuVVcs7S6sRupEapsUM2A7mPYC5PZyr6cRKdE2Cqdr1mCX/oATrMHMGh2BNHGK
zo0aC3RdCa7vfhvwfxzq0PfBSx13JzMOH+jYH2ED5TnrTpiWKKnMaQIrszSxM5Cj6NNZ7wH5GxfP
JemEqmCD7Jdh7GDlDArkoc8DdFgxEHu++i0bJ1jZurFoBBTwpIFKw0bc6U/TFpZXMuyXXqsTrvAS
huSswaIED083b5cEfO9DoiOUobwenzgRu4GZZCFnhZFWHQ3b3jTDtuzohKKa31ZJnKBlIy9sdN4S
FGnJqatMdM+kWPy2SuIEbdnqqmwg0TwRdHUeOLhZwIMUg+ezO1FrIFUYJTobz4tTgpLE7qOWNVfs
xS68WuJEbN+vPFwAlz7FgHNkFrrVX5BJ1+Xu9Rd7nt8XPjzJ+c8++bbuaFimDYq1JzSHxghctJfg
6+BbC24tM+lHi37RUz0YdiUMzk/90p9z4hhSHgIobI9zpeol329rJLdduwpwesBQvOaPfmnOnGC2
AKyhLxpztkJ5tA/7goIkTbnfVkGcUDYa7peqxmJCQPObvu+m29Tk1zzeLj27E8owvJiBAMcmiu75
MVunbryDHtPzsuaaIUNIyyYSYaPYaBVBtTCUHyCFhCjv9dV04eFdK+CYGwmVc9rALgUGNUUU2uPK
W33tHntpeCeMQZxJNKnhLBRtixIH/HP4FtDETEf0AA8DuPTrPN2tXc67d+irHz+2kf4UMHnGKcL8
ooW6EbBaWlmwAyiJk509o5b3uuvO2Rydyt/Q95cfTTzm8i2y5Eg0TaLNwZZvawGc8VTDXEWjL6cC
ZJeBVoDqw1p/Ru9u8xkeJwNaQTQR/UFQiyoGBAcnWBqy4AYUoSp8SzhwfBlaWkcg7FcDkkUATgT7
BT8VApk2N8kfNG1p8XG1G3DzNBnhYrFVcLkqy3MXyJV3FJ2j4IUYdP2+4dQUWOi7mxPcYyFig8Fq
0tyA1gO+gLW8GbKipRvbh0Az9vcxOgHyTIp8LA6dDQA7jRdgBc8oItqOV06X8yny0hM5GyjM+Ugd
K9Xi28qaR9PG1Tskqn7kywielyWz3ElgOQRao8GNy8ceAjG/9epsrtsG2R48AbtTIlWYwcD4GAPp
fOXQOT/9S7/qvIqfbK2sXRbwMqruZLUZ0GpaxNsBF3aoagB9vZ3QrPbo9yucTVWPoQDDtG5PjQA/
OYrQ+G/RS3YtA38p6s7r6MnvQB8EFZb2MFAHLvgQtJyiASIlft93rhku1PwMll20OZV0XmE+ZzQK
UXwS1xy/Lzx95NxcTGermRZbc0LLbJ2FVJi9KdFJ4jX1f73Rn8zNls8QHMP18ySbMfmeF2H6fohG
fuc3urPf5TSozKJhKdqDkH4j523MgBtJrm2nL6/PyIm6CSY6yRBN+lSDIQEDAT3E/87lhp6m15/+
wln/txT8ZG6CHO1GJLb6RNcaeJCmBzxwR6tapKitqubL63/l0vs9//+Tv4K+9KWm8D081Z1ib4Dt
3x5EU9kro5/n4oUYdp1Wy4auDHRPc4K5CKyCIKazOdCN5x480GPafdfLcbqyC176JU6ctSxh0ySb
IAvFVN9LHfxbpbb2+0L4K2R5Mk02mqQuuzXPwPdfM+hu0Js+lvOVMLj0qp1LS800anFtPJ7CcIWZ
DFoRCoa+KHUGlCq0BVyZoUuym9AN5r7nTYpu3JOGSHu+rYtpi7MQiCVAVkjZv4FEXoOqPvcSvzFO
6/ZACRql7laGjvh3E1CD9sqjvPiyIBV1Tg5gb9WE2kyH/nioQg8cPg5fcYIH9MrhcWl8Z1mD5M4h
Vgzak1ibr/OM39Oha9pvMbievgFuaTCi0+WpGAb6GAEqIIH0vBIyLz45mmXdTaurCL5U0J5StGI9
gbRUHdFXv/nMO0Y/B+qTdcw0XicfSXGqLYJzjx5W8x0cF6585h3jO+9VmInF+MJNMzGGIeCxITqX
FO0OXptV6LzVCG1yajA0zYDSpt+WNUqzFe6BX18f/cJmFZLnc7MqEC0otP+Z7JIApFHg8HcdiEbw
HOq6Yb4hcJq/Zvt+6S07m1U6JHMtglBkA7BdhxVw6lORkvnm9V9yXisvbLuuBjIiKIKbfilOK0wN
qt8c6IX+Lur6dskCwKXNEfm9pb3jYRBdWbWX5s7ZwbQqajmkaP2toGvft5pRtiN9NVAo6iIAR2F3
hC6U13/di3OHvcPZxeZVlHAQlQEaDiX4oGW6jIA0kVBHV7bjS3/ASaagjTUHFhsuOWOLXu4d5WjC
OKgV7Q6ef8CJcehVAOBBwzEapfPqG2hK28dwDFPP+Tm/oycxPrC4A+JPBRBVdfg6m7foIEV8rd5/
aXKcKLHzWi0x3WBPG24TugiW9EarlHvOjBMXtRrqBCgUuHdHLL8dcRd/a8xVjdqlZ3dSD2nRKBbm
Ks4AkmcrPlhgOHOkZKA+UkasTCcKCPhcBNu2Oi12gfVrz/PlJ248tkOLCSR8B6/172oBRbMtQEgU
zSnfZIXGpYiCmVvlfr/BlfGBBpWC+cLrk6Iw2oCJnLmHjVP8WBRW//H7Ac7y72FAQMDGqU90qfo7
w8GrU6MpfviN7iz/PF5CEYtEnsCanyc0oKwwj8QVvfj/TQEgyBa/uw//bx/9n3ZSH8DXMfp//8+F
VSScM06NE0NvDf5AqPn0JVZt92m2EWv9QkCc/+yT8JUVHFgAslizFo4B4LxtcAZDE0Utb/zmxwng
Ls63KSm1PFlIWACR2loLsJCCH/Pr45+n4T+Hj0hdid682j5Jmrw6L88WqG0KPhngYWzbo6E9ufKS
L/0RJ5L5WIA5Z3O8g6grUQtHD0gOo5WBwZWxQErGM9ScgIZyVIcx2vhOZAImuUNHDpquIq8KpAAp
6PmbrhM4sHbrKE+t2ICHZrmC+aUckm+vv4gL69SV4cUzOM8AEckTWv5+DCUSGsVAfSpteHQnhEEG
MkkMGOBp0WX/gZzfBCwpr0XYhbfLnRBeVksteu2qE7ygOaz92m0CZAdeBo+pjAav7BV+gxPHsqBg
ovZwHUwArgN5T4iiAFGLCK+qG/6AE8nBuvBSMlHCd3zSx2GCynNeY5+bPAZ3wrjnpYBzcAL4W7GZ
DJ6vgM3wzSvRjdGdc7iv5wUiIAKg7JxAhJxEEXvTlhJJYr+16cZvyGKgG1mJ5ovgcVMpenZHYW/9
BneidoUgeI2WogJDIApgRonPHZQPyePro78seBSpK5YrAmCgYEKKnmGgAZpj0YsSbOUaX7Dz0Keg
XZQT/QnnRVU9Atcf/NgUGB1n+jty1D41FDyCc0M1dbD0c4ILvkVT/g+2mPpdC47z59d/4YWNI3GC
OyLjzGpU/89eUfEt14M+0A0tTX6jO8EN2LJdGTIcp1EW6RuyMJalYGd5pVsxNU5Ud01AQt7glQdU
pm8YrCcOZs47n3IiRndCegVVtYBfXnGK0vwP09u8Q86kPPrNjBvSqGpQU+LTf5iQSgc3tjqusBG6
Mu/nCXjhXD7D4p/eKxT4cpUI0T+dt2d3vQTmee9KIEnRYgCcKLnyVy6tHSewR0pjaFE0VubSrEUm
zzZesMNq9JWD/9L4Tmyj6zCRpLBBxgv4qUwgNNNxkQevF+BK4NAsg7wR7FIzW2o02ikKT8wt94sq
VwE3zNhKpcDgaByEi0zX12/ALGV+a4c5MTvCxWKOZJBmwAhV92S14e0QwFbdb2KcmFWoutmuF2k2
GZXccLYlN+BQKc9pP6/YJzfeSiUMNDUYyhPT/RGAt6JHHy7Lfo9+XkhPBo/ljFaUQGPaQS6479QC
Z7WurbLXR78QVMwJWTKMUTvlFvmunqOhisLPyMD6Bg4mfQ6HS88JckIXRTa7oPUAX/QJiUGWPaPI
YQrld5djTshOEk2kqezSjEspwVJJCzhwxe2VIsylGXICNhKrsSbPse2MoGaAZCwBTISIco53ZRst
Xtl/YEecuzRcF+K5REsQPOtbDkeVMltR7Pbb1Khz3PJpxXE+VOcjC1T7CCzuI89hAvn6GjqvxBc2
5rNdyNMVWrVyhiEyaguA+SzfRphAnmxJzAe/0Z3Q5Rb9GBUoKNnSg5qITuKvejOR56M7kdv1bG1H
i8HXANQQqvIvVAY//R7cCdx86iBCSc9+xQBJ3BJSAM8EkuS1HqJLs+5Ebrp1xnL4+WU0bH+FgNE1
Par5fo/uxKsBoToByzSFQ6us7/XYBu0urCJok/3GdyJ2IMUM2f4WZCA+sy95RdMfDTgxnqM7EdtS
uqRrmaSZhVz/vkGm7FROsecZ60rhgG9atnXFMbgMdLxVNQ2AYor1ld3mvKpfiCVXBxe3MV0iOJNl
ZFXksEEZgk0Z3m9gganl0IDZ4/eN4UriYKnQQnIxno8VNNvC5ASUR3Bfvd4vcWK2WjHdsOoNsqaP
18zU/JOarn6VXpoiJ2bjHuxzCeE2Fk9ovguzwfw8njdi9rRHj8Y9G1Z4VPr9ECeGJQyx52Wq8qwZ
ogJsFtDWOfQvnu/ACeEknTeKJgj8Ej6CtYUbRPtriETud9cnThQzRWPA3iDfaSUJb2G9WP1CUqLw
+4RzZXAb4CczhXtfRlnySY5ht8/n1TNF7BokcZBI61ShlAWP2+FYTVF1aNi0+S1PVwVHqjZpJC2D
bDYbOUidwse1McSnuipSVwQHzNBAZijLkP8kw/scXuG7sesKv/R27By2itsR+GIUj2xU5DNwe20D
UC3sdtC5xXMu/ZbmX2zOk1snUOy05DnWTjTH+Z6UxXK7wq7ryso8P+wLu1zshPAA36nUom03q0xl
FT4SVWzeGBhuaxiWw0tj14IZGe5bVcPExyuSYyeSDQDz8JtZgqyMZwO/43k5Qeu1fHp99Es/yIlk
YipiKVq7s6AS8k9nN/bYa/DCQ1zmwv0cNf2XsGnWb6//tb8SnZfmz4nsQeTYYC3O/i4cEnhNlgRG
9RAJtfmHHlj+D1GikIwaU82ie4CxoRY2i43TGwDU7NdmVWkFVJxt0uNWt+H8qZgqUG2bpKzCA3QU
yeJ3ELtKw1FvSPEVFGBJU9B/4FcAhWTITffl9Wm4cANypWNpBPfnqFtxSwlBFN5Mk57gYuHVLitS
VzhG+wYXcjrkePj5T0rl72Woe7+JcWVjRMhZgRqBj91wVadwGYvbuGg8E1SRs0UMcEfSBWS4WTDP
75Mm+JhX4LR7zbkrGgOTkoGLDwPKZol+FU3ymeXDH7+hnU1hqYxQRNS4kQAQtgNHYLtdQcw8+o3u
xD/aQ6vVdHhw4Pp/VbF8lMl45c52YR26IrENblZw9EY0wn+yAs82XICWJaHf1+1fGe+TnRj8cpHk
YYtzturoV8KD9AMSMEnmNy3OTTw3m1k6ztKsLQDTVtE67srRevU1Ioacm/gKsymGangKIvT42/T6
H/jL+E2LKwXDhtfotocAJcJH1tc2apNTXEyex5+rkBJlCYI7PIayyIjqc1Xm+usAgrDfDcGVSMlc
o5gVp7hVisS8Rb6uyyxQ3X4r3ZVIpbxoIT3ORRaOLXuwZuzgErj0fgvGFUiB6NcusIvHx77pphLg
27J5a/qw9SwLuRIpFcRTrWbsAkWSbNm49uu7pKHdlbn5eza8cHK6GqlqRkV0KRrorlYD3y9oEZq3
durIP8AP6z6Df9wHmGAeoYNQP/I5nW+SxlbtMS7zLYDbNpACGbp8flXgAo3HBIZkABrhhL2BTh8I
c4X/MQdrR/ZYaS3olae+sMGEznEvmxV+lqsS2UYY8rpdkIJGnui19bvKu3KrFURdVVccR11FpxvU
otkOxgq1Z6Q6m0BDhkIuoN5msFHAvSMt3sHo0C/3BMnK89xTDY94y7Yoz/iGMl/XQ+KkmO29PhSg
BXBGnyNY00tkEsxGJ/Sz5PkxrJgXlgwcSuecBndYRpFieYZ8Qv8u6UvxUBK7ffLZ2VHqef7sKDS3
PAcNOTMgdu+qIoFbJ7C4njPDno/ORUEqBfxvxsFV/BFWhbmJ+zJ/8Ht257CeaLfAjRDXabCpvuTx
sKBTZ2sOfoM7d/V+BoZUgYWayTBU8PhIHpac+inj8PX3fF50EnSB2HCzC9AWcMNB3Hm72ol99nt0
57QmcxnHocTNLgWzMVPoLtr1fX5Nd3d+d//dG4Wr/gI4OGC0n6CBzGfzlYBp9yMGovrNMAaDV8OE
wKJ/Pj9B1dlEL6nIVpjC3/as1fcdY14ICIzuxqvKt7ZrmciqKfmHRs13rryaPDGyE6wLjcDhNz0u
vjbhb4rGNLd5X4den9vCZbIJNBYMSY1LXq+W4MaucYGEKwmJX1FZuJKvRTJieKBwzUPH2yEIw3u0
S1yTm14QFAhX8QV8fgwwao27dTg2x3QR8K6xcKyAZUZkkyWDRwLo7WNQ1tMt75qmPbKYcYCp2x7f
+l6hIZyoBnIF38TjIrIFjltHFG3goYBD2XN0J6zhDj1GeWBFhuzL+GMxmz3BGWXz+oAQwglrtUZr
xQWWLdxabxP4LsOycvErfQqX1bbNQaxojVw+DLk0Gtvjx6mZ5N5r1l0FWFAmYEqPyI9SlQ7HiaOR
eE36/AoV6+V7j3AFYLZLbDTmGnf8oVhRXAWVukyqL36P7gQ0+h/QJh8bnsH5DwbSm6oaCSWB0qPf
mnFFYMUyw7yaTiLrTAcGrS7Vp1LV5tHv8Z0DuA/QRmrjQWRMjLACGXSZTRsZvb5QwCp9vk0jE7cW
NUe9fCm76kZWM/y7NCxf/J7diVWbj3pKE7xXNo51lugeTTxoh7ySXLy0apxY1S3YvyDxYt65+LAC
z79vk9AL6YJTwA1ViGViyDThJZNr+RXybvJxmfre6yIuXIYarBCAspJJAn23rT5y0eXfU3h9eH26
CVf3FYdTuPRhidNRpBq+WzBl/w4SO+7NXq/VFXWFGqaKmpIkE8s6FccK36DFHmDR4pPf+E7EkryM
OC2QkWvFxL43NBof4UhXfPQb3bkvm8LAOy2u8JmCU+kB1ojiQzn31i9c/6Pq4jStBJz1sjyGF7Vc
tN4Vc++XZwHD4nm4JrmlDN6rPOvAoT6magvuFTzmvCrwwiWfDXlKallSGCdAUX8YioAcbFBHfmve
lXXNsC/X+nw+9YwcVAKyU8zCzXNJOuFKCVxy5Iov20WZqdjBo7y8VaPuAs/xnW/buZhqG/bnw1X2
X+Bs+D1V5Ofr6/HCbdzVctX5qhoAh/PMjFX3FZRhK7MUZtJRlo7w3Xr9j1zYK11Nl7bt2eMVuSJY
QS0708N0mUpwLv1GdwIWmbkRQknYpBUhqfGplbah3pWzzGe/g4Q5McuDfKtUh6+JYY3gzF6qTKe+
n3Iu2IyupF2mjYvMUCHrA9jbCQGmWlAvSj3u5E7UTvUoYFsvcO3jMJgZ+pDvy3RSnpPvHLI1gTxE
FNhxelBM95Oov8VLcA0Lf2ndxM83HE0mCe9G3LY3uL4Bfw/FHhCqXgkj4eq5hhpu8LVBwsjYQJ0N
YBMYjYxXm4jPH4MvfOYyJ2aBbk0alS9pBq9C+H5o2Shzp+NkfR+Ivs7vBFw870H3H74UcP+c9nLT
MGTLAxV+S3tUm6KJGPMZRM7oW7GAWn7KqehvJfRzv9a8SxkE7c366/UIurAJuCoNtcjAVjAMzPKl
mT+zOYjqXQP3Jnjp2jX49vofufAyXenZoGA+ouwqsrZDi+ABpYyt3BdjnhO/MHXlZ6zHw8YL7qpr
O+vP8cbaH9TMfmpv4crPBOx0VVHECKOhfDewVaODxv7wmxpng9HbFiS9bkUWT8zeMF7xrxqAHr/v
Purc4UWE0zqEliUr0cIHKCM8UPnOpD1UJn6P7+wwyILETQ9oSmbBwfjOaMK+iZbMn/1Gd3aYRgIu
DpYcPvtXW/2Ed119q3PhJ1ASZ5+Vp6rCHLwUCOBL5Lpgw2TgCAZJ8A7GAEz4bZDUuRtsMR/XtMPp
FCi07VdkjIF3rq5tM5eCytllioGndT5Bz9nVZl+jPt2DhOE1764CLQXwYOJhy7J86NUNH2GpCVqA
35JxBWikbNdizgOWoUV5QcEhGh41TBKvLJlzmu+FvdcVhjXaclKWC8/ivmW3C6xnfsdm1OGesO6m
RZ9GZ5eHcorgTdkpz1y1i1BDXzyY3nZgmQgWe5cqKtbdsi6LX8lKuAy1raaJHYlkyIXXuH2IcGPf
pyZS4dHvfTtxBnI7lBkCkwaDrW5PyGD2JOj9qtfCVYkNsIxe47PUisC5clcu3a8Rtql+MeaKxJot
xunZYXBKQXGHL129Ulg7cuqXxHF1YhYW3khVoGtActG/BzDQwi41Xv7xmnhXJyZQRqVwa0wy3ZG3
4OXbQ1Tq8sZv8PP15EldX1l8DS6SJ1m3bVEGvmKTGbDFPEd3rt7JVjX9KGgCy2jV7wpK/s3r9Bqv
68Le5orDKkOGjsCRM5vgSX5UTQGtG5n9vjZdbVi/dnQzgOFkbJve5QSefrovrymS/mpgXtiAXBlY
O+DGXY55ks09bboTip7mziQw5NjFth8+gedkzI6VtO93VVwH+U4k1TgdzhUQCtB3Xw+wXay7fsf5
at/CqKENdrYP8vcKRnHLrp6FLP3yWLET9jCmrlQwWCQoE8jWpAQQFt+Dfg2SInaOVwb9P7RfZZIN
y3iDY+9LTbXngzsHK/pS09kyZFYXm8cZXBOnTLXsWlr17+9/6RU6J2sStsNGLe5kM4F90FFstSq+
A+Kmi70AOHTYTVUQfajC+uwc3rCivJurFl+3+mw2tjOsmMJjEk1rcgigp14PMx+Whzg2oTnWy8CW
nYAlx3Ic7bb+DImAJ3mcfFhhk0vgkhmoH7xV4eilSoTl4fNNIAo40vM8TLIlhZn2XkWAFe5aMtLf
r28y53vqf+eKuwXsYB7asl+QULSAJ8LrNS4F31Nr038TOIg+bqhpeO3E3C1m00mCyViOLJvhfHmT
lNP4T2qi0a+Axd1qNmCKHLedGLnFIJluGTD7yNN5NrJzl+bUil5vKoxxgi9YqPvaRN07MYX4+nz9
NVzYMF0t4VhB6wdlKC5VHS921brCbzeGO73f6M5JUnVYQKmkLOvG6VeEoN4hJeXXlyRcMWF9zukW
NmFZUuTFTtniAcauv/we/LxqnxyBDTckTEdkWGbB9JsWYH2EZCj2fqOz56MjVxxHfBwT8NRK8z42
AfuzwkXmu9/o51f95NlZpSW3jOOVzjT+udR4blhcl/m1FplL25yrKkQb6qSQf0hQcObNPamX+Xvd
xGN9bMu8THcR5LSPkICLd2ptNvoGSYzWfFWsBXh1Re/7Q2Pj9p1MRD8ekLtYPqixKMOD3eoVZvDF
JoI9ao4ahdpwWt7BcpLZ/ZzD1fpAzsz6gxmBDbqyQC8UiHnqTBbUxVUC1yuGbU5yiJGTwv4pu5hS
eA/3G78tLFyQ35aAhX1BZcjeQwYDC/qoipSfJhZf1s9fF7q7iormaNWOw4D9XcYGe6HnSnMOvLXI
LURiMc9qMgZ2FzVqivZRWfn5f6A+7Bx5HZlTKHpRWdGG0qwDIuYoxcj97oqulDKt5wIeHyHLrADC
TwE/DNPsRHpW5l0t5QYMIC5d5yxHKItfSz8ixYn6R+hHqRCumpIX02jmZWW4IlEO02HU0WNVDp6T
4+xRPbTl1ZaYJMtLXHrhTVm038s+r/1K3K6ccuMTis/aYO5VMdySksEZPDGt1/VCuGLKHrY7MCvW
2LybDUVFlMzuusGzeVK4Wko4lDW4CgmKL0cDeQd4ojs4vBSH1zfY8zb936uLcEWPQsO3xLRYNlSH
49nZugUxOUbnc3FXsyn58/pfuXAy/0f6uBk76AX13Cke5od1LksCQnRUXqsXX0h4hE7kghLJbFPj
mBhH/mPs1gbk0LALt71F5+B+y0v2m4dd97NmyGCibRzXM58fxlPyfMNrhCS4S24s66X+KfP0x6j8
IIyQ4Tmb6RREjRD9wjKoYPP3gDa3aI7WoVfEoWPj+ZOnlCrcWXGdsVNU3gtaRKepZLVXMgVczuej
l1qtc9tGJBNTOr9bSjk+pCKXX16f9ZcXLQQSz0cnNJFbW1QEopK+2fZlWXXrAX0j5vsAkPfqlQDk
rswNMKqpTLsCvwEXy10+VA/U9sxv4bhCt4YWzMpiJlkuu/xYyGo7RT31O2vQuvB8gvImX6MpammW
JzK6UXPYoaEy9NusIZl6PnoPQnUHI3aamVmrYbfaYDzNUe1ZTuau0C1BttgEBcbv02B8u7EQanA4
zV25Jr28F3FXwgaakI7KQtIsGOcEgiT6W589SF9fmZcGd2IWTw6yDJzls6Wy8k1UV9WOjF1ypWR3
Tiv9d7PmroJt7tY1amekpEPdKbsfu1one3CMNrDBYtHTGx1P47dyjs3P13/OhUQOd2VteQ4XNBsJ
Asl+hCxAtWmmdxs6QP6cU1Nvp06o+vy9YprpJlrzpJfgYCJBeCB5SPTOIscUHTVr43ln267uPk1i
UG/qXIbNDrdFvtyhmw7l8Ncf98K+4OrkSlnas9shyZY2MusugezmcwhJws9+KLxo4TAqdj4DdcNt
qsIFuwLcyQ9DpOk+aNv1ynF8Yf24wLRY0qCzzJLMLvF8GsmkPjK0Z/rt+a5WrlkgQTNlGGdgnQwH
cObNXTuMldc1iLugtKUnxTh0FKPPjd2RJq7eksBTaM9drRyZoBxKeEsysFTILanT+KOw6bV+m/PG
+EJkuZi0WaJeMoKtnbV9qpC7aev+a2vHpt6hNWbqDjRMtJe3FVaQs0dokFP0pEiUDbbD0ocVuPop
ZrJ5LiHnYE8Kk8s153EmSnDFjrRkcKLrTaOvYcgvrVHnbK9Vh33/vIqWNJUnmArkhxLSCr/Hd+Vz
agoHXmgSol4oxL6kCT/gZfgpabkrnguqsUU+E3bxS8nNcctDdmjU4FeB5y4RrdFroRMU4TOG432P
EhiQnIp6lbG56yjaBA3XFpa1Genq9ruEXd+O56T7/PrWeeGlusq5TZQ1VV0YZcko58/I2su39aqu
OUO9fD/nrnJubgXyIZ2OsqIfoFdfB91+5gXN/wEdYwh2Rgf5tAt0ET6G5TDPWQGyqZfGlruyuorE
bJPzEkEuuaDaAQLoHkVjc+s3bU4sL4wqukgTZdR0MhsadoO2N897lusXuplCiGbto6wep+WRVpLd
zDEzR79Hd8J47HiccoVHbwpe/Rt20abQ3Q1Ig9fwrrDOMtqucADBaYCU/xcj9YT21Dj+4Te6cwqX
k5h73EDCDG7IzY1CzgBFw9oLIC+4S0kjON4j7B1hpiuIMXew8dXwlbTMcwd1BXXNJkC0iqYwW5oo
P/C1XEBZSf0kHdxV1HE2FhrqpSiDDKD62ZcJQ93GN9HEXT0dbKxYN3d5BLTeOtwt8EzKdCRDr0wN
d0lpnEl8hbYLXmzQ88/jSJpftq7m8sqqvHDOMydeedAUfaWwzVUK0MpdGKTNupsDKJt2o9TyOzK0
yeoXYK7ArqQ6KECMwkm2ke0WPIztXTHM1zRT55X+wo3F1dfZSkbwjwrCDPfzdbknseTvE0s3YPUJ
m4t9PvF2OIZoQokPw9+7qlfkuTK2elb13LdtmFWwynsXElvcm6kc/W6orobNcj6LsAB6HSy14n2n
4TzQbNvit7hcDdtUqQK0sApgdz6Nx4GVP2G8Z68srQsnqOsqyoYBzGeLuMjpPP/Sm1WPzDTXvBou
jX7+5HlSCBlaQXSsijgbFQ13MAzs9mnSXpNRwT7svO2/sJ5cW9EAhXUFemuclfDjHKEGmLuN7cB9
ks20g8pqGY5rAT+W23CjoNeytZ7Xs8YkaA6bjRP7MIHHDGktgGP/isYSs6vohuQDW5DZ2m9jq+Zj
PrRJvoMTbQWVH7NJdW/Tbqp20NRzdkjNkId7zdHptEe2bkr3ySD4BOO4oZJ7Yep42xerDJdMS9mZ
vex0t2WMzGQ6pUWcsuO0sEnsGAzyJmCIp7a72YiCWGXbbDjeoSV1Ht+Mje6nfS1RzfkwFjDiPrEK
GYFjOVl4n9VxwpJdFcg4fjPZEjTbsphtiYrlUE8fKhiLfA1xyzP/9BOMqTEwm8t9PC3BulfShvUv
MlO77rWaq3mnwBesPqWVDqtduEUJzWp8/i67BWKX71CzguOUmKEhuzyszXbHN4sFCrs6tKc85G0E
ElltbDWcGA/C/A3pAxvvFYo49i2Dn5o8bKHd8h9t259VE9ji13i31qlI4ZpUj/UPMOHr33hxIj+m
JB6jn1Gcm/wdEU2CM43Jtd4NgQminQpDiu/zXA/N3WSQCdyvADmHJ+D3yXAbARna4RHDUewjblSL
a04S/YAZI932AVwO+V4WQfQpZgFNPyhYT93CEHJkpw1Q9AL2gWTNv9iYhvPbMY4lirLIBlbsjgR6
yvdVV4T0ALuh9t+qX2R7LIJepmCMVZF5p2vIf/fhls710eAu8b5Yanh/RcaS7WStFfOuXvLcHEEr
G+3N/6XoSpYrxYHgFykCSYjlyvI2289re7sQPe1uhAQCBELA10++y0TMREy3DUJVlZmVOdcj+6Ra
RuOl9iGs1tg0dtd1qOQ7fsIGeq4atqFfQ7hu742cfws0pb81gf9RMQ4bvqhhY/bN9G576eY2fPfb
NKuSbSHEKo6rrs+GVhFYOVO4xGVtF7HCxRF5hmd4dGpnTBMAOdLR5uPMthcGLQk7Vc0MxGQSkRen
VhrDCmoFUCE4kjVT1sitAY+89dFwiqiVDwiDbs1bCLvmtExHOX9AK9k1xbZFav5UfKiaA/ex2Q5j
QhP2oqpuYYd1UJU6aPCYOLRT4M1LwmpBzxzJVivSE1s7FStWFqGrF2RtihC70yTrpnVSZZpwu516
O6/tmUcCRxJnt27gQz3TKs0T3O+g0onehqyVMVDKUU1ImlrnVI15Ew40hBCk9awgmPyvcndT8uLN
qC4jtpL1z2YXFh/6uAvUXSgROIJ2UE4gvmz0TwFI/I+NkXikA+/WMt7xdk+J69xDHW4R3ue+qrG0
Wzgsz8seMvclBB5Nri0kvIhGtG67NxsjXy7WOwwh4CwfPSLRuemyHpZWfdb5oQ/w08PZ4ipnJGYW
wuM7P6SJM/6htXMaFHiZVVLSScY/VW9a97UxINUFlG5JfKCpHe7j1AGLhDKC/MYCBI1yWa8tUK2m
GdKCDTTVZUDkco+0J1C/pIP//13XW50+3vJ8O5vZgd/CM+sR2xNbaKdXgUcoizAJWpJPNVSmd5vb
tzZfonWFzRQl/D9n8YljR2e83SY9jWR5c3McD17iyT9Xe+PDE0ck7nQXhcO71KTsmmX7HdQj3ouB
MagvkhrJASqLRH9z3ex9zJIydCRE/KJZo+4CA+Za45Ul2AhysNdY7xNHKdifii37w4g87P+SNXHz
XQNZ+fKhHDPuQXWNWs8tocJPt+oQNzQLe2MBAycSgtJgr9ouX+N56fJorqKPRAC0LEnQ2Z+g0r5w
BMgH3v9NGjOXpq3SYm3m+RizAbntM/zpo73/vkkIMuX4mEur/8kACsEMMQtQ/Sfis4LH3oGv2Pk0
2McqmmXBCJkMaR50rsk3vdgM05h4BkxBCuMha17TyP23zcLA78R/WMSXsSzGx3z1NBlzOFCZogYr
m7fSox1MiChxZGSNRxFKjNldXN8pSRafOxuRR6SUQh49JTseq++x9Z1NQSjhHAQJQQYJuztZ6vMa
gbgoAbYuY+t4gdy2X6hg8rLanuUBXBXrrK7Th301c50h8oIWAmztApc58uqd/M1CWv1GmhB7jtoI
CesLGbI+QLmRnuFGD2STh920vYzTPH0htMndDYoFn+0gpy8eD1Vum2bPgzDuX6zt8Au2JD1xun6a
NX5xSB3Nuth2eRjJqIATDMtwKNmlhTYKMvw1homwUr9g3hA/0qX/Jl0DyHbrkOCgvH9ZOywARCmZ
ClnBi2UcKpBTc3rSC6BQ0UJywHn13Kv2mbd6zZM6nI+kn9/HZv8WNmDlii3Ao4G/ZEb0PF0iRXDC
h675S+ZKZNrUzyoKf9s5ekQQ1V2aRvPBruZx39d0zvYlaP7ADIftpXA6/aXSsAZKBB+ZfVlK0Y3J
qZ0QtKwG8DV8HNt893v3F192RPNd2z99v8MjLUi6C5oTW7bS3gdbgmKFmIqvEIGx35Ubzpytj21n
15y2QXiNfHscw/1Z85ifUSiC+ziS+2ERzGaBS/yLW7fly2q9ZYrMSY5vzD1UHM9JovvITKOrQx9h
kgmki3M0G/Kj6rbtxYDmvsQEx7eBR3QxVn2bBTUcv5fFbsd5YN97HeGheZmJtJ2ynneHrYcTEIe5
4pEPfLtSknKsNlVTnUGON+c1o+wblkruP+n4f/DM4jnEKtMxGOIPaB3VaaIERisIpj9JpKdmPA73
U7QNg87iEK7R+NDweGb2JZsUgSOIXMChm5rHuFJbnMHApf7SNQraHE1zJgdj0xJnpEzq3hayk+w6
B1L9DsdpfNgjwoqlCw5hXI/XkKGZnOf2ItCo5TTSQxlEKkAsV4cWiS3hxwSS+2SNXLN27M6YjMV9
5f21keRNSxae8PGUtBZxufm5ybqK7tkqApbrUV7sXL1VtV5yjpj2XNN1ylpkFIKlUM3FI+Uux+P4
DI37zWFhkw+QHbaZp+tYgjOYf2OXsyv6hDR15nwznWKNm5ZsSXCF2Vj8yKkMUSh2/7FD6V4ssp+Q
jcPTbG5qO+T75rzKN8amvw10F00RuKlvct/GskDQhMlmWAHibjHiuw7XpD6uYMxaKHNqHh6FI/OY
W0raE7PJkm+yWjNOhchWtAU525dvzJJzCI0RTaKsxzJ6C+kLSyxSW9Y7oabQFJ12Zs/TJVY5s7gS
6Urri0Me03rFunCTQZQYFQFCQgt302/CkoxhWZBfmorKo+8rm0vTfMNzSWfwPKlhYxjTYo0dfxvh
XZY3GyKG8JeweD8NvGIOtvpheEitHu9E567Llv5q9vY6dt3FIe3oFKXNrN6xa5reox8M+2cDfwwU
ucTPn4hg9lserLxz+FoGCEMX/zzUelMFrUYUB8GHFJa8iaJlB0ituV/2KT2Y2dKHVhkhM2QTRUnO
/Rr2WUhMikkj5egvOtw1WTPD5tjiUdxXSNT6rO1K8xGd/4tIE5VxH5B7syelbOI7NEDjA+HdJLNw
mXwpg+TT1dOlb2eEWrRo0jR6v0d4zoflSLbjMHXdI6wevmYO3XI6dGk2LXs8Zgi9T/Il0BheTBPm
QJUmHA0xoUsKgktaxyM97WFH4mxcg/6C6YR1kNKK7V8Ds5njWnVmLLTd6hIxOWNGmNn4YdG8QfN6
s0RPklofmjAccqfD6wgKLSO1bLOYjfpg4zF+ZyAFEWeFzNERplpZW4X4vzDpZu1m8Oy6YQ7Osmmm
okIFdXkg9H6yDOcUppRcYAOvM39b3liWN7TuX6pdASERmMGyYUm7tKhWGAmcrYj1065XV6ZurYrW
wMdu3Jr+qw87dz/4xCEsStdIc9iHwtBlOthWoQnCFsGBArT7ZdgwnXBrmDKdBlNq1OuSyLV50TSl
zxQ9BVrFjZicxHF6bta++4WscQjVkJ2L1NN2aM4unO0TZrTlIaQUdTHZEzMjBNXwPNQLHvHSJOHr
Yufxr5/h2Trqnp2Y5m2QVWaIzw0a8XsYyPK8WcfgZeq8PnJNsSDjcPAptJiwKR/GMZtWQTMKL0ab
NWbofwKKkTbdlzexpqJQVg3AdEx7gXZTYWvV1O9tBWtPbPf1MihdTEmURUqrP1Pt+1fQkN299Qu6
43iaLiw2PY5YLecsTSg5pzuXhVcrufBqVmdD+7gEQpvoJ+tHp0ptQDngxo5X6IBgn1ZtYS0LeNNW
716oPsnwWc5f6SYRCBsmtH+ANKX55as5+BS8xrOTtjXvnE8UgzSxBM1/RMGSsvYjMsYWS3rrrqeu
jfYsNnN0DuopuhuXevgWNYh+zDnomzBVJmWVwp9r6uBBT+Cudz9sRsynanImY0Z188PK4ZCawV6K
5HMyLzqXM9lRnVRXYd6JaAwOoML8xNcU84uflsu6meQKNID+vkXiZAi+HHGYa+0RK2Try7LSXmTW
RPYdRScZ8iiaILGET2YdZwb2wMfOz/1xxWboGVdc8qpkrD9oyzzCHMhDNUGEn9lwRxr9SnEDVoOP
Cz2luDHDcTUHlGI/5KpxVwLdZIEmPP2LrduxL3EqJ3XVlmNv6rbPlPsRgAFE6jFKLkuvOCf/YaXT
I0o+fRo2h3O7qbUUkUv7TG0DbjgZ7+oNYYJ3e4cAz3ruPxwHiJCtSxAY+IWpgZc01OyZxnxYvpZW
mPWA/OMQ62yaIh6o33Pvm+BpbTvcxBEbG1doHwjsKfmZfQ+p3T49qRedbX2fElxsFbIWfVNjMqlI
/SZFswEG4QQ6/GWoySHhUbpn0y6mq2STdIVPQkyDwENEkMU1jImzBQDQIdwIcuEhQRveq3GfilhV
CIURkBzcbaxFG8O4+OnRiORDW5lS4ma56oVpvJ+JI2WtonV8SsJqu1RYMHxfwC6VkofLnbDyHQqk
5G6QAIw07oQM62N6h7kcgBx43YxFD6Pucxh7jUfUsPrU9bo+oo6oh2Xv5iJimymmsA4PKugi7GoF
YZ1Vnrhy7qy5jiCZcjTJ+t1GbDhY/HsO+EUVHnG8t2JogTIErPsGTLp8Q3Boj9HY1QWffFduuDBz
Psz1GRgbxrsNOCqgFwiCh+3mISfss4ITRBHLSL821TDqDNJ5OeQyGN4XJClkfFn2PoN1a3RATN9+
GDVu5IVOQ+FoxMsOXr3nxTmWzbhRHkXiZAblME741HqVwQ2R64Liki0mVtFzFVrxD9pRcUKjlJ71
gMERf+BzqPEjwcfeFugARUld8465lR2sdvFzFCePsRnqD7KbTxcq8C+tLkQXTTCPaqs3pI2pM3yi
2jlrV4SkZgr2xWj7wibHGgaGnTCgyZ2cucpVjOSznnncgh7epUDuzAPcX7qMxWrJZwex46qbDVvk
Tv+3CNrnE7IB7gib2UGTsDpEChsf41wNX/Wk0FCvSG9pSC2KnUpXwtxxejbdJJ4G1OBfiBmE7dfI
/WlkACp2X51iK5ursrLDjjqMm9Z2edtDGmQhlGa4w8P20iDY/mMYm9Kg+bx1YzrbmykqqcHEPoNL
wO2vC4xNAsNW89wOsc0RnSzLVdKfKKqj42xwRBo2ntTK0oxxtGB0b5cS9qr/dpjP/k4wVFyiEOlp
odZtNojAlGAT7CO18VFpseY27r62kSw37fV4EJTxvO1FkxG3+bJVfCmqGb9WoPh2BDJPzzrdnja0
XEc7SVy6vL+Lw/DP1nl37JvkMYg9foN6eHKNuMYhBkUvFsBGEfmqUxEcw1QBVYVF4HUZow7ACCDu
TNv6WBGGJZzEYR8HO6xv3vAr5bcGSiiaw725K6FS+oxIg5Yy0d98SeaczvF/jeqXgiFM/BoG2uMr
maZMTbv7bGElVsYbNrAazXK/9SL32EA6bsbovO7haivXBE6ifG8f0J/gnaI4IIh+D7oSMAC6rl5g
loAlIF7OTGDwH9SHaluTvLPYOxvgWn3DRWnWd5Z9KBKMl8AnTYH8QJOhf9igWVFfdqyBNK1alJMJ
H4dFoy1V5o2uw0faxz06hlHlS81aaAJrc1hsa0ujq+820BAVR2G5wGnyWjNENZKFPlvEzjxXYeRK
uSzo4KRWmWkR08ZtciD1mhYIpE9OzdjSTFL1papBHOLIrzwXaUU+IrwEQNWLfIN58NnhdWcpgQQY
Rz460LDCfTD0XT6xZjzAnfwlAe09qbrLdrlsBjW8TS4OmWlPQarTvDUBriSxYANqlf14npAffzem
oyilqDEe9RZGa34CbVhRNuVCj+5eEe2GLIL7zye6nW/0rPoycbVdB+5IHpFtu8O2k3yi4zih/s07
fjkgxb3NiBf8CpBVP7iaf1iftI8zr+P1hhWb9XOEHiD3zFT4wTW/wvPNZwuUMBmUHsv3qhrsv8Rq
xKOascrjPcDqqVOeX7oqRV1eIFYmgLxk/CRqZAwcV/hNYIt6dkoBBa+WZy73qT+sSk/sp252m5Me
W7MXI7xjuaqA7WUVQ6+TRQ1N+2vnGy/vQzKxDNNfV+DNWnyCqLn6+5ZCIs8zjxEyDKNyQ1+XIFX/
bZVZ4o8wvbUXmW9Fcu0N3c6biusFbQoK4PfctQu7AEdf4hwrSbcPGKLPA0Ga6o7lZReH6GX7YChC
umAcvcFx71HvYlugfoVQ4Aki7iUNrHqt4rg1LxxGkethreuhekKE8HB0RGFG5pPGqOm6ZeQPzS7s
pUogusaHIJ6CwAUuS0EVyecVq4gGSJ3vHsYwtO64MTrbYhptX1+CZp+HVxM41NlWb84eJx4GKtMr
W6uvqQqpLQGBgl9p5/EXhC4ME82ty8pWRZG0NqIT6J+DiQlsOGIv7xEmT7DozMDp+EMcA2z9mWbk
vt+tDZn2ot6Qe5xJsrvlH9U7ijC+kcgfkqaxv6Y0rU+uavsXzfu9v0viST3WqEr4MCIhx/NMbPPm
+hrDf5hu4VvSddGrZb7fj/Vy6y7qJoa1L75GYKJjNHrk4sJaPsREt6bhUxfN9FHdrOcPNqp6wO/z
2m/w64PO/hzLUOkH1O5Rn9gAF+Nzxxp6wvlC9TILlEiq6ZbHFnjBn57O6h5riQMYrZZicQEJ7UmC
iNZNI/gA85LMXGSYQsJDq1TR9aIyJ47bAiAptOIn/LXi1WOS4WcHX1d+JFHUPzExwUqmd9WGRfeb
czFuqGr8gRPs/KawHvZi146tRT3gDYHjt/ZnFi4gBcZuRp4Qux6fOk1jYER9KF5tWBv1z5se/ido
HZGjU/E0nbIKj77Nq9hzBNeu4CBG1dUendpQfTauN/JBIwM4LFLbjPhMJLHmzhCtLuk46vsWPpBB
iRSVwWVIAauipzialrwN5oFfBxLaudikSYd8IPKHg/TQOaeVGkqkssuXVEQc29Kj3k4YZBnNnGAA
fJxN4aHforhl4Gr0v5oysCIyHXwBXHv3ReX1+s9tNn7FEiTbDgpk3EVQ2ZJ/HQV+XMp0sliSblRz
jLGIfdGYcsebkCl5Dwy4xvutmTefD3yl859+ayJWZ4lS3l6J23tyjvYo4M9a7EKW3sAt79B1A7vg
ro6Xy1DDgy5Lqbcm3+BVKfI14vETXobQ4FqCEY1Im2ATFyYaiS06JV6QO2M1LjpJgTDQPQS8xub+
5KJxMblGLwZh0uirRt3NYRUFPwEw5ejQb65Obr6bMFn9I0B66DuQJyN/JgQIUCFn1rZPpt1BEa6o
PcfIRPN2+z3kQewmhs1fGODuVFZzk0dIM3+HpHT7gE9895AsPjm4bl9+QZAAAHtC8b7bYjH1Odb4
Gp8RUxlE/YQL+8+gZXwZwJW9DYvr0nPbDAvGexrEwYsVdnogmxi6At+s/It3sH96lYj4JCJC4PRo
VpMzosNHt6rtuV3Bs8sO02VGOoVRgnWcN2eiK2BNwPZlhw4VgE3RURW/p3Ryj2j++RNooUpnslFO
wQt0SccPPqxNktt0N1UeAcK9NRv1Mv2ldF3IgdMGMafpzNJnqdx+jDEZIHhbYl+pa72+RqkAgUD3
8RB4sXHcmmsCaF9SOuSBEi05zzSmDWjbcWIaEMugyYeJFoZ318MOFdm8LqnuwSZ37mmzNAZqv7so
+NOIvvlGvDK7n6slJnkK84vwbjBshbofuLXKV0BIoBRVwt4xx0223Fol3mYSTecNE/B2jCOVvvPe
Y6yFd9Jw3uq96/4q2HLC9tnYG9kLVuAUrMGOGWvbNRrhRNRvzchtVlESyHKPbjbIwwJmPlt8Nb3C
Xmv/neKfVbbXwvGMY6/7Z9MyMMd5xqktF7SpLwNQCMxqurHZRjT2vDexjvRS4w7DFbAlgMQG3NOq
hNV1G+St2kaeQTTYNyeziO3V+zr9r1Ma7bthfn5FHypfadXiQVRuNVhIBBH7p4NqpMk0ysEEPj5I
0hIugJjuRAjKpa2r/lx57PRnYbv1T5jo9zsr9vjOtxxedYg/0YIV7cirPe+Hlv7FLpSoD8wPUiOx
YWsR7Ach+Y/szPyH9QMbb/S6cecdaOrf0VSqKmkHSPowUUywQJo71N5+0gFKbbjSl9aMAK5pPNih
AJ/e69ykEa6LjhOUph2MfQWkukmXrCZV+gFgrq7vao37A3BUT+oT9HQjdJ+Npxjsx7r95yI1/qf7
HSUAbOD6s4ygLHMRDP6ZNZtP7lE8wWbQuQMbyBvK0cfO/kxIJx6s76W7WEtVmEvSIWJnmjdwR1RF
6tcAho7hREP5eMQGC93LPminHwHk8w/pYt7dpfB/roptksCNSWNwhwNgreUx4DAmztMWpHaOb5aG
RW1Ah6GN3JtfXRt2v2ezDMFl7yqdHKo26X/A1C9xtru0zblO2M9t/EhzSPC7JR/6yj8G81zpfBLY
DM1BpOOuD6r5PeqgvziMbeK6Y+UIynIoqgGeyHsEEJiA7Ea3FWOXtKgD3+nSwgiOl6sBAFaiO+++
VtDMGW6XEKz21A2HRGiPm1at5opLmNwFnoDRTZb1P+DGaZ/T0O0AJoNqeEXsKE7MOAUEj9QvUXC0
dMI+tRckrgHGtVPy1sB6QJxxyXKR0YjMUGPTRv2KvQveLSGu/ROPUHJgIWHfJ8AWujLFvk5Y/nbd
kDzsU734go7VfBUyXf7bgR3s+daYjR566zEhmrWdQRB7Af/zHWE+OXbIKLlfXbBi/AWOdJiN2+68
xf/6COwKsD3W1lRyMqrtzb3Gj7/hVlT4ImQ8DGAz2gFij9HgZGAuX1dETniC9MoFfabBnA2bor8q
IRjCxilcu4ysKRUHk6Tmx1UCcEAAj5uwCPdueQN57PkhkHpZDjdvnboge+ygkOFmeIeVcb0fK6ys
/qmXwLhMR6ll5TKjecthVGna55Y2E3gJ3QD5IwqgBI61NsBk2hHiXryKh0nT5n4IO8jcAx1VWzZR
rJmdp32YZtAjI/r2ffF8LBNp2nd8H0HwtiQb6/GcEpsUK8ZvlgvGeghKMGZ8JGan6Wn2AUykmgQd
TVZhLc++rNsezuhGtR/+0aHb0gP+CvuJyw3J2FK14KzGbgwhy4hrH5dwpe+7DC4BTQwFj1DhgYKB
djnwi/7PxD1bywknYcmA5SIdI/BgssqwnqO+kCTCY53jvUXTHu/bn5rWXDy0I4Y2jJ/DvN+gqWh1
1xiw+11qwILlK2d6LtsahMcx2Krh0WM3+1dSyZsXyDyHXxrj6XSYoApZirEdRF84TCHBB5zq5umZ
9puP7+ToQ6wlA6QNxYHM9YbZ24xh9wv0uMF/GaKk+yGx7IMrWIDEHzaCPdQeHSn2pzLgAihMPOIm
+Wg02ggoTmCMemk3VJcCIW0hBv0Eeo88qlForh2IcAI+pCFzLiADrB82RXBx8paMr2Frwq+ere4b
QlB/SnUvY/x6ew8tAWPdcva0C9t827r4RsxtCfsjVbdwVPgZHd2Obg9P6MgbTe2ezcGedKXZNUsK
1MkbH9GOT8jFHN8aI0F5E87GqyUNfuiob6QEJry495HU8CscV/u+RYw3BeJM7H5O6m74XOs47PM6
WOWe44XjKkUQe7SiRe+Yz2FlAlFZsLga7Z4Pw/A5pnEwPDbCJMtpww2elmRuepqjAgwPiVFJkkVY
7fwBFuOrPEZLDgBA2XG6ZQWFU8HcOsz3zqjmUe2xIJm3DMOvx3Vb4Ioy+x3qPs6zwLA4ZyoCYAw5
X/rioU7XuRvioMmbFpsOWb/ugK96jl71khoVAJjelm68sMlhHMToiWs32Ye1zYAhwa6wH3C0O0pC
7Ce2U/sQLlu7HWv4pZrPWYHLO4M9RFGJoUfaMiCx1JRJUi3BLWljaYs9bCm9LngWsOeumEqzIBnn
5Zdz8BwwWZPCqwplQ0XyCVEiNbR49Ty/wWmKPg8J1086kf43HhXaYoG1AXdO3CY1OoUh+g0RIYdM
IRLzhr3oaYhKcKEpYsQ2Xv1tbbQFuV+lFDlAg/ibpvUGelSbFZ+dJvv9FC7j/SYU6JPILU3ZM82+
LWu31yDulHmnFrTdaUor/JHAGGN78gEixP8lTrVYNK7w2sopcCa6qwND18ekCew/J+z2J9H9UkHh
dJvTCe6C+uB6xlbI7QLdFnPMWVEFXW1KArOZfwkNwXtHUziQDIU2+IJ0cMfP2KkI8eWucnWOEMXw
tKkK+VxRrI8JF//M6pEks0QkGBDHTFD0+AQ/kozD5oEXGlqP4amap0Q9MHzeUdmmrP5AJk0/viWu
AoJuEMooCh2E/A4d2Bi8QCqDLjerNiH/+Wror3XM0rDYbY06Z/b2I1hC3udyWztSGiu31xjagQW/
RI3ppK571ZUhojDrgvFdxPkQNTtuhJHLHnF9wtjMmwiQJ0WdkhkFPyoASUd9dZ5nor8CkJZr5qZR
U8BX3sEiZlbjWloZgNTx+BrvmiBI11LNCX+I5Nh+2IGhqQ8m0PQsiKsdgr8NrJDfOQtygZHltVLT
xs+KTLICuzNW1QlClx1dW0wZaOganOQf7Ff0wJFTHOc8tLvgF93ffguM+e1Lt5LoeUw1MEfB8X6C
ShW9Yg0Y9mlJzoOCaAyuT/OIxwB0tUSg+uRRw3lsgXKtXJ80cfoBLdfsDwucuhP8kCn9wyvRvA22
r4BfrMQC2AsmckDdacyhTcMWgoUBC0QleOrkQy61BU0fxyNaMfh8jiBERftNhsC9t8MNUoLsuzMn
I3cjEYYyAJpUU9LYQ0oXaw/SkbgpOLiEGroV3qLwzZF9w/4BtKVSTfb23DHmv7WJHF83hzD750pw
fNZJhPCsTIXYussk5CSmiNKx+Yu+bUb2Gh/x+Gch0a4nkcSoDcSQbSXuCKD6MtEKiPBEwm90riFo
rKoRsL1LWvpeoe1qAB/SmQNhHVh72Od4vRoErqt8Wtj020MP+VE5TjvgG3wuQgRNhvm4jEiI6Fml
50I3Bj3KtvYO5BdGSNxEnvJfMZkBGtd6cA+3iGx1xKxUT4j7Bt98ADO39xdprFsLcDwhyMd2CIMT
Re+oCrGRmwv83o7/pJPxyxJhGIUUIYELemd2/LGEWzz8nbUyzUWlwjNBOsB4l+otytMaO1PlPPZA
4TwWrrtiSmr2l+h2fd0nOUHPZGm/Fw7q079tuHR9PkYCqYdcSABobl8rBNSmxE0Qwe4ToBT6P3Nf
shw3rm37KydqzroECBLEi1tnkK2klJKyJdtlTxiySiYJNmDfff1bdPmckmCl8hmjF1ETlySQBLDR
7L2aLAliAImXrveyx9RKmy9hyRFIdu8CfAVJlANAbkW2bXxv/JY0ddPj5FVCkKWZQnWThplD11ZX
WWQjYKbU7xzKVbWNekvhoIZDi7dDgmtsdkkvsgKX/JmX+8EeqxHlVacWoOurgh9DvwmT6zhpsSrR
IndHlA1ZGaFGneYpTEuH+b2CDFJy7PyipCgkMTru7FSKFjv0ctTO3S5i6xYCH+pjDvToeIYuewpT
rokXhJ1L8EViIUOUI07YwKx/ZX7RPJkxBTSuxWTN4zjaqFK0ZM4XOab+Oh+Vc4Z59V2h5zXAusZz
BGMehppTYu+9EAfWSytClO5bASjACtZmcbXJHYZzKa7A01dcpstHUmWs3iQ5TEl3Ma5Y+Rb7e8Ev
R9fyzMhm38H1z1D6qCImigN1i0UEsOgkzqYNked8Ok5wV3RBUhz+aeq7yJhUBcv/lPlQfR2RMp9X
rK1K6OGQCukmo6HT5UmjuOJpIZx5T4YxOkxWhrhjNb0za11TTSS2M0Dir573dAIJ03V6+9K2VWLG
w9DFT0WR2BGFc/V+kqW9tVtS7GAARsxIPbrKaVYLZfsZ3l0RkUPy0WOcwoVHxmco/idiUlc5tRaL
xZoP0x4F+6921q+6qnhn1u1auOOe4Sj4oc57hOJnKcQWTtLKcMJosV5WXQdo7FIATL0MvpyUbPEZ
ykyJQ9c3HYGqcEtbznu4/8mDiqp6V83MzKKG6+qm6VxmCQ4Y075q6uQvr6yzoHZU/MMc4X8ex/8T
Panbv5ek5t//i38/qnKqE+B2tH/++17l+O9/l7/57++8/It/75/U8SF/avRfevE3aPfHczcP7cOL
f6C+jQz5u+6pnt4/NV3Wfm8fb7j85v/rD//19L2V+6l8+uO3RxwB2qU1LF7Fbz9+dPnXH78tYtH/
87z5Hz9b3v+P3+7q5F/XD0UKRuffrf3nT54emvaP33zyO7jvDsHVDds0kLfgCg9Py0+4+N2lQMsx
zjxbOIuOQAECQvzHb+J3HM19VwCBj7+yXYaVo1Hd8iP3d0FtVPu4h6Qk4xy0xP+82Yuh+Weo/lV0
+a1KirbBX78gQXEGyDveyvWBfQIShuqS4WUBbFLYd+OW1L37TnhjdWg9gIFWDZbdM1S3l8v5j2fB
ngHZE+ZTV9dcTMYMSRlegP+QZvEmcaziZi7L/CIEUOc2lZScUZx57du450JjkDGP2TqBj48omcLn
AikUaHlu+oEh756n+YZVyJQ/G/Af3fq8G19yE//+NM49Ql0H38d0BVuWcByuPcioMdwCb4nV1F9R
M+vu+UAJWVVZGN7U0lcT0lN1w8+s0K89HK4GnODR1KHu0g/P9uLRSkQDLMa4Td0CNT0OvD6uYXYR
4PqhbmyXNLc2lf6lzEL5+PZ3v1y8//5uAfiJi8+gNj785aOhN+9YqJqN29CS+Q0FFOLCKbtzGxxZ
Tjj/nHy+P4ZAtlTYroe5w3QNXw5XVdy92nGbkTG9Un3bXYOdC5xPXtG7eplS0QJaXEGWLL31mg4V
RKhT3c6y736NyfzjVXzMJ8GEC2EajUwetqyVY26PgMhWKbhAKJDA00qd2RS/N6N/sWMj+ImDC6aj
y0pFVI0J0qfjlkKDet7lJCXXc5UBsQ3hlOkLE16ONPjQFDHIQ14N7KXjR/cEBiDkzOnipQTP3x/M
8B5YdXwsR7rkK3xpRZ+0eBPRNd6F3+fRR9YO7GB1Y/SYDID5F7j+v//leYUaNRYkH0MOddZlyj+b
0r5fDVY5Z9MW12gMroieyCSi/a8/BAOI0h0TOP3rDxHASgGs4PbboQSYIMXFdI31yGDCUOhSYfW3
sb5ioX/5KXXHIDedLhPGEfGhyyPUJUIv+yWtjO+jRLGDOC4ViEQwtl4+hXqoe/cEWZAxTUNcKIHQ
q2kuzqzgr8wFh1Iscj6HaifRdW1rnvUuyDrDFvkiADkJqg6rokvUh8lz7I07ttbeA3jrzAx8ZR3H
7Qz1COZgmbF/EilIw7ZP6gY9OCyItAxk4KjHmmPnZwUxtTvW937ETGCgFHoQVwM+92U/ZlXJAM/D
VRSizwBR4IztPPi+YnLjz7UNxWZkwAowGvo02SP5W2RrxSf5BLhjEwA4BTBngWrbeOkr0DPPzNdX
+gFoBEDDsf1jQunzdZaTk0TUabe125KrfBDFjoA8fIXy2zkR+VfWHwwkw44mmO1iGdL2lLZH+V+B
ubD1PXuNbMce+8t9YvVXxI6ugVwCRUfybV7GB4iaV6tfDEwPjxbYTbDCOuCmaNHfdyGZiG8124G7
oMrRMN8q6PadmVY/HUc8ZOKwoeAZDnN9/Qrbj6LmqKm329kC8FOVFQpcNtKO2RwNe8e3tm9/FCU/
7dMedi+B3qQeWAaI1Jdza+jUPFu2VCDacqddZ2PWVWsbZ4p+1cQtqEuxH9O/SkvVbAVZ3SzZkIwn
yQXITDWgyYMdO6uowWzcUc+eoisQGgpk9Cqvu86AOSkvRNurxzCKcwLGyjShjp0h97zK0wagQBlD
63XbumE3rUPAE7IVCBKRXHEoXCS7EPWNas+geDpsWrdEYseJcudd7NSzXHM/tz9C7MxVqwy1oj9z
uFHQNaBIY7rpch9EgjbzcXxriNORrXT9hkLQAhW/FYldAJGB/k+cDYALMr6FxJGaDpBI8/zbavRC
ZzsJcMtXA5PxI62xgG65l4ZfS9lbH5s5Tq4qO5eg8onuDqUweZf64QghdrLghAaLi/yugNJBs5ZF
R52lDJQBTG7xTEIMosdSUfqVitbgegPY2zaoKa07d8gCv05S8OtUWt4WtmMlax9ImIcszChf44pe
2OuS42kqrsJ4HbpcPiBJjltqHSbTUxPlEqAWlLmfAEEBOa/D4mtfWBGL48sQic9rudQ0QcvtlLtF
1WjeTFXvpiCs+ykKQmk3V+xIuzkC7tF1GnXtwo8NQEBcLAWwj1FlOdlRRTWzN13v1kC4ip7269mX
oHNlHTaQDYcNElCSWAHSy94C7P+ShlbxBTnQuQDoLI3S9cJX+wohexKD205TvlVznuxqKNa1V6BN
0CMY6/xT25Z9sqqh4C+3KJtK/z2gLWBu8JZa73wrBV9ToZwBbN+IshSYgziMAHqLsweYZ62NUrXf
dP2urYHVB2ErEg+lByLxvkbuuERt3a8BqPRQv7sC04FxvP7UteuiJeENK/opPEw9jn7ras6sK1Sw
UckF05RJ+Ma3oTo4PUp+G4rlp9uMU8hu0yhy6iuLVm65ctCb91M2j+rKL7p22jrgPLYHxVkH5hJs
FzZRTpII3C6r/JTKcaJrHywUewtFfhokPbKVY1Y1zcaChsI3nAWmT1j04mKfQDvxczQVKISB8QnO
U0s7x9vFaVgBmZ/7MgeGViWPrc8lXBqKqX1gqJaCc7kcsgFoy+tvwGFysWmyMrtLvBFtjGUl4TgL
7T55weMWsOnGrry70bGAJgSLXE4bqjC025ohyX07j/OcA4BCFYk3rdOBgeaWpbUG1bNBOrxFOQPU
Jr+xXJQQWZ6vaaUoSIcMYNtL5XsDJjIWh2E9wmDUOsLwvOweeYRU/IdmFMJagSpcfighQjn+CQxx
826EIom9arEaYs2IHQCwQBScw52F0lcGlmeMZHY4YQFbp55rXzodtGjB3I7D9ppBJOGT0zhescIB
JwOsCzoVf9s//FJa4SZ5rCF28a3VkwYv8gxB+VTctfXTU3vzUOq/+f9jegG76+n0wjpOipepBfz6
36kF4rDfuSegJuXblDtsSV/+SC04v7u4Ozg4NOHm+3fS4UduwcWP3OXShr0IsiigLv43t0D834kr
yHIWRjLiF9IKaOLZhc1CsxypCUff4pD4hz+jL6JbG143O6dI+YWCu/UvnQ/+aV07FxDuhlhUrOg2
FNCwGFiExUzWJh6Ey7trR+i0d+Hs1BM/QMI2XfNOotgVMhMr3qX15TTy7EaDEimCphTA8ocEJTor
uam62kSceWlcO63FedegdD+6gduID0gsfcDhlht2+jLUz17cl7WXVIyyII/j/QjexpCeu2Kemi1a
nhYAIMDopMMCGMjfuyEWzhRs+82zYHklNaMdZf+ZLfTliw8KJha8t1gwlSr9FKcCCDa7Lb4A/Aah
DuTftplSzi4vGgriA/i4XHkmlpPLgGjXiDqNkERzOQuwmgGHJN2Luae/lHv557u0CyVoB2UTjhgQ
dxyCSIgBYgkwQXi7104Mie4sYgOQU3ru4AStXaSbZI6CAlk7w8a1+OUWnfwRTMXAnbzHspo/eJnz
ZPbeWvC2pOacQ9Y0mCOM5OwON+VA6Znr76lO0WIXKItoSkKo8rTAv+0UAdSPwpfpTA7xVOta8Npe
l0VIKtFADPSCDNG7uDaxJMQ0JMsjn8VuOSnwYEs/v81zq96MISiEwEqJM/fSUy+uhS8o7p4Nbnh2
Ow2ZgB6Iq5rbDmf5cyLHp9rXAth1IJDJ+zq+lVML7akEigxOU354e8JoN/7/htH3nOOzvrHALnF5
nUW3YIrd07QSmwT4rD0cS+i0IlbR7warIU84yuL4KkH9EYAybCeZj3etL/uNa5XUNQwMLaQ59vls
hDBCEBK5B9/Gv6BFmZ+pH5/oRt2Oo+snEGp4XAVtFt6FPa4fHqRrzEJDN+OIKLB2si39ANq7QF5V
5VewDA1kljF7dSMOlGoAkijhw5cgN/yBQW8gGdPwzPif6hUtprs5Ia6Vj2VQJF4KlaoZ8jwSoERh
NqR6AgWcTuSPwdgIeNolVzIHehOSKM7927P31Nsv///Z5MUN0yuhSaACEMJBHBBsuHFHZ/rz7daX
leefJPR/Q0M34oDURD/7ouEBEPDDBsYAyQq4U/fKrfNz8pSnPkCLbSes+nghRQbe4G6hPRSvhGM6
tNrmC7h/WJcV84IObLm9I8DRbmhhmS3XugOHmoABhbgQDSpOb7wwu66i1MAfkiNpriWIiqW+M+N+
FVAJAtjKcrvpUx2WldF6jVz+y0kD4ldW1RVZBF7CS9+6H9tzlajXJwzUdF+2HDKA+u1s4kEC8NUW
zpDeR9pn8VokHTkTr98Pyj9PStxoXj7Dg5l26NSNH+Qc9a0MtJwrKADdlS2H3B2Q+d5mtKLiY6KG
dT9X3+A54eyr0Z0/TA5wb/YEdeE2gs/CSvaFB4fbGFJx4SIVEY/pu6hpvgLAA1BjCeV+lVz6ySjW
pGTtZQ1hKnE1JvTj28H1+szHxe3ld7C0hNJJaxNAr3FFcmXm7RIFsQCj1vUMvc2BAAT/sQhaOk9r
cBHaTWEXJhLTywTVlp1BJX1Z0Rmpk04+9sNwDQWEd2Yvrh0mAL7P4siqRMCt4ROkaW/nufjLrGlt
rcmKIi+mWYmggwrCigJgHXJhdidF9eXlcObIEcUSYhwBYPIH7wC8+Zndb4nK1+a7Nk/Czqd+i0YD
0G3to1tmzTayIQKF8aXbdlDVA4o87tq3CDvjs3kiin8ym2kFqlNpyQPmkOm6AqHhSoC4u47a0d0Y
DYWe2ffBLnYrW4pAIaxWpchueJ+dqZ2eCixtESKgc6YxYEsBihryflRV9WcX1iaytJj6utFMDkVR
SR3siX5aXVVUfQGk+MxIn+r35f8/28wBRQZHIcr9oAaQ8wj0MDjrsUUPod/1ZzYtcuoZWuSmcQnM
JaTYgj7N+Gf4OJEVRMrh4IkiwD3scdU78Fz6izzvoBEZkxLAviQEQhpEcmh/leQ2n1oADRX3thDh
LB7NpoMW9C4S7zlAyG4wOjEkLli6J175yaxtLerTxPNqF6nMACiQC98uonUpQSk0a1yL+sJhvhPy
BkeMtKY7psCfintx5vh1YiLr5i4zGeJpsHuC62YjV2Vti0+9H4VmC61u6+L0pLRomNCgQ/Jlm04L
9UDZs1nHcC0IC8BNeU9CL4jSrL2EgeuHTEC9wajXdVcXGXUsrV007oT9ey8HYTqpXbPpgvTniyAE
BEuCGI/cBGxQDlJA0EtWF2+/9vfr9itLOdeCr0fRHPZalRdINmSH2h+ir6zj8R0IsvUabGKOurIn
2vcwGAEHXCX8Ts38UURFfg+BNeiVeCOw/dVUeYajpMWdn3Yj+M1uFlCbljE0LKj/LumZCTgYa6Xu
+2JHkxC5yvKggu02Nt2vs9cRw1fXIo9UqY+atZcFETD7u6Gpof1gQ9r+7aE6FXr6pivC2LJ8ngWJ
xb0b369B/WCN2QalG75A/gjlR9z0g7xgd8D37eMo3xi9tw4NsLwS5bsWTeMgfE2aFUrfvwQw+c9d
kHpaQKesgrmqR7JA2NnXGXLmDUnNwln3eQGNOG9aPs2BZdlfixr47rqdzlX5T4ykbvMC1QNp11Du
CkZWoEwqabMf/MrE/QwzXLd5aUB2zhzHD4MQotsbS6pqnU3ExNhoaV0LT955wD9A0xZy0VxcADbJ
VpH0z1UilpF7ZTXyqLbSxZ5NoT/vByGzn+Yib7cDKL7vKzAVL5wOGhwQrZ+Nck9Uh9MMJenZCGux
ACoD0UEtVITRyRrD1rVoFf5izgfXsKCgOM9b0CSxZXNm0T4xf3RXly4CbqRokKDoJGQUcRWKd9AK
7s2WAnc59D878sV9l6ZQ+0oDK8yafU77nR0R+0y3nBhgHS81NwPxZNmFARxTJCQup6y7cbsBuAgF
wjIq12UCjqVXxiZGg5ivusuL7c5D54QTvsbDpXDVQctnE08lbddGq5sOcIWFW1gCFSqDtrOSTcmq
3QQd/q1Z48sEeDYUkJlNB+Z0aTBFZbVy23ha9y2kad5u/UQVCtC5l83bMEeRjrKQdAE8Ygv4c7Ke
ZxjN540d7vK4aa+qXkw4ckPXWNWCPbWK4NT39tNPTWIt1OswpCnkkmSQQ+HI7wDOFbWBw8gy5to+
nFaVXUGjKA0iP9t0MXsaw8bsKKYbvuRWXEUDaeaAAbcA0X267joAIYy6RAeFx7M1MpJDxMkncOhw
obwITZwzgXeiu3VPF8jpgL3vQFIOAP6/rAy3N1VBv8TsxbWNeOQjBDVYMQYcAtdQcYqO4P+bOI5j
NHVLFyz4BaR6pUTtO4aOP4r77ud2cs/B5F/tGKCZtSAQNpTm/brsD7njf4rKAXCjqE5MOgaNa5M8
DoFlQe27OVSO+4SK8hUpsm8GfY6mtUkOuc9+iNukP1SVn4AyXfTZ16rBpmb46toGlnoJrtqCDwea
4aQShXFz4/bqTFrhRKfr6ZxClonbhU1z8MfVMBfJX3UW2o9GHaPncXgs4j7vRH3ILfUJomTvaoWk
rFnb2kR3mjnKKcToDiA9wlAkci+rlJ5ZtZb99aezDyDxWhI5bpUcZOWqQxQSpI3jA7WhAtSXKVml
7hAk4IbvXCi3m32JdqcModHlplAOOeRsTiA6BkVOD+okZ7aWU+O7/P9nG5ewBeRM3Kk7dE6kvvC8
ti964kQmJxT0lBayDqxoFCkwCotNUYDNPdyTHkKwb/fM0t+vjYMWs6PNut4SpIPW2ORAGWTwnTU0
QYcIEtS0WOccqam3n3Sql7QQZm7jD3luN4e+HXxot0BDm4aQpHy79VfTauglLYA9CGj00FSqD7Y3
hXdJwfxDVhZk1/pAOpx5hni9r/R0kKWsopv9aDgImLGsJw4064RyFkx/OrlJBdC3akAGwR+w+azC
KGrMek5PFI0cOvyp15ArSI2V23kqIF4O6bC3O+7EsOh5orrvaTXOPbmCsjtsoWaoIrag8Js1rkU5
TrqxB1Q1ucrirIDd07VyfbMdQU8TeXDNKx2CpoWn7BW0LaFrAJFls/fWIhpFCkhRc9ofgB1OgLfl
iXWoUj6euW+fmKy69e+EGhnkaCBDkPVxF0KRSsXXyKJA1gPs6ndmn0BfLkqpRUt7zJ3+MHrJN8Yh
Mwy5zzPdo9HBfuQioGeoxTJOJnB6j5r6ECNFChAddJQgESethxg2BZBFwhUZrhj15QCUxhrFvnxn
93m4BRk4fzL7PC3eQVzMuwGjBB8ItQJk98ELqwejpvXsUErHsS2mpj9YZLzxxXuIt5qkcDwoib0c
EwkfFF+yFqeYPL0d+dHpO7Mjhp4cGlx4N8EHDN3hWu8mwR9Y5JzZIU4sED8lh4oYoqtRjViwk29w
UEpWjZ9+NetqbV8u+lA1CLbqwOfhoRnfUYgsnZmjp15bC+EsG4BDh4bkVS5yHOjGrQOxSrO31nbk
kECxp5giLD05pKh4Cd22oTC5cmGK6GErwLRgIdqG0sS4Qu/Ay+cXOWr/DVudATdDWM8hKkkPXVF8
Rtr5kEB31qy/9TSNA7FZ4POFfRV3051g1gfepWfOiifOKHqOJlHeUBStZV9FMC6/sGacHFhZ+kcY
d7ubynHme6Nx1dM1DpCWSPeH9hVDLjtMwyPKMx/MmtY2wiaFtRVpMayhKJ4krHo6uKca9rwWRBLS
0fD68+2rMZ2ebM7/nGArb9i2FkVWWIKnE6FLoqKEzQ51NwuiemvWKVocITwxD4HLuKry8jbxq2zb
isbbmDWuBRIyLkpWoQsbnKEOIvh1dpMR3BIEMm33E2Emcj9F0/4ItpLjPkQe3LbMXlvb18A4g9Zp
w/DaDuSYhXq0cE0ya1vPuKRO6UeJ79hXnp/eF/DX8CEoafTaesIlGWgPMXO8tjOTyz4RMBdwze4/
iwDD89tV3TuQwqqWHokfVD2BX+SZbcd6rsXOC2CjCPqDwnADbgQjOFlm3aGFpBNKq8LJd1lJ0o82
LEamcjqzGC6R98qFbeGMPO8OOJAwSDKjO2r5HRK+SpzM7B7LtHiMoEPvsrLOD43dw+AoH+fNHDfS
LCB1hYIZHFfon0p6lVK4w1iQ0CUzrDbMOlwLyThGus+uE3oluvCz7MVnaOCa7cg6O3Wxzx3hSouo
qcJjMSRrr7DNprYur5QrSJP3A6ZJCDlsnJOh6t6H3Ky/dUGlTMDaLLI7daiTMrmAdjgsN6Vz7i58
Yho6WlRm0chsKycIeNHBPagGGKUzqv3CB0/bLH0fTuMK+v8HUcMf2cnZ13IYzc5uupgSnLg9uBPl
5GpaHDz7bj8PRvBuvLYWmYUcw8TvLXmgKPsyuRqbz0aT29HiksNkTYQjGh7KBgusWuedb3YucbRd
EnI0UBiuuvmqd+EBIj04+8Ww4DLbFX4SUbJQ9HCBATv0nbwhMnuE7UK1NusUbaNs2ZzyJJTFAQGU
qZXNAApbTVCwM5soOoEus4ceYhFNdujTGE6VEVToPcgSmq1XVLsJjhF8wNwmVQcpyy+1Uz5CgCs0
bFsPTSvMs3ws5qsMqI/VRHt7RRNmdmbT2XNzpUAe5/l8lTtQO87DD44DyLjRkOrkuQrk9nryrOJg
OenncK7TVZPDKNiscS067YWur1RHYTc+jtnarSVU1GzZO2bzkWpBGkIYw/FJnR1Cy/1ijcW1tKXh
CZ9qUTpmll3D1aw4SCcsL6FjPe5gtH0O5LAcSl45UegUuQEWwGnlCnWAG6t6GFIGIwfVJXdRL5y9
WedrwepDGJj5swM3umH6ki0CRYl9Bit7YiPSeXI1rWyotnbFQag8uWFgX16mbtWdme7fu/iVzvku
JfEst89bmNaPQ1YcsqTLN3zMq52j2LSLgDJZU5f166hSdrgiSdt+mD1/3g+Yww9QYG//RFkg+pNi
fw83EGoI92kfew9jjRSHB+P1Yp/Chxly+5KEW2q79SZKGm83N25hNuWJthA4EJFtBfr9CsWnzWTB
z7IeU2oWrETbpKGAMrlscOOD380rCduhFI5sb8+W77vPa52+zNRnnS5nNrVw4lGHxMISvE5Ch2+s
CCZIF5JwyBK0FvddOHNUdQBB7eQCXi5WubascFz3EHXdNilDVtBtpbWhmU/kCgyd5t7JiH0Ioz4B
3Ku3N6l0vD0nsfdnB91neJVJsGsSIWqYmUwYGLKcaoAvJR+HLoSJCnXrm5oKuF0kzQgPTSzeYVWd
q1+cmsb68tEkqaxgg3Pw8r/qQRzsrjOLPZ16yOdSdEXZKBxLmP2u6ttxRVvBTRKPqFdrQwW93AbC
hF4CKF28x5PWM1cmL46mtRUbqlMQ8PFZAku6yYavhQOFGsSZZdi81uN87rNsyiGOkIwQLJtbcdeN
yowxSfXLDqllGkezPQZl6n5sYSKwht64IdOBaZedEg5ZgIRHYzA3fgMNm0GsCvDjTVYNdLu2Vscl
0AYz1EuDjEv218jTGrJ5vf/x7dh+dZ5zql95hOVODBYWcwAD9CdCq0BM54Awr+5jaFo7U1EG51+7
7NsgnprkNoQgOfwSk+wDjlbNvdnbayuqyDwYUPOqDaCMA6PuKoK/d56zT2ata0tqPcKeeXI59KsA
Pb6oFz8RwJT9MwfapZWfFlV0jxapWPMai9tVE/C4YA/AWGQblODL/RSF3b7qIrghvv0ZS2e89iAt
br0hccO2VnVQtba3SsuaP/BclR9h1hi9b1kFHWrVscgkaYHP0sJYCKeMqqnxj9Ch2SXCgq+NIXJV
vxw50vPmGMotgd1NsFf1UUiu3N5oA8WLa1Es08GHLyPxj6mqrhW5I5U0yWuhZS2CPfjFDFHF/OMs
O5grD+N+RoHizOieCGD9XpTAOKafYxgnwysY9e+U55C2D2uzRVm/F7EizNzScayjBctA1TRr0F42
b0/LUy+uxW7hiNEabGodJUSC6WzdQrr/zIHlVNNa4CZwZxgVKDRHL0fNBjqjIpKGHaJFreVTDru4
GU13xZ2tQOkH3Gdr1iPL5zw7ZtkSPGh4hlvH2HKheRZzZERydW4ZONUpWmBmMGDx6tS1jokS+Uqm
Flkl3bkK+qnGtRuR20E6kDeddYSc1rBKVLUPmfQMh1OLzL4XSaQmZh2VNXywYMQSpZHZcYlqoUkj
GcJqAcNZ+WprM/dS5oVJlgj+iOLlaHpdQ7zCx1s3Rboj7ccGUlFG80S/A/WkE27vT9bRtnNYFta7
sjG68uOltaDsfbeeZpzej7Rl7/ra2/gcjsNmr61FJXwW0q5v8NpjVN2MUFbOSu+bWdNaVEbQfpxg
P2KBDepHa5glfHYBzzFrW4tKV1RT3qPceYRRpw9l2fGW0e6DWdt6TI7Q1R8aTD9otLzvcg8k1h7e
E2aNazHpuU6Uwi0VExC+cp1rXySTUXIF00SLSC+s6xROROI49hNdwSo93nesn3dmL64FZZo7VdUl
AyaKGi8819qAJGUWOrrkR5PWDuRL7fDY8mJbQ/oAMhEmhSAOTeCX8Y4djDauwFvHfXHE+cEayzMn
xROLqy73MaRD1NVhbx0nqWBdjl0YKuJGOAG8thaVeQ+xPKvh4siq6QOpYUzJ5q407G4tLquIDUgD
ySqYaWetSOd8IJZ3Diq5NPLKudbWAlO0URFHZK6DdFYfE9iC7iY+vxfMPSdQeqrftehs6raBuxvM
3dMS2I8E1s+r2MP5ymiW21p4QqQSJxPmQcQFRuUrWRBYEcLe0KxxLUBduFvOfcLLQPqdsy4iGGVP
2WC2aepCH3AggaKKMy92bB28+0TtXzLfPsfYWybez8NKdK2PzKbOMOdQ5SES7nUuTDDXai67C5qm
LtwToSZ9ZnK+Pn+IrvpRKj6CPFNBiMZJe5yIQA3aQuNR3Huehxh7eyBOPUTbUMM+mye7n8qgAUrr
ls2cH/xEfi1gAX7mRLqsL6/1lx7A8L4FD9GFdgNjDcoLgLlt5ojJoyxn8r6qM2tTQXt3NxawxjKa
Xj/JXSc+lEkt2G9iT3TuYd6bwHG3fny7x16POlBWX66jCSzlBz+sioBC0v+iq7x016bMMdrNiU64
4NK1nHkOceuAX/QBZmWXlZzMeJsQhn/56iWSS7hqRwsOII5vShba72ciZ5PqNDTGtZimXhTC0Xbu
keyQ9+BffIbDW35mmp7qdG3LjSBWlgMB1UBDJr2tZHQL5y7fbLLodIuhaKVd5HUTuHZFV2Va7uDj
8sVosuh0ixZ+8gye6E1gR91jaNNbkmWGTWuR23XIY/Q0a4IGJvbXjFbVBpIi3Zk0yYl1QedbqKYX
bmz5fQDl4CJCYQ33j8Tu25Xft2AimvXO8vBnF0pVkmyqF2ZU6QOj5xXsAMvu92Zta2FKiEVbOlVT
YBN+ZYX8c+d1f5k17bx8bQs7iju0uX8cYbS+ajpy7TVQ0TdrXItRtwIQiPRJDNr2JFesSN9DM9Jw
ymgR2kIPqYeh9wA5g+42ncMvUIouDcdSi9Cx6ngkR0sc66qFfDht3rm+YS4GMrcve7xN5i7pylwc
4wQTZWoLmKSJzDF79Z/4Es4km7Yu2gD1uGvbn65DWd8bjabOligWu4PCsVTAFdYWUGZWDjKdZoui
rqpR9aEFfISog9gVnyPmRNDfjiqjSw4Uel92OYT3cUTz5gKSHdVtglypjM+F5okTlK6qoTCaKZHY
Qe3BewLpJlp3ofe5g8b7heKG+VKikyZcMbrwi7bwFI7Kh4QTIu/YYLZN60IZBfEGiByGMvCKvr0Q
sLrs87w4c2JalqhXTkw6W0JmfQMhjhKcTu45+8TyXah6u2b8eLibvBzYvHFiCfMXGdCYQ04X5GnI
5iNPaDThdTJErhSMuFWbgPEt7q2IxivfNtMk+MlGo4QbFuw/7CQY52Q/u+HjbFWD4Xtruyn0HuGY
1/tJQIv4XeLKb7AtMmMuE50RQVOCohjvk6AJO34jkrb4zGLHOrNTn5gtul6GyJPcshl6xZPWezsf
/mqL3ojmyomulsFRZbacRCWBqmBd3HQ2fEezhJnNc10to3GAHY0dOw4y3/7ku+xjlzXKbG3UeRGd
13LImVdRkE7QKxui5IJVYWTYuLaP2g1hvAfbNSisJFz7YxTDVVx8NIsgLT4hBkNl4eLN7WRUa9/N
+5UcvdTs1XXaRTa3MVyN+/AoYIi9rmEbBeOhySyfQnTmBQepeLLyBnk3Kb5Qv7uqSH5r1C062cKK
mjlTUiEPlHj7yqnveWZGO+REl8Hoe2/qyybxj5Z07a0c22ij6sKIMYnWtZ2UsSRPyaQ40mPiE3Jw
m7L3Pph1yrImPDtAl10DlxMa8WOaD7B4iYCPhmOvYY87LxsHZkAwNVrhURVWcyFgwmtNmVkZlrj0
ZeMwa4IaSJN6R8ZH/8soJ+/b6CHLbLac65QLVdqkHGLJjlNZ+TtYeZFtl/5fzq5sR25cWX6RAGrj
8ipV9eZueff4zItge2a0kdQuivr6GzXABWxOlwvgsw2WmmQmc4mMEP/47bprocC4A661xwV6sp+Z
Hd4cw+YXobsjF9EBFllqaFRAvG3I+hwqsZ4Bujtysc6kDcAqYopAJvq8hTuU52vlFy26QxfH0ZUE
CjKmSAx/EySXhyj2quah4vjrTRlFq5OtCk2RWiLeTkdMxjsIWzM/GpnQRSRZDIP24FpZiuboOvRm
GpPLZfZz5i4mCbScRB5jvBRxAL1vjJ79LSzxu4bu+MUIdTWQWUVLAa3v815XJIMqnmdq7gKSRgBd
NxKHS2HU8nCswYe1vBX+XwlYXDhSChjMsKOWXADlWUOXLa4yQJQ+ednmf9BIMU/2ScilqLS+o0p8
FXXg13wMXSxSMwMLh5HFuaBtAtEeKu/AC+4ZarloJAEFrqOr2FwscfK5W7t3bFN+TsWdvejMNA2q
L+cibRMBoga+ho92SVO/ANQdv2iblYKChl+Wr/9SBMVWaoTn4+mikA7QCZmtSedijOs9T7lk0Jua
P3pdFncCI+Rb16Kg2Bd7JCAwhXGmPJoqTxNykUYgsDguopF9UYots6s8hQnxi5xdpFHL62VKw6YH
ViI6Deu3CNmt35Y4oe0qlEqXBSvPdK/uVLUPp4rFnos7DydUjZIRIqy62EWpnlVnojZfISmszl4f
72KNVrHW63ZEuohA6jGe2iiZ7T34ww8/4E7owg9GCYw7IcdS6EM+pccan2phPHfnPwhpEixGRuFQ
kKNMoUfWvQ8q8dfvd+YSa75SUviXXfinQBFDoXZC6oy1IRH6VC5x/OMSgoEZyfSeD6mLxTr4TGw8
xrpY5hoTPHOhuRdon0FR+NcYAL2ceUtpqgsZYxg6CwFfZRlkIHo/R+BOqUR7FcsgHVUBQiHMS8XT
rv8JCYs//H73r7x47qBKeKwlKCdNX6Ry679g7p1mW6AivwApuvzqT2cbq3EWdVipQqj5E2YZ/lqT
8Q+/D3dTgFGywQ7tWoz2Tz2TH0nC/N4kd0QFUwtlIDusvJgwTw/oXlviF/u78ynoI67JZJq12Mg0
ZjoheVtNnomFC8hqKatMpMulKNdU/0DB6PiMLMkveHEhWbwCbTwmO3TRcPDdV7H9SI/UC6QRuqAs
ulxmuctEF4MdxVnNcn9A0+IWc+WVG+4ODQzxwbsmMVMRTnRosnIz/fG26ef0lrLJtR9wbmKpQHU8
T8dU8CqAfuSAbTrbIIn/8rrooZOO2hgwalOZoTho9VZugz7tqvXDwwEK/6uB9mttoTZ5zEXbjC/R
HrzFHKLPxCSDxvKvS3OVqrU9FGKvrf0ktuk+TSc/t+JCkVLZH+gudnDjbcByJI6fFA2+e223i0Wq
22UbddSMxZYEwJYc8eM+j57tHBeOdKzVUQdxNRbdGO/veRkduW2HWxrklyfnlZfUxSOx9Fgg7xAM
xaKJ6E+i3/iffVPvdaYWtmJOcJV5q6j0DDlcOaJj3seyGdVYBHuY5KVEs+rMAYydTr8/iivyLJCo
/vUKTS3EQ5NynoqhYyv7doQj2V74UmqMoiV8/azouPEORMwYKLyHoBoURCBlQYYvhoBg7ilhfazy
Jgzm4QlV7lZnKM5BEHcZuhbRRRgf+SJacOXybgs+lWNXyWKdyKd9noR5NKVlCmNbUEm933RtoX8L
gdcMKrqs93sOXE2kNWK9HfZoKGo23APT/XXab2X3VzhiIRj8697xkm9xHQxjoTETTZ920RP+vzRo
kP7wfpkuwlR2/tz3tjOPw6pHeTeVM2TJTD/HXjEv4Y5zmatuj2fgsouunO5QtPwOXmKvN5q4HHlV
X/NthhxicXTziYv+LqzNjZzxSjxKnK9uuTblxI+xYM20ijOYXXZyWjDHPyKdCbgnDshFgpG+DwdI
aI8FP5KTCDU7dRR6cb+3nIuB/NcTEBcINgYR5uq7aCwsGdYPUPwez/VazX7n6qK/wMgNebtuGYu1
rcdPWqn4rgnWziuwI67uE2XmkNDXmovYlhiGx1dTcKHnfhtDf7UKwzGEt6y4N5gS3rO45E+SBX53
0pVJOrbAHtFisekS05uj2GQGWnI/UTziYrsITdd61PuICk86ZxEYTBloUn+/K69feeIiu9ZyUVu5
lWNRHhLDqChLPbKGQeZM7eWNG+kI1v8/5z9xAV6RlAlEzQkeC7CYfev0/A9o9PQDXDxYpI9q/x80
PMs3GHztT/tObDZ3CkRHgsx34bjW70H/B8FqOaDzubdsfqzLiD/VoGifshD/dGMjrtgNd5ymFuBh
nAfYTVV3/0xSbhjY3ff73+/ylcVdEBpli+pIzLpii5v3RzzWp3QDvNxvcSfaUkwErWGwSbbLv+vK
Pg6jn3QMcUFocbypo7ZyKpJUQJS+ewNm/7+8vtrFoLEAAr3p3I9F1PPxGRdPPKyzWm7cuSsbztmv
xk6PsEdtEZ58bs0LYe/KNPCZ1GfEhaB1O72o14uxEGP4ia01fRuw1npl/IRfrPSnpBnDnjtwvBUq
aPGOfMVynUOu4ZPfjl/26qfFy7UGJXeHIprQfZfzmsts5TCi369+2dlX3h2X4LdO92UKqmoqMPMd
PgYq3V5aS/TTnKbySSVx/wWR1XpjauCK13KRV1UF4Z4+nZAYyaDM+1V1IO7sgeMFVNjvuXDhVyPj
IZv2YSiSMHhCXno/TYdXegQuu18PIq6VHgRBcNSwLf3SoebwfqfD4udrXPxVkvZ13UkcM8Rfg7xv
UPneer9aJnHxV3Lqmt0EsNpmC/o7aSzLWMW///4KXTFaF4GFMmnS1KXqka6zv5LKgHxoUI1f5OIC
r0xflZZ0yL/oFOwnEFA32bilfvkQUoxfjxRTPcEYdWtfkKB5c2CyHWOfSNf99sUJSw+i5GpAs1P0
R/11QDA9y83Pm7mwqxIxkej2TRZ0DJanuRc52uuT3z13UVfVUO6gZZF9Ad6UE3Sj/+i0/OK1JS4H
7VH36BpxLE0BFzs1svrRH8Kvo0ZcGtrRLGO5dgOSFwK9y51Wf85H5Bmfu7CrGOLqgWnguvpl7h6i
JHjHy954tTIQGP56DefJlELFRBfbyvqzBf7q1DTc8zid96Nqw2FIu0sdMFi+s7p6o0d2I/G6Yvku
5kql7Sb33Q6FqOv43qxVnEV8YE9+l8UxziYwUEPb0YAJO7wRTRU86nG48RJd+3LHNu3YmbitjC6C
4SSTJMWAfexFgcWIS3Sb9JzPnOKdIJv+Iev5sbF+xMKMuIiruZ6SsBUoLbaxzUAzmk+VZzzqwq3q
ZjtoAELrYp3ZlzTKjrn86nWQLtqqAwJyC/WGa0IjkY052MfFjfDlyjm6YKtyMOCGbRpZcI41h6WU
uUluZIdXohUXasWXCGSRmuKOVAKRCmvX/Z9pBSGqWQ7zyW9rLn/XT8Gd2HHGbGISQLRFngPevt1T
M/q9na7oEOrowgiRyEKjYhYk5eNamj/8vtuxzak+tI0I3jbGu6fYJnclG//6/dLXtt0xzWmpMOw4
2L4YkG0+Loke8xZlnceEHZ4f72RebU/WfTQlAhYzR2cAD5OXdhj8aFqIi7rq7UQU6sR9MfH1LlFT
DeSIn9oHIy7uKrRBiDpaNRS6Su87etK139wtcUFX6xR0VdA1dQEYEMmknj8uXePnbV3U1appumFi
ZiiC0a4ZH9nbOQz8njcXcdUsW5uEEzwiajhfQUz00kyTX7Ti4q3mLmIstXIouFy/rJZ/SKfm++8v
+RW/5cKt4o3HSz/1lxbRsmVCDKh0pzd2hMN3vJLSuWireOhMpwYFyuyQDDmN6/gDC0l7z+kiTjwt
DRTPSZCP1XirjfEvJuK1n3RsNt0O8JIx3hdyXOxXOxvM9taqbM+rYM0b1YT49S2csiFYDplNSnQf
xEEQvvZs+KOd+P6B6mXNUU1Y33Zhqe472dpPRCULeOnYh7idZN53w5HPQnTPC+bZs64b1tM0D/y+
Gab2fjKG37W2/LOfVXBP7E4qvyfGxfVsBCyidrGqSCl9L4X4EZah15AjcPW/en+erlUSEJCbx2RR
GWaQ1mzSfopYjLgIMzE0UNeiuGPLjGSSHAxUeZMfVw5xEWabAHyaQCa8oFUFbcq5yW3adScv63Ax
ZrLVVVSyThfWhmdmQVZfCuaHtycuwqzvNyaiZpdFqCB9GKT8nYibv/0+/PKm/fScszY0mJ9MVVGF
41eaigcbDX5qvcRFgPFxUh3nMBrWVj+qQH2PDPcLFFwEmMW8pwALtCzaMF3uOnbeUXrwy21cpqmG
LWG5zawC01TUP0akl8/hJm5R2V7xdf9hm2LBZqTsVdFGoby3xsqHA2CB4WB13rEkOAWJTjOzpX7E
fcRFhQW97uoN/Y5i2qKtPq9Q3cpTFcIXed0gF/e01kwNZNAaLiG6jxlmZIKh94OFEhf5ZC2jS6mQ
Cm5N8zlIzHwa68NLmIARF/Zky0FHkNpti4RMcba1pM6a1G+6h7igp+NAq4FEdVeMKDlDHiOSWULY
e789vzzSP1ktTeJpkQpViT4YvzZ7EmVi0Z5VCZeaFyq6QQw8dV/U7VYirX8+kmG/cVkulcdXnl0X
9zQDrBFFdaUBjittciLz2uSYJhjzcaLRY6LW+U1fac9wyIVCNaxbbYI5GcDym4+1ekwo8QvIXRxU
h3Y34JuLKqzRHfQVqcmIVR9+f7r09U1ycVDQudcWSnJAtFlxVwtxSlt+T4T8X3jcQgX8i3x85SBc
PJRu0iZejgR/wMLJfja0+UununkXSAxeBlsdfjpMRd9UIV+SrNtI9xyD5WHN1BqP75KS4UuG0DQ2
D8t6/7HNobyFG776aZe789PlBnVCuBKgzIomPOYRIod4TWVVDs+NBudIrmLVk7spiZqHAXnKfc2m
+DlhQfRV2yZ+YmNnHwIj65eeMXoC8MuLQp2R8HJcP32XiKpGbWOgioPZ9CSJxLDR7Fl6dRGqCznA
gZ/gHV5jIe5SkLTnVgCL+fsbdfELr5224y/A8kmDpZ978KhtNeaYjD6VoG3zXD3+dWPGCUrg4MxF
2SHElPdyVCvI/D3zDhealqDMBVJp1KZCYlhGq5GCX9WL5RxH6mQBuoT6EmVEFfFh8l6Sf8oo8JID
xdpOqByK9qLkhqqAnCF7BYnFFkTCyY2M6UrJwUWnQXBkCmiv0Xup2jo/6mjPtY35m10qT/iLC1KT
GtR7SU+7Qi2cn6ZFPW1Q4rtxZa59v2Pj4OJqKNoBCpN73DxyMIfm3RjGMOaR+aUqLlKtaWKE4H2r
ipGm82dpmndxsGi/RNuFpXWgbFIERMUFupEhoG/iS7UASeJlrS4kzaATvmtt8OWXyQnWP0sevPNb
2jHVek+2iZcqeEEVnGbg3C8zxucbJYJXH3cq3KZydGgTzaHuCrnsOsmroSN3FEThX/oRJCEro/Z5
X2PpkwJQ4XbCSjWzOtqirijtqvKRTJ9myXy2CWs7fsH2NZQHMdVXrLbuczx8Il/SxcszYHXXM/RK
U9saWFZC4o9GoKIACVR5496/egqg24p+9cZSoQakJ5iWPfpzKac3fNYPfczPDWblIlr7haAuhM0O
k0hJCQvoqvKrqMSz0IsfYpi4uDVVisgcMb+svf2dkPqhEumn3xvAq7EVFS5qbdvQsk6BRERhb0Rp
v44H/UgAAbrX3Sr+qBLeffz9D124Wf7z5OKHLvnfT9GCBnc0I7uQhahSPmWS9iNanlbfLwcxj9qO
O7D5ez9lvCQdMEDzdmsQ5d+n8ZWfdtuhItW6xnOvUEUftpfdWPKBLQkIjLZK3y1LsGaAf4i80Q14
YNMqyCPdNp+oZs2zOgKvFiE2wHXxBN7FQDa60GH0tZHdn93gRROJpZ1IbNdQ2EY4ih4EU3edwiyv
npJvvz+3V0MlrH15sX46N2Gjse8PrH0E9n0bL3E2mN5PmQSdjF8XH8Njb+qmgV9hkEOo0vbEG7rc
+X2549tRsu439O0QQq6K5N26fEP716uWg21xvAoHS96kJt4WTR0BMUk3yPw2w41o5tqeO+52Ddu6
66uqQ8PX/jDhtOSH6Xy/3PG2QG9HQbjAH7ZLdLctwfel2bzYvfHiOcRMaV2Phu44T0F4Agav/itk
331aEFjbcSBQVDaDHG1XVDuJ78qSpjnYXJt7r8vi4tYCEYUxa+Ej7DwFH6FY8NSH23HD9105Txe6
NuyhtSrBA5fYo37oBZePKPHf6la/GjtiYxwjkqKvR6QAbVGTpDmnFAzLIU2rs+16r1oxfsIxpZix
6tguiqxQUP0z3eUHzJf4+RcX/jmkep35vjXodQyf9qn7btf+we9MHTOCUJCJRjN1xbyz+rzN/Zpj
iqfyi7dcOLzRTR9QVFkLs680axLxJAlmIbw+3cXZXVQaoS6C9DdK+jeImGrc9dSLgAjxlmNJBNXc
aDDI8tIGKAFB2oysePv9vtx55khl+23cUUgBCCF95pEUGemDWzC4K+GKi7Ebw25ERpR2YHIOs2BL
/1igTUQm9bkVrfH8C5wXz9aJRNE/6YoDU7FTA8r8rvmf3+Y4poqBmmgZBwE7avVn8BbrfJPk1ujO
FS/jAu0g3W0PUS0Io8d2yIBL3rOyXLzK2lS4wK9QJsE+r0BSqzA5TWn82UaJ3664sK8t6aNo5nCP
9Ni+zuOdMszPubiYLxOi4KxARFi0+/goTfupk+bWXOmVgNaFfE07n5ctmlpwzyuIno4DY5+rWNen
XmsQk5K2BhcUjec0Y7qOvu/rWt7IaK4ctEvDxeNgj+Z2V2BKTwAlnkH0fND1H68r6iLCxiQGLZmI
cUVpxO5R70jul35b/WzL5eFSo5DQqNm7Igiih+0iNL0J38iGOv6eLsCEJCtB2NRt8acu6pNTNG/b
jQjhyjPrgsJoNaVpSmskYeMuHmhtq3cCaOt/ZgmnlHttvgsO48m8Q3J1w18wyTnTq0SFT+9+e+/C
w/ScJlMyIR4e0vpv6HYWBsSLnh/ueP3NoFHdTHOHfi/am/tw33bUixycChchtvX8oBPk84qpCoZz
RKO7kCWer7gLETPbMUSNQoww8WDKgqh6N+rDL/5I/+PtN2lMBVMy6QRWG5AhtN/GFVAHv8viBGWQ
EWympEXqHmFSM5/pKvqsjVjle1+iX5OzlNpwVsmgioYmH0ljJJJ24cXgjEN1bJXhlW3GBrWxagi7
PIkCnaXVeKupfMVWUyfHaSVfx/US+UXgzXisj+V4CDoV5WkXBX7ZpQsSi5coba1cZEGSeswWSA2R
8JYUxpXPdzFiVQSQLzqBHWr8k9TZnHbTeYTc4/umHrYb2NyLZb5SFHHRYjUpJWD4E0r95BjO/OhM
vupwRbCGC2QY+7pWo5cmCRUueiy1poV2NMDuoiLsra25euRN4pmcuPixCay0Uiqk4psc7vv2G1SI
z14W5sLHtqMLamrSFiRM6XrekjC9D8bys9/ijvnGk0mhpoK0rVxYn9Oo4qc93H2m9bHjju1ilMCM
aodvKKNI5YQt+hTE61e/L3dsVysrBS+PttgT+kMN1oC1S3jpmuHLHdMl47J0ii4orGCQ/EEm5fKU
SO1XWHEBVRPg0YlujSyGuTTZtojvdTz7naeLpwLQiZuIkbZY+SIed2gcnCypdz934wKqWjkxNqWA
GUfp/mGMTHuGcpVXO5QKF1DFJnJMnCAtAflS9VTTSb2boS3v+ekXL/dTBdFCsWqYCRpnZu7/4tH+
pue35BHo607MRfatpqekjVtc8zE6FrRaBTrhRwhlNoY2zoPuQ3oj5v43SnrFX7rgrebYDxJQIKys
lDKjTVVmHaYUH7Z5WR/TCSTnS7X/HQ9iVnkigyRThM0ZprXnBwV5oOeJRfQOUlLRfTm1PA9TUr+L
6Zqc7ErW9wIkSaClKMMH0PjTu34h7V25Ii/K0xlU5KfIHuZclWV8Z8Qgz1psJcmacUke2Gow/ryA
RfucHPZzHWh1N7V7n9yFez/sOdrn5QgFWwNWwEoO0aeuiRTP9yVQ2wkIz+AlKg9w+kFQ4UzIZXaq
AdnfvVraATj5+mA843UqHxs6hBraSSMtvyZrqD5CdwcNjhD1zy88mu07TMNGj4wj0CGEDe9A+apv
PFVX8h0X3FYftLeqw1ML8oYiio6TnvSNEO1yB187VceVGfC80ACy20WwNfMdxdAepOYkO6fBVj16
eUsX4BbFM2STG9zRiB+Y+BjJH/2w3MIPXdma/4DZWNIynBTibsZEfuxxf+6MGnyG1KhwoWxqBKHF
iFSzUGDDzT6TJPIaVcHKbr7AD3CmWBQU587GD6q3kBLD7fTLRlwgW20H3kMDFRWcbdY5BwHk2fC5
P3sdqItkq6atHeJhAEwu6nUer+nbGRPmfkmay96VBoy1KLIi9AuqByp0naPe4hnRu0i2MJKozake
0/B2vovb7RkAHi+QNU7UiTjIBsx6CgBxYSsLYc+AVJ/FViWffr/n4SUqesVQXega0NUpWpPobjdJ
xd7EiIv/Rhs6Pu3A4mWHLcmXTs02XwbS38dwhnfakLjOx9DSx1abvcH/xP/yumDc7VulUF0nlKsG
8Pe+fU7K6Ps8ddsNh3HlUXOxdDQs4y3B9HChgqDSecRtBG5UdJxO43JpnUYjBND8rpsLreOxMhTp
RVvwunzu0/od30noubZTZhaxNNFFFKEw1dEh2IKmetvr1M8KXe5FjToPQQLWYo5m3jMM7CXAFO1+
vSYX2lYP+5pWjDUg8okJ6OIrvHwq8YuHXGhbUxuzSAbv1Is+zEvN8Iru5laudc1SXO41Br0oIacR
JfLEzh+bdk/vLaBEZyCRZ55NKOY9W2gzvahdQYJASflO82nOMItcTvmQyvXtPpn4xl2+8r7++5E/
xX4mUbw61ktuJvifcw160mrQAUqk+3zjjbpiLS4ebkOTJxB12oBwQtmcYAYXIIZKYySHp1uX1/3g
BY6jwgXHVXtY7kcqUPClx/OGPy1rZHzjr7jyjjvguN/7yCtruBg4NvR0grQlbJkalLJMi8itW/2K
TS76LV3RJBYrsOEQDKJnMab2zLrg8++//HXiLCpcjrb2oGYHJLMtwjk0OeJP8GTU2wYaIujkADEu
54dJjLLNDpbYDDqN00vQgbn09z9/beMuV+unSxpB+kCtQwNXkkbf2qq7h+O6kTZcW/piFz8trWPL
F0qR5Mtkfc8sxA0h3uclkYxdu/zoT4vLcUSsOuJM9LyDXG1ZPu/9zWL6v0/AKy+uS5RWm83aMkCY
01siIco4lvTjvGMaLGv5oY/M6LT/IVk3l3lpUE4+NXFbDnl3kOUhHI7kPl3K4Eu1dbCTSZanqIyj
JwsYE3D/C88glDd+n8qIeFU8uMunRNLQMBB6NAXY8O740kvwY1TvfC4Id8Ee7IBw0GCPCixCMctE
YnkWHF7FFO4yFMXAMRx1TGts85pL239O1sBzaaeUMgD8usgmrAuQIB2nZRnbZ1ScvKgDKHexHnw2
Y8Ak8sda6PjdsqfLd9mxztPfOOGkiYZoClbbFnRbP/FWg4V3l4lX+CZcrJ6q4rRG5AvMQZM3O6Ya
0zS6VXq+ZvHOpjMrEtMiey5WE9nzHkUbSCCrG47y9cW5i9bj4TR0Y4Kp3lSpvyx6fiXGGb3CNe4C
9BB17isHWWGRBEOYUV69XQh572dATrq3mgRArx4hrW3VY4lHCo0KX+N0vHcaielod9kUJRuqXCxh
zkZjvG4Kd9FvDLIHe7WKptiq+dsctVsWV/F29toVF9EEeHA64zgBPk7px4qrd70YP/gt7Wx41+lI
02TH0lIPuYh7fppj7udXXDgTxyw/ytU0eBGtGvJd3Q/7vPhtuIuZjoc0asEYGrxsmDTPw6BssmQY
rN8dd6FSNSPdjhgJXy6X8DmFFX1q123xeuy5i5IC12tcptteo9DZnevhJGYvDiX4WscbdkeM17Ke
6iLh4/3YmwebmO9+N8WpgCVqjKstMjU47C07JXSxmDDnu1dci+HWX0OUXo2HIiE+vDuQYyQhcp2p
Sbyowih3UVLJMaGgKXGca23Is0lakvOIll5hIXdhUu2E6ft2a4OXSTXlPYRg7WkFdNhr210qsopx
tkC1pnzpquFdoNc320g9b7kLkqoPTCuCzwc21Gm8bRJTKsEw+V1yl4hsX4+IYri4LgIaPaRhXz0M
u6gf/HbFiWj5UOGlb4amYPaQ55Y0PE+1vcWHeeX1dAFSIlZQlTNYfTZvrfi2lP/4fbVjnVDZbeop
RDgRV/sDpevL2Nya972SGXF38mLYmAppGCA87ObkfQqW7KyLRHUa+46/MRv9p+q0fhnLeiuCdd3y
dRv9+qrcHctY8NLVQLnUxd7TA5yIx3audt2evDbNBeVbqsPdzrQqUmzaXNsu69bKz+u4WLUgxCmP
CQcTCmmGPA6Opz0mleeHO08r1ZU0VZBUBZ+a05CseeKnU04x5fWrtxSrYSgEhVi6pG3W6uN/cT16
tT65C1cjI7gzgw5rdxN9Fs34T69B+eB3lo7ZrobWHbjBqyIaqybTZG8fDKIyr1QAkLlfd6U1Kti7
ZMLqi9myUNCzLlfr+emO7XYdlVW06qpQ7Uyyug1ovi6QKfXbGOdxheg0NC13bMwxqS8QFfssltqL
+RCXxXlaq14owP8kQjwg1R+SUn+uEyb9HPF/gGihnowiG25LFKPFGDwZ4Ma89sSFofUIkKKBcDyr
O5oPJTmizPDVr/XDXaaytNIjhW5GVbDApvlgYgSR9ZTesP1L2ea/NRHuQtGgyNGBv0MEL20Qlhla
hlM2crmfDtAXee68UzECiYEwXRgFLwtkugA9rsARbzxzPBeRxoNe0EXKqui3VOdH3Hycw/G737k6
ZhqtIfrXMhIvNQIZ224PPBR+RuqqQ3ZxNbQ92u8vDJR/mJ8S68PCTOJXOXKhaKrhm+lqK16CfZC5
mkJ2Gkvrl7G7SDS2NMmIRie67Hw+l83+ZmL6xq5cXoVXLqOLQFNRB6KywQQvQBXou2TuzWNbxsvj
Rpf0KypV7Z3XwbrtdxDBq7LaJgECgeoU7NaCjcUT3MldqJttDOMH0rwXaIutTy1k6R4wXuaXYLsY
N14JroIBQXZpFTkvI0j0Nh3EN/b/3zb4awfgPNfrwapGrjBVFHjbE8Y2+6fOtjQ33fZtNxPcD4n2
F3B3Npkp13csmd5KTcqTFRdtdlF9qA2l97tVW462LPAc/fGxj1OZj2NK7ldZ/yFXWX1Mm/EhXKa3
cwsaGRBK9lnKtvo5DFULZBf/4nXKLorO7LZCH+UoX2r8QdE+QtqZjp/81nbiAxpFEedhwF9sE42n
uqzfAUhzi//6sshrp+D4naOVutlXi0wqUc98B0eWxvW8ccbXFnfCg16PUCsBMddLObDnJeEXdLCf
Z3B1Lxcd1IGirXiRU2zmTO4kGPIhmZXfDBF3kXRCmHaqo1C8gOJ1yc0q/kS738/Zu0C6OFyncGUb
f0kqUtHTsjWmyUMdsBsR/OW1e+VQXTBdOCVoFhr45K6rprwEOcuDSdf2HC7V4eccXERdVO9RMy1U
vEyUvMhRA2fLlWeS4CLqbNocdpOY+ABhDFUZBuhBz7KLoUr8ihOuEGYrBvBdlLt4ORY6gnhO6jsd
aH6jbXvl2ru4OhaVq0zA5fdSrfuHKSBfbZJ6frhjrubY4COPARYV2ZPSZzLUnu+UE2wfByg746GH
QSXJXYqGBQYdwlsN2ittde7CuABm0N3WtjjRbW1Pe7Pyuzk65lyV+/AU9XV3whspv6FVRKJMTrR8
NGwIziMT8r6VeC83aAnfuLqvC3tQ7sK+ShqylQ5x+cIGMj8NvNNPwqDYljUHqc6Ky2RELlNNXyYz
lSoHjDzestQADXWKQto8oV/XnLqYjWuGYWP7pKpjubu0YJuM1E13H3bggP+9779iyS6aBUlyuNbT
yF/0EutzGS3x86F3+glCSezT73/iym11QSwqAes+NTF/aarkRxUN38aReulZUO7yQpWtAsvlpPB0
1X2Sk35Ks22nfrG+i2GZ9wN4grnjL1UffU4xlJmvZPif36Y4wQlG1hdQa/4fZ2fSJCeuReFfRAQC
DbAlsyYXeGjb3e3eKPw8gECAQMy//p3slUtd6YzQphe9kCmlrnR19d1zElEA7uB3lT4e0P5jz16D
u2DgBlWsuJyTtAhp8Jza+YEw/Yff0E55BSlbIKhAtjkc0edunOBKs4x+/emoBeO4+eXFvGoRCYe2
aRHP9I/GrE8tgtXvuy/r/5ehFx5HI+0nbJkyeS/b6OuSRn67scsE8jqysSUY2kb7m1omP4NaeA7t
7MbbVDHoSCF0YtY1JyYmqBVCFstvSqKXU1KpwfaLTpIi5WtzljM46W1obuyBV4LeBQJpLNutRxm9
2BLQWWHTHhDYEX6L0EW0Ung/xiEo0oIccn6QELdDyyv9+PtpuSy2V3IbF9CiS7RteIJOcN/ky8Pa
1mFGhTzOej2ww9QkvXGvvUTMa/+O89tChRJttXROkM3PKCWssNqroJJPzJnzsHkM0wX0agXnid//
WVd+EBfE2oJ0OPbGiGIw4T9pV7/jhPhVAF3yKoF+T1QFoyg6PDhmjM/vDta89/tsp4wGsQOwpbCc
KUa2fTS2/ArbXL9UxwWyuKgmXtYRziXbyy8zr9RnGN16+VryxCWyeETTY2vw4ckulzNE5/4amPBj
NxMXyDrqJTJSYvBmOJIsTylgst/Pd/L6qnRlyNaYVlEF39xiqGP6HNe0fqPqenmIYfmZ6XhQ9w2Z
g/suLM2NeHs9DoQrvNPIqdqSdRCF6hjqmIPKVFv+FFtcCLzcnCO9fPr9n3YlAlwRNK3SBPfQWRS7
adhbE1hy0oHwo9RgwvlyN40vWtMVX0RxCAHuebioqG6B3zngwl5HM8xAuGqOCpvW53LW9s4ut/Q7
r82Lcw7UfTWOXBheAKTI9dY8dKP87jflTs7PVLU0ENzlRZyo9HzU6fv+4h7tN7izNTSzHQ46c4bK
AnZr3BCrj+BvyhsPMlee9oQL8zCIbkRT02O5oAuuz7qK2b+qlMVv081+6cmw3/XNMd0hWOZs2Jbp
GcmWl6IYFy7sMyeh3SApxgq0KpXnqYubexpp6nU2C1ePal76qNwPwQqyyxiHfkjfHWEf37pSvH6A
ChfK0VE1wqJW8CIdK0iM7Lw+Q6MaNxY5htuHA09FfvmicDl/NMkeEUtCVnBC7R+M2+20MW1uHNCv
x4VwkUVVkrCta8oLVqXJ3QjdxC30uwxDD/3lbgG4gOzLMbFi6cY3pYm/l/OtXoxrn+3EnA4VOoPR
/lyEdp/vWLTHT5at5uwTdCJ1gw5LfgbYf5nybT71tKVnBmdgr8FdZnEJYj40LcWsrGuTobIXPMWt
ODxHvxx5v1wByrEz40KwWgTpYe3bbOQBBehvfp/u3IvUotAkX6fYjAL4JvdRgVc/v94d4QJdc3ro
sqmw0VnehJk55vuxrfx2UeESXeMwoWm9P1hR2iA8Sy3RAwAHab/l4hJdbNj6XfENc76qn2Lh68mU
6JTxm3Mng+4lWkw0b7EWdVfbUziBEuWSMr/uG+FiXRrFWWyOGvO+7H+EqN9lE6V++SFcE1+uxr1b
xp40HStUGMinaTTfD+ge++3wLtdVHgwvT8Dli3Ta7ZNckv4e8h+3ujKv7DAu1yWiRk0ROtdxlyb/
hJTk22C//P4nvVzH/3spEv+BuuyEPtbkiAraNNGHbgu7JzPK8bHcmtpvW3fRLqQI6wB7aIp3ORNA
cUxksJ/nXrcsKHa//FUpup4IawNaxASyPyXr71kd35Iavzbvl0n7ZQOLxyNpw3XA4GqdMkg/vuHd
4XXPEuLyb/4ydhCh7hKw6rLWQ7gWrKi3w+vXr0SCBPjl6OCvJIEqNiuqBKJFrT6BSPX8cOcknRnD
kuE9K2C582Os6y9NxD7+fjFem28nRGVVknjU+Oq4Sd4dW/2wkFte9NeGdo7R6ZBVZyoVFbHu2Xlb
B5MNfeDHEQgX3tKyWkVNTVTAr+0LUcHZhvSn15y47Fa0dYwNCgY9cwp3Dsiodllf0uPsN7pzii5L
dIAA7mkxke6vlGmsckBuXvcF4eJbZkYD7ILrbYHngC1r6rLMVEI9I98FuFgyGSiGLLSAArbJYL/7
v2Nr//abFic4j0GUo01XWvSt+BmN4c9kYJ/9hnYic1R9kqqFk8KMcCTNoFGp/+xosnjVGMV/+IFw
7JcyHKLClj3LaB8+N+nkF56uWNkYJXxEXhThBA3PvGvCk64qP2ZOuGJl/bSqUJZdXDCpv1M8uWjt
GUFO6JcQuiQUpupFeND3EI99TknqmSm6XFi0rLUsh5UUE4UghVg06rplIr3eQ4SLhnVDqtKdjqRo
tD7RHaqOtZ+UgXC5sB7AQROTAUNT9iMtqz9aKGR4rXAXCusiPPQBzo8KDkMACGIEP8zsV/kUrjxZ
Mo6Litc9Kkg9hXdtn9wvaeU7uBP1QZuW9dCUcVF13ef4aKF0WU9/+U2KE/YmhtbOMqGPsrebzraR
vzcoQ5/8BneO5L3foOmQ6KgQPe/+Fzdh9bEk1Q+/wZ1D+Ri02Ot+joox2LfHeG0+9NPm92ohXBxM
SljIlQshxT4E+31sh+CcrH79J8IFwmi8x0MNGfdiMt2nRQyw+Zm8PNc4XuBeJliVUS1qLBMplrIZ
TyWcJrODAM3wmnNXIKw8ZFtPBpda3fQ/t3JFBPV+arfCBZsg8tTyo47CQtUtexBBO53iBB1ufl/u
xFBpS1VWxIRFe3TnSUd5QOv/+Q3thFAFbRoTdTrEbngUFUv+XNrVq4lDuPJg6xgNw8bkUTQbPHFP
6JSln6d5k59+/+VXLlku2tROFP7maxgW8zpV7VnUY48SpoyDf8pq6G5UW67I+guXbwIou+juKMMi
bhWTJxob/YcOWxhLHr0+JZDXzTbaQZ0MBw2J4CsAL8otwDZ6BOX+jZmquvv9n3v5rV+5U7qyKmHb
mHSg7VEkMBt9SAL+ZZgTP9lR4ZJWkN6v4jmVe2HqYRtOdoQGb0Y6ksCCQyadn76YcIErs8Vc2DA9
im7vNghGrPzUeqfdLmvVGTkZa7He2n39mYJAOdGmunHSXG6+r8y+i1p1S5ruYiNHIVJg/LSO9Jdq
LqO7PWzZm3nsa+YX6i5yFWI+ShWJA1Uytn8Rio0nAtn4W88Bl/Pltb/D2UnMsQwqqdVRpHG63KGB
pf6hhoR/C0DxPXGxVvjZw2G865eDnDmDBQsVJIAf2FHHfplM7Ow4ZTRWFiKKYXHQ7wJbcTaGyrO2
4FLEJdmmHo8nYQFZMnZq4QMfq2a88eH/0kSvTZ5zaK8BEQbNukex27CEmBkEMDaom+dTtfdnWSfq
gRk0Bq5b250kPUim07o7NaSHSZdKm4xb2eOJP7JVloxBfAcZW7ylVgt8mGi17w+1CeP2LLuxPfvt
GU4Ksy5tH1ndbMUW2/nOpnjXPsLdM0134QijDL90oWP0rqwyvMwv97g6rZ7f7lwwwmBsZbjp7ULR
oJ9z11mVlJ7HtQtz6QgYsj2StVgbvEx1GuKSMJTw+3IX4gNxmzZ2xz4UEJgQy/qxx3/8tgeXyUv3
Y6pU2h/FQvd/Bq00eFLmV4NyeauO8mQtSXcUcNX6urw/mvqb3zJ00roJzSZjclhszF07wAuAoxyd
zfC79JtwF7jS4aHR0V0dBYXo4HOyGnOi43zLtZq+vmW6SmyzXDpjpDkKTqcog3Ndd7dH/S1S4dro
l///S8WymYaoHwaMDjNTmfFqCLOFNX4ZmMsVBugD2CvN92KYSvaptmR/z60N/NaiCxb2LKFtFCR7
0VW9vtM7+lFTOvn1zAlXHSuoNe07MizFSMn/IjLW514RPy1S4aJXZVMDoxs29E20S32yq5YP4BbL
GwfF6/SJcNkrZDRx1FXTVhDeiPtN6lifUxWKXDes/spENL7ZRAmSIJ0m37/IOVVlEq8Ggm5zsVXY
bIYRvd7h7lcxcaErFDPUQG05F2AV5icZE3LP0Cjsl9i63FVMV80lVEaLaCSwmVRCPBC8UXuO7hwj
qyE78A1ui6ajj3r6CDzeC7wSLnhl4zSajp7awjbye6h+Ktji+UWWS13RdhOLxM2s6NhxD++0MZvW
8KfXZuxCV8FyoNskmiyo2mfRbCYDfKVufPdlQ38lQXKxq70ba4YWPVukZhzvmdmnOwAf8WMMc+83
3SKjr6JcbnWtX9k5/wNCLQSX4gp/SHwkJGNtunzYrK3/8ZsmZ1/W6WS2Y4pH9OTMxxP49iWDnZUf
rCRcEmrnfYk+rHYs4BL+Y5VhwdAv7ffh0csDJe4aYntBhwLdMn+yYPtHpYHnYeVKGk3Nki6kw5Lv
rO2LOuLmfNl2/EI1dEK1Z0Esg2AZi7RHrxoLwyzdlJ9cBcD0l9PS1dU8bmh8KrCX1c/iAEqiA+Nl
as6Bc74cPbZNsJXTCsG4+qihyD2jEWKbPvj8orBSejk4YLn+SOGbXphmug/CVmcwr/TrPYPljjM4
rvrcLnwotloEj7ZO24ddW78YhQPDy9HjgJSSR2ooui76iCaEU7ttX38/K1cqMxBxfzn2hjYn/JTD
UMSR5Y9yE4/DuuDo6E8y7t8HhN2NqfjCy7V6o6eyfqYd4Kd9a2+9I7x+ykPQ/OW/v1cbSj7rNhQJ
0btBS4umD3ZIom9dVW05XFlLkq06Xr+qoao9l4IT3DCnhrlbkpqiI9bmfT+au66j46ffT+nrOyrE
J1/+RTPmrUmQ6hYhKO7zEkx/Ge13B4CO4Muxw3WuidWTKWz354YCR9bbbr1x7Fz5bhe4Ej2LhrSj
fQHzz/NIJnRG3Kr7XBvaCex923boWTSYkjX5eE/wH6+pdp0ARyOSvdYrxkXDDxzmm4wG1K9ZFaoN
L+faxDaAwc1mCmxzw72AWuldTKg8+X26E9MN6+W/yXkxC0kyU7bZiB5Tz8Evv8Ov1yForM06IH2x
npouFJndO7/Di7vCWWAVJuQncV+MVdjlfBiXPOr9+mzRLPfyu9tosFWiWFtYRZ6OZfrcbreUmq8t
QScqIafd1lIcXVHz5B+0oZXZsKo//H5LJyob3krQIHtf0CT6tARbXjPk4F5ju3xVD6o1VHiXKwLK
a521pi5zCAkov63QZazSbaahjrgukm0eTkrX+2kLd89j0cWrqqTfZRelXUFT+TVQ8sjmyfrFvktX
RXVUqSqJNdaKJXdHHNhzQ9R7v1l3orOXE0XT42XWx/ARV5Q/xyp++P3QlyH+m93jee7lGlcxVTVh
uy7Q6cD/7pOAndmBdwILm9QbHdlX1rpLWEHfZ4+l7LGT0+ATzCwgOJsGXvc1LpwQDUQc1Rs/dEG3
JTkHYiyBiHZ+koLcldAKWz6TkpRdkXTLfhLt8OaAKfuNULo2806YsqniWxf0poCUg/0w0Wg9C5kM
z1qC2vf6cV3Y6uK8jp5C1RfRgXA67FSf+NBXd2oLDy9kkbvQlSmXY02mGjHF+wKmyY/zwW9UXK6s
G9fcserDAzfkpi22qFUFzEHlXb3F2425uTa6c57WzbQZuVlTtBAjboxMs4Ctf/rNuxOviYqhIRT0
bVGF7fFUrizJjdnkGb7Ptx5FXr+Vc9fJcYUISLgw2RYkMOHHYF21yuJmtc+qTsAbBzW/26uI39gl
rkyW+xJua2PHAYJyxd7t77j6nz388EvuGmVBlYGX5WbaYjzYn2nQf4ibWwryVz7aVf8KxzICm5b0
hRVW301jfgyRn6I7dwGvQMNkF3Vp5B19L7K2Xt4QIj0vWC7gNalwGdI1boupr6AAESxNVg6BVykB
/ZovN3yI9SWkgxRMwcjPPQFtuCjuVzzmLuPVjIux0apM0ewS5a00ap7svLAbX36JzFeOKpfxmiIR
WxUMupiAwCRvaMSq+gRqcoXFgmDlD82Mn0YGd5mvEaDasptOQwQ3fBDT8tEsfuZt3GW+VptETdyv
XdG0zVdU0/42ASSAvPYdl/nqVwDSpkcSUqWVHk6a1/unxpZoj6yhiumXzbtKYO2sG0kIcrTNrssp
0Qc87uQtZaQrMcvil6sTmQjaYPZIFySm6Ynwub0zychvzM+VTdNVA6MqYGk7WZzn6TA8r6vsYLHb
w9MKr/H1ciKRMA97q8kNzuTKCe/KgzHbh+sxLB3e3kgP04M1AiaHJkai1Y/f/+DXpssJZloyotGj
iiMyaLIkgndFxEo/XQLuQmG9lRbOwxh87SnNWzI/DLy+pRNzZW5c+rZbbbpNoUEYQM3lLq2G7y2d
1JsmivSNH/vK3LjcWZsKWNRY0hY6Wk9Wwn2Abu0nr3l3qbMpXXcVtFYXCy9/VIH5bIPhRkJ1ZY1S
JwJmWPQc5b62xcDW6Q8OzPKvAd2eZdY0bMx6NXTwDU38WGLu4lxLu8gRD+f4GZgiD3wb1DmVtPLb
Klyaa0m6g6Pgjq2itj9UZB8JVKL98jeX4Vr4VptjNxoV66o7b1X8jjdTd+f1+7ro1NZpdM3BN67Q
IkrOKTfiroHayo2D7MrKdImpWcGQJEpnXbCtfhvjzpKl4/TV78svy+qXWstcUVIBYtFFv/Gn3vIq
K+Hs7vd7usCU6o5Q9NI0xUqT5y1c37TT7HfzdxGpeZ9rpCakLrqhgqTZ0G8ZsZPfTcIVpQqilM6N
WOsClj7tCbRPcCrJ4XcFddEnlOO2aT6IKsZO/tngnnjo6cbQV/YCl3wKJqmMRXtiAYPyENVoZeQT
NeP0Zg178r4MAgI3bt3caHC7tiydmlSKbuxO7rMq+mROH+EbWZ5Qz5Q34vXKhu8CNJUtNWfNoYp5
kv0/6z6N92VE9jcTfCdvbJ1X/gCXo2Gy3ku1TarolER7jq2Pkx4IPXtFlkvSTFInULYtMTrbn5Z+
q+62gdsHv8GdsN3tuhnb8hI9Hcs7w+ZHaQ8/sx/ukjSEb5OkOi6LGsTjSZc8zgJ4KPvtCS5J06Bz
tlvEXhZrOv/dVLAQFdVHv0m5/M6/7GVi1rOIQP6B7WafpR3ftnH3t9/Q8cuhJS3NlCiNodfkcdb9
X5EOvvkNHb0cGqbScrHlUBZqttDnoQeucNwPz+P/wfPibTCyD4JcaHteW/u0EPOX33c7uWQUrCFq
aBhakuhzdHCT1QEs0bwGd9m8AWf1wmtVFgFKdncbgGRILig/rIj/B4kKlrlXURrkLOzeK7oVck78
MgGXhyo7dIeVWxTkiTLi3bT34l05S79Dz8Whonkt28lUZTH38fIuqeh6N6QJ9au7ujzUHoiV7D0r
wUORS/e5gk5sSG7kGVeOJheHqhTip43x6WpWQZWlAR3eMeg4d5D7j6aHGS/aZ5IGt262V95lXTdA
oJdLQuY1yJshUOy0Bb069yWffiZ64vcotnX3uxmC00FZ5bclu4AUCWBbp4QK8v2Y+59BEkxnXCik
V/chBK1e7hJkW0i52Rl/EDFfbVW+FxA584s1J5Ar2bMW0sE4S/hPyOv3ZxWx6MYheOV3cPkoGluk
Il1QFl0CIaaWG3N/kKl5ozVeg3SczlmLtv43eKv1LDC72BSXc9pNkw3ybsMqTmpYdjbGr6mXu9xU
RdMFqxe1NbKZO0h0vjdjeSN3u5KMuNiUTKe4BoeY5vOyf27X+u1R7355jgtJVcuqgg4tCwWVu8jM
uv81Sea3eFytqHDdIS3X4cyl4f4mFvxnm45+OCN3Aako2qziUJ/K584+6V22WURI6HfChM6xO1No
IbNylXnTtE/a0i87+le9AsolpGwl4mkp4yAHM/mdmNU8RGTyUwrhLiAFO7l2GI8tzaew/VkR8MIj
6mleyRlzASmqsbYjOeIIMJBlSPTyjwhnv7dg9h8+KjWDGtcuzfd6/wKjmQ+LWb3SM+bSUXSalNxC
JnN1QCb0iJev+8jKG1vvv+W+/xaSmYtH6YFRXuIgySG20xU7EdP9MiXz27Kew/mNwiXiYUDLfAaD
XfkgSha8xxbXPe2wpoQ35Divf5N0Kt9HBCZGGQSN6GnapjTJzNJM3ynaYD6JPm6+1fygZRZVDf8w
150os67lqOOUaTz/VOAD/45DCrYpGBoN0nGN7nSZ6NOUhPPXKjHHPR4Y0BS8tu27qiLBnG31tMKY
FYlwZoJ0mrMKS6boOT1gmh1FJ14mHfSUdLhmtKrwOL+O4hngRf1lS4IK8pzJwu6j9Wjysg30QwAx
3Se+rgaftKZ+0Bxz4TBDK/hCxDEsoRursqO2eMr3c3ZkLhy2MwtOf0xlzmDi0q+8z+YIm8jvg/z1
1wXmkl9GdFUzXz7coOf954jL3hNsSX8o0ZZvy6ifHn//z7x+LDBXXctuZmQD5TInQ/ggE/1xRUp/
40+4NraTUyiuIX+zjEkuQ7zrBHq/Y3TwM41hLuul24QfQCZkzuc4V5J9hj6hV6LKXNRLLqjP6NQm
uSaJzOLgY0DIrda718sO0O5+mWclvehDBE+aywYt8FO8lw+tncmps4efwTFzsS/eLnZuB7igT9x2
Gad7UcP/1u83dbGv9QCc2wQ8yVGUeSJHTU79Qmq/48EV2IoWcNCiOZJ8Yst+vlhfnYamH7yuTmgc
eTn1Za+moIJeez5Y+V315BucXv/4fRS9fvtgLvbFjgkCVeEk82qh7VmV0XKH/tf6bZ3AuiftguPp
gHj+jX/sSli5GJhGWWaDWrrMN1NHKMJ171krvErB6CZ+OUdoLqdjpbDr7FNqT0O63ZWr8EMGoTb4
cvCFUZt0zOLDZajvTWjellb6qe0xlwRDa0oEI2b8ukuXUEgRJPUd421y/v0PfGXOXRCMtRuHagCy
Imu5PAVkqLP0iIxfULkgmDUCto+CpTk1ePaDB8iSHbT+7PfplwPml6pVWRN1sb9Oc97NsGEJvysq
/TZK10Fxrrax2VvMCtSMH5PhsReD122FuRiYKeEeFxwkzWH0VKDFFoIebPzgNyFOrU0EYzfT9fLV
HA3WoWxOIgn8WgDQZvVytpOGHN1QH2new3emMsGWUXgaeK4TJzqx7MpYdjTNtz5927XzeK7CWnku
cSc61R5baAqUIt9U99DV8XKqk8oz9F3yyyZ1pRtV8lxt6jlu5VOyeab9LvG1VYr3nFU8j9dyzDqy
PkRj+o/XUnGRL0MqAmeDmueN/XOi3bumX/w2cVdhq4WOdihqxXOtEO1pxJ9C2r33++pL7vFLxLfY
mUiyG5gjTkEeLP/EzfHRb+TL9vjLyJskbReSy1wHPMxJUAeP24hym9/oTmDqFt5l497yHLU8BmGA
dTs1CbmR6P5b2n3lluUiUnOrN1g9AH2DWDHCfe/m8LTVvHyCjQvSd5Z+TwNRZXuyseeQtfwrYrl9
3C32nkoOscrKJlzveDwxPDMGaC4ocaC920xUEbxRa3na64H4bawuGBKLJOZrqlm+keyyqK3XwyNz
CRBezj2rNcYNOV+hY9KHWVffuMZeOSJdSkxGFhe8KBaIw+YZvZZxFgnh517OXEpsNV3KKrLzHOWO
bzxsv8yIRq9V50JiHazKOYlSlu9duJ5VOK73MTtuFSivzIoLiTVV3VtSliwfFvqRNabOAP141YGY
S4VtKYFZD49Yrtr0hPzyW7odfgUPlwoLZlhos4CyPMXlGTI0C6o1TeJ5SLpcWJqWyMwsRC0gp/dj
SaDpRmM/r1/m4mCHbqA3vgDyU9QEEMwZeqhG3KQ8rjSEMRcI01E89nrBarlASNlyMaIQHLZFGcH5
durKJH5fymj8FEoYpp7klI4qg69V+tDt03oi07B7LlvnuJZ2WMIgldHFKO5tcJgcnVVeHf3MBa2U
Qnlh3Gea2yrOW9PnRJaeQ7vXX7XPvDNJnIcLWLcAhs/xVN/C6a7EGr3czn45nbCnqXDu4ig3aj7H
XD+QY/G7mf4HsDLMWMCRUY6H1DvFqudqYzeGvlIR+A/LTBUeFFLMNO9NB5vU/Wds2XA+mkj7XXxd
pnmIVKcnGkQ5Eumng9g33tHm0mF9vdYhRLKifGoxJzz8YHTquVScTJogEUi3ZSd5nMg5E4F6Jkfp
t725IFjIlDGGkB3b21Cf02oWGRRsOq+XOuaiYEFsIrQjVWFutuj7Pg54F1E3PvzKYnFBsGgWdBfz
ceSqSvdn014W+bTU2ZJSzyzMpcGY3o5qNtGR93xos1TKL6ZOb92jr1Q1XfmscRw7VSbDgdczs3zq
aFl/0OtQfWGbKh/pUI+etwIXDTtQfKQp2zc8BqQf0V8JVnTyS3RcNExGLXjIla15suj9MSj7/iRm
4dcHwlw2LEzxiEF6jJ7G4jwldrjXKqR+K9NlwyaxHw1UVTErc7tmwZS+G1DOu5G+X1ubTsAeem7G
A5fIXGGzObWk049WJeXDUjXRjb3yyg4fuxfgGK+vSYfO57IHywJhr9PYR7du19e+3zlRgzDQkdnD
NRe7gOs2MW0OVRX1bpHU+OXfLhEmq2ZAWcyueVwNw6MNIGNdo5J99spkXSIM4jI9JLIxOzFwhExH
0ZdYzH65ZuScrYPua1h96Q1NKzVEDVKRjbBturFyrvysLhFWR/MwwrZny0PWL/cxHHAewhZ9y37T
cvm9f0kL2jAliWmSJedJdx7V+G7t7I3t+NqHX/7/L0MvQ5xK085L3gX7+0RXySkqZ+u32F0xRpTr
7ERNOOZ6Cs5z9w2+MF6P6ixyIjWijC/62GxOUwK3z66/W5fG7wGZuUjYMtBpi/ZgzGnQlydaJh+C
uvKzumWuB+cgaJvUYW/zKv3chO2Ma0/jOd8uExakS4gGBow90/6LKu0f6G71i0wXCNONaQZd1RZc
R6AyyHkO8aT9gsclwqo2RvmLlRY3TNARVRSeAj4kfgeGS4TtW9eW43L58Go5TqaXb/gUR3degekC
YVvTQxcErj45TMaKJhRf97T+6De0E5jHALnUDe12uYS8S1bH03uVep7/Lvs1DzOO0aQd87kNf8iF
fwr16oU8M5fxQuV4bNYJQ0ur38r9IZys33XR5btmJiuTwiY6r8hcnrVR5ATPhluP1Vf2wX+NwX7Z
BzVMlQcDK9Xc4hWsiDvC7y8lfL+N0IW8UKTrNSsDk+/p9inqSFGZ5pPXOnFpLhrWsNjoS5PznR/3
ug2/B4fwa2ZhLs11HGZoanQB5lO5/S8CmDJPN5OtKzPu4lxCpml37KrPN7EWfDSnfd38it4uzlWz
qoHu/tblMywOn1OeLk8haf0EIJkLdBnwHjMFs5QjtVUndB+e6QajPr+fM355HsdaKRKhUJ93UEa+
M7Sf70QyEL+6uot0yVXDoWGLhnzf0yfG8njhN1KUSxb1Sm3aJbq6hUY13jC6PJVNMN0NSw+yx4Zz
/03A2PYDWarkUaz6MJ4R5aS6oklh6UkmzBPl4Z0Uc3pq7PjV50egLuQVsRY6vlzoXIzBt6ETbZYM
svU6M6gLeUn0jZIjSNu8HPvPBAbFKiVeyRx1IS9ehsegpr7NAzHHj7NlZy2P1Cvzpy7jxXaVRnKa
2twyMMlTgCbhJETF0G/KnRQX+2Ni+rluc9aG5twvI7ovIc/vOfplD/pld182U7XQ1O7yoxRf237P
5Qy1wN9/+b/Z7H+XPnU5J/BHSYom1C7H7MyPXJqqy4Zu3M8zbdu3UPZS92wgx/txFXMx1Xa/a0lP
nlgX1Nj7xAQ/MKXb82UzTLOVamlPkGIcnmU9L+SOjaC+oqHdMdtQoz5pinSgr8ulgOOsH+5PXYYq
nGHYNChEb7yL7wslD8O8e9UakI6/nPoqEvVO4N6W20FmvYG5JpupXxmeughVS49tIDXqSDqScOAa
3snG05+cugyVipMlxl62Py99+6jhg/uzWvvq++8XzeuHH3UhqvRo1mUm9fEcqOV7a9PzGqV+LAZ1
6amZyiFRe3M8V2EM2SlioWmF7iQ/y0nqikD0W5NsiZL8GRDCW3CUa1b39Z9+03Ipuv0Sp2G/AcDe
2+MZAvXDaUPX5YMV1E8WjrpwFl9lkKRy2p/FvEXPkrZ1BkWP2Qv4oC6chSJykpiWsedt7o4nEtfq
pNWxe+UF1OWz6lTi0bpsxHPAlk/i/5ydyZKcOte1r0gRQhISTCF7qnW5nxBuQQIEooer/1d9o9f8
9qkIJmfgY5OZIKTdrP0sFHWiPEzJvu1xq8dSMCdqcj+TQJ1wP5oQSUYm8/dx58RWkdVX6Eg6OSwJ
9OTuNHV5cZrSfb6tYqvIan1A1jrl8WTy1ZfM6pPomn0D0WIryDJ0wFbuFzypgWldwg82rfedpVsx
FtoAgZQ2YAkP8e6rvOUxysq7EiWx1WKNvEOAAcPAhJghSQd4bFO1cyhAbKlcxsrUIl1nCSZnl0MX
KnEwfF+JTmzVWEGgwjp3HUtW57XxXKPCkAKK+8ZB/Y89d6vICizmuL0xnZNa5OXnigVTd8lXmtNd
lQaxlWcQzIOBsVHyROWYbQt0VNFinxBZbKUJuaoJcoEVt102beRNICG+gjR37bpbaQIM4Eq52GZO
6DTOUZ136tDigNq3uWxhZfPI4PQAS66k8DIdAZl5K4O3VKv/eqSbMmA2wVJkLQk281o30dR0F0fH
D7vuyhZVFo6L4MAjssTxXJwswRDAGKLosO/qm/wlmHgBdl4/J6ZfWFyw/pqSbp8KWWy1alavch0y
xRIZlwtvIpm1exdi8OcJXQ1c+WsasiSbxQW8LNhlVm+1X/7xNLdatXBxKiiclEk5hO+nPj1hpO8t
cNu/rr2JLMaqUUVmJ5V4OX/CRPGLv6h9B//WDLLhtmyNDeekJVmZxa1hr4h/f4Efx661siWTSW/x
vBbGUQkwR/AT8z+Zofy069Jb6RAtbSZ1ioMI5RiYk/S1hJul1PtS3a10CCROSNbgEJf4DElQhrbR
k57n4bLvu7+WIv4nWDQN49zWiORq0naRaoIT4Mzv9l17s1yyErR00g0sGeYx8frpsqzrvt12Kx1y
qy+XcBlZAqDofCJiQAszmOi+QqbYqofCfoYI1sM9bxYIPOqUm/eB4mTnPed/3nO3hoB4SzsnZa/4
KUDIeyyqudz3Jm1Fg16nK+CF3JL0uSci9NmnyFLMcu17pptMFEhFAzNYPSeVnAykHqy9WDQH9tWM
tm6CvVB9OeU1TyjNH4ZpvC2j2vnNt3KmsKU1WySZEn+k4S3Ml/EivVnsKtmLLTiqGuFQBL+5KTEr
XLr6Ii8/KNH6h113fStp8kLRoJZkOA6M4CBTeoQr2K5RD7GVNHWT0kJ31ZKYRrqIoK4Tw/xon626
2KqakLVI1y344mHr2DUMluqYghSx70XaKpq480OTCdx06hf66umhTdJqfQtJ+Fo1+0tJaitqUuOU
8xIZHDaBrD95VPGfZSirF74M7Rs/4HUn/NtHbEIv2rclAVLcS1plg8cs0O2hlK08zlVAcIbwfeJW
sRU6hQ5m5W5SXqLq/ItQ7ilN+b4Ib6tyKslIOmeFBylcQR95wG2U9VLuK3xthU4jE0jr9OvVJ/VM
Q1JFQ0u/73qptgqnVvsNAFfTnMC1tPhQlfn0OCkOzvh/Xz74+7PdapzUMlAFLfSUVKRZXhoPpjYR
jJ2bY1kwclh51T7pNsP8Q5Xn1cf//szXU/sv6+n/w1/MOKoA7hqSuvT880KQumpCThQit09w9F2e
es+hEvrfH/aPaHCrrVp6Xi9FK7Ch+uM7zAB8U6Hed4ZttVVO5pPfWJwydgrioe6+Z8268xzYKqsM
XMEdXJNGlA3KPB6bEb2DYJ+viNgqq3xVUmD83ZiwQg5XWL+NR+Sabl8MuwVveUI0AxgyY9K3gE68
NqJgybbzRd6KqnipUCaA3iYp/ZpHgYf/ZPMb6/JfS2WTqPksbWbiPHxxbyKH+VXJ0qpqH+tJbOVU
hiqowShWfZWBgzORMRroND/vWuVbNVU7w3ajhH1yggTWXLQiaTQsLnij4/ePA2Crp5q7EkMuTTkl
I5hq73sG2lxUGvRxvT4Hy643O1FHYiuuIj1ZUkxCTole2Zfe76N0RF173z16PUH/J4nooJYrrJVj
MurOj0BFKaCjdZ/3Xfx1Tf3PxZvaL6H6nUYcAZmFAW54Pw/zvirfVls14l2qiskNSajm8gh3kxol
SvVz3xdnf37xaqghJBiHKWkz0Z27Zg7A0IBVzL6rbwJxGBJMUnE3JS7LZEzXsYpo4Lc7r755YesU
xuloxI3Jqt0QFZ0EQSes30Kov66Lvx1T4Z93ZuiGsC5ByE9QwBUnih35LhN1cFlkWuw7QbZSK2ij
82nMsi6ZCH/AMMDvyZP7HD3FVmplvcxIV2C5s8b0R3+gS+T7cmebdau16quwT/s07RMilvqBNXa8
FL2v3og4/7ETb8VWYZhTHFLrlCxtU0czC1+M9l92LcmtIur1wJZpb8ZkEvRqqq9jtm/KRWwFUYEo
mPQpm5J6Wup46VcWrXyo921fW1EUoJW88ibcE07L8UiXXh+Ez/dB6sVWFOUVIyMuxMZL2WISO+SA
4cM4aN9334qipoF7qhsLXB308ZNeuzZ2QbcvHd/KosIiLGZC9Zi4wPsAyOSDWum+dbgVRWGJD7Yw
uOc1q+zR2PTJUrKcdi3ErSpKWA2yFeV9ojFEH2e0tbGzb1z7H3vXVhZV+UMB1UY4JLA2nOOqacvz
3HfFQU9mZ01uq43yhch11us+MTygpw5V17Mu/Z1h+xZ3ZTNLZ7cGfRJA13JHyPrJG239hqT4X3dn
c+atI0dKq+icoCJaFBdg/srngjpz7TIm3/qQf+xhW5mUGmoLO2ivT5jpL9YTnxaV74v2ttirYalE
+WrwkdRey6O+JW1U0OWNi/89I+RbRZQGvJnCOxj7o/YxX9+O4XGaB7i2Qs384vXMxqzJaOxSjPvu
eRH4ViaFiSwGGvU4Jm3TsniQtDzSbN2HCuBbpRSb/MUDKqRNjO7uZj944sa+UU77+zriW52UFmXD
aI+ysbRMXMnkIH0fWHNwAAm9ESH86yNe//x/4koaQGxQKjTsgpzNv2oamuM04K2LWhu+FUb9PR/n
WzRUABxWzXrksaEzw4/B5PQ4dLw+GL1410x2/OIvtNwVKPNte5MMeMblmhXJstY/rXHmKCkSrV0r
aXsC634c+zDDxCNYPw9y+lzszDth6PvncwiBmVkXgmJyKrMDelVfYPa0L9fn27O3LsD+TH1SJG5u
X8I8BQYtPe66IduDt1CElej55EljpiLqg9acAVvap23g25O3YrOyTdmUyUocv59VPUPvthOSw7eH
L04VP0zzUCfSqAew/7AzlG+8uH/fm/n26E3pzKsS2ukEYez3lLQfVk/smj3i25O3GUHrJVrrBLf+
SRFaRKqa9xGMgbj7cxVWRtcC2CmdZNrU0VL5FnaD5o2t5l83ZdPwQeHAU6SayE0Y8rXoeQcSXrvP
D4Nv5chZX5ElW3ty44v+xLI6EeW+QIRvD1pd5rAArA279W1n7merr67i8mnfC7RJMTuylDIPxhwZ
WvdALUyPTdd0uw4+tj1q4Q/iCyWaLLEsnw9DY0G4yNZdLRO2PVW5zUQG3Jx3Kz2dHtGyWuKqsm9U
hP6+Vtj2ULUcAEHSyCypSjIfa5YGEYr3uzI0tj1W174J1hlv0c3lsr/6wboeqpbtU0yAlfHnO7TU
wVQOuRfc+hWe0NVkhwutwn3RBth7f169yhcMBoMKd2thqhfXxufRkI/kjbD+X7d984rauvWKCfM8
t84Li7jz1sPs8n1hGNsqg5dMdZ6SS3AjdR1ERqivftPvc79gW21w10J+CWhzcNOE5w8p4V+J7N3O
1bh5SYPeK11AofKQuXlJaz4dS399q1j+9wiMbcXBQV62mBRO5Q09MHFSMJO8NRrMA9hhjPse61Yi
7BqPFHNO5a2fB+/gOba8D+c2/PjfWxj7x6rZqoT5ujoOM2Z1a1XH1FeUitTLVIY0ylftwUPC1LHk
0PiPLi2eYAoNmlbnLS9LLsbnHlzgnz34HeVJ+BjGSsuSn3zTTe8US+mjcIE6gdFGP3hVWJxHuYbx
gIHeKyo4oJmvQAn/94/412/YxF9+PnpidIV/83nVPEBbzu+7WkJ5t+/y8s/XFuPUzJJU+jcxpZ8d
qV9gGb8rIGBbKbJHsGReY5kbKeHYsQZujjMZ2vi/v/i/Vudmv7FBiLkCN/s3iKkqdOmcXGMmW++d
p0e7KzBgW0Fyz3yA0ObBvw19tnwJhmA5qjLv3jin/p59sK0iuaZAUVpgwG6aV+G7wmXz1WDzzGI3
hB2PKSxbSoBB2VvjRK+P9P8v67KtjLgr4KpXr86/TWEQHtCCXM45J8UBCjR9sghTfvz3k/m/3vJf
PmirKabeWvRmsvLGysEbX2oRmDZuWusdgrKt4hpD49HC/folqzB5dgDgk6Ej4dUDnmDXAi4RvqZJ
rPXFVRZGfNL+nL0viiV8ront6ki4keN9rOgDh4/oLZhhGPAa1D4HtMwfTU+yMwTT0/sS+rfrYFtY
A9HMykTN1YfViOxY53VxrlD/bMso4KN3DuFQeXac2A8lr8ldXcp+inzFTVSXuvuUMRBU37g5f38I
W1W0BRK61C5db3awGHzx7HxU+i3vyn884a0qmrdjqztZyJvBW32GbsSc/ErUx6pom3edXswb1cH/
Kxn/7Qlvdo186YyzYYOjAeOk9NpUkwOfJX21uQcx6qj70n6CssT9QC3LPxYs/+WxQkRetZSRbnVz
7vIl2KVBYFuyoBHOKzKde7euXn92EBFGaYVbu+txbeWaxNUY1RAtu4lBfp2rqOz6N/b1fzyrLVqQ
k6wwskTwTomFnabVbUzpBGfBVQRxS8N9BGbU4f/c4MG1l9pLHcOjKnhM0v5slbfPc5RtxewSjjWY
FFXeDe+S+g0n+/TUYrj4+3/f/L8X5NhWzD4MC9TUgydufhmGHxUKTjduZHUnjKqPXZbVp6kJlpsS
wbRLtwhr0D9vVkvHRY6FEzdTCHoTWKoHIDDTXSkV21JHvdwt+dpX4uZC0d60tV7Uai98+e+79Y9A
YavlXmrJ6eJzfrPrbG3U1ohIsilgH/778qhK/uPIVZtoc226ptRM01tNZZ6JODcY52vjmnIiWBRC
l0bfrdMou58aVrGhjcxqZghDmJkItJ86YD4MXldYe5smAonQGvmUhYi6yrjtvGHMgbGXAeuite4W
r4hh+lOKj/3/vYJRPy8Z/Z0NLszmiHbBsD4YWfjZD2hPCpSm5gycDy9q1srYB6an8tguITtnGHon
x47WOCzmcdCXCn3Z4JhzDKT2qWvPImzvWLEYkCMt+NtjY30aiyr3D5i2gY7fy3EAhz06Fhf4x/p3
JUZBnj1NU3Ggq86naEiL/IT51t+ZJuvP9FURWQ69iRwN+0+pmtOHGiZmXyrY1D+63NJTrjDEPq1p
ZX4v3dLWUTnLMn1soXb6XAUBJeccTfXyUQ0dlkfUIfqrsMi1IVHBPfcY6qI9dBU1EcR0eMZLARPz
dvAr5Lrc3WlP5wBnuyYqZPnSFKu4C/EbMN+b93Ncdl56kKQwcWGG6lm1M2iarHXq1OBxPlEoAseH
sEznOk596z9ipD99JPDBvJRD5ZFowOh2XKwY4LysxcyaF1ITIPXzKvxMDBT4gcokg+UN+yAyTX+k
gv2WS1HfGqPbj3CDyOoI1WOqY7Ii9Ajn0j9UTdcdWtEPJxNkXXEMNEn1RSnMf7Rj13xsupIB2VLm
gNK2eciGy5SvjD6GZC7SM3xN3HQxbTrzD65unDqS2uLfD4s/zzGIW7aIRyWri9PSu+IB1PiW1ihe
X5spg46vmVD96SMNkqL5mGbBBKF4V4RLfsS2WZs+JrYM7J0X4J9GXNdjvLYZfdJVRgXMci07pVld
AX08TGIgh76b6uzaF6XOH+08tCeN9X5XLgBWDrzpQCRUjTrYTvPIR1JiD7as2uZZFUFJT37nFD3Z
kHF5Mv4ctumhqVbUBKLewPT90SoyBPe+S13+0Ton6WMdeGsvoxSRI41tbgtX4Ju4kpxRPGSrjbWd
CnGTwg7licExrj2h35nxb2M/6vWJpBYYHy0hgvvMxqWYAHKrOZtcxESwjjDNGUd7xxgt+d28NI3+
odfM03ee7vBXK9wT/xnQIUqiBQ/DP+Xat/LEuzYMLpNN2yC2NIVLRtRQQI/isVvC4B4OGWH2RYmM
t6d09SGjDGr8g8Na1QQakmkWffoMZAfU14Wa5XTKXSP0L2iyO2MiJGdj9thwLMRzMIyjvNV1YwDl
ayqNekOTDYO578EDHp+KYMiOpiXplEYuc6OKunCa5KeSc958cQtIn8+BqHxELDTA6ykGr+GX1Qo1
/4ZBKBnRHJu0w/z9TLIrr6CcOXi5Mfm1l3nT/+Jha/h9QGEL/6Vowzm4cO5r8iGrRIMAsu7UHBzB
f+ciDtTUpB/xr+zw1DgflpjRxElgH7Si3XDGhIwcjqLqqH1fKjEP98rDusYUZ0XU0TG5NJ8ghx58
ZJpljnUMqkl4boohdPcrz/r8EhpTuc90DRj81kXTZV48to4OWQSmGpdXBcWI/dmmZkIjq/YmdjYe
pGSXcq6WLGlsvXoXmYeI3CMXzOV6ncNqnLK48H24ZvV0Fq+76wCDq0/wZ637UzO4ht8x7EaLf6x1
nZpbodsy/TQKKSHYlDaULLJ2gm1ehM6HSx9K7BXVdcZvMs9t3tf1MQ3Tzr+iv+yXX2Aj2albDiro
Sbe5X57LCX8fM+NrnR4xvBW455SBKFZGxitYfUEYA8fbg29HWl7QH9KzPa1hgAn4pcSDeSBS6L4H
EHio5BkHkZrvvFDr/jrVw2R/KUBZ5YXV6GRFGjqjLOpa2baHpitK7+fajmQ4V7BsmU3UtmpcIpn7
5JB1Hjx8Y1rVbvhWMzXTJ1vawoI0j752BlmwR12GMpVEGakrQ0PXaPVqHFChX+n0OxqvE3mnnOcN
Nwsh5XwWVamCO6/wxuCHqeFt9KGHAtWeDCDG6WfutRO7r5Rw/TthsEh/j4yM6pqXeNwUli7ME98F
ZX174XC9oUlnx9lG/oL//UuN47jkER/BQ/2kmO68U435vfm+6Kmc7ybHkRxF5ZgFxbehH9LwIfDK
Lv8y40UY80ioqUs/BItOycmkE5MnppY5u9O8rkjs+OL5+aFigmNSgkzkXLSD85MJ9DT9DbUjVjpM
8cF3ojuk8NlDnYXiMKE/AC6k+oAPqori8PpydEucCrSCpohZ1lJ1ZNLzizvNQGnX8QoB1fhzrVxX
fDPWN/23ftVEIT2Dg9CHoA6K/D2vx6n4NZSaL/WhDYgc/JPUHPWkY983XnAHwX/VPjN4E3b5pcL4
QjDFaP317jLkbubZpQlTvfyqysnieNAA/qVH9OnCSsP/SDb+HMm10r7EHCuaxCLqWUPGOxY4nUYW
3scKp22adphblG3f+t5Rh4sMukPOrV+LsxrGfvjSaege/TPcvdFrjhZBW/3VDL7rl1gOoxuO1ZJS
MUTBYrNRRtJ6MN+Jek/PZ9iI1l1xTrmUmXfQMgyIvaE8P/BnNmLWY4r5HEr3zVR2aJqIF16ub3X+
qgGOhfbKao3KYFLFzZ/HZpWHYOytyuMwHCw9G0uAvsJwATf+FTNBS3FRxHrjb582Up0npklzzlF6
Cg7+Klv4YqvKIGCadZf7+uTVKs1KNGXg6XmUZlyXcymngn0haW674zwE4rdZlfV+qWrkxaWZwdfp
mWBx2cMWg5HZp5EsPCPOgF5nQRJmjM7g7vnBvFz81eO3AEPKC87rqSpOaUtG+sHyIluPMiSpb84Z
mws47nVk9H4EFaMXSOyFOQfACpsjBqY7f4zDEVDFe51Tj8HleIG0M0aVjh3k6Kb0KasyiyZ/NY7u
Wzfz5UqG1sJVY8B0YTNgIGWE5OMcIoxqvw4W1og3/GTeBde2CCcXRrmdQ3UMeGDCPlpBsbDXCZEl
dg1t9BCFGFh6DnwvtC5CVDUJe16KnrF3HqyuM3Liirr5Vslam2fidZg4EODBIVzDqws3xlhxG+bf
M8Jdewm0unmBqK85gx4YO2xYf5maEGJy162FPhi1sODqe10b4P91lnTwcAJL9XuxpOl8XMec5DdE
1pJ/7lucXI+mLir2Lm1WWlzhaIUFKOfitbHRG7+vzkDHO3yToBDrcMHzm4vnVfrA03aV/ommEw5D
k66XDDTM30p1+dBF02jH5oljjHq4U02+mEe+EOM/LjOKuy8LX5rl0gxzpfNoLHMf08QlX5YTCBpd
/Sv0POKfyqynwRcxqGF68YcQCow0q9r0h8F3RbxTKLXmX9NegXAfz9Way8e1Ck1do2BT9hS/jEob
5bTUieadWPD+tt04ezEqtnqJaipUdg1Q3z6ZuXZBBblto8+sGFWHvWIuzGMqh4wgoiwpoKSkiXVY
tb0+jkEAbjTQ50ByxlRXLXkZaqeb6YjGROo3l1dPw3OoAhzVvUqDMI9bWMtwBGerr36mUMxzF0uY
ntEHOU6+vrJ59euIYSz5vFbCvChTZWBiFwp53Kk2tdBBNFFYY96LoLVNHhUmqNwDS4uy9qJBgtWM
85m0rMODI5lZ7zFglg91bJplifDnZORx6efDc4cDAtufm+a0naOs0/bAl3ZufvrpQp7hO4bsvcJU
RGIRpvcrdjTWrqjXCZK9x6rFuJrCFNJ0hT9M3UZ0rBb6AFZ2gGZsGvphdifBbhQIGUbYDh1x4fJS
QHcyv89VE07zvQu9xj1NNfwHD+VQlvQZgYKmx3Uplj47kYpK9W6ABaI82VYOwXMbNvl07gaV3omg
79C09rMzQq6saCJBi7A6txphyeOKMLA6Ngzrqj62mDbq3HX0a79xiKhf63u5NxJ4jho3/u4m06vv
E5QxHyfJgl9ITrGZncKlwlzoyNJ5ODSYDPu5gKgVa7QST30HaWAat0GaCRtj8+HjcjRTrQt3FgNK
r+6agb/tjkjwwyI4iAGOn+9zOLRO/QEd2d5lByLWgAPcMLRsePLDbmJPYA+TL9pNQYq6ODKDIOaL
1UXwEZkx5F9D0QD5CGAYUMIqNqSVMHOrUFoV/iEXtofWug/7+3zm9FvHYZDYwCeBGJYe2NgQT0WV
8VvxGU7WZDoQPtuhACF+Ssd7N08GfJ0+RSQ7oN1FS3bs5ixtvsKtNpiOBd4I/12AHzHcQqcmv4zR
8ukPxjXLEMEdqIZLHJGvpEGLIUaGdLcpx2819z3vvASvAKVYzaQlH7HJVrJF7kqK5bjmoNhMMK1n
s/AjB8/M4SyL3M/vl7nl/DIBGjuAMw8FXB71WYV2S7eiM+G/AMZUtHcVpphYiKGNASdpSjk89WD0
EfWoEdxk+QqZFRikOQbT4B8szzg7tAWdv+gpIGfFmHi0w0LIgcDW7ozaO//lKvhEn3ooce6xVmQC
C5gQTah+IXE/Nvxa8WV8b2ZZvwzKL2AR06KmcbAoZPaRh27RElGoO+vwvRRiRhvCNr+46fiE0jok
J66d12jOQvkcjEixEJJgasBDWnjW2GnTQ7UKHXVT8dTxFjv8nK78puuqTfB2dfDrAvkIhe5wvRZQ
QsWyX3tE39N48WmPAGVuwWVfgipOSdaeTTNmB89fu0vH/VfzwXS6GY0NKvDGOm6q2r/3PBRsvLwx
CNgWuGaItAWsYKVH1bVehBGKIg4Yn2IgKuvzOIrmSzd22LQgBD+YVHlHSIclQgSrIh5Mn9o+LJCW
CQROPVLutezoMTfYMwam1rjo4VsR1CDPLhwFD7DjP/J87LHk+Bxjo0iPBPUThntA0lNf0BYZU91f
FzL/AEtVImrMkLBVCt9H18Uce3OX4v5nzOviquhdAjMChixADL+dk96HpsT2ITQZv5R1N8VOtPIJ
tD3zwXCTXsHGTG8mcBb7ievgFOdkXBkvOy6aQ2znySo7WjMjbMpDRy6T7ofD4gxCOvBL+q/DYmDS
mIYmMdCJvDdwI40qybNTAMb0pWgQBEammlcR+6RKMWOBtHmB9ujsxl4mDLiPJvKxNZyzepTAIXPe
wwQ+FUEFtbE/fxeuRQCM5FY8wUZNI/1Xc/Or8B29dIIs70Seluc6U2MRSwvHC5jJ+4fMOHosuWt+
2HEKkkHK7iWDywlWPtNopkhUknMshpPzM4xJm0ZcfJNVR8w2Y6G3lb2Uul1gARn206mCmWQeUZfm
v7Ky0o8m5NnneipkxEZSVUeee/XH0qbzcioq08mbpnVx0lUvh4MnSvviZ1nz3IjS/5Z6jf4N/B4B
CUwiMAuD4MMK53F+D85E/ji2Nr1OLA9JNINKfyghpYWZSzHUZ40m0Lce+6C7yBVlroPJs/Rs/BSA
StGUNI9hJLhc0tDL8mNNCZkiRQvjHZoazsVR0I1Li9KRGeyhwPF1hOng4n3pqhnncqTLhSaeUGv/
kfk9CAmhPxJ9LJHHdEdk6zCJ6NYwf+Cryu65J4sBrF1VoohULT8oXaovEnqDe0mgzcezQ4qItHJE
PQHnJDn2KmhfIHrHSFY7gEzzO9WmaGKKGAruoGyWhwywbVhQFGv3lHkIMfvVDLdlYAC0WS9w2QO6
YU3xsCL8zY5FL7JHjFHZ8LBmQC7j2yO+iAMc9d+knNUVOr/6xCRpf6c9bVfUPKf0BruGXEWwywn9
GKvDZHFJAZuLGdPikasJr9E0vnLnlOeXNipbMsHXc/bhG9eqMMQcX6ea6uC44e5aKpx+x6ri7nWG
vNGIICv/OWeuk/ek7YOfVGmbxxIkMuR4YE5/oY1QWMXoANAjBDEIUxSean0sg6X/ihiv+wRKX/qr
di33Iy8gGZxHJ4HQOB/syG7DjCwzXsZwHPCydPSzrqfhAZuC9611+fSrRVvuaQqGJYwoLbAmybT2
99MUytuUZ/kPWfb+d4Rs6pOllUJOltmRJAuG1X/DFkiSiDViMYcMcdLDuHb5GouZh4mXdQybed+x
dwXckJuIYv3n0TqWWcIQgeSxM5Z1p3TuVnvKOjHWV+nV1c15ryUQhQ8LI1zC9og7KxQ1SpeXMWdl
rT4Bqi7KQ+ZDtBoxvyv8eJiAjHzofVpgtAvegMX61M0KO1sgsP89reuQks8zorqb3879scAsgjys
dEbFFVLVIjxC4NG/YKoF0AMq5sAHOSjNwucVvdYLKh7IzbAp0hSFoaCs71xPqft/HF3XcuSqFv0i
VaGAwqtCB9vtfDzhReVJoIAQCInw9Xf5vp2qORPcDey9V9pNsfjoUvQK7wWXKk++cbZWTyFx8l3G
EIG3oTC9bjIENOnWqB4bLlEO3KbeZuyI/W0MdPOOlFvWRV4srylS439GUhRnqUsz3O8qRfuH5aTT
dvF2GD6w7zM9WoJ59sXC+/R3DNM8XSCxC3ujHaC9Uy4ENrH4ZBY/Zqybf6q2Y3lci34ou55Krjtg
FvnRLJhB2B0DKr9f8DuquwQSo+WcFnE+tlmuJb4nMijWuJLotcvzZC4bTgqOmQOaD9ManaUvlfX4
QvFnc1UXfAlPRMCRUUsUC2SvpA4lS8LbtNxbNtrPgW6brpWfwWfkKivPJNMGAIr3aMKzzWbxxzFM
tgA4y3jLEaAduiF1TN4NYcZNnSDVSK743FjeUexMuQ4VGD67mJhcE3x0n9FuAb3PaExuVUrQd/Zk
3fy1mCaZXZcqK77rXR7Tc5EPSMzfp7DgQqCy5eoK8IBPnS4AkF1C5I68yXZR3vfceVIniJUBrJ0f
R/yE3ssbTAmH4U15ODJghBsP22I91lf9TXpZVRdm2PQtGwhfXyoT8+il8HHiGzTo0p0jrNMyp8kX
8fN+LOPnZAIGaTp4wJkL2iRwK3EW/555gQ4kLenGutisammI1umOJeAZNZhpD+LaQQ3F0zpGxy9t
9gGC6klWHSY8ACtIYlpn5Hbx+ZMeY9oWYR+xkLj0B2+XHJ2BxmAmT2Vl+Vljn15RTwONfoejKG5A
JMr87FPlr185o+PvdNXk9dBMYBbSvXhYCbarPhc8JVdAkM98tulTjOzQOwj58clKL4+11klfAGxc
BE/Py+YgWV2Gnf1Yq9mPNYnT44rdy2PWJINj55AgcOC7QX5ER9Sm0eBL+7BmY4Yp3bpFtdRRRs5R
Ea/f1LolVYuuV8sOUWL7esa2owklecdgVq9TUnYSQGVVCxkjz+XI+HrDNrjR1Bs6S4FFS8K88gWZ
x3hdrDjLeA5/eLqDFZ45/HiPa3Jo01UV9vPcUYWnHyhvie6CDsvG0D9FaNZIopAlUBs6ZLx1eZBH
h2UA1XiZclLmDdDRVJymjAvbLiQfqsYygoVum83BefjcyzrHHuOjjonFi5pmS/VIy8g1UVYOv106
TQdmjIEcp5FoWSDE06HnIZ6d8mSpRuxzQnQNJgd4JmrGpTDXsKxetYv0vKznGZGTrVCQsMFxv07X
Yk/zJ+DWtB3nlD2WfYZzkgzFR24S4FUlxty6IkMvPlhkYGOdXDWj1Rur/6eoZePUUtCNXz8KRCC1
rXamahun5pwuSyC12NK5c5SKH/3ODRZa7xj6+SbAsxyVft219D8p2SltCwECobEaLXe3DwNeAkib
SvLMEQbwPocwbTX2oU6v0YT0rEdVIv0Hw7plaStBTWB7ch85oKOQKK9niVTstMHFK5Z6W2H2r0Gl
+VfJlN9bYPqoA8kO/K822LNqroTNxSer+LT8C+lqxxrjJdACskp8SAtije97nY5JsyzZAj1uz6Pw
rHLWT2cto0OhQzbVA7T65rnfWc+7fBnKsh0gWjOtK6opNLpX7NWNITsaH4r+Hcya/rvGhUfGzRiP
FzrH4xl1HpWJKXEngIu5U4qp8YtZOPjTYHGmas38TO+5sny78wM2a4FQA85w2VklXDePfv5UALs7
JrFSx2b58QMOPv/HY7C5AwCPU5d69+7mOEnRqpahPE29yp52jDZXXK3Btj7N1NwsukwzTDdzkd7N
0Cpt77HMTH7OhZzX65dE3jcgB+zjkkEXcA8Ca6l+ehdisHEa3TceDC3+rqv2v3XgCTtZcsTvIwM7
xgYVX6FcyO93G/fIg13pdnahH9Chg4z5a3KNU8BKF0M+k64FiOFcYe7tEaxLcwB/R78N76W1T0lP
s1bQbDouaBBkPSYea9NjZf5U0m3HDeG4S9ItOQv3EwL1rqVK9YOxgp45KZEVDViOU2C+CL9qkcDs
rhJfNABS2B6vothQ4NDNDVstXKYBOwAuReYmjBJnyOuTPxw7P6L6iEDOmGE8/mGZfDzgqT+mWrKh
//CzcgWO11bIlkX6wMNjlbnRyA3/RFahCaYw6FNEX2RgWQo22NtqFiUv0pTTm4s4SM40K/9zKG0o
xlsYAGC6DESwKpe7XlTxq49SGFp4RLpjTWQXE3BlI94YPHQpOsO05EWXJoTdhXVfTjbFXx8Tw0/b
IIH5VROKjADJUy9FyU+AhbHK0RbHoGApkup1mipMYnBFgXrXpL+tg0TLe0zOfB7jpNpeU4qqEs2i
XssknPph2xB5IVmPnddVcrHFcnwUbt/nxmCRQQ3HSXGzolgvqceWVnA7Q/6ECQx8N0izZpmpBgjQ
s/THNg/HyQjGXqAcKFuTF7Z1K7Xf9mjzbQLK+VUV0fwkkG7TAOaUF1700QduO+SiBJEHNdCw+Lz3
mnR2A4CAWsjOc7pPuEFDj7GkRH5dI8SAeynCghbOw++RW/4Zx2pBCmopMboN+6MW0HuWPfreJga1
dUk2YABEs+G2p0tSAxJ1GDnNdqNOZ7pGIBksslWWtl6o1wOqkDZJF9NQV9CLkL27ZNhdhFfE+wcM
G/7kcCOeDxoNF0iS6HWev5aeRyKcc7bMD2amVYelB7+XlO8NfqtBm6B7bMiQE5JxvRx8KytXPU8j
JR92kEkLYpI8AdSdH9dBxL9x2NM2ZFw2aXr0feskAcvBElbLlJO6X0Lf9dMxfqYMmGEqCMNOopi3
BQsbXvEo+oTcrAegOXxiu6Q4I+W2PB0l9Fg4F9mfgvTxzruQAh5sR2Sav/BiMCcg0qBFe+faVBf7
uTC+iOqhP37tRwRoZtzDVcnsDxruv4rZ/FXRHHnW+UIe3QjOygKnfyeMFGfQvkk7RK66lpWOHjer
PvNVrt2kONgV1lcIZAW1hxFkRLUci+wdyMJ2Bmg13RGsdDhBdKhQyP34N8mMvACHzF9mbd63Yh4+
ZpIjRW9HDwCH0tbXoZ+mexjdytd4Hoo2aOARpyivRD1xXSW1lF7U3hSk7Zf4dwFVDj7Pg7ah0gL6
Fe7zoluCnnQDJctSV5YetuFQT3AUe1gXWjVB1qScYc9Yc/IjGYWOP7ldUjfdxQVZ8qxjiOJsdh6w
teRszY5COOUR+Jhn5UfCHsS+JWl08jmsVUCljGGB4gIIenw7QuWWC9o2794ApY4SZJXXWfUf347s
N5285E+Eu0J1Estv9T/sMw5mqp2d6NryjavkFiq4Xz/LQRF5h497nH/TBEoC0Nx65U8JnP3pQ9Bi
ajN2iOSbT+Og7hJsgQXdmBrL1WsFS5lG2TtiVEkyq9j+V+2aq79lZHPl6wV7NTTkvPgFdBtkGWwN
s/DOmz0bGTBdH1c/dzOjh86Kkj2C/pziTh9Lj4N/zGOXFMa8c7sPorZbqaOuP9ToG4C6BVrLzEA6
joqITGBoSFeZ8E+vpgycV499c/PjwHr1gYFyRY8047kRzTAH/0Fg5dYv1VBafkpRGklTzWq9AVRJ
IGeY+mn9d0C9t7yvI/XLa4x8Bt1UAwq/Q1iL1VhZiss6PshtVaKp4iwMmDtBY2U1yvKyPC3GBHzS
LACtrScPwLqZbaxBNaTYAbTcVVWaYdUecszZdxNJXz6h2yLDh7c0rHXYsQ7iY1gUDlOSgHqKu9Tb
5AeI1zJ+ngCysH+8NMu/vYASu0slhOpDe1BSYpqVQBiuWCMTpw2QphA9o/UxrNtKHr1XFqdkqHU2
cUUgTBiKqUfKOaXIOo/2YUEAnxmAGxt6wIjblLzc3ZvhIGfaYYPqCdtDsXfEQ0srjROgfUlP9n+x
XaHg68DnSaxHdTNHuhN2wkP6gLpvdIeo6Wj/PtFosX8rQEplUmMZkkOwerLzirtGoawDU0Z5GkD+
bW5l39IxAiPeGJaW0VWsfCtFO66Qm93NCSRHE8h4ZEPcKk9FfIHeR/vrpqNNyLbYRDk/bk676lzw
sVzVFWlfDG0RMpLDz+zYBWssSYWECG0H09QKURX2Pw5oK31xSLBYVeu2Ys/72mDFOtrfPA70Ebkr
1Q7SOoFCg2T4hI6a9hAMrHUUMfewxWmRinvMpJh26yVZPPtDPaV0O6VHPgTIf7gEZHGPVCom9ckN
BzCwnbB8vinwYfNvEFhL+LbhwaL/xtgQEJP5MNuBXAhsoJlAr1BAKwdua8LP3ppEDGXchThfFsxO
3ETGMsgfIqANZ4Evk81XvCcY4JBKKJPwnbCjWNt0M+UwvYIs8FY+liQpBGlLRJuEX3nMcvc5Fzuf
wHD7fP7lgAjs6jSkKeOntRycWpstoUHdWACBDXtwfpDWAR4Q58COKn1dA6IhQcAfRjXgQxkmo4Af
AabQEf6E2kJS9g94/1R0uH1zebSl8foGVfq83GKK0UyeUEuLEkHNO8V84lO8E/ikxbz+wmUesxsx
yaBqZVObneLRcNz+CYm6zRFvZe02U/1jnAyfB/ofZ8BzcVpuDYJOK8HOa8bC/NrnG8p1IEgdw2OS
j1eQW4K+TeWw90+WzIe5RSvUqXfjuCLsrt+0aKFZpx0WA1D0Jocq//BqnKrapaPCFWVoK9AyKhN9
CLzZssPPP+/dAGn03EKWlHZxTsL+2GcAdD4pC/n6E4qv5I9KXSgBLYBABaxty+yBgqTGzAFqIz33
uYbgKpbV/FquQ4XAN5djo2t7zCTRN0CN83cOkc3+VGG88A2I0ULduERS9MmnuL/dWoEErtPdhTVp
FDYn0A8rjU27KiZuqzE/hCcvpQ2yPmDwCM04An99jqB6oSdQzMjRGVNPPRoSp+5VonbX9NjrzS8y
AMKqCfeIN8LlgZtTJu5Vschm34jNifskSCOPW79jIAc4evgPl8SHRnNM9fLjiCt5NhaKtZTlxbVK
DWA/Cm1pk0wz8pjKhOAqAcgYcdGHAgg21sHTpkIdC62UUAHUNPACiQc4AMl7P1GgROsczQgMGOfn
LStV/rSh20XTws3uwBaO4m6ahiJcsedNXyFfz3/TyhHeQbBBvid5cbwxfLNYlWGVfwDKnUMNWhD9
qqERKP7kwOZ/9T1uywWbOezSJjQDMlgQtILXAux7dgdRwvGSDZkHyC+WEtlYlByPdorG6X6cuES3
kYr9M1ur1D0SV60/weW5P6IvxNRUa8+zWu5ZBlaPwScSQb3a2Ko/ymY8Ri5QOBB8A5gR/7mjEwbV
hC+L1UOI5ts6l3m3MHGcaVm4EdEAFjAE+brIMqnAhvhV/+TWYPnvBjodteJYWQEoNJk+ku2Qf2cQ
hX+kZTK8BSyu+ukj2A5eRiRX9fdaT5FGpkp0VKceDLnuIJwMa1stm0BjYlO+PGKZi8WxHQCinOD5
GqPXHPoOmL3CpH+BkvvSGX/B9VvtnNyB6Du+grKbGNE9mBg2po0ddijgqE8ricS1Mp1QUCnpnwDg
wutVQ+86bf8QBcbijkPKgmaLVHs1tQv1Ij5Hq46S70T2Un3gVhX2y/8AgMsq5L0+VYCxdY0vThR/
t2qdfg2xVDHOUNj5qQh2ze+hIUOpHpAw8phXkyqaEMXJBQKlcYO3EsCC2eT6cuSJAripIVUYnlki
M/YKoCp/BQQ7sT/5hpmC7OPxXS4meoHF1C1NnON9gGVq3/D2R/scvTK8XS9Z71jRFMVByy53fILs
tFBRNtzbeU3nb1O2LnguGY/oBZsIXXGpSkBGpyIHPHKCwgv7nBmxkKgIX8K7Q5mCxqeYR+LfFH7V
6RrxQBnepSJbSr91CIuguk0ZU8m7cAB33XlOREjbCca9Z2YQ+tBlUCXhXAVhRcORKQx4FmtEIFyp
6SEL+cT9xPufM51HbEGf7dGXTb72ZVYDRAqqS1Ve0FvJ0Bo/IUpMX4Uc0gwktFZ4l/ax2u5M6e37
ugWFbGiabLyulADrIEFxnoXf2bUQeOkvh983i+xMCPhAcOAdul/9hrB6yEfJ9CZRlSBqXzKPH4+t
ACq/07DLrLPVmuGfcdhDtzYM+CnyQVTXfO+Xt8rZ4p1gdde3ROEkN0jfI9E/71aO/6ZL/zcxqf5Z
kqOQJwcG66g5gvpYNwdAx02Etiz/neDti3i9Yzty9FranIbuEHxTHxmc/dFpdovp/2DheV58Cys9
XjRL5vsIrc7rtpYKGpRJ4/uae+rBMezYsEyibNwAHBd+w6nf50Xx50wtM3k6YuhQH+beRA+rgKIF
lXPxjyt2AiRQZ4/T9KgMB6cC5ScMV4LPc0eLiCMHYDaBgi2PWfq+QDd3lbHJ2fMiNG8spoR6xTB9
1Jbm1UUv0HceS6S+I+1pq+qZJfxpjeeIPFO8irwNo5E/MJkwCABUhq5LAsRZbpOYNSLiEEA1Q7c0
jbwhZebwiC1J1dfQPCZ4o0oefuTY1NNAtrxh6RiWJD7P20bYizhGLd9K5K+OV81n9dX746rUwaeA
l/yR0leXmwHa6wQCvzNH9y9MXWDRFbQvwCrfMJFUslM6OR6zZKE3tvbqWqFfgNCiipL0FYoWhz0S
Qm/bR5gTyCsLm4v5HTsmyNINzEGxE4ODASJo+409krQiT1NMFgqGYdqmE7O9KC/LetDhASK+EQDx
oUz/D5TCaH6oal7le49Ib1qjkTL4BoLYbj0A2ewEDbwpAT0eO35xM1KdNYTyHIUIHNOlkuaw1xnK
3tdxT6bktCZrP7eghj17jkMPqptHEGM+CpBh63kSMWbzOpUJsa8h2nHs14kZA5cEKh+9geDGD7EM
CYSKI24VnPJ0y+ulD0bd0sNxccmmwAMIFgMtJzDycN5kJE4zND5XZfFU1CP8FkeDRtU8bogov9Pl
Bk2QlOylKjZ5Z44EYchVlEMNFHmopzS4FtpRhNHeGPivRu4Rgk+V7tP0OzoKnzdFlMn0mgUa/o0r
btG7DfNwm12ifmK7HTDzUSKQrsG4bv3NmCqHvgKlwzQgYqH8w8bheLzfwQ7ZTqhou1o9QIFglCye
aR8idNx7uj96rGz8pat8PWMjHIE/yaSOXCDhp/pU2VCMDXQciWiWL5TnDlgmNjqRnodzhvzZ429Z
UVo02WHjpdkHs1whQ9CvSkYZR7/pM1+1VKJ0NZCBWf587AEqBNxEg1GtIP8gnRCNMDKZOvzlKgPd
oPL0PlXRWl03ofTcwg6GOMJ+wgz+G6d6/8mCNx10XrAjZHkvdbfGArN9NovkOCVsW9EQRu6JqqM8
jWzENq5j37G4zMR4rFqpiDmrsMk/6LCm7qCTfaBZLE5wTO6tQ3v3sDPgmhKeg5+2kiMO5Drd7X1Y
ZZttRjzHI1bznufBT0+gRsSFx048qWhIO7xlCThH54+TRi9Uj1WoLnQd/TM+ZbN3aAnnFWqSnJgG
Ey7UpenKTjsDX/CyothofIFI5n4jDpFOWbXuLSQViGV1bIdYNdMVFN1yKjRgwWBRL7YtAyci9S2j
gf2ga+aS/0Ydmzg7W7iIku9aj4O9r0Y7PyQboW8Jz8tvPZRv2J9LcbnqMgJJXMC8utVajMlfLAWM
Q02qw944lfYypxNEMAKrJc6L/oINplncz2IvGT57nf5O5ZTLE8hVeAdAb8+iOZb54FcWoJ8QccLW
C+lplaIlSAw6WJY94BtDG+B0D2HVFKu7viLZY4+galyvNYvMicKd8+S4Nzf8Id8h20KwCYIIwhu8
hzC1TqWe4qbnO7kECrVRx+Ypko2GXi6cixi1ogwbuzIbuXrF+HWBfHx7k5NOe2BK+eFfi3IB0BBy
lsp60kXkHyGYhS4cTV/0X36koMOtPr5qfZDnOKGlOYPo8q5bUBLJX0L2xNY9lE5TA2ACGkObpnNo
DeZc/wRcGGI1PCyKrl0UYmEfxR6jVgQYe+TZkSWLWgV2lL+CXELM1R5VGCxqkHsKjeVIqqi660fe
a4h9ZkxHFRRH9L4wOxhSjwJ9wTMIYZZZ1h4DppXHM+b57LNatxyWo+zgDjnfGfvIIW67I0Wknuke
mazLgpbxI9rNvW9jCYn8NzJMEWBBEpVdYR26ZRza8qJwJtC3ocHmDcX4CFosRrxbC1PX7mtR5FI/
h8XyHmCeixWQ7431UHRAW/uGTuXY8XsHBkvGLJd3Xm1FdGdXTHzdVsXqvyyTrsWDwt71AZ8OoMF9
QPs9hCpHoh4oKV5Dp42HAHAiXnECEuAxLWM0XWDljw7fcfxJMJh0fM8oPaFUQqvAIBsC5zWhk661
naA8sR4K29uBhjVvUE2xkXqBqGI8xRCB+Od4V1sM0kTs1enrHS5DDVqSlDWdoWJo4CWJecfCmOfP
1sEbXq/56vKnStAiPEHIx+0Vugisy/MEt+o24qqKu6OgW3bxbB0w+xFns3MlsR3sbwLLQYIeZQDU
wUG42ppMffmjkmWWPyMUectwqSOewGkkZ9bmnCBhcHf9lDcGj8LS6NXAZlIraN/UizeovXj62QwR
VjMLnKdmQwEBGbH3BmrOxqcQ2z5Uu9IUIlqA2dF/+H+P7OpgO0aOcVo+CC1lf0Me3dx3dnHsI90X
/gl7GODujFOLRUPaU8C3FdYS7B9gY7PlXtgCpA9gSsg2IWdV0GWnajutBBN0fcAylQBXhQagnaCO
B1i0bf8lMO2sJ7EVAzkvZXH8ZXytTjwP23oxKeaFGjm2/lRA9cnAzuz7o5JmF6dw+FK/LmGfIohe
BsarGluGNe+Oapl+RyDxt8eFs3Lrsqzy57yIrK+tnHlUj18uA/TLgp18Pwwwj8Cs3OQuL/9AZ5a9
qn4dHrgswIAipQ2TbWkHiE1CMP6k0Uq4Bi4Zsr6Dt8VHH7GCAIUXSzLWbMbiwcsuV9E/plEgX25P
s6QQlBOoxW5ZsH75Ie02PC3LUnhkOuf0na5Ii8WMTsrxIaFwTd7sBnLiL1bGwecVFl686S8ZFwg6
cMh3GRBtcUpGGkBHRS7ccJBidNKTDZdto/3zHCCtfBMY2J8zFF1oCOCra3u6ufCQjMNUnErQ3D/R
bJm4SRa8okMNnXP4RgytNLyAGsrr0qcHoP59yOopCRQHR6ofW6WwxB7Mz1/sK/VoVSqwNtFh+Tdu
t+UdtxnEJe2Tyw6W97caaHhzjuYPybKFX34Y5xMykcaHghT5Z95D0wD2AQLDQY+/EXSxLs2cUA/T
NXUPEYR5W7Nr5cD6Mf1dwNCA0XTdi0cBZygqBGpnHC0CzsQJEHmRmPVHNeQR6LQ5fEDE6J4C2Mcr
Vh3AOyj6auhG5+l95OTwGM8HJuOApYIz2m1E42AUSwoozNl+UnFynCEdMT+hK4ueLB/AsEOJeQ9j
qao6GNqWP5BGkQaOGaD1m43eS271q/Sr+8xh8XiIYVZ5doW7m3CQzuiV1Bs5FGoXKfR+hvic3ZWH
1lcZJVBXRxN6TMR/kS6mx2/gEnDjbHx8gCoMLrDExQ9sqegPCIdXpPi46qswCohyENYrr4FRckns
4m8FXmEIToT8JhlEtRG+kd/8GOS/ZcYCn9iZ6N1BNfSKPAP7MB1uv2YQgTyk6aj/TD6NrgD77BV/
FCYbtNX8huX21QM7vhR9Wx9jI3CIYfPU6IvnY9UtXrISwGO8MJBhxHfgTMFCQpBNAY85aG6qEdwk
XPRwwbA9X1+RyeQOSMDKSNUYPcVLkkDgSG20dIkZ7HdxCECuALd41fpD88vGncFYrEHq6xFD35Fm
Q7sWIkFJJRCdIkd4Q+YNBcLdsBmx+oC89A4NYKHYbYsUpAi6l3NDpvhzm4royoqxv+tLV/xwUZYC
lCvpDRyI+eXHaIdog4wfNi7Auuw2eQDBYq/REfZ7GGGWtq902bGkGu/WPRraaERKPWjR5WEsiasN
Ot8v92F8TjG8liF1JxikPgvoay8mVMcFw2z6WarV3G+ByheAhkBf0w29NpLrmmgtjhl0C8nw5A3R
GdrYCdYEUp0cTJhDnffhd4jhNBthBv+Wm0X/YnDQvIAah+HZgqjE/vPjLCJpUCFxjKA+1nsLACvZ
Gr8U4QPnF6IVJcv/evBbU5schP3z0xJ1IAIws4Kzfoxx50De7j0x6ErJctv8ROOGpln8xiKqHKh5
Iu48m1YM0qNLbpjCyN0KwhPFxkXgfPEetcsCPTN0BQP94F6bZlI7lsctQD9hlbfoIJKwtVOyQwQE
VMW/mWjH/qds8vO3Ms+AwgKC6zAPQStXHNv4DE0YUB0ABdHVr5W4yBQcYDlIGIfwRi81Ov+phedu
/50v+fAd/owNpEdhETSWTbeVcfFabT6XLyKDi4DzVXzfFsQK15VHWkvNTVZiwIEvGo66GYqixEyP
65RCwgVh2Xmm43i3ix6wNxYVOHCAzt8Na0bu4dDW5wjci+jQ+07vDk0h9H9wucGMEc1gGC2ahWRN
vwk5/VzKXMF3bHYUwj0fyV2CkBQQk3maNLGFuPoyeg2RLt8TMNBwbbfoKo42B6YA+dAuztno6WcC
Ud7jBi9Jm5QLKi2+1hxVxGIE4uAmGnTFU4NT5j4IRGZ7DWoM/rt8zBC7RhzE5GrDhM4jLNu0UEPA
1w6+obiDHzJ9kTbXLywEf1GxmA6wy3yHqknF/5CYLO5gUSfQ84sIusMqwwAGUZaq/iogq6z2X9a/
Jk6RHpxk+3RDAo4p7kHujhTWfIyGF0jUPdRN0BaNNZqdpa8tTGkXtILlTXHddwCDISfRa9qIVYtf
8LWBSIYSzHRkU+a/Hh7M+BuiDKoXF3sINZga9nms89TCAwgzyn4qhImvQkOqA8vnfvIHg+eLK9Hv
zUFMcadmhlQ+WcnF3cXIJkBrZuLlbDYXayB8a3imOZr2qVqPoy3yOXzrc943XwsQq/OEOJ6fTObb
XzQVFJnxmTwFOpMO9hn5noQyfg/pEf9dJdwrdC971KUAys9imc9Pro+EQ96TZA9cLKbDhlnIjIHn
0KlG/iH+UmZnsHdDFN9BcWGBQ5rop6lgxgPAXEz/KSuyqzBD9AmIIVsuHg7oe5jL5D3UE8PVEqVv
lEULRJ6VVA9TdOBseBY/co+fraLobXGjAEml6FrhYdpsVQP9cv+yfNg6OA4o/k2EvtuZwUIDyhu8
HNS7b8gA628E4pVHlq7LGXDbCj+S8qf/cXZuzW0j2Zb+Kx31jj5IAIkEJk71A++kSOouS35BSLaM
+/2a+PXz0e45XaWYmppQREWFbUkkBSCB3Huv9a2O9oGzMMKhitbg98r7oawp1pKMVkyU2OVZx0X5
VsRGcWP4rrGTqp4fatRf+D9pRs3Lzu+rBK9LQqfSdf2N1afZ7TyP9gYmuqT5UPrvLv4kAAazeRFj
w3XuoBhBsu38G7vx4mMa6PHpIok5W0z2H5VyhucsYveBn2r+3ogWsXg3UDssKGCzAy00vbSbvj0Y
6P9vLyZDbC8GF8Wy9s3hNLU5ZprOmr9Fpm3fKaTW+8D28pvEmvs3u7FHG/OGm5bc7Rk1oPSlywpm
LWUIQFFHjJ0tuBE6qg82zhQMZ5R8QA7BqhXJ0mkTmtmII1yUUaFXPnoDntk1Txp9HXZ9UqzbqhD3
rsljIsXf+jb1DtKiyWcQfTbxYiWvcSCYMwmNStynd/LDRGm4dpo+m99jUGSbtnN679obBLqizsj6
YxPiuzj0pmE+kck8d+tIwsRejl2lkn0UojEpaQqHXboK2gQNTpyAxtvivPbye1Arvli3OipPKIWN
R4u0kGHjF04dbUrFBHuZoncMN5iJ5PcqCtxyq2ucMovI4/kNDMnKzadUuK7YNkNOJ1VnnASAGsMw
kzSVFQWu7Kk3gkOrh8mvlxWPAbh1WopALyn4xvqIyk6TVu832KloJyWDxPMT9ZoaFJP0xukNO6Ef
gMxm2jRdJ/eG0rX1NWcgv+yyQAx3PARV9zCOXhjt59IanVvQavO0SGuDlUsxZ18p/VNe3gb6GumX
lx3zwMigubGRTtqzbOtkgs2MGGMDqQNJ+NTEjrcyqnowyo0t3XqFCN1KGFQosyK+uAlLIphWOlLm
+II4/zIupNI1sBxVpQfWBEjMMYO/Zz8VzJP8B2azacmdMUv1lyqiAxufKre10TQU9SjWZg5KUG/b
WVPvMpZN5QlaijUu6e7UaCN9RPnD3dSllEGpi/glD0ynmpaJdNrmxBjN83Cb5LIJ0ZEp1HcLGRbN
fFX1vl3czQ3Ku2vTNRF/L7Ebzs2N7VG3o3KW0n8wC7PpFtPg9NORbpt+laWPGGSBT6bfEPcb0dNs
AuRsbKiVdEnAQSZU7sjAHVdWazCwz+dW3Pu45k/u5OHPoEE42VgkSvVIM9L7QmC4u2VYWB9siofb
ZrJvI2tKdqqgc9Y3ylnWSjpvNcPvryEOlkNfO85aO4q2QIWqilG7Fi/s8wyeHVBrYqyXNyIXbCQl
akPpNchRxs7N1zJP2T9bSdAjI/Kzk44q74FHhL91qo6nVJzyILa8dhtjFXiGPsPdo5Zsexa5pKOk
gHEcHGuafiBtEMukuchk2qCwGH+72U0xeNHNXBnqakjLYuNm6NvbNskkzdQgc1bIkqwbPRv6RCcw
RaJ78RsuoPe3L02gkApFlYxe7bbCDk6gxWaeOr0Kc7d6mmoT/b8zTF9QyDSPrmUwy8lkIb76tT3u
fHtEj8PGp3+AeNjikY+back4ZeLaKMfxbHm6fC5tnIVLCkp/Y6eeviJeJXtysmr8moIrapYRq8Jm
xs5bzbAMjrNqkCCKPH/qWHErGbkZFPS0V7e4VMU3I57mFW5L52G24vyUmioJF3k19V9yje4bs065
lVTZR4+6ddfWiKUXGo/Pc2VbyV096gb1P3XzxuF2QFWHQXyRyih6MI0y/FpEo2DX3vbOKhVTtMp8
W9xXZjsY68mDW9mEBgacwq6v0zjlZqOhG7w4U4L3Jnbn8J4kivqAMHxeDcXkfrcMk84BrTNvyfMD
uXbd2oeRwdqpFZb1TOzzdFMoFMomtqFjY0lLoF/vAkQr+DNuwwaDKn7IZN27TQJ2xQpvfD7iuVVz
+wPvJY5LGw5GozG0Yjv10DF0YXjlViDjFnZkTM+0GppzR6uLNnDRr+BdJE8dhonHcBDuCnqh3rhh
mGMwR2lrLhpPNs06Myw3X2EFbc8x/Bv3jB8hoTlvCNryd9bYWV+T0ZQlagNkQyus84250UY5L0U6
iYc8ZR44cp1MG1PZ1fDCBNUVOwtBUrUBLtE90957xniH5tPGdlgvXB5lZ8zckbdKi9IlkoTSMDmb
XSXDU3QpUZZBUtcrghWLeTkEFS2gIsqrTWGjMN/2czNuAULThe7hI15EEr7/1fVCI9oY/ohpgyDM
4TL3JQx7J8yhRe4H/eRcgSvcOUXkbUoTqeIhMDqsz8is7sDwYOEhBZkNgK/iYT50ZWFv/JYib4iN
hvEYPS4KjK7nFt2zr+o9yEd5l6e7ZrzoKC/4jU2TZy6dL99J+yX3tX41MH/YVe04vMUav8kkO3RS
TORswUXt02qrQWtMI1L+BejQGr2pnYxvKFrAVln0g9hQoDa6IHWTeinYmyEyV6nGyBpEDciTJhF0
YQvUjzl7ImNowLACCpp3dTWgJqZUOvC50IEO+mKyMLEw0yWt1oEKsr2LnPgAOolcmAhf7BShtmzN
ieeBRYHAFVaV8PzRAaFxDvxJfkMQOLZ4ULv6caC9+T3jcfQW2bG/zi07v25mv/7SUP6uJz3qJW3m
YluYCjdnmlRGsdJZaNwn0q/edW7la6T2TCAHoymXlqIJr2YPiS1S2cbBCRvUjBuN4nsOF+VxDhTT
cNm5NduSGeFzIJGSp5Fo1pE3IPYKSBz0Zve5HcjezDNPnGEapsjRE7ltGZBseB4FN63S+tEvnYJ5
TZI80o71HvocZxnSkTjPN0PL8UMgwmgtRhlwV8FWY6Xj2nofKV42Ruug4MOp+22W6YxCzSurpUIw
SWUo6CMjKmcyVTRhshySwTiYDJ5XzWiyBUaLIa5C6DtEP4f4xDwLze3WJJrY2jOWxPxiTbYR00cv
mW4xbWjM1aCQsu0H0eQ7SLDZLTmRinLUSJZUAvhS/Arp4WSE7G57IFav/WyhnvKRjsSFsndJZ8Gm
mZmGXPNw1l9iLZs7owbhgN+Q4q0QFbYy306mLdxOX2woi+ZwnyaFjLiyG3GiI3tRhzC1OUqee0+w
K7pmU/Vt1DHzdPNnc/Tmy15zhrg4h41V3iJ48Y7Sj7vkKaw6G06OnSybrLR3je1U6sUp2znnvoOR
bhnHZbWbXVzrlKEQDUZpc3Oey366SxAzq1WUm9a8smezaXeyQBaJKk94tGkjs3OYWmTtQ6b7JN90
F4jPtqtnWHlQ7FS4dc1imKlB3Cx/JGFgSJZtHBI7h6soCb9lYxBzJRd1w3xSQcIK7gcNOsVcal3F
FAZ2kVNDa3/KHchMtFy/DXFS5z+6XCGVYUKWZnt9efVD7WnT2NG+MPIVNomJzqjnNVijSBI2mqPr
u8L6CgJAKZaeKmR15xdm5ERLhz7EcMiccVTb0KPdsHRw/zFZ5zHrLqNOKHwj8aiaHQyP4o7xpH/X
VGJ46MZqstaN0ijY2ORO+cno8n68ohGZ3Bb+2HyZB1dnS9dDZ7ix3XwMNhn0p11ZOdVVXKQMNeil
McWE6yIOE0tzGaW19xR3DTYuhyrwW2wFOjjYJVv2lwTKFoHfNEwB1oRav5IfhRBQNmP7ioMCLuHQ
U7ddycYP1JYpjgzWNfrvU5iK+HXC4XdvG9r50lFQoDpBQ4YzQUaxc+ghlehFAx4Grhjlo3fPSG6s
75OgXKKwooebczOqPP8qANix9pIey6iH12laAy7EIoNmq7srmYlsrG42zxrSx4npvERehXSo2+JI
9MNFRv/yEVVQwmMgDQP2JdH4o2LovKXnIeNl3st+nwRC9otxBJQHsSH+3rv0O5mSeeMro53kHkzD
eO3T9k9XtaT7xi/rVCttlXIXCDstFszKq6ceut92UJF7lQfwWDLPlj/6iinONhTjyG3aYKad83pn
v/OUtc3mrj0L1PLTenKRniW+1SbrKKBEY26eYAz38VEUfk6MNlpyeUDixfdyNyrNFbRQVaEzQfyx
8GYjQfVGg3prd4Vc9TXGCCBPbF5Z2jZInSrnFuXXE2aXjoHbWzRjQFuAJ5i2Ta1Mps6z3k8pIz1m
BSHdS0r3Bdzu4bVW1QiqIu38cd/7Wm0ayreNJM7+Gj0hICtkYtmhTKbiyIR8PGd5Wh/cIIjORZkE
CNI6+1HlhkgPSZbDRuiZ8Z29rva3duIDBDPkgzBLvXcCRzLeDlL/kLIzAcWkx51Kpta9KerAb08M
+9nIwAlJlFWuaj3BZvONSC1Rr2JYqqvgBqfdfNItC7PrvXLTtiIHtYfwB5RRfsD37VDfFTg0IihN
p5hpKhPwzhVfAe+zNw7iKH8Poov/LZqar6HTZUv/QoRaFnWmXqgDxJox0LyCxNFe003SKNBEYIZL
YXS9WId2QkvTtqP0OCLF3ZYWOEazlu3zJWST0Dgepuwl+2rVV0LunLFvKuwZWeetSpUa0Iwyd439
6QtxWMHSFfWX3KrEWUBOg/0zj9vCn+VDH5vtt3zympvGhZPE2ijvnXm276MItB6PTZNWXaaZLi5q
mqVbZaUJnzND1sKg0mskAvT8G0wQTTTwNK6loNRZsJgEd1VtW/TXzADknoZyc0YNO6glImzvkA/1
xBQDtihbP29qHnxryjdsh2g1VOnYvhGcbh61ewE5daO+lwIO9LKteKINqhu2bTpX+3Zy/PvZKNxr
qDHynoLeODJTdK4Eth8a6Zzo4mB2tHdrGkEpIb+GMiF8ptlVgQtFLKdCqfjoZFn1WjeN2DkIxyg5
w4kpEjyvLcZVnvy6wflt23O/mONu3EVhF1x5RTCuPG563ySBAg8eEfW0RArwHzbzwpUHZGAZ5QNP
5FFjX04Sf2clCMVM1Dw4pqDdv7SyxuJS47ZbSIT3W4YMrL7AVJVeO/R2wp1XpvWDaqz00YRksMD1
aWwso8Lz2gJrWDWIyqrF0A7xvmyx1c+F2d7BFJVHT/xUFI1Wjc/d4E6JsMGiru3M4px4dodCU9Iy
C2Y8F1EyAKUiiAYRtkOU4pQgPykq2z9ksIseG7rszcJifH0dVq44Tr0an9va/K5nO34WrojuVBel
164b1SuCy6onM+2zHTIe94TYoN14XunCFfeCalcxENkyQmPfCrDwct9irolSOPwaRFDz1h11NXjX
BBcSMtTL3JRFiU7jxRRafhnb3tgYk5OcaC9AFRB9tlY2OuWw9AaohuDEvvPgVd9cA9eN5kq9pqkh
8EPJfjxHRqNfe2MKr/q5S9ZQVQRGsZKmRr2DbZyyy8wvmYzOPrPgtemNT55IApEkJkjgLUlKqzom
PKwirHujrFuCnfCjZAsIe/loLRpDyeBsRmlJ/yDrfNXfoUiOnWQJOyhnSEDZw+2Q5ex7pI9GoPVY
Xcjn8huqqFkCPQqiDpcp1fPcnpkRpRl3Aouq4JrnKyiARelmCJJPaFGCxNjM8HhCdr/Q2TfejDT0
zkCPWb7/vwHDf8Evdv0/s5e7cESxpkJxsALr7KM/roE/fO6lP2QFAD3J1agr68DBeanb6VA05v5z
L/2BGE2RJlSWFeKAnxj/5LbNus9FWFmu9ecDYgikXGnayAMtjtvWmd1Fa47V+nOf+0OsRGgENAqb
1DqEbX9NrfuF59zf0OH/6kR+wETrABUhGlbrQO0D2SC8N1LcEZ/62PLDReKOJsIqC09RmQdvTqe/
Ki71T772BUP+h8Q5RnKIwmzV0xKBcGWXYh8bnwxqkZcMiD+8tm3jYbYYER0iDCgrO7ZseE3e3+XY
/cURlx9w/HhNvESacEPYKuIITDcoBT8XgSEvLPA/fPC8rqCYxLKitIat92wn+m+O9l/AxOWHNdmI
0ozMRFUHF6GSQcepydGaoViLoS1/MpRIflidjqIviaSPNxHpD7vKrzHOrz53JX5YnVPae0kriuqQ
+d7XtClvEET++NxLf1ybtd2lOX2SA8/Ua5MSrhz+JnLkry6UD0tzqvuG6WusDyapDd50I3X6uRQG
58PC7CGlghUI9SH04To44hJF5Ifj5+5WzoelqSph1vTJJ5a9Z18jLar3yJP7z51K58PijFqE+K3X
jweXGPNWhFuzTG4/dSqdDyuTMznXDQrQQ8Feg6yzl1Z1nzziH1amZ0PL7EQ7HII2rdeo0uRa1dr6
5BH/sDzjQYCGQOl2EDoJzs1E6UrGQ/y5p6bzYV2mkE5qaSPsbi9Qhap334Pgc8nrlO5/vmMldD2a
sQGvLCNkMr5RUhvkTvo3t62/WEHOh7XZGHnFZnLuQLCqDvcC7dogEp88pR+Wp+e3UQriNycsSeFs
CY+NU75+6kK0P6xPI2y9dAib+oDmCD9KlqpFLT4ZNWvZH9anE04SXjuYf27gEFWM8DGZkvFzjyD7
w/KMMTVYMu2rQyDExbup2MymcMc+d2A+rFBPoLuaVVkewmL2oMoMZwZW5fJzL/5hjRYAwxJBvXzA
OZUuwOhsBI7wT774hyXaZ22c9wMPt9jMHkAhUUUWffI3h0Xal4vu/5LxY39Yo/gdTVsnkgODofzB
MpJt6fRPjNzBC1aEkgphlBd1v9pXaj5MJQOItpiP0vPzeQN8JXzC/ZvuE8nYTAWtT61z6ZVT6KBp
aL/LCTkYesf+Es/QLNGF3AbNGC0BmiC9MjBiNxoBb48kV2pLHmpNFsI4fFMTvQSsvgtqf++GqO/0
OjOR+iLznM5Yl+KDgry2iCJjn/XOfdz41wlxbv04fJl0RKNqThGhUurNBW9bqcIYH7yiSDeda4Zr
NGj+Jm38S1u4uk3xYq2zsBeI56NhL1DTSvQ8BA3oq2lS4WamzmsfScvY2Vkzlgs8kMZ3eNmKCBM5
IBcCXT046NHFaG8rBClHbNslHacE6nIUX/t1EFwDjyX2uR1eEm1hB+7clVaBvcb8ciW85nlG27B3
+uzaKIZ2Q7veoD4vp9fJZ2fgmlc5XYbaDCq1Ewb0KgzI9Ie8+ILFVmKAgjINqJWNdkJ0WKDWwthe
4GZzFnkUHOOwR91cXokq21O4FveTFwRbaUCKd/F8nOH84QPV6GEH8JmOdTNI+2bw5LihCMxxWKsJ
62NH1HrBOGrN+KdfuomffUliNIhxZ2wFeqqbFBocwMJz5cMczsvkcc5yb8nurNAbhsE74D4PlaFH
uiP4jdlvrvzMS/UKGPmNg2VtiYIaMlgz6R2QDXIf0sg7gjAdkeToo4ExGaOoXIowCJYeZ782bKmY
w7rTNgDDu3NtgSOnUBvEiu0TLUW0OwMTUQIyeoHBjz73A+DmGLMvpLolFCBz444MFpfY0DFuulZz
5dmtmphkOzU4cmbanU1yQVXr7hj43bnkYryQnNeeD9Ny6zXssoBOjXKZD3pHj+k4hsXj2OmtSL2+
WJfMWlzHd7O7FlnLUUvzlIBtXbegtZeR8vH3CTizA1DmK6yA3bKrzUeBfGpjgoznQktouUsvTw8M
nrytwoTietjinXBLusSW2e1FBOFxQKv+h88oe5Ur4AWKHtS+xz+4qplyLkLXy4l/mYFo9+b77My3
XUdG240fqhbmf9sA4hLTkXmvBn5esIQZr1pIzhZCTydNciDgIF3PmIkZlTFs7Ab7EE6ZfHb6Hstw
45n3MFzcoxxL5p2AnvMvI2gkDoIzLpl++voe0tNJ0tewHoOyJxWk3Ke2ax5j+Mc0fVpz01v+TW0k
DFvG5Aj/bgXza+/aiGD8adi0F2EGXlCxrmWz6J004RRovfXiEJgUcA/gIlzTy4sPDsPYdJuCzdrk
Y3zoUvuKFvubCgfvLBIL1FnXsLL1XM3Pc5xlMETiWG7JybCW5WgCV6mjQ27a7g+iQDQ8FnjQRLL4
uC1cqeJ5Uw+xfZQWQ/6V1U/mBrj5Sca+5a0A9aPinAe1RoIUGKtCV5ed1dcoIgEGJFC2lAz330VQ
GAlwo/opjs10J9qCESHm6OMwB09Z7F7MlPOQXzu0fjZWXh4QrLA2IFX7/aWPVTpIbHGYLIBMcZsJ
nB2WnFfcxOLJNyji8HcQn8yQvF4Z0P0QzKI15++DeS2hwqynURuIVqqLElA1hrH2sI49RlgL117b
qJWXNoClVNhwLiKcqDo2i2Ors2tUaMGJjJNrg1t4VdAEtG0DJwOCM4J3Rnh83A4EvP0X4Va7Im12
XGDGdYi/bROoCEJ4wCxgQtRYNjlSGlmDnMMVy3IO6vl7VaAiTFs7vUftaCG9HcNn+lPgw9wpNpZN
0Rsns0QnvCQjnml65pf9NwPpSAODqqgfgqZ/R+ZpXEGKRFmsOZfMR/pDaABw1JzSVd2p+Y5dxbxB
yFHNKwTzKBwZhX0bnIaCenBJLzSwaxFLvw60k30VutMEAA8pVtPKWvszSpDIbwryDZqbbsS2mnYE
U9pOF6LKaiZOjVO6PiB9/yt9xXBndnX8JTPtrjwMhjPoZYde9ZiMg6+Wtt+9NC2qaRvs/mHIR8Sn
aetp5jRu99qD61kWfjcjYnLkA+Z99FQddl0Gy/kKGBD+S4jeeKUANgnhwaYBgrbzkXZs57QMj0M2
7gcpmgOu+QgSQe3cpMrMV7ZL+9jwzX1LYtTalqDXlzoPb2g8Euc1O/2IXimxo41LQs5Q+q66MmDs
118VOT7LdGrCrawU8Du/eRiiTHwxOaeoYHO8icBbSqeS1SOks7lfeUwv7ZWXWOo5G3xGaLVpeuc6
n3fQy/XOkSjlJsJStnXCbACAevoaphFKD6ioBaNR+wcQGu+ubBiLdln83TaZwaFBFeVzrwvzqhr8
8Hlounxd44ZfZdyRobKUkUoWbGqyZRT3HSapGEpMkonh2ujRDPRBDstNdZ7NLMl6wM8o9iHa2h+a
mKxHVVf62khyZrWFzNHPO5NY+xaWTTvvmCmBxrxOumG+ccyZyoN5F3e0EMBohuhkU7WZSsh8Qe3E
0Naa6mVuZg3PrNLGueALHCV5VbRXYTQBdyPGrL8dsQg/lDTLj/h9ikeshf26k3b4hIi7YofQV2O3
IUNL71AXTeUhFWRmmcKOJNlsLfO4Piq4CSVZuRgrqmdjdrA7OZGB5MBfx0FN8oSr7dVYOqcRrDTj
dkw86Zg9Om0wEuwR3DJQMQRWvybbWjxK2dhBdrJ73gEdEgK3uH4M2IktUV4WNzpMOHO5Mn4lyP7X
t+l/he/lza/dZvuv/+bv30pkLJiQug9//df2vTy/5u/tf19+6n++688/86+HMue/j9/yp5/gdf/9
vqvX7vVPf1kXjH71bf/e6Lv3ts+6n6/OJ7x85//vF//x/vNVHnT1/vtvuFCK7vJqYVwWv/37S/vv
v/8mBIXjf/3x9f/9xcvv+Ptv++J7Wby3McXdr5f7n595f207ftwR/zSFb9uoEiVgQEE5N75fvuLL
f1qmY6HIVI5p2c6lFCONoYt+/03+0/VMG5QzGFnh2ChvfvtHW/aXLxnC/KdPbo3pe4L8a2XRqPg/
H+5Pp+c/p+sfRZ/flHHRtb//ZqtLGfyfosF1saQImxfylO2RiPGx35nbAuN6nbgnB1pLy+bf8BvC
0Wp8DgZTBbwGpGPxRIKK6ZCF08e9DVyrHi1nqXLHbdeMpg0CZIMB4EvcEQG4SicPpCeEBbRRbuva
89Lwwh4wlMNy24SREzAUbtsIy0QbviFfLH3clK1sF2mJEAIZPWYgtffssUramZ1+ahhfe780qzc1
2PRilUTmthjjiPwkT1/mqROxFdF9Bpe5WxJsYOe8sxejxrj8/jNeWKiCD5ffw1wYbtq17FMR/Xj3
oRcQJTfYiXhD/EW01mnoAL9chVOJ5SoasxYlkZ+a7jbH6n3b+1jSkzXdSovvkajMIDvD0wGxgEkW
7IzFXJaQPSw4hQvLr0JcfRLId417afeWIg4A9dPKrM3Lj6Sxq/OrBm0ubmdMGcLdYqpxrJdREVpx
y8fkX2i7JA48SjLQVk7KuO/UWPz489h5lXcFzjV07ult+C99a+CMTd1qiBnJ+Yrso0D1sGNIB0nH
/h1mlS5PwE8oLpZ2xaBoj1XDxq/EXspcmwbwobWTIrW7tXPXqd+imtyva1sjrzsFYybIzo7nQHzp
Gxl+qR3sxzeR2TKM6KLRxhGZTOCqApOn9XuDhQQABH+5quEwJFeuCvW4j8eBo5qTLcv2g9y35B09
p+mcsGEV7XYEHT5tU1q17ksNMMu4J5DMrd8KCZLtWiZZ4W/HkjN5xewd5/aI3D5Hrp2OqGrQcT1F
ISipPX5F5FplWhnkHqSpBfIxLgm7e7ZFj88RT0Alz9KE6/oOrZ1zXYSmm/JUalr7iL3WSV45ztF8
20Zu9/PEtqaP5xStsfPUe+1FV6zqPEPm6uACA3ZYaC60NHXiC1/WNauSiTPmu2src/1oV1gBgt1A
+8qHZdphv5BRMHOBQqziiqF64ogD8GnB0looAm5CxucRQs+yiFYyYy0sukn51xruQHGVhlB9FgKX
zTE2LWaH5uAwiodBn/m7nqigAqcQCorF6CVGt3drGfZ7SEv8toOX8H4DZ7u7qzxJ1nLRNoNYGeSz
fMmDtOy3hQOmh2Q9vHJmOZZM9CfcRTu8sYM4jmnEA1VACGkvMhj+H8cAE54SWXTOd22G1RmopUxP
vz40Bkku3961sSypaOLPGX5q88nrLfD3I+JwglUqo7oNhMlZMN15MlZTMMWI2txu4sANYK/eiVvj
+ITYCoor5HlB/VI2aTLdatKZgzXWotTYFcwM3YOb6NH42qZR/B2xCTXjxXef3IEyw+oETwkrCrvQ
QhfyKgQONd3yVpaE3ICxa92YBvK6qLIBXEIYA3wFcn3C3G5p/F0BGqytR3oxW5B0LEFOjIlBLlHJ
rnx++vWbppOTT7eUNXb9Vtnh5fp3RUcEq+7A24VJa34FCDFbR2HIcdxC/OdQgY/md4fywJlJSCiI
V7pwAnuLFYUD5mmHhKSpG9rHJvQBF0rTJfOHQI70SsUZ6SuqLLgTeVjC+j0dAjs9kWJTTgckAJ3/
UIZNEa2VhVdoT5LkcGvCXCVAgTEy4AlJVMqtELPi6LQ6dIi9TH20LDFSDnc799yQN0YwC1ZgTFbj
vid7LGDhD6SbEe6AyLk35v4mHvvvOPnL6C4mxGs+9IOJsAN7UN3ufJmwXcz6Gjql9TM2LmNBnoQ/
G/WdRn0aISa0I7FtNbE2vKclXsMYYwY5XSQWTLdU+rxzgZio2xsTdcG9MxIABN4353Mfipji8kDu
QVQQSTeW7MyKIiS7ZSFzDfif4rc2oqeJhE53k0Zkf50HFSR4WgZDkZ102SiH4Q1Mm36gH8ZchFIC
1yhvbIOSvSqSvC1yuGAAqRA5p4Y8hjhL3S1GLc7PYLhTA4DJktOa9Ef05lSlLgX9mNrcBdDz8X+I
rchoyFfRVr1tSXtE1x9yZ1g7EV7xHOaXAYmyKja/vr0mR6hFb31ZX7rRXB1iDLLsPp7mS0jJz38n
FwNPmwpEHCLhnDL/toASE2LXkd38mDCAkavqgt4464lonVvYQNgAUxvgLdTJmNfjDtJNWCMZQxLH
u6LbwyoNvdqvjVVvAtG99Xs/7F/YM6n8GuEvX0aEmZfXAu+th7kY52qwQ8TvUf5BCeX8/Fr8Q1oN
PPrKn69YzxUX5q8/t101GPeapzqP1NRGlIxbB0l6XLppdRRMiaLTr9sVfNzL3cL30vnp1zIJh4BH
8OS2ctQbDWGWS5boL5TY0EDURSxdhsOY/92YyfpzR1X5lq1sxxfskOi2KuV9mFBwV5kFdDLB7P1y
T04N87LCzDGHPWJNPC/tkojAg558MD44dXsP8w41xL7qmhGHKLL//Gq2jDw9c1l77BJEI6+qOrDk
0p3BlFBxhKGPTgcOTvmDqzxt1hYIUq7wP+xK/73x+9NG79IE/s8+z3OhjUgf451QpuOTIvehB10B
W8zRahAqJkI13I0C9dTSLL3QhlpUlnzw0MwFfn8iQbqFifPO2kZkYaSnpPLs4Q4lbUBcPQqfMF6W
Md6gRcqdjLSaVmAPC5uLAdKRNXe/kLZisFAo38Mj9YeoVkEHnwZgZwb3tnGHi52sI0hs4dEfHTfY
0CAyFDlhZ+umyIyLFqEN03NPGxc8CQitlhs9tBiCczz4uX9zZLxLb/+Ph8YVJh1yh42wJX2wKx8G
CzOsDgclXbDVXRXNTxjDcMmKqje+mPTV+j3keB7CNVQ8Z0fEShKeVWrxL6buuY+6qcvi6Mc4D25U
Qd2LiNB2L1TirDsVg18hqeDghehupyjz4Br3LoiFyZuzff3zOSEDe5S7nlzkd91C8nnDou3Y61IG
3u2vm145V9wUnJ+bgXgUvN+MyQpnrwNg8Q4jXIsqTJMItZaEP76UZsyyc0aPj5eSej3d4rnnzyUB
DPMTzQtWa3pJg9gUHdj6N27W/IsD32d6Q1w0Dg6kjbQgAbqJ096hW2bxfFJTzY4knjruwnrs2fPM
yUW3C+ulrU/CnXiNamxh1lCdD2b9hs1H8RY/FwEGw3h+CrzeG69yM2i9cyYUu0Y0tZxjXcKJ2hZ6
5GH262262OHjdUkEVCZJ2L+MAA9avgmDNFsv3ANl+0IIUf2/GTuT5UiRbYt+EWbgODhMg+ilkBRS
qssJli193/P1bxFxzW6l6lrqDaoG1SgRjfvxc/Zeu2DGkNkNiqycW+SYGQ+M6M3ldyu7EEMxWXCs
Jm7oVsmmyuflNrTz2P3ipMXH2RXItd590fK/DWXIDo7Hf1l9wtAH8y9ZI4g9ClWW31z/5LksY0wA
IUmFaBTx0vEnXfff6+sK14ZfC9tD3BwzdG1V4k2Q+cjRtoJWINptFfvHoCruaClolHpDGnJpZFiE
FNFJNLWw4JZSAqowsXLVYl47O3GswICRsNEsPmO84dDzZDv298QvVqAFRR4T2NDajBrKYSIoBvtI
sbzMgowMfW1ZptFi/0nGWfzOmCFMzyDabKTvihr2YPsR90WR8JycKguz0UlPgFg2ZBEUqXpFw+xz
GIQOOuK01nrOKSW8I0J6ks6+NTXTxgJucmRtNiZ2JtHTeMyoG1AocnfAQBbEoVgBt9UBJNK8X+9U
L3P+iR8mJBd2Wb+UrxzJ3iOGBO330FFLa7qB1ZC2GHkxvM48kEpM/Ky8aLjcxnX4J7bB2BH7QS54
OdzMyHnBhyYk29IZhTk/ghWsgZqlUTaA9gfCh++GanmvZ13QHqiRG+rpYuqbaqONMV91Qwr6eFZl
Vr4H4wB8Xik9fLi+LaB/lHNHhVP+WPKH6vu2ageyr3D19k95OmTNu9Rw6VCfkD7PcRCsWXszj8Kv
+fw1gtJB+eiG9jOPmTckok6iF9xYSNurUgeGQEiq7e8H38ap5yPY1w+GqXX5UfV2MyMtzGprwzlk
iHZ5OvMB/meF7IXJ02MekaarkCzZbF/SzhVfoOnwTZSXSnPM64SvocHhaCOeX1YP5dfLB3J9hzke
8ssHA/FTZ1wxASVLR5qBfMkM5hx17xsPQY2RcKWcOJy+DDnv0jlIA5K1mW6Yk71ukyB9tmdM6mc0
6L0NMDLhhf2udHvEpsygR/42OofLpuiw0Gvn0xGHPllAbUNqEqDmlKdaXxZbehAp/fylY5c7AG53
15snoxDMZwTGc2RtqCgZC0mEpucG/VLFjpkKSXqfQ20PmzeCIJJYLFb1VJr+nZgZBJ6HkQKdqCyJ
EWj02S1DLwYaOn6dLakKHI4FPZrX7LJmqdqy65XRz8Rrr8zBZsVBBq3NdyY/12RfFOX8ci31k8tJ
Muo6wzlROhY/psoWxUlfWM/850639n1j7AmxNpa3dRAoY1aldBEneeRJV+He5nOwiMjSQLWuSiNp
ZLMymmZiqpdCZz4ENQDyHeC8Tr9VSa0xMOq7atyxUtjNzrYxFt+UpsqKvTu1M4RXRL4VjUWoEqu6
En2/HZU0Cc2+rDlph3X+l2YthpVrV8FXtq8zA6lIaHKkmrA7shV8pT02lYciJdDmJxkzaPtXDSeU
cd+hqiA3gTU2PQaEj1b7GkKZvhpbmQ27hDBpAeBhnOt14egFiYYz1TnhNmoy963rzNkNgS05tOuk
zLP+VgoktztT8i3cTJbPDkeANW8q9PS4OwhZxewSUbU0SI1YL6m6NdKUdrrmjkjt0T6ziPg42vPX
nuQLZzPpRf0OZZouE/AQrd3HAy/PUlf3PV2WNh493AfMoYK4LyFUUZ4RjgUbjY82nppy01c6DTOq
lWU1sCO8md95jy/bJH9zpEHciD/lmfjOEGv5jJY1fjxDZjKL1yjSrG4Hxy3jMxrg2IhgnfaOps4p
HlA/vwP2SQ8E9OZcPHCcqRQo/Muz8OdlL0uYBAyrqsgDkvzgFsH6WAmEZs5vpQ/wED2zTeGMxJeV
NTSMLGYS2WVUlZMBjYV9iTfB3JI2wC0E78i6cy1TriWEdVnuryfrQceijVm7s/U7H8Rgf2ZcnMbb
rLIS+cjotZK7yqnr09+rLiEWMch/qy7bEdKSJtM2XNeORQX2QeeS48oFRarSG6IUIpOIlaFMntMA
1+ujBJ08A13keXioRgmwpNvErhmGDGGW3nciXyK9rs11ABCFdMCs6dkhjAIaY2L2Lc16Jsq82j2n
NwWDThWQ5MvYXQCUgxGe5okibB3Usu2+l4Jn9qbFgCxpKbFJZm6ZRkcOZvOTLGgQxL36WRay3lYW
mQCmm20miBRYJZPHMZrfrJ4TXUsTA+0EtAAmy17OR28UxSv4Vw5+iO99C+dQAmcgix74DLyRAnLV
gDBn/NfepZV27krabggJhwYpfttOTKPJi9PH2DmZoKA3mSugr9qAg0hLJP7BcrfD3I0ODVk6v/tY
N5pxo5v6o++rfMdxQh59+gYeblnfy2EgpStkRee+lQeWM5K27K92Obw0RTYCWhynjRMYj4bsT2SZ
kNiObopGqR2zGyqMy6DHV6EBKcQyVGdAWbQiez3g4ntI/bxvf+iqwGoU2iG09Gs3EFC/0z5lZXVX
o9iwgYLt8zE9jUpRJMt9YIIOy3ENQKf3IoI+d2U5fQdXeWPDQllFrvMLLtS3Jrfrc9VgHYKVFq1N
PmKsQmg+ApMNnrhqkCMhmnqjb5/1ahjXqcDOaCYPYV8/aXP0kIbFT3NyiKWpFI7S1PxSh71XGfS2
4XreEJ95dIbqQcMMcrTT7igIMGVhjX+EZrUbQc21aZxv2eNI2GyqO3o+dxHZAvi71APf5ldbs5/G
OWpu8BLjwgkAstPnNV+SrvkFGeg425K1CO7GRqTWC7Kx37gzGhJ2u59BUD8LnCheZ2LUGMfht/Dn
M+sjDyR1ziaAmqRzN2Fa+E9lRK9Vm94UWfCrsux6sHjzkbgHIl8r0ks3miuidIfZI829oTKwa9r4
vYg2Rbh701j6T9MW/S3tPQxKMTlpaTucgm7GIhafwOYDOwKnsVaAvQhIspxdo9S3WBq/OAyeq8R8
shL/bRq4S4ygfbhekaE2g8jZVBhr6xROlLE4O8L1IKvoO64VEfGSw9tbdYAfml0FM52mmbTpl/pp
1Pq3RUVMC2Ika1L3ae3jh/Xx+90SdNTkd4KTGol0yMj2JsHX04YTdPyzbDmmgKOwYGvRPc0HPKJm
236FaBifsgCdCzPoluSFvy9Vxp9HZyp8YZp01izOiGDSdfeDrA0tnsxhdDGEjqF1rDkCN/bZDQJ0
1mHFNHCDZ7MT9zD3SCp0IQ2Vh8oyrEdaeeZ7LxAIrLGnMvKOaGUnnyykhrk0If67kDo2wxsuDzCd
dDjZux8FvcBXR7hf6QBIYipuB9d05EM5V8gVJgCBBC2IPsUNHoRT3u3hp7Xdm4Hv2hRbl66neOJX
K8X+2nFnCMR2sMpi951slqF/kSKU9rOpt3Lc9lQI9x1ogsgD9kmGsemyh9DhR6l4ngMjLe6v57Ie
WH93OxJNyjEY4RdTkg5q0dIFu+xIcqh8AkZqP3VvOhb5t1aNtFYbTSQE12JJ0r1gwg72o0hzG4uf
oy3ITCd3H/tMudWaetdkmcaJv3WAYuToUUoCSifydvIVTp98+klMG+bVAXekBrKqhDHkUUFp5uFa
TnKaoAJRi7R126qBp9KMJrUyQ3vOJA3hYb81N3Zj0m3URBeb5jZHaVw62pNtQSzdSNic0XGUEeEs
eg4Kdw2dQU27kN4evyf8oBxCTD6Tz6VJsv42SQCFj6EsgrxDQP437E2hJUem7pO2vR7JCQft3ZuI
LAUcS9cmrRZS0+5gLvuoV3Mr4UeTvNT2R7MBWPXCAWeAFcQ+y/HSsPF1OzTaaSfpoCNuiKoA74I5
KZUbYeIj9Rzi4EJPK/BjbfrGqORtZNWZQZuU7B/ayFq672MoK1Ro5QwnSgEPYpCWxoo3GukREat+
usV5X4UHB2Rrsb6Wv3wE+Uw+aZSeAWRl7S6abbOAowZ2eQWQaTpPVZ1DKJjbHNzZ1ITBLT6lOEEq
0brmTncmTv5opgDoO4YfyX2qR/HzNOBThFs1sJUPVjczK6gHfOVgt4f8BFcvT79Gs9VFT3FpZRjT
MhpZ92AK+/u/LwFikcX++Y3hoJUmJZ+0lsXgQ7HSdgbpPos63A9y0zkSXl2dLT1QX7TLvEsr8VST
7dCm2nvrgCGDNAKLlWdSMluwsWiaOIXpBKNT0owOUcbMiIUOGC9nnmVNuc7RrmQP+jgVD6RJOD3p
6UvVVgrSLzyn9K21H+f2WQ6Ea4DBLkia5I9bGGL0DmqH9uHTJ7/yn8uKchydmg3XOIouZSjD+fAr
s63TAmvbcZtEvZL72HAdm/Ma6slTLsuJRqIemDaLjF3Qt3NZSarv82z7wU4bIkGcGy0if1skHKy8
xh5D9ajJvHtrJr8tV5IcPH9vk8nZ7jRuaXLqZ7JPn7Ht0YMs3dIe7siTmJzDJ7/Vnw9y+a2UbjLz
pXHDGJj6kwf9D5eMXkd1i4Rt2F5bQXAbnGGd1X6sEyWXxtU7JzB6FtEUjeFjH/Pm07cpDf9bnNLt
Gld9kmocOIVtuDbpCRE659nGm35zXUXCS59YqYZWHn0XqB7Lw6xup6imzc7JmX5qWOrLSjYkRrU3
WIdgGmmdEbyWTVM09zQX+mFnSY1Txt9/d+NDN9txDEPowjFdTiemND5uFO3sFIbRa6B4ZE4nL0nY
6o7wW/UBEU+LvB+qIR5+Xzm0dQ2VMC4bml5kDiurks4n2+q/noTtOHxRvFhSt5DefZDQqw70alDW
SEQxYhYvJhmkJmpJSXMYCinXEaa0/w7kmGsEj0Qgz71P7sef0gfeBZtwLTQPOmgE3eIM8ue70CrS
wRm2WbtiUoH9NnGWjIklonyqV47OTkmHoCrfiQuHS8DCkLWn68sOVkzXjnhojGL45K4s6pJ/rDRc
lELUwVsqLT48ZKUfXtA4Y7dURh3triMHKI68CHHmsDnhC+b1cSwiERjSZm3ww6dlSu9oxrvyGwlK
g/oXHQGbxCd36kMFxEWhYVEGRaJwkYyoDxVQq0G6NYwk2tWJG7Y/OrCa9c+KXgxTwcxNgx2toXH2
TEC5+oNv9ire+3I289uMOAq5w5mdDwdXdlx4DUyq+GR5/vebrYRlOzZrMwsVvJrl+v/xVRs9ybfx
GCQ7Ur5l86VV+dwgBCjA1FGyW6VL59QWzRcCYiyINwE0WHWubFefbhRZi9Bq/n7DxJ8jheUp0iMh
EAQdimMrLurPC4pFM4wDI/Udis0MHuClVZmJmMM9UWFjcQDakY3/aVoT8puO52uztGccR8uk6goE
LmUTRuuMYOpug1F+hMcqFiLyWNlsvGqiLeZm5J4dcoI8gq2G193glFdzUg5QScb5KqRvPx/KRJPZ
z4Jltv/E6PHnN+zYjiJ3y+QTFiypvBsf7rsNLFuYaZgfpZEv347ldsvSEdegiXFORmROh2k+3bc1
uLPH/0/5K8Qf38tyCcinlG6R6sN25crle/rHowdMpNeI+fNDF9fKeda1KW/RoszT+DzN1H8MCDO3
f8xJfeUCq7LSahD3SJH24Vwa4mcUBeZLQ3vdPqZGFTlgmYNBll48YPsubkBwANmu3GjWd5AH6ubU
pJMicEgqfvZ1flOVJoHnn6xOy9DpnxUHb5ByqTcMQf6n+6+Kg0z1xCaSgpa3NNkerajt1RHGSm0f
m9rWhme/d1vxyYf07zpHCpu4Eig2Skr++nA3zSGUzYhU9WjGPYVFI4c2+z4ROhxCiG3GeufGhBnf
xHZcR2caNJex8jJIMi/ypatUqrxMq/QRzA9q4qJ9iHVgcY+0NpvgpmgnLASBMwPUX41F1oE2tadu
y8falDDPgBM8F1k892+9InhtTV9IC24Z06t0g8oyqNlRiYHa/f2D/fN7ZSMgHISKQOk6N53d6MMC
x/ZMHcRo8OhOMW+LasUyYxOZOzwz6KWy+fsf9z8WLJN1nmmjKZmzyo8LakS+pwA9lOwK07HFHfjw
cDi0Q8cRqoIJAQVTxyb07Tp4r/hPaOMVABgOoB6Wc9Qnl/Pv9Z3PGBQeUkRTLcvoh4+oQJVGazre
RY7JQWdimltuyyE3TzTv6t7TUQA18O+71FeIhtkmqu/2dVrkG1xVF5hsBdcp/exIRG+fXeC/PnNX
kO5oM3BDEKlM48MDopQMtKBNw2McofU96fQlG1rcHaOZycwmtA9jQPsTQTs8MmmrtroLSW3J9uyK
6ehNsjLvyzTAfFEQ9cFJBnNdC0YYx5FHWoVv7YVbWsbaZRZbgFqb7yUYVXmMAyhbOyurEZwRZKcX
r8gN3bveKpiIDTrt1jvLMJhmVIML3DiojfrV6nOb0DEk0WGySwGIPE+NjldQ5G5X3oI9eQZlSHAJ
ZWIFvnEEy0vxPBgeaiA13LZ2ON1A+KKR4c5hb4D6DZt2UwOk7PdwWcZhhSQvfgLG7LqEVFW1sxYI
2qCh6gh1mBFwgXFbo8CmZUAkLTp2LhBRj8hp2iDy8SoJfw6SO5xhYHbDNjB9ZZLfKxvbekGqOft3
PZBHauK4AlIN46+nKeMQlex1HbAsEnvHdO0nEQhW5MiacVNXBDdD9tI5+wig2epQRO6S3FEU8Zps
vRihcxvq+D60qoVyJPRl4Dr0QFsRrNHHS6sefTPmnPCHI7L4Di7ylD7UbjoLPobUnamzU0a7kZ+e
DfhIPH0T0+XKmDOH7Z1p8s/ErlmPcuKwhr3GP53Xuk6j/4yPh63yOhRmZONEnFZilHk0tRQ5Y2S4
BqfrpDknEbW6JUKk/s+wnYBNqhXiVKzqu4Tbgc5PzETV+m752xRJoG2wxvTNgZgzvFESXOl9o7LG
y1VnD9sCDxIqbi0HOkRy4PCggR/svaiH6UgWNMDcLTmx3bD3J+G4pwKHxNp0RrKBdK2anttcY7lj
95+mTzYXdzm8/XN3cdEU88lbNLSonDi6/fnBV8iQW4RX1Q3gyuwnk9l4fIoEUlOsH3P1hl6ILqzj
VHa1sy+t95z8P1IPaPn2p/GibiIBTVJu+IB8Dzq6DBrCly7JdUxvXFerECHlS+4UrBfcLi25GcuS
nHLiyGr/0EZg7w5M4TESavy/u3rSxXSHktgLslh/IwZt4DsqNVS9B39o4xbuLCNYz2kpOtY1IQra
E8gbWTYrYVDURd5VmdsQ3+liAxuh+AhzCsytwa0lCgl4D3Lm3rSoWAjyPkR+UDk7wo5TuwNYOITD
+jobaRaI/Q1NKGaioe/T9WtbxC3fI0Y+LtBIzognh8ixXxmZD+7GJEkE4VxKu4ecT4R566v4QvcT
hBhXed9wUToUlwZTUdr8SFKQ6HrUaCzz99itG1aYi9AOwcuy3tPyR4ZnzfkMX7x2ho4QTZR7YB/7
cN4vGo9X1QPCWPE2RXAgJz2hORnH/fTdjjBbIOSr7fC1owZ/Q3IzFFuMc0sF7mih5gUKBuWNDRxR
Q4czxHqykS2Jho/X6/SbkvbDbBI+tBshI6Wbsp+acQ87oGIaD0fftfK10Y1Fd2/Xk2g2f1/xL+bv
P95Q5vUUdIgGJOUlwvk/31B0CgNHZhEdBxlQHUOx4u3JsiEkzkKbA+cMP0ecGYql1h1DIGI6K5sB
3ZueWSpGjaIIkxuXM1S7jkrYj3iUBPJVXnqWvjnpivl8/cmOUdnZKRgqpI/dRRoTWFDQUWQLncG0
V498ui8zPU0EL0lBVQT+TbjYskp4tr0l3q8jVZPxf7dNXKNNvDS3anWQem+e9C4NjJNwtWpumFOb
lfZEyO+ICiaLyKAOAm1pOF7OB/CCdYN4stH6pLr5UG4sLWLGjqZyqdR1R9c/Ens4qThQPOrmqLsh
9a9WRQa+WkLhqSCvR9q4C4ylTV0OvkflMZOvfG3tkXND3+eTh/tnJ4LrcYUBcRyfkKDYpNz88+HG
pZEzkaOu02ZMjITaqDy4rYCsJ1vGgHi+/Mxy+q+W7NGAEmC6KCr0KIq1n1Ve4ThONVjVq9CuE+tM
WAsT2vLyXbmXBgvELhKEPBHG0eSJcXSnfY4CDCpKrj11NlHN7z4o+5UuLAIZbaIOCPjA/IvlL5VA
qDIQ8OLYz4aLrlBpCmu047jxFszr9EZYoc5Zi9G1WA9199AbDcEMraXp+VrDFEs+gxvSjbNgypKi
Sksz/ESwZnyshbh7NFcXGZ/FucD5eOoqHcQgNv7nG7sCgHWSUdpltwyr6+RACECEYLhzH5FQOgYW
sMr/UrVYU7ycTnJx22cLa19RstifFZH/qqEp0aylC2ja9uWN+vOhJpOFzclU/o2pqTL+3VBrFzDC
C/wiE2IZg8cWd+13BNVpcM61EsMUAxXzCxHD3CMZKPIzmKEmqoXPb2VySx2CWNiprFbVn1ys/WfF
u7yBFvouVE+L4g9j3YfuZk9wS1JPSXW7xFrGLwCye4Uqts/JggoGldi35WWNvmrZr2K52R3Ld9ZQ
dgb7oqv/j/zmojlLEETFCCMXpfQSQod04Tp3v2yfmmnE0w4Xqqp35hQm6R1mjbr2QOb7pCuFEXY9
0w2q2ZMwQzGcSZfwysBiRuAVwDOvA4iwKrr+YHF15W2DyiTc6suCyGZT9NMvIhOSYbWIWn/lNCe6
9Swc9Cm6X/u3CBLRh4VaynVhgm6HAxGNGnF8OQfLw5TM9rTDvq6TDzfXZKEEuhzIPsgHNG5CU0QB
+1HWpFtbswjoMqFF38QC3JDXx3yEKxmEmn4SFDeEdwq9ajp8xAJY0FWmiNSYexPFFp2Jv68k/6Nd
xkgOiS5fA/LNf7XL6JJr1L55uku6Nq88ijN6zmEz6Pd5HMFjLpzBaY7YUCkYrtJqt7fFQ2a5vf9I
kcIU6O9X9EHXcGn90PPn6GyDXaHB/OEspfwuRB0ZVruphsW6cWNKpBU6rBmHHqHKK1yyHF3SNgpu
UwT+dB+vmz7SjHQnC8yxAXqBLN1ivJ9I72xbDYVZ3fCNkIu7RAnH0YINB9x6QEaCOGciy3mXl3Qv
YPGPJjGWcrQJmEhapa0SPSvqXdP6IZTxtM4/26f/tZTTchNLqjrro8Fh9cNSXovB7FTiG8dBQzB+
mNukLHaVIt0P4X+RvI4OYzNrpZcjRdwAmbVf0Z+fT+CggZiuipnKZsUbzcLJ3Ku7zbDvEIFk5vD4
m0kLjkgpnXlTWo7je7wE0VeOaNyLoSx4l/uLRLi+HEgb6ejIwy2kM5hnGW+9XdVmgOz54S4OB470
OsLSe5sQ2S8IjsjeIGOuLBAQtJgCNmU4Nq2Hy7/7Stra5P9kOqVmBt9D29w3SVZon9Thl2Prf6sc
XhZ2C7kMIgi/XEbLH1TZJAYGqFHreN/6JsKXQWMMzwEQWiyKxarrb1iFXCJ+qsZsv4LmiAZUTlOZ
3k3o0dIvYy2m+FtVd5mzifEHsU6Ol8ZUSMj0ixbQM9x1WZdWn2zgHz471OQMh7g/zOHpmtAa+fCS
d2Wr1f0Y++QI2nn0WFb4aXAOGkHzDBDcqrZ9LPzhWTCeJcrB72nnJ1BQ2i9xU9bVPaEh0/j1kw/v
47bIgk631XIo89iEWd3/3H96DSjn1Nox+3c8+tuSpqePT4TQhg3C9/qMlDVH8o4M8JeNmoh875HQ
o2Rb4EYRb9TDZvDbbbCCn667dnBRv0+qIV6ui2jLeOQ0JVggqyXu+Dq1MghgqjcDbx77ac/IGAPJ
338t4+O2anGzla3zA4RlMb350Ploa3xpGtXLzs07jguk/pXQQRcxbeWUvNJtX5bNEaprJP7zwsdC
X5TVTb3om9MKq7MDGeQ4haixdtMYQ8YHifb5fOnjoZIrpQ+sFosBR0v340tRh6w96FeLXVbMRLq0
IThBDzB/7LxrdD5CdgC7adcFUkDwixFKYXQdvd6cffwCMHGgbt40meni7naQ6uya1BYsDakoEHvi
h7vHH4cjMe5GinCRWP+Ptpy+3M3/fpC0k+mmYpXQbQbiBg2N5Wn8o53ctOPE568RpEryOek6VWYU
vYEoXU8T0mMXOdmj3RpYIbjQge/Nh/Dqb4dY8Yq7l8nZVSXSmGkj7gdhhuPz9WOAfYBKRAvoAfwu
59rlR9BX+p6oMWLq7ZbOkzSNqkIdUJnvCUIYhz8vocBLZrNPDgIlMNbTS4c98XXDfxpjXPN31yq+
kNKWcANk+TWyoS9t6OAlpLxfFCuh7VL1447ETclf/IezBel9z4usWW+2O8q7Rp8D9Xi9rIhhSf+Y
iDYr1xCFZLRxQqxr69lyQ9LrBkAIZ80vcBtQ+vIG8hHJ/tFH01tv8NNzplDKwjWtfNvUfgMFmCxi
WOcpekL9jXvyejlJYk/+M/ku3Lg0ydi3fRd6Qb1wdLnaHhyyv5q6kBvga+Zc7xKpxv0cyMolhnYi
J+LFpiWdPCptxKql5y1jvI1lYxr+fe3ZXsecqhJq2NQzv/C20WFuvOmdI/PfSbhsI9dHNtdyaShY
6FtPymY7WZTyrXt0Y6Kejn2v+cOXrBr95+v8ILOQUaxzSj1xf1UAQSoeJ4PzOwLXFwANznxKez1K
v+pthhOilvOSBBREv8oAOPsDcRq23Fq69kY3znUP14FnJdmAnq9HtGUg395Y5Bfgj4FfQx1M/4Rw
3MtMwwrZTrdNJHXthATAx6MAL4SruVakgzYvq1LWduFNiDDnZ5vofbYjWKU393aOOxVMNWob6Ayq
Qvdqok09oGlsqu+t4PV4xFPLoSkzQ4UrjDkpvxohcDyoLA+nbD8nrd6/EFHMrLbnw5i2QzHmDY5A
FRCBG5Otam1V1DnRU1C3zrQNdUxep0oS8pTipA1j+03EgxatmsvEGTx3P2GaRoVyILV+saQOlAnK
Fq8ps9eDkcflxp6FeEodCbCkm+VqhMzgBb5UW/hM65T2DK05/y4ZEGLWmWv+CoQWQtMww81Qaktf
DdzFXJrWJk+08AYwVHmLJJzYLhHwaBKJybnEwEtMaYuutE3Gh4iooQhPE7HKKNgDMIm1f2dF6teM
Bm2bOXW76Y3xMekH+b2ItekWZJHzNAdjRwPZHY+VZfs3YQCWVwN0hY5bJ4gjrnGNzdl8h08m3FaN
6s5lA09J16eJ46ZWFJ2H4ledqAHqNRmle2zw3Wbkhx3TPOrXxIzpWAvnzli5QRp+beJsPpIWgNwe
/M0mn2R9MsI5tBHelPJN9JH+HSH2AMRCuR5xWeY217TwVA6V3DdVa95M5ihh5/Apr3pcCC+dnKaD
VVVfErSqNIewdq0xspCqbjMwLVCNb3u/gTWIn3835X5GH4j8AhIixLZeQmtWkd59Hdou8hp9cs7Q
K+I3SSv7wLHICFa4djrPn3ACdSbBUpVRTPdNrUGJp3Pr7xZ6ZEJ0xCac03CD9HpYVzVDq6XW0Pd6
bfjb2Z1Sc20KU6z13JQ/WIQtg9ymqSUJLe62lEjNWWtFeHBNSiA9HUlA78VrlRXBvROWSN9MeEMs
t7eFFj1kc1fepPQaNn48oQBWkZyfpp6McH3iQLEOC7vFI0uU6qbufMSPkUmoh0OKQ6hIPjC04Ps8
JKmnDUb63BXjL91PR9Sqch/FTv4Nrpw+rWHKtc4TTA0yjyffek0UEG/LCEnjJt4XLoxTN3JdEuC8
goj/MMcGMlecKsQK5GLtBrFDg3805103Fa29wTET1+tpzEg3hoeXerWs/S8GgXw0rpLZ3RZBaR46
/hVu3cj1Qot5c9emOMMj1jdQTzRsTSqEfg7rPbIQ9dXSGpxCRuYSuqH9glAQHJvYIoQeWuUp1wiq
EJrUvhaJjJ+ZRWGU7qv2tmjj+DXWOlUSWyTyG+mLAHtb9y0jJtgjbNzZ5YxX10h+nQppcwcaQrHy
5oXZZatSRCSvzYWvr5VTqzPcHTmsQ4YJj+zz5FUNLnc+Fe4mUI4ReHnp5r8MqEI/h0ie48Twf2ax
go9aInQsOmN86/og1zzTHtxNYVhD+drpiXj1Z9fZuIPbwWZGrvpFGb17W5iDuJGt9ujHPs+eZvWa
9IEOsaK615TIi71ArZ9Rimu6p9Vl7GW1VlnbQMoYXrxdHJxUS+7MEv0yZ635DaaH5dGxIc2mV/Oz
1cXpDWBumFa6XdN2GSVjHC29LW0fLAPEpr2y58EHiZd1jUcaFsybPE35l6ptq99ZoIL71iU+1zCq
+kgs6IuMKvOBVMabtMAvREB1QxB8PXhOl8xeqvwJmv30hJDHf2e+O/Kw0RJOiUEUPMLjBx9MBTiA
KXgIJ/1BVuSOdmlXH+KhxIADpRQCQr7cogDNDaFiPfnFSbPrnYKc2ql/oncTns3W/uX008h61LsH
y7emvYkFdu93CUma7GLKS+J0/JqofEtjhYjdKJKeKEbjmw3KUqzabui9HLuQh+Ix+AI9n9XeKupo
1Q6ZeAGLZtwFld4/525cP7vs1I+ZGaTmSjKcuwvhV67wjjQ/akL3yBHpo5XFZ4ACWSW70nARqNlM
lByrMD0r6qfXMbEILRo7O/VKItm/iNAOtr7vB97MckKVFcRf3aCdX+cSHYUp2yHduJVBBnzhutEb
KGIOU2Rrr5wWdEFB1M1B0mLYOnk5PHW2c3IiczqYeVM94Ohp7xENxDuCQvw1L7d5b400Esc+LHf0
s0mmnmvVg4u33BeSapsVnX/xgnqBbg4dkh8dVOVDXxTFz67pHDSqdYFdVIz1tlZ57pE6EN3hlZGe
rU3OltqELCOtr0hJC3viN4aUE6zMvmW1nt3GFdZJZjSudqtNNbnXPcZcBBHxToRDttMXLNs4lpA0
MUpgJQjdUx6Ewats6yWolzvSqVh/T4K58io3nHd8DdPXJO6TnhlOojZJpQ/6ii+ZRkOWqh9DKu6i
zs/f80k3cXQNZHXaNQGixPaQfJd1HYZeabmkO6DHgICYGd+sIKCu8zUyFAeBLpa+UY2T3ukafQXR
zSQdRGmL6SDs7gmxbd+qqSrOaarcaWNA5gp25ZS022QMnCdMks6mKLt97hdyR9hC9aoTB2oFZr9J
p0x5ZGhxwDZKl1gii35RzsLONlme2R2bPdCEaW1Dc79NqEVXoODwNBtkk7PppNvCTLduZhOpEyIL
HK2ZOro15B4oQ7zjPt1peFC/GMxm25WPBOhOI0aaxbnr0eboFUFXVTbusq59t5qOeDElmwOHKXeT
u6GJtgNLShKWJDlX1o5OxryOLAKAPLu1mqORjV9RKtknaoq7aWBdmIJB2zKKP5ShgTm2UpTOlJ8e
o+Vm3+KG/8ZJhsnoFN/5FGdLY7GABaETXkB+wHYYHX1NCaD+j7PzWq4by7Ltr3TkO6rhzY3Oejje
0JOyLwhJKcEDG2bDff0dAHQ7xcMrsjsjKjIqU+QRDrCxzVpzjrkh6q3+VBZ+eoNNRV2jNUivi7ZW
bhiXFTufhpDVxh5BCwdawxqnR5OouKt/gKEhQJW4Sbg9gY+HyGr7j4NB6kUQqx/sTHlv68lnWUjj
ILFWxoQDVuIdEbegJ522DbeANPIvELLyA3tX995MCvuJvlKEuD+pdiShBKvA6TkRhEV3m5klXsXe
jb75IrD2nq9hqossUBHx4KY7V8v9IwtjfkNdtz/QsMfrA+3rqgjlDdYTdTVA4znjcK1vUssMz24a
xA9e08LPdGSqA5StvMfWq6vhELdtdE3EHqw1asRoYWoCHiP7kwKEBHymzxkWxsEJamqVr0s1lyPK
p57tZa9px8pstf2AG3wbSzN60CK7vMG9LbZDWX6KcNZtyhIPSoO/di2Iab3T7UG9rwushkpZkW6G
H/CEHZ0AeHZBeyPMjXdMNuN1jLdhVbfBJ62FJNDXVrQx3eKzjcl4VWO+XONzSRnRRIqQW3GsSz/b
4fuT68DC0M3BC2G/i8x/1xC1MYeft8coFuw9Y3d8jIsi+6bZlfIpz1S+QJ6RhoQU+8nAAUZSGHuk
daxxQshbvztIqCwffTFEe4na4bPHify6s8r2aowwR1PuyXdObQ77MiXgaoUky+zX+ALVLf5Jm16O
G1T7LsOsIiL/Gqstez9Oyu9K5OXXWZ8yVpKe/DHFzdBXJNZAMEhM/m/UnVoTN4tSFoxTJ7rtrEF8
7nMMBmlATliuhxabbfYNSdnhAoo6rCcG74oDWY8+ULKqvFY/2yRlnsaxYQVr0muLs9R7cDl0xxQD
xiMalK+l4hJJmfrWDWksEI6UqP6C3yD9pJih7vM6VAp0B9XDyRMMq9HigsveoMUMcRZ3Tqo6DwP1
4ZuaXdce4Kp7tDvXvaokkovC0KmGZSSWks0J9jBKnRWBhtVZT6GJINbH7hJr9nnwcmLj6/wbGTnG
g52bKk5zXfobfP7DxuuKAJs6OvJ3Gu6PU6wq2savRmsK/Gi3gSISeELwErsx+VhFTojYsBbngEmM
rqPIm01DLPhHxJreu0xvMVRGqJUVXr/mpCWxtnUcFQ/i2KvibqRc9JTojvJINZuDDMGpLhaH0Nz1
sRxuEcO0V2pYmXvXT4T8NEJC3PioCcg8j9Mt4YXsq7CQnMywKMOHRGYWUNqWRJisfg+Y0t3bkUM3
rQn/EoT3vkv7LP5iy9bb1AEBZnHm6msqxNHR6TJlq3DsjlaDTxpd6xDkYzoCQx15RsN2RBd3Ihhu
SLZBkuZPViI8ZICzQL02VNY+PbIRKGYto5YIdQePumyRPt0WZmp6Z0hAdoPyJUHxHLRSLyCSxly8
FSWRv6+8xMtvFuGfitAnu+uSsVR3om3djKYD1ecNdf+gJVcLTPW2G2PDOyRIrT2OPKkWbRozwgUk
OSOlT5JKDkrnuT840gVSztEk4F0BN4rdHbCxacDXhF2rTwqNpHcagV1AzZRKyd+VUF7bVR9hAdnm
veqK91k3KFd1a3KkLmHItg+VV1BRqYiB6d9RPKEcYERWUe5VOXrHES5VsI+MJrRvsXJ4xslPqLkc
nThO/9K5R9uqboW2KSorUs+B0XPPvLzkegNGir7XAVHkN03mIpqM3AROQCJKWDlTy4HKEe0YSkxN
jDLsVBg5eMgujIL8sekp+t0qteRqiHnknwvzwwl6mwNGSIrkrayblBpqbwQ5pkekGsznZU5EZqAN
lD9YvZtP3uhW/pm4xOlRzkWY1K1bDNG08gU3OU/7jxVZEvGPfi4fjbOcvE8hT/0skPQkszorpQIL
dNWyqpoHOxsYBhIDhnHy3LK1b422oLblJQFlPAIo0Tzjh5nNeE1sK2e7q5zsUYyqU5GoJMBV+9ge
rJ2KmD9/Z5WIq460fox4UztR1L+rZolpMz+i5ak3tsMdWgk4DNkEWqLSlM5EFRS/FOeiWB2+TFLH
+GaCcfTniH3NWDPxS35Sb21qRUo01OX3LKRuREyuRSZ6P7XGD0bgWcBOlX5ktY9DPm0xpxUA3KyP
2iA7tLAp7mt/90a1+rIGjOyZLt5UsDboBaM6eF4/rTRRKJKi4XGRxmKRSbTrAEJvu/dagXkf5BgA
2RIDuHvVmtQbrlnS62+RU5bjIYmjzKGqaBkw5Be7E1tmle6/R9mRXkZK2+cWKqWvHiomoXDfwYir
3/oSL4rArqZ6aAxV/AFUgc2LIjDhaiHReX7P8Znu4hc8N774RMQ6Qgg6yiHwCLtQjpks7GI7hKPq
klTOLhMOSmcd25CoXSoZQ7wP4Ryxy5Z6uwHlYXTnwjBS81rxc+0tk+KL+44WAG6Fx73HKYGs4vl9
d+xMR6mWBMCwBjBLS68gtr1Sbl0nVHG+q3m2KdOG15eww/Auoolcv9HOgl95WT6f7AtTi9nVkRC8
uHOJw5Rk9Jp6tGIqtGfNDjxvQ8poU9Om5LD3UAE8sj/WeY50cqWVVJox0U1SaqxhvIZL1TymLocW
YMEPiahFhUvtZOrszhZLJYJha6PXcuBj/SxMFnleRtdW7oYexufpZ+N5wuDoRZsgV6Vd7iZlqbdV
FVAHp6VQikqKOYRAbf4GzqO2ekSBm9N+8AZjgvY04s7wFFt/xMviKPs41JPiG7b87o6bIPU7ytCV
v12uMxDQYHeB2zDjaqj4qc8aWR88wkCz6jW5QuqH3rRlDxynFMU50yNTvht6ii7bpbbKRMM8gdA/
j39QUaesAn3AzKwTtlS3wyasJj42/qC27iqzV9IvaUdlaULH1uG1UiP3X6qpAS369kHY4NSxMtum
f4cwUduLiPrSsMZu5hQ7NWlHPI9IY5W1ldLqIFUNF32xb2yLBW9ZMvUiYU4UEj/MNm59SvAeKFkN
Tovfq3cMK70CCTmVnSs74lsHQTTCYeuqAtnG4ofSesWzPgbsYZNrxStRsnKestwrmvDEwaLHaQck
nJye+bKRFfF7i4VgqDtGg5IHirXt7CyxP6J8p9Jl6GCgbpcyc4NwzPq4rEtLz4DtBwugMgvjXRmw
wDSqRVoblTs1XS+dmrwbeI2ZPPic5XeXJuUy3WPeZrrHLcTjSxuLgbI8SsPWcAwsjcze6RkuICz8
6qNHery6yziG2urW8IMGJnrqa+JAKYq7tpTINTdiLepIkVT2iTuG+lar7Sz+0QRCjRmbfPvNsh0o
S/rB9XoEQJgKzoBm+aCGaRptHRNCxXUYpLmPU1+Pvf3oZaazj7DfJ2eW1Vye8DvJ+lHL2Lc9ISLN
+0+dGBNy4GcxZ1aaAMnU2Dce/bTuyVxA3nykZOHdU7K17J5wl+mSgx7e3I6Nt+IcDJ/xN5Unkbhe
VRVy5WsjdirjvZEQv+xueWAyvA692pDHpGk9D+ahGMr4h11GrDPYYvXumJASm1+Hqi05ajsAH/ih
POa9n/rbzm0QRj5EnxxUxkZzhEf4Tm6l+oER0FcHH4l3uYdhqcTRKsq9Yc/GPMfx2PdRdaBoFrSP
y1KPa5Krt5V6aiEVIeD0r1aK/f6gzu/istglYT01akPcYO3DyDVlAMy9EsXWammvhPC6mbzBYDYf
cArzKhimGzdvZXXMVrtnbcbJtmLpaERsRCvG7B/6pc3I8izcqDON40g8wFdXmuRmurHTHFBLOah/
sLutQHzzzxp7tXrMMT18jI28SrdkObdyB6CHcFjwrtEdZX4KDkXA8HqXo0npNz3pq95qgmJmp8Hg
vXnIlcZPHgiLSEqaIHWf7ksF6NGtMYkDNqAWOd05reZ9M8u8cfZG1dThJ8426Og4AmAsWhUdvOxV
WmZWvLFz2xw2KrG6/lpJUggTWD168jbgmdfqTRjCv98Kv3SThzSf+NkEDYj8KOCL0STp9d4+icHv
xXpyFa1Q2EflurdrpO7wJ+2btIrFW0Ih64VVydNAqOgWnDd18itdqANcfSSGFCXLcbm5vIGlviKq
5Bt2/hYWf5GIr2WSRiRDK/iIMPoHD75BiYMaFFJAWk1ocLaCWi8CrhqxftEWrOvF9B+aCK/BXdGO
DtTvnJLhyiagnQTQLsxXFQSH+MroQwPvwZAZ0ak2Ea1Ga4kTHw5613bFdRC2YfcQA5d/sAuHGF0H
xlSF+cVuHgPOF+yFKSYPawcHGw4kU963ful9aZJajY56O1i7vqITQogExhUkpDxhakkQ+texSvQR
QbZV9mTnIYUH1BxjtaoGmXWbPrTKazKq3fxE3DH6Gg2k7dEc0Q+v/bH35YZOl1mwL03ar27qyaNT
ieoN4caL3RaAReTtGoQFNhQvPEdZAIuFrYF1LHql/xSpY9IhlNVAjgi2zyM6OvZfnNz6pv7y+m71
pQqQBz6rKZEsqpZ3Cb+W9JWyrM+ME0Ut2g6D14Ej4WzEauVVnP3WgUQ/dpBkDYZrrDANhhhfF18W
beCCwlvcBUZDfu4EiTbL9yYnFXenqrmyCqzJ89gXPp+YUazwyOgJ4C/LiEYC0G7MZ3ihBXMi1Uy1
PyMd1YYPtMwp6ScwnGFFiSS220fdVaInn660sVrQdKCU+eQY2jxMMc490R6ic5BdJSrNXiJFfIwl
992sAYko/cVYEip0sogN+CeSlqmkAMHsr7AGe0pzI1fJrUGa8YjdwPtU2lJrNqTcd6cBdvmN5uV5
8UMDEQiZgHf9GzCjMdhm5cgUGc5YZxuK4IDXEETVHjRvdUUS1MCsNpQqlv/O8obPLpCOj68/QoR+
F1tO9uicNRBPqY7FvvNys94YpajRLIJDwQpQf3KyDGULhQAubPF4J7N2rkmqMf/Gtk0QvCPZjpPr
U8MzXbSalGLz7GgBCvqhkL5lQdnx/HGLcKkY7iJS4l1MH0LAaRF6Wn9I46y3wNKSbbIzI9qkV55q
5842FlP6gpJZdbsC9ASJZ/FEFUpskYDT8T1WVJJN/9YTHHEfOcqpkBACOOtrjxKHvmajWheHti9y
dxW6kxlrAYtz7OKcwzReia9jieOJjOlgPKiGz1vvI7RrVyYh3+22ssbYvFFTU7WRB8YTSXSRKyyO
hKgttQgEEDqCp4XJKPPQwJwL+/WWqgXBRi74aGpHLtu71WKaIdPCDdcZEtC/GF4Ula0ZW4zJtqfK
ainANfzQxECkINCBW1ZV0t4unlcqSeMXRhP4LhPhIwxz1yZPvtVpb351EE3I7xGkQnSSs6ovqDv+
f6Cg4PppiK0rv/wRGx0yf7vt7aPjKwkwLayx905lynyfzlhIIHVsXLmwYCxWMKC7fmWNJQpBByax
DzFcrbu10vYUcFUoetourrSNpqcqNsOg9Klvenq9w5NoH5Wx0uO9G1ohTjItGMIrf6Bwf//GwJ0W
nF+3AMhW59WftGYOmaianp/YsiwlkdpTRxKIQhMKuZ2iaopKLQWt4YBU+fzzkduDW+CsNkznoTEL
ZdypoVkGGweJwlvT4eWrhOMMKoJlMc1PVsjLNbIqGeJhHSMSm8teUZezpVKLxgnufEXYybuCymxC
3a1DOLdt0VZYkHEh6flRGm9lY6bGAR9Yy9mtcEnPWS0nMUpJ08m5LalLLcc8POOTw6CkkofgZSnP
IBqh8LNsw4IeDN5hnLUuixBono7xwcwIWWfWoiwlJHOYmArLX7ScM9AdsO2rUEuCgZ+hsgtS1A5A
xpyWqlUH7gCzjD403hpEPp265RSAqHFgg0iVgfOMNf/CsmVta2kndxayB+OKqpGMHwo9djEfxtiD
6ErXpbge6RNHZAdNkn/F17gIq285ZizHhlDJqNgMxIzwUlshlblzJcmtvxLAmPydbcBX2qUeOeVv
iDXnx/ZspLkcEGc7r8kkiU/++UgDgArojAWHPhkih6dC9KPxaCYqLH5bHaaT2Ty+F/7iAlq0SyPy
NDafvKLbpuz4oTEFn39fs8sOz0S2eOl6WV2yCgnkridiqd0kLV0lqteEIT+FyKBwN/kY9N6QWF+o
ZhHpWfgfWAmYw5C1vRDpSZje5FsNLf2eAqKxKiv3obd7UZ8pFeo91HyZELGTqNlRA+n6nbxgNNhV
g+UTBI6agqemsbNJpGONWE1EE6N1kp3cgfBJC7BJhlIob+g4cdddvPCu5xq4ulU2/dCknMvNRg2U
re3ziC7VjC8dNS3Or8oijeMr2SegQ0lSy2hnLcrSBZxfWVjZ3yP+mZDoRldNPHEDT8V1P+iqfF9S
IyMqINAjXh07dnlAucMqW67Yw/XDjcycCZaupAblb7QWI/uAcYaKW04t7GPaBZp5s3i36xnMsNRF
lMyG0u0FiNz3zF/08DmdO25krow2DdrvBORp0QPBFIb8VLSmbE9Zm5Ux6j+096t23posTJ+i7gyI
0H7QoQW157XZwg4AR9wYlYEva9Fy+7lcpyKbrlYiFTTvNEBj5bfKDFV5rRI+CH/WJ7qPvvAkerUh
m2L6hc3d1J8TajPFrWkXEUhdLMRoEavKJOu3LyYj50jFar+sfgskeAEGi7yzp6iOXLKwygjv7Xnx
x5UL7diaMBuh40L9DDzYhFuX8A6YmW6hiCfLsxuyeRgEYIuodCtHEh9CYz2mPphjhK8chcEWIdhc
cB2DT7dxk9T1EE+MTz5ZaRGh7hc48oKZNhdr97JuLo7q5ao5F/Lci0TnK7KfmrCYVpib+o0uHKL8
Fj7o8rAMon640Ysbiq17LY41ozxdg2XV+wOlNumUq4Utldgx+yXQ+mk2rADNY07FIdXzfZMIbNw+
7hCxUc6ZuW59TLX6LqJA7e60eYb7yelfdst1jZ3yPU1dL+xB9TIPfjeETxJIPg6an61dQ0fmkjpj
mvcr1epG/Fl5FQN458+1hAEluxpQ3SRr9mZOCCF43MmEtDH2BkZMI2glVWQRt43phN6tEXZe/pjN
4Rl2RUfqpBLNUmwFamp7Tx5KAmY4suS0/ZnAvHh7cpsm1Arq5/RvA/VLxvZM1B6qmDlq2ceL+eFP
x1l+aJFQ54h+zXWVdrV7DIKM2hfHYKhZaBqssMl3TYGPI1lRW/DAI9dKUofwRCdykJ5CcbjGwjlZ
JhXq/AnMJ7vIPrmIpvR7xZ2GVbjkHSjIsvmptCh5AFIKnWfdiJ47pLMFUU99a2jW9bJXMFPH5WSg
ysFJroELM0XQfpp+Y2BT4bbYtnVzXFdGacQns5RoY0JFIHfJbF0pdxkEa2evSQS+hz5oXGXVKE6Z
Xi/Df4EU2R6kNVJP8E4Gf+mZNMcHXpgm3dt1Mzjko0XC29aRMtT3nc26skL/gAam0JoUH6tC7bH4
WgRZFe+Vomrpvuu6nADDRjRytUMipgQU6g5m9ehhYnpIjCDKrkO80rTeJp53g0qwuE1qqb1PVCVy
vvrkjXKiyYB2PFClcagmBSainj2cgl5ZDQBcjXOZ8H6uB0MZDeoKztBuqb80wZqbG40HOXNnm2Yo
3A2kABkdl/NZ50M/OJdhMsh7clKpuxa9SsOYgv+4zabi5M6Bm6Hvlnehxvo6dbYT5gfDRnIhHcxJ
KxCxKLWYDaZJdrKK2bPraFlQgeFw9Sh4Zbn2KpwVN8t/Nymx4nxhl8xrS/tD41DgyhZQX0zekljF
wtKzdU4Verwj+ojIBgAAPQEXVKvFR9tyY+1pcT0un1fMpzzSJ3z3U2UMLWu1QubEPTpabdwvZ4mF
25G3Js8jS1t2p9NQafpjCL4LxIQbCAA1MUTUdeKnOrFwI7KRT/RKyGPxGjn67zBuB81Ka4Pguszc
ZmNjziRVSPOIAl1ybYRtoDqoUyRwaBhMW6HqN6VITF90fE9CgVcccloa2kmNfGwtlBz05orIKObG
Iq3Y4xPFQgQiC3X7gSnC9Y4/39kZo738f2eeDMOkBq3nNnqfvePZlP5O18mR2Qai85TTMtGmTTL+
6ClKi41SUE7fsoNQ5BmgCy3kn969BP3smdxy3V0tvqJUxSG46iBQUrZfGlquyqYEpl1Oay9cxd1E
BExbna2UGzgtM13RocgiWWli1o2FPuXuBDiV6BG2fnu2RG1Mr+kcpdE6BTfUiR1+OzZHFkW4Zfyy
RWIQwGd1jLFCaDmyxFM8J0/YbseJdeDmZ2dDZUf36OZkF10v1MI+9PiI5SVuik5xryvdaezDIEbW
TS9lZjy1ojR6Kro6Bx2Sc2nL+R9oL7NEL8BcNI8jX0KqGTx0ZPc+PZXCcuVdM6fFkDRgptc2iByj
2VoztihzI5s7YaUDd0IINl37WCh9KVbL9OZancerXrp1w7Llz5z5BeiHmw22v0O0HmXhKU+hGxIc
Qq0PxncVz1bFN45cl+cbeBgTVgubEGEY6ESmI9kvVdemQIalxUVKUZTNB9V5nwnCzJKMtE5Tq5jf
OU7r8hYdQC9/sA2h4132ecjmyhIZu3p2jG2x7ge3ptNKcYB+z9wcf/06ncvr5ESo6qYG5gSrtgWa
5vl1qlUB+8c2qtMSxdMj7iGFAta63DPjC2I4oE/eF4EBHgrer6SMDJMIhwSks4MrY6Dby6YA2vQ0
ieJtqza0sbJg5yTeGG+m83W4VebYISrpYbdvSIccdsGoN/qhwHJEq0VtjHyPzcoH7mOryZ4IowHf
XRGo7qkAYefxRmPi3xOczVmKgOPC71ZBLYtyp9Z5QqtJ2qwdaR8jPkiAWb2LiWRnSJepGXvkPObt
vhZE7D7EATtnDDUm9e4IgHW/TdvEY1QNET3NbUVMiSC8wvG9k7TBpbxfMDUmtBJSMZY0rWVbO9A+
Ip1inkVE40+T6lL96DPJvmBJk8k1VzE3UsNNtyW2aqw3RPqU5V5Xa5ZbZN+syr0zRdqUC93GYZrf
y6hgvJbz/sJl5wf1Zg4wSBGtY241qeissTnLYfP6aJgj2X89vlEeBcmDp5rOGGcHbxotv4xawjkJ
mRGme1IJUGGDn5R863HevyysDX/eR3RNloMzJ959Qrr3nvm5aPIi+ypz6+sC1V+Ox4NPCWYt/Qll
HPrDVYxO2F/TbYyMTT+0yVUU1cljLLHFrwHYaP0G8v30/XMbtwtVRW3rZqyka80TpCXUYAzWC4i8
duppRanHyZumWeoRHq0YboTvWJ81K/UwvLaBFp7gvRBoayrl6L1xry6L/J7mOAZvDCQnDZzR5Uk3
40v5RAgqJ0rXOJsWkxJYFSKQS7+Lbyq7odU8iFjSb0QM/qaD7ML9i69cm15eStmowaDRXeL79EoM
tkqA6LmE7dEfB3C1H+vAxVVuDHRcbuMgxcOruQacAWxkGYF0kBbbw8LbkstImzkqqROp4b7OnB4Z
+k8ruan556IUurZptAoYzTLFBumoyWt9oHe4aiqZBAcqX6bO2m517xVP19J9Omcr4HBkEnt9eOrT
8Hs2PIncVqfy+SQ/gA19MVnF+C8Gs7DSKQ6V4ZmGOvWYJafKDgh9n5IWtYhgCkFtAi2cMMuvpOJo
8vvC3yhGDzqHiRT0W1dmtrb/ueuetydJo7FdZIZpiGxcWsqqPnniTHp2CPpFpfrn5c3MwpBdvD57
pV7/ii9G1dSqA1gBKYAxBQjx4gVUWw5eBJucm1wjkbXA+H4fttjL95GKketjwBKtHZxMGjRUZx/e
63+/dlk5oNBP3w73J/5m3XYubzHzA0i2wex59iZrjhP61Jms3p9kE7PLtY4zSTKIxODP6lRWhDSE
lncrRiVM7lFpUX6DYcpGU86luDcu71J7wuU5dFFsjfEOzePS8e77FV4mXDCndp4iW5/V/LxwCFUy
oIrHBs3eEbFR3G1IV4HBlVlqfLOA4kNLI5DBH83slEGZ6q8MCwT8dhiikbVMzWOExzpr+mmY2SvL
s379CxgvPOzORADVXA1GpuG8eGn7oXc7hVb22QisNN3UuhKAuNGnDMssVbVuV4nUMW7EvLWzNHNo
qLabHWZIt0jrv5bCWZAmLecbK/VPWYJy7u7nyzkTpBTED7BH8EmRoNTIdHzyswYifaS4TbVH68ES
kpga1QSlMKxzzTHJXDfZGMW3WVUqkwF5Wn1GYhopYda98/X1W3DZg2No24BEeJKcVFB2XuyM9Cyi
B+1WFlQHdNZf1Vyk+VbTJ8raatnoyFbJzHtELlq9f/3vfjF8PA1CNV1whzTbl8AESeBAiSVCIQCx
MLsfVCrT5pbVQmWONhjY9bpOeoqpURCZ+SZM+WdNBsQYWVf/ywthe63yqhOTQF2RTeLz97yj4o9r
dijIMyHX7SbR+zE+doA4CD8otb+8ADMoZCogDAcp2GAeIHFT0n79IoyL+RRID0wSljFgAHABXyi5
6ijMUUYo+nlBj8SFtONTAEha3ppuG9gbR0GPuqYzw2hBDBTB2fa69POIiRZbNBFI7lqNEdX/hJEQ
9RmnN3ZUW+Kep1c9Lpg0cgCZRp1Exeq5ir0ayiWKC/HVkIiiTktTJZvJCUYdBaTEjnnfA9a01C9L
2WvJe7W7IB9vRzKty13FQU5/bFLbt8+ZobbDW3TKi5HCrYGayEiF1Uv3BBD38weE7BUYRhI659JQ
lGxP5JixH4fapeZEvYHUcC1qE+12CTvLOl9zbmonbINNDFlM2y0VTmx5wtnw+AWZfQZtihpdP5qg
K5gV7LF6A+X7OogpcSL5MzHWDG1fcu9zd9Q2FQHk+NdalH+bzNeoOACOa4OrwSn1k6qpDX6yIOsU
bqYliUl8fWxcwE6nJAKgPSaZO2RUcRsub4A1GoJR0+ondz5CicgLnGMShyBZ7KgR25KTi3VAME1J
E7UOM8ZypC/1ISI0xLWiB2so6+Fglj3s50xRGuto87eBSwD4zqQU9qgCLKOpDh0JU8k9hRORPKYp
RoM88KPgjd7ECzIV0DzTZWGb9rXs3i65jj7Me9lmyFQXXzokbt3Y57VfRQ+S11WjAiWpGjh22JJa
QdOuPrd2Gh2Fg2gheqNGfzG+bC7G0E3HtQ34YBN48/n4sn1LigA7/G7pfOEVafV6Y9SuvtNrQ7tR
spTwDppPxnCIWA/zhyEwpdTfuIwXWypLVQ2Qn46j6UxF2mXspBTQUSniW7suy5Ufqu/0yrbkBHqr
d0EBq2pgwO5tSRH4djKrsdzTd81rTFNEzI/nZi6j+mpNMWep9ThzO9zpBWcgNvq4Pv16NG4klTt5
7RMfVN9UgyUpqDo6RUPqh6E13HiDKMVXMmhz8cab/GLF5d5qbJDBY2hslRnSz+905dGXoJ5k/ySH
jirQ8w+mXek7aDVCgtIIrPya80kRnGM0Uu4pLJ2+u25VTzprF3nZRHFOR2srC+tJEJGTByuvRP+3
czCr0Q0oG2V8n6I5xjQxl/JVRaTvqH6r+edkYN+thyOvcgd+pTiToUOtmoZoFU7BEqgjvol0MMT3
wFWV9riUiV9/l43pKz7bNyP9snGzMuY8cwLdPb8FRqC2IB38+rTEB3swcyj6EPQNYDUO68lY1Al/
QyZnPZwUMcAkBvEgsDC17PNgGKMRZIuAsgLjlUklwOgzzTgvapKl+VbISJsgp20T7RZBiIY7FoFP
1JR7WcqBrnvFZJhno1bsxoJy6t6SOm6qZQ+3pBQOUy0zmEuDi6zi9RvxAnCCZNij6aw5EzUJNsXF
9hptoSOULs9Pnj0Ye6EZSXpS6Xs91Wy90neOSQIzhKsu3I5eHkUH4pwD7YZNANhuXcRR/hMwIyD0
6Q902rvbhZLxxnW+eGCGM/Ud2aOgHwM0fbH6QJamjq9AYU4qF2kp7wg7pQwLMUh/u6C1bBk9h84e
ugH/pbWD4l2AbFH76qSEYvxYvA5vXNM0Iz0bRKrL8KGlCEN/wvtftHanNoFq2H55WsStU6BCdtUI
gj/Qttm9uyuU0m92OD4bWEs9NfUV1fIm3KFNy5t94WLN3Cz0izeu7MWZxYSkwqGF+2RqQNAvhjeJ
qRzZKGSeEmlwUll7fd16dynpJfeFC1yWBG04a8ihii+hjvhsTeFSJ1+jEZ31tWsF51YUUKKN9kTc
12+mW7y8PIv7Nj1ItnvcvIuH2TVa2iWu652MLDK2lLDV/Ox2upOsHIVm1m6YJVuN7uC4QN7a3VTE
tDur1LYbNP+Vb3lXgRl4+lUWlaI/QlL0w2OdO5oarDDAGvYWOz4hJV4uMj502U8R3DiOV6NudOYu
gK/rPA2JD1Dg9Vv/4rhqqcjvpwbz1CI3LvvMhp2RneLgNljcJMvC2gN2JDIUJ5dyy8hkO52yobO2
xdApctlH/+e3/v8E34u7ZfzV//4v/v0bBRzsFmFz8a//fioy/vdf0+/89888/41/X0ffqqIufjSv
/tT+e3HzJfteX/7Qs0/mb/95dZsvzZdn/7LNm6gZ7uX3anj4Xsu0ma+C7zH95P/0D//j+/wpT4P4
/ucf3wpJ7DWfFkRF/sfPPzr+9ecf2jQl/Oevn//zD6cv8Ocfx/yv6MuLn//+pW7+/MNz/kV1j70t
jVB8M7hI/viP7vv0J7b7L/4drCL6RHCZ6vQnRFA24Z9/GNa/qGFTfUH7xRoy/1JdIKPmt/7FUZz/
ONkxaNJzOv/j/13Xs+f39/P8NTz6+ZFEmWnwaA2ti4AMMsXIHU17Z9tYYUrG6jgMH0Ld7m9+uQ0/
/7r/wcdf5pHEDsSXrkc2F1ZlVT109qgGTwHWjx+vf/40Cf49Sf735ZvTi/JL4ZSs4wQsgm9vWX7A
7wnIFhNZLqZXRw0v01dI1pq3HFC/uVfmxSpWUyOLOQvZ275GFbByVSOgnT7Y7v9KLfv3l7mY6akj
qgQYDoA/NGFea9BassdOjVX7anCbvN8rzoiDOBtK8fD63fvdF7owQZFWLlpEqfa2TT2nP2Gj9uXa
rGUYvTFfPd91//2Npr/4l8fjollBTAiQp0vgSJ1Y/H19LZJaD5GOhrF+rclEJmuoRDkdZxSNGo2F
PGyrwz/6gpf7DjePLVFAEdkLx58M3qP3XRDDV65f//iLI87f3+9iiRFOBkCuhn0lg6At17QV93R8
fojEwJuM9q1rQS4MjnJVoMJJtthNiThD/QP+/I3Cxu8e4cV5Jg2GjE5Ixx1G9bc2quKHY5FT9fr3
+92HT9ulXx5fwUTQuUNjUaqrnY9qgZHHR/Dyxknhd59+MfWkbhzZtUHccWJE0XeVdeQqVwgjf+Ph
/ObjjYvdSaF0lihDy9qmjdO+1+AgUOYanX82sc0dnV9uDVKRWAi9tLZ0HMdxq/YKmS62KIq3CgK/
u/yLyUaHxOAOacxkU5i0AQbb7s0Vh//0rYbKb6bO+YT6yzcgMaWzQEI7+yyFI/CAqLqU7w0aNuqp
UULPuaesa9jHfzSSjIupjbxdCPk1Pgo4+Y59V0d12LzPKPX8+GeffzGT1a4q1a4n1XIsNMJbUY2A
yYySunpjME2f8/9ZZ+aK3i83ywOIlEoiwPeFgq1112GChTbSDTi+yyg0vX/411zMJ4aJpqMTirOH
oaQ3B3zVWKTHXEv7rYiarv9n77VxMWmURUs4Y5+5ewFG6gn5RXibO7b39Pqz+N29upg1QHW7GjxY
b68rKDTSunIMNtJDUX5ILOSLb9yq370fF7NHiIIFUaBw9xU0haOSjeotjpIqXb3+JX7z8ZeF4sKP
CCqAmbynnKCjZ4t785M9FuKNhfF3H3+xb8EVVyAjtemspzyBJg2Ig5Ewtf/h1V9MHjIy8iEdYndv
1u0Unjy4yKcAtYGm+Ge35+J9TjzFKqkZuHuyUP8vZ2fWJCeubeFfRASI+RXIpGaXXeX28ELY7jaj
QAgJIf36s9Jx44ZL7eqK0KvPaaVKaG9Na39rna/Zxar1xIfUqEe3H7ACOiU63AIPYLccBll/pVBj
PB59u2rH/luBluoLbQ7vnTXD7Vp/BaOMIy+6EfgStxD7dc37W8LAe/SaCMLTetxaFl1v4G9kBWgx
/K21+TJT/pCRbCG/bocWojp84hV4Y14NLd5eHqmHSswbnDvxTACzHD1/BmE6/CrnVs1vZPLX9jzE
CrzpaIG+ANGshiZyYjcdeMYpDg6QwwIiKhTsHotZwNyp7LuEUTCbgIWqkkiFy9Pui0S6DXBgLe8a
lRVpNoKbTVNPVmGvUnCKwA/77+lnUZD/f2dnu7vFuzj6lax5HfqGLycTNLBgjhtjpiuWh6l+16Ky
6CeeZhW9ikw2xw8HXh7newIg9PA5G3Eb9kZXXkkVgRVqE5CIAYi+aY2CZlW3IgDYp4WA7+///ktf
a94KNBnwJBugva3x7pd9gVUmAyjWo255Lrj86m9hAEHdPMBaJK+hbveHUgYZ2IeojNPbG9PglTCw
b+y2ftUxwGlZLVBbQa6ziHP/+8GCS2UlAZMUvFbJAKw3CWt/MGqgMXAbN/LyLwtht46vzGE6lDUU
vu0rAYpeywh0M7cfsJZRE5lxlQlPT3KNgxNKIdoKhmpe5da6FcVJk+PdfT1MvclW1GYGlTABTuWN
JPHKpLIvvpPA77wDe8l6IDAIJFB4VI1eiNuk8i9z4bdJhWMJlK79YmqCc2Phd8GnGfUvbt/1Fz36
t8aDhM0R3KJM3aZa3Es9+1g/1y4YHNu3wrmDPwYLuTa119D8muzHWDW4ZK2dPqtvRXPI9piJEa2L
hkSlCqE/2GjQO/bdiuZshn3zjpf8+sJdLccQGKwEPBC3Ce+HLz8r6FYchcybgbCsn85bPrflHkfm
/N8jcxmBP6yXvhWvc4N6LBN4qlZe/A/OheN+jmBkMNdCpW/5pLw27a2QDXeU6g5jo+oQgQvw3DKc
gmgZ3c7LvhWyeKILI2USVePBL7kGGENWA+zHnUYfOq+Xox8IFCtmZpAXU9rotp9oes+OyanrxPYi
w0rajPAaFvWKajhI0WOylWl3oLDpvz/unwcePo8vOx837TZ6FwY5A577ZhStuJNNMzkFFWAOL1vH
/agHsfggzly2ansKFVTR72KeJZ3j2FtRO0LTAKYYAWCqlaYcWfxF53p+Y+K/NjaXf/8tocWDN8Ih
udlPKIeE5HfDW/aag1bqNvJW0IbgDKI4Jdsx8t4XTrABm/OjcfysVsyigoR73pb8X9cj2HsV8Q4b
N7eu29EaZ43MumC/MIMvxStofXMfGCtaQWNngLCg9QM+hKXMRolKa/ImZQQf79/ZDGiFlx+1i+Js
gU4PrUfknxXV/+e2b92unkhmra8j6qKyHm/XJxSD0BoQVhjkjcnhtDcgmRWrh4B/1KTH/RQLiMmP
YCdFwBrhtEThUfLlwICThvqG0JenGSLvAlC6f6CVD9xmzL+cIwxHlV6n5ImOHTjvUfzF27e3pCGv
xGlmxanfxCjm6VDsd9EvVNvRf9suLDinuf6rcPW3JLCibm3ATliewAsDDXeAWFeidMSxdfJy0NNw
8OAQCq4PiFnB/YbnkUfItKc3hESvDYwVp4cECBrqClmbAI+NhZnhXVN5wsveYpu99gNWqBIIpShU
QXuto4u+3gtZjIozIn44jX1qxWoAWQaKzShW1mab4DexBdU2DtppM4zj5cuxl7yB5BvCnlrk4VcU
Bb7fovC9W8ftSEUlK9XaE3XfeQ9Ij180gYGaW9tWnOZ9T9MAFX4oQe2ySnbx8zI2i1sSSK31FFV7
Hs8zKWuvh2EoyjTvUrL6jj234hTPt6hzOTLvhGq/v3sdfCLxW9Xvr0xE210Hgg1wcAZP12h2A+ib
bLB40FvYuqXe1IpTQE9kN0ZwnQMxx/8cwUgJ9hwQYbvtNFIrUGGaRABgXSTMgbipFiiYUfj6FgXx
tbGxgrTJ+jXdey7rWHNdUsrQ9fGtl9dXGreVLDlgV6iCpVDLcJHfZ6imvJ+8hn1ymuuJFaKotxJc
8B7TsQP2P6TqM+rs3T5pYsWoiZYcbu2jrHm8h0WQHV/gBvXo1m8rRiMVHQoKYvR72J4jqe9RbP6G
6/drA25F6KJA5hdhK05gqXqlB0RGb3y3+wGSXH70t8UugJA6hd+Xd0r8/B3V6ZeM68kttfzCTf3W
Nqqed2RzjMnUzSjPW87Q07plcluaGjEFlxZcep8Ws8NdBjLj2G0FTazAhCECStJREVVDcnqXLcBV
w+XGbY5YYdlP4uikRKcZ/WgAIh/Sv5wajq1Vc4ItBNCG+IhRN37nR/4eglm3PPWLI/fbN5QrdJVa
JaLWG0qrjRakHmS4VW4dtyIynIHiH2CMXm8e3vrJPF7lTf7ZrW0rIsGu2y6SMA9YRuxuPT/5Bjyv
48IWWzGJib2uoJqLGmw/oJW2yKvyPN3dAie2ghL05lRE8Q6VcwKcIxwiHHcStsyvazuYToE/W8sM
agsVbrB6XJNntwG3VkyFB3IN+6PtFHQMcnk8voO3IBxnihWWXMK2BgglwGGn+DGU7Ecfgabm1nEr
LiEl0z7Qu9uJ0/ARmncwEFG65NS2LeoKVA+03BHg2hja9juZtcPNGh2J26jYkq4OZM4J+9mLHN4k
hfGHj1PSvYEXuky2PxybbQUXSMGRGsF1qY9Qi6H0owZFHiDrBL1baomsAGWKRg3eagR8gNk3T+2f
8Pjw0W3UrfDcw9DnCVxYTlK2cbXCiAelLSR120dElxH7LSfybk9xH32g48fxKJcLjGR1jNAofNn2
AFwtgC7hBuxceD9BcHgCOpU4jrgVoRKU/iSXu6h9Nr2PUBwJlx23Tcq/Khhib9aowNpqAoZpqWjA
yyAafrp9TitANV4UtowKGC9NyZd2O276NH5yatpWPh0cINiMeLzWUEADN5Ou54shoNs2xVY+LbGa
4UGJ1vGEZKrZLA9puLm9y6NS8+VUgdgdYL9A8XqBPgUGJpJ7t97u6w9uI2OFp/JCZMVI4ovu+u8N
O7hjy767NW2Fp8DC07Fk2eoxaT8cjF37lLrNQ1t8tDfwXximiMPxeO1Ou2pJ5U3zD7d+W8GJItRm
4wcMwPKOoT5VP9DsrW3n5U//Q7a1ZUbKw33wzlJed3SPZcHTZLhfEwbHsoFIXbr131pEY9gmzCMg
YACShl+nLvoEV5Rnt6atED0gSZyStOGI/3272gFaBQ4ncnuq+1cpagsfG2AxwVeH6vUT3UFFijz2
l1PPiXXi7MBmGbnfbXV8gd6eTCh1VMDsthvdFulfjITflgugyttMZhOm5OG97yl57lfHs7hd7zL1
8YoDM5pudP5e+P07VFq4PUPZSG4wvBq67prXYUMJMONEvA9a1TtJcWGe/TJ3EfCc473HTGx8A9oa
X2sAPd0UXYRYYQrGpQdvFXB35535hb+n51W1jrfDtlhJALIKOD2GHOnxdtfkdooPtxiyZUq5aoGH
WmEFlTbtXKRG3+YcDoJu09wK0ByzxD/IyGsYOD9enD65L9z6bcuLeI/XCQAS13pLsk99wN9P4+p2
iLOlRc0BHFHLBo7yzmFFRWOrUMhFM7d8aEveRTjAinXJV7zbdGsJ8th76eUfncbbliL5Ps5Zc+yv
dduHsMNSuKg4Sd9LHAfGWkKHAd7q+6ARN7kGT1AmyYep943jF7XCcx9gqwcx3ApbBU7KYIsesJI6
vp7bMiTpzdkSo0C+3pYcXtnItfrCCMzyfXS7w7Ff/1fcY2WepAzg/iH7muKmDw5tdL9y+bKB/fov
4COkDfw5a/ix50WC9+jC0156cmmdBNYeHdpfP2+PGfOm7WAOPuPiDzyQaHV8A/kl4vttNdKjlDBy
aFideRvcD8Aupj9lnirHA+8vKeRv7cNx14/AmWM17/RWwaMV3nWgr7idYGyxVJoeIOrCCwDWRxc6
eALROspTHXO7LZYCqiHAC8LMalgSXHh+hozfRg0/PbccbOul4NGRcHVgbJYOKL9e0I/HFLit1761
XZ/IAje4VGLc54zBLgTueGpaOqc5D6jNy/V6D3d4SMNtqh6a2HwC2qy9AjiAjY4DY+WbEDk+Jhqf
NZ+bFawGCSBUETdLsjr+gLUlwEMicL5sx8iHm7rmPPsIfKbju4Itl0pHSiBg5qxOI/HUt0CAjuLJ
KRvYIJq20Sqcpnat0zn/Oi8qKDrUuDoNCmoqX35UDl8GwSYksniH13ocsBuQH9+YjullX/HvA82/
KFFrf0Bel5Glhj3xxTaWzgMCNu2PEcyYvB1hVafVk6TbdA0as5cAUtut8TNK3NL1EeCnDSTUlCZX
sDASy9UwzlFSpFOPy/j2WOEtWJhoWPlHtRIYZvt6ncdvS9d5a5lgY0lA3cRd+yll8pAVICWTLhO8
UsPCbPUy2P2mB9x+mmVQugx83CZ89qDs1ecA3qZwgAVgQpZq6oU5t/D53VBtR4w8UwIEDlwgaDh/
PdIITlICIM/h+xbEwOVlhuR7zWExNVZMAMUw+HucwWeCBMDT6LSVV8CWtfldks0o3PJXQ2Bjkati
Jwm/Zv3GTe0veaaBuQCFtNp51ManPVURrrCnC++jBRF6wX42z3WZ8T5MC7r0PLhVMEfMr6cQHiG1
wWir8oLquDbGow/jhLN1DQXoAL/dhjfmaQLyMXXahQS2tIZTmLHsbF/g49TKv3i2Gtyhzplwm6C2
uGadewH5fL7U+cVROSbDXWdat6KYwNbWgBcKMmvGlhpUvoZWi6+G+lj93m1zCaT/y+gK5j4wXjiw
GqD9+DiR7eKLC1jRuFYuuQG0mpc/IOiqGq8TS433gZ+wILiJve2tas1L4v1D9NoCGyYV31edLnXn
55DviC0FXSPMB/LTre9WPt7j1YS7JKyeVthXFukClATwfSAkOE4d8nJwFIPLF6yusAX0g6iQqRpO
fd+7bgGtb0uPCPYHMlzqJAbKEAsvXLrD3K3rufVdw6jROEDB8AxGmP800fjUpL1bvNrszB0vkMdE
0O9YNvWWTzewuHa6FA9sp8t4hyIL5BxWQy57FI2XA80MVKfjmFifk/ttmIx4rK5h9jYUx7j+TAb+
7DQXc+tWbEBZ9z6n/lJLLdkDKgf7i+0Yddo5AYf5ciJ2Se/LmSRb3fIxugPpdUBZtRRfnPqeWX1n
qQLtvMUSjjcaXkJRBhNtT/m1W+tW35WPWuYYzFlUok7TDQjWsSgS0JXd9P2wdn85NvBobCFkWjAd
Z5newBXR/4ozrXa6Cg5stVd6XOyYYNxb4yrruG6iRtapL1K37Jtat+8knGTeX6IUHq2wcVVrW0hB
qdt8T60EE/DgkAfOybWn5/CfDmrzfwyV1E35CdTQy4GPSTgPcGNldXzxCbyGkXNQ+o1S8Rtvh68U
vgW/kM6/nQJRD9o0CZDGtZmCkD+zsQcouklnwiq1Ld4zKsIeAIGchgq7uBGAuRwHujOcIOLF7evb
5FmVglYyUz7XPT+87xRmUz+4h1XAKTJs2cw2RPMC3DGtsQV6SHdzO63tG2SLV5ZeWzXTHnh1Sfgy
19tBuptg4lkB8opyC2lbOKPgG57tFxvecMyWthiybL3pUpheOV2pgdn9cmahfjnx5YBtv9Jrl5Ue
HcD9oB0Ammenkbd1eeA7GRy3LjuTBsDgW9q3KPfTqxa+419gpVQD+xxUApO5DsOgHy+W5yoqhjHa
Hdf3Xyem32Ij2QymJcEPaEmgFjfyE4omfjiNji3OmwSFhZM0c834vJVHG/40InbsuK3Na1cTbLDK
o/XuR+eJjDeEbG8cF1+b9FY2BXnRbxXALbWI9q0cvQgvPMp8cBsUK5mKbuJtoPa5buCMdJIdaeEB
B49Nt9at+RLlxxIms0/rNJ4BRM+zK5Brtds6kFgrMGdz2zZ5P8MFplN3cJWJylQM+/v/7vol3f9h
l2/rxnI16l0FWN8nE63Y+vhbm59A+F2WU4Ld7fzzv3/mlY9ra8gynTRgTLZL7ctQsKKLxXD5xrC8
cFuLbcQX9fpt3fMe2TgmT1L4H9rgLYrYa3235g7oDyLzOfqOG6q46jmu8o2EIYPbyFjr8Iz0641Q
BZ6ClDcfdu2xp7mL3aqZcJp9mYunfg6kT7bpkgyy94yGMaxZ48xx0K1MD5g29RuYCeExHLcSy5q9
96K2dxwY8rLrUotZS91PUAgA4VSi+HD9YqZ82R3bt4IWxJimYYJPNUjL33F3dE/T7pPbN7VCNtp9
vFajQhBFq0szFOsm939UCAMQp+ZtQVmPe4S5ay7DzrIGbxtw6aBJLN32NbagDCZ+8jAcnW9aQDXj
AG43wJA4pkpbUpYnJtXxhvu3AMBBXc099AjlMM/D7nYItSVlGSxIGHa2Ux10ia7gbec/Lqjn++A2
9Fa06qTHSV+tXtUG7bHcDAAcP4CbHMs3eh++ko9tYVkShfCCTiSmDmi29N0aBLO86sd9BYARAGVy
jvMo2SrY3x3LnadxKrhj6bDSLwTUybNMiLlOI0/HcChqJBBe2hvHd3SOD1LSddV9aVq4g3xfGt3L
88ywyyxlPBw/QhpFtzsbxI3uu/0cNlKhCUAqYKpF+8g8dwHqW96PF5DE89xnbKtwYIsM/lcY83Y+
lJ8PIER7psL/e+vvQ9Isu9uOxhbEQde4kktB8qltguFhz8f8jvTwAHMMJ/Iy0SzeGC+Rv481Ofx/
ErK+z4P20W26WDkGZ00Nw3s11qGBznYi0TVZACL978Yv688flu7IyjJSejAP3o6xBm4zDK/5ZiZV
5Rqqh0phq9pew6Zi6txuGWyRXLDmsGTZ47H2mAeS56ims2FT+/G//5RXllhbJNfpRuKMGI71vkQX
p1DzCW5wb43TKyFli+TAH+3lCBOQOplk/wRVdfQu69rj2wGTwjdueF77CWuL4MPDpyUMbrXbEY5J
1YmVr32xc1y2X/cKFW1vHKpfGScbJnMM/iq3cMkrAc/2A6Ze6iMDhvWtg9UrM+pXUvrtWAL1QyvB
Em9PbS/G8SzjI4D4zJtOPTUZKSEYd7w9tTV6bYermYZP+CYz8aCjSz4hzzmujzYT3gPPBPcM81gH
eDEToTqLMHgj/7/2oa1ckYaQihqU+FZju6biOp+2+LxkOZ7mkxaefk7iheAXKPu37xCjbdjHpR4o
IAAJopS+/QwYtlvlLFyBXua7Tedr38PhsU7TWJwh6c6KpgscT/82CWzvceUeyqCrezjwntmuaZXl
vdvFiC3U8xMWTFM6NVWw9zd+A6f45S1v4NdCyzp+6tCftgWG8ZUx0anJ4QnZE7cLF1uipwFC67d8
bKqxJ7dp7N2uieMloS3Rg2oR0Pykbyo2qPVm2DZRe3H45JSVbYVeE8MpQoceJnvQbifGeFTofIrO
bq1bhwc/H8GMho9lnfYbg+3g8WlttRt7NrAlem2SwjEddpb1pMl0lrmYr/x1clO6BrZKz9MHTlqU
93U/DGvFuuzOS/l2choXW0rXgT8OO7g5r+Z9xdvtUg98cVvEbSmd7o6jpS02UhMcwYtZzj7seeM3
UuMrAWQr6Xao8w0q/DDL4etcQDVWsgREYbdBsRZYA0jPtgvWo2qJwkYPjPS1aPicuwnS4DfzMifm
VKPmYoxzFFothhTZ1PDb5Rh7tzrIwAZ7yWRu5nQN84oqg7er91ABvDEyv5r4wzbQ1tJFicGL09x2
dQCX7v3W72mMAqMWsM1nkJKWuo9zWL+m607jU4L7ZFWuYox3ICxZos+rzP31ZFjQkm80jQmcp7Kw
T91u4G0l2+GtAbgb8IUGalK01z0c6uSp28ZtrtzmhbXBhvmBgD9Ml1YH7xJkED3A5aeLYczldvaw
tWxcjNLsDZNw1egYqPiRqmA443blaUvZsKeKQxZSeQou3C8Vr6jUjlInfXVgK9lYukewO0HjuwRc
edqitVgm4qaTC2wdW9TBg6mXszyRIWBlOAZDgRuJ705f1RayLbAhgB9MI0476WiReR4KuI7Id1t4
bCFbC62pH3mwa12grCnge98+wMtM/OXW90t6/G3vFinG4KWzipOX4/o9Gk176nXsODDWmtlzFSx4
iBUnQCTJI/wzxu+Jb1K3fYotYoN3t1qF3LfTPCdTCbQ0iDBR40Y9gUvqy4GZchGaMIu3U58e/Bw3
AgBwb3QUe9h6X3iOhLD7EtspVLSD4ko8o7z6eCPH/nlpg+vhy65LtQKZlWoYHaWBKWAQxst0dNtM
+LYELx5l4oUrRt1Q4FqU0D993rnVEvo26cszjK7NFMpTi+qZKlddVyIfuz3e+zbpy6AMoul37HxS
Rr5vNHyiHXErr/ZtCUxHcaW8sEieep/7xcFIc2oayOj+O0r/fI6DsdzLLzoF40pGOFiek2aK98dO
0p6edUImfo44wyr43z/z2sSx4rXZwyYKBvwRMcm8aicwepwP6aaIgQ/Pyz+CdU0qRILW23buqwxy
mDJf9N9uXbfCdRyQDqBn5Cd2MF32dB2qjTZOC59vK2JyFvmCxjE/7aPcz7TLSAHCsHFa+WBp83Jc
NA2TxHDFT6Iz0znYxo8mGGK3T2oLEk1HI5iYs/XEsi4tKbycYcjG3aTzsDJ62fU51alIs4adPOrx
cjBsLkKm3chNvq1HbKJo4sGQsBPcrrrSxHQqM6DlK6cZY4sRZaBx5czb7DwMs3k2Pjv+GmCK/UbE
vhJKthyxCZUKJMTKp5gHqEe5bDgYCd66I3ytdStQYTCI62qd5+fIw9X57v1YpvnZbVisKB1xfGxg
cJGewflqpmI3kMmK7tic9Hy+Lf8KpgXOnD7PzzGjM4SIw5F0d0kwzZlbrGbWdRHbMoldPMvP+RbA
FpPcTL7bTsy3xV8Aca1CEzRNIyx/l4f52U0Z69vKLxgo9E2XrvnZXNBHowqiMuoy5bYhsJVfgz91
wuglqkDhupo5e/QTN5ogDKBfZgA/hrolpDSqEgh+htm7i+b+vdNM/JfkCxihjodzVJFE0qCO4IDN
rjtF5Ue39i/B9dvWd2bBOkxySc/REhxgnEdbdHMp1XuLJ3hJgv8+6fq2sKj3Rni+qyY5U+ZtV6LZ
dwo3U79tT6hTTZvrlhrV3QsDi8Q3vnMQ/XJ2+tOPWuGbatLM+7BOOLYeMIorg6mfCDuNI6JuOnfN
MU7FulD4yRRzuGJtPwbN5/R6mVjS0TMO1sNIi8mMu76GubzXfAtDBdnd7ENbPcLOVxulCmxy2Ho3
wvmS3e9bo4Lk+vCidB0LbqYW3tZ+mPdhW3CRMmyElgSfrojzdWm/Md5RGRTRmPb0OjQjcM+VxoE+
bSu97oqXow6H4wkIObXDI3uEBw8w37o/trkIcuklUZFrsNvHq4CNCdj0FJeKghaoK5jgJxhu6TJ/
ZITiIDOkQ/aTMop/5nKN9iqB7jwsJEZoLPddkR7ms/KA69Loh9v8bcGtaiqLg+M0oIo4S9ruy9xH
Y/6DthJOPCjkNAunsGjvB/35oha7Yobqo5gBjdpKpfotGKsUhZPNyeDJhpw80hxb2WSYaXm5J0rH
tCK7if3bINuT/NzH0lDUVq2LvgLGfy7ThO3J/eDLPqv8PoTTfJcmK3ZhGc2qjAKAWxxrm6wz9JvD
0rWVyHHeT0vckBy/zOPXmafFxVwOdSOw3muiFNtG5JKEyht8raXrC55hZ1fkgTfRStKZfF0FTSql
zZH+kL3R4ZnxJR4fDAeA869uJWn6EIomDO9M02WyrSaDGpXonCsZgIhgklRO96jQyPC9WN8zdK71
Td7Ksw+qMXZj1F/MeKWT8FDf14z2S1suO25rr1MUO+bPwZEemy6nOYKTWJt5FwzkJKdZeahiMZAp
gqCTyl2eNL7lslyTGBdp5DoZ56wrxmTMz8nYwSw5ORTluE3R3rZfdpb7duvLbTwpjhz1kCytHJ6P
g7RzhumwEHkewng7yqXtIgJKbKenCueaLvuSiXBebvPD4ODXxb48eKGYwG17kWdxSrCDEiIMwxIu
cOHwPhgznpwBWBmP25moANfOvgBbzeCZWewt6p98vSUCksIEkDV/kt/J5KFmhu9pxJ7SGHbPVdds
8fAdZ59sQtDQaNmrbYiX7WGUfps8Q5610vOgU5QJ5Yu/xDcm9sh4F3RqNH/387TIqIq4t0QPK4K2
O82s0+SawXp0/dR5NPMJ0tvYJnGR0ihnD74QY/A9Gpom00XT5rStldr3+MbnfbR8HhRM3ksw731U
o7cqDHKgneNk+tEI1Y5tMa5j9j0Ok5V9QnW56Uo8/2Dtgt590ffQsW4Z/uPFi34sA9/NNSVM6+fR
+EFQsg6R9AMOznty1Y7EPIjcb88+WbPhXcZlmpz8rGfdh3XsDvOoIHQnHl6iwQ3IqguJOLnelJjn
nyOeVrrbIVlDXS/LMDX1SvKA38oVzsvlEIUR+QIP2yj/O1Bj84AScu8G7zzmByT+tBhU3FYtAEFe
dfQmUzcwedjNFeBB4ecp76O8YhOqBd+nupvmhwC+ycG1Wnr4rXprNxxXueYw4k2TY/Q/+UkzNh+6
NW9ZybTwwEQc/HxDMQFNtv1mN1vM7zffCP86ZAksbOGs0SzvJDzEu7PfjUtaiWPYkTtVnPHuDP10
wO/XfE9+TGACzGWDK0P1rjt8jlTSLYc6JfEieFv5eE7ab8cBgONz00qGMgMv3dvnLtvy6JoyxpJC
NB5PvnddPrCynbdRDEU2B40Pc6AoPK63iW6iEor4XiW2mQTFPBnFvoQiRw+q2G8D4AwP9KL32o0X
w+Ft82m+IHkKAO3M+LAqFKadYsbVV+JrlcD/rIUXYwkriOQe26X2nwYhnJbD1BFaJlTFyye9hnEM
wBGlQJ4V4WhMf60EKk2fNfzpeAO3dpEeyPeGqWUpBoFlWhW48d63HzDqFO2HvTP5LczeOFaFEcia
/MOEpi5fkwnJT3Ge4D3yNCtC4wJFlHNcT3mQj6d9b8NJF20gMnOrjq3F1cUB/6f8ym80NoooZ+tg
AwovNK8wvO+9pyQeOam6KJFetfl7kFepNmb4i/smHK52YVReS7p4TbUq0ui7EBZbj36wDf0Tro+I
Hot+mkR+Bjq+FTf5iGPMg8a9WHaOxh6LnmiaeIXqOOqOO9rC971cDA9EGTEOP2HYNmxNr1BCZ7bg
g/BHitKgORLisT/8lFwteNgdHhbg7vq12HUEmxvAxYtV8Ty4hpPuJt7F2+rN30h/ZNNdMoUbJtrc
0an7O5wyg+lAwW3bTkub9fsZf9kxnGI6RtvHZNy75mZr+yG8RjVqMt1LTuCMdUJOmpIKhkZh848B
Lxlg860b4qtt6dsWSluUo2CiwAZ9uOkGodkVG2gIBSuBotU/bQzWh8Uu9Eye5oth+06n/K+MjLjw
BSY9bp6joJu8n5DaP11k3ldAqRB9FpqnT5B/Hj+XDb7KVeBhASz3YR5/MlR5/UVRhhFfJUjPQbHn
66ivAjV/Gnk0VMAh9x9wqgEjyfgeDAknbmgKP1uCqU99GDY87OzYS7Zhs/Y4ErzrwdzVI5Ua+oqA
6vk+Sedd3U+G6Kjq+2GLn2i+Zt65WzxWdsdCCrhJ+JgGVE2lL2OzfeXwwvV+ZANAKqXAWfB+EKj7
fOwi0BQryJyaW4V/uDft1FY99k64WyBjeFRDxPXnkfNWlBQlPvoOSMDwW8dhER4NyX1HR/963zYv
rFHSz8LrFQqsqzzNoicTUMBguhxR/+wHiMUiJ96O+TDFJSFY9/0cVssVss62PhhPZqc9y+dS+s0d
Gzz6Ecze/V0qkeKreKJh1a/LD+N3a6Fp03+Ft8pwFykN2rna8CRyNSZcR0shxLHoyudxKD6tQYvy
UWy0TAx8oQBxEKy+EfOgWJQXPRN4xZCqVyyYf2R7iHzvoYbplg0btNMDRMPtbR6KY/8JfQ3MjnM8
g5rK98ge32apMMff6UzVud0FpMtFB0D/u2wVSVeuh9ex992EZPg1XGhT8M1jYVfSUUsQVZo2mpZi
5ClrbwwJBK+gORKyVltC7xXFZvDnLNLHUBgaVPMQtBRD1aEsfcphvfxIGGuOM4SR8wxr6kgMT7ti
yV3n981e01Vr/ZCCgMAqfuDlHM7ca7YXVBJFivBY1+6znHnrf+27cH83hGR9ZJybrlBAsG87HiHM
kfxYgn4NngQcE73PIZ7CPDipI5MC2yREjCraaEpiXaY930nZMjjQ3nS94eW6yhT33YmUTZmaeD9n
Qg5DjcOJYfcKopXHHIttyotdUUit2viB5HQudQpLQ95Alof8LQtvkA3kx50sCTfp6Ujy/lrTvvwf
Z1/WHreNbftX+ss7+4AEiOF8J/1AskpVpalky7LsF34eZHAARxAEyV9/V6X73hMrHft2kjzEllRU
sUBg77XXgPDjDw0ivxKxlP7owaOruvY92HhrutKOIX6d1RzmJh5xCWOnDI4vCLpklROYtLk104b1
qOxtj6y+WYU3ZTsFa1aMBTnEHvzbNcdQlLV82oXQ/SI9ehySksYwXxh5+w5V70dex/cuRDBDOOER
ZeuFid1EC+pP/qxLdTtTlXZDiCcjDMlVUZu5TbeqwvQoIOxt2PjhiBCwekzCytCrmvUqdZD6nS0x
8hRUoh1Tors79BnTfBUZEfMZnxlphru+GAo4ZYSwgt33qjLdLW16H+CsgEvBteKaZlU3TMs+Dks2
34ctGWHojMm6emSy9cV+NoheOg9RQZ+lRWxQZlkObEmWwcTv1rbPxZ6MlY/uMdCk7Rs78e0+ZsaE
V73pumBJ7AW+aBl2XFD/wYGUV3PYozfZWq2uc2yZ/ZJKxvR5BfUpSBeOp/eN3fwAbw/oqiOfwiYz
r1OhwrK/ry0wTNw8bYYdXaHbNntoccOdzGnbZiPJoz4Ny8KEt8z1l6Rgbi/FtQR1t9CpknMcZY0b
SOjwItCMt80kdpU0sOZKtgYSwcceUl76pC3vbsbWoaxPC10FKTLWZ4GlK5c5EZ5jk4gc/CkOmvse
RaVYCHpBPWGSC0uS0SNjibJgOpb4ZciD6/BgplHMh6xeC9de1QvOkw8xGf28R9K3CZGBM8JcL2Ql
ldkqTPFFzbFG3ne47Z10y3Pb5kWElifOK3vnwNbDjjeipC9PtOw9Zv/5ei/XS/DuNm702kpZk51E
ctKC8g2lbjZuCOh+8mYO9LHmbTw9OpOH85t2dGGK2dwQfVxN7uc0Xsog6+vinVqcSxB//rLWkBN1
mPQk41IVh2LqYY7CoOtHsUfTbZtUnwg05ANov/XbaSTRIaojf7V0Tu18I+h1TZV6b1BQpctafdYw
sr4PAWmdC+TIa8QUTG9jP5+6DifDSXq9fg37Knwa2lgWh6gsIC/YKrup2yGIxjPx8B+G/X18C+dQ
l0i+wonEke0KZcvwpAE5jec56EEwnxaRugCUizyIn6RsbbJ28hZjSHgMIBSXjokl+hpb3HxcRxm9
w+6ud3VU8TppmmUCOQZhJ1Hsg1R7JEBkNR4d3B/nsWfk5aF0Qu+wMBAYxvV62rj8KqWeHljE2ImT
GguOmjEtCX8w8di8Czez3EveVw+a9BZMJ2fqekgWUipvE43+bd2vCCxcD3yO9BMPl/40VatUWdUO
PG02ty37dqzi0wpCLnvnAyneauMpggaiqRXBIW/E7E2S41mRMH5YC/K1nPJ1ehfHnK/JXDaLBDk5
nP2alRcznaNZlw1GQHIM1x5Z0cNgscqWknZVpvkcBqc5ZNBZQ7HvyWkswlzd2WCx036GcwV52riJ
eKpWNk/XjvWx/oherBkQmhEF0aEv+5LdVMtskC+s2xlba9iP8ok605P7gTra72Desbbw87G8OHbB
rMyHAE8mQtjitYzLjNiqmBIXl2iu1OREmY4GVbdPchpQapI1Xl35ZZExHW7mpZu3z4hZ8yjwi0nG
OL0NHuS4TyposaodfKHy6GqUpqwelhBo1q5rGW32k8DGl6FH1+I4XAilu0E0Eb2HXqmKr8EIp2EW
qiVWxxCKtOVbiVO0uXd2kj1JV6Xn4mQHSwlPYDMjUf9tVWTWB4A9IgKuAxLydm2tsdiJilaghuob
PPpva8Av/kMd1+rIkPQOyKfx4kNoaR18bEAZAPCzdDFyNzFWKVKsDlT+Se7mGgkwo1uyudGjfM/h
UjE9SV8Q+WztoKIqi8UQoFjJ2ziY33K/VYtOgigSFFVOPjapyqmJ7uwml/Ubg4GF+TqWEAruZIXw
yjerKRYFC424G89ILY/rZdfO8Cu+UmUQdWeO5xN7MKHjpUBAPJIA/F20cIw4VJQU/kDroiZNxrZx
GbvEcM41gg06dNRoX6ohXVGkorBG3TP5h2pCieivVK3r8cnYoJv3XRVM6mitcjE+sU35MRsis8wf
axVDT8qLWtmPk6+Hed9r0gSpql14XQ465+kAasd0s1YV0/hIRAl5q8XcKB37eUCHNXCYDD25jSkJ
74khv+l0NFz5fJFvBhqtk02meNv6+9UYk4xIiE2gt9OOIjFPVt1+9RLli0aorjtu1AJyKJQTiZ08
6udkcpO3DyL0ovg2I6xH7raakCLjHnZeXaItUlMOG2/izyuyGcsqoV2g8hMCxhlnqTVbFaC5Wklw
tWxYwVciikNxmnCyVJ/UVhbZ2sL45L6L7Lgrg2FzYAkEeXBEs0anlAAZx64opyFPYRhG39F5AuVx
9oXuj6q4HE+4W1MIv+KuK1OcgX3zFGMoRfZVUbRT1gdx6XfzAmkOYIwA0sVNFGF5JytPAAGVa30H
ZYM7mrzkLZ7I3J06AujuVkV6io6ot81HWRWdv2trb0/TIFpTZHJdlzSOsXEAXNT5Rxi5oBnRDXbT
shrr22kiCuIImHj5oxGySPttRdIO9EzkUIqRmtthotbcjrmz167vu+pTNC6y3nWyHh8Bo9BdE1BU
Yfh9uDyum2Bjahbmn2LY67yMESckKWAoU2IRo9BJjBfNniLo3KUDetUulRjVzwh7lAvmFdg3LcrR
cUmNAwaSwnpJLSk0XKtOwgKLd1jryKQ9qF8gncMxJ7rtVDsBMJyCTTUn4ee4eF78PGw3G8Nh9w7G
NV100/DSlTad6NyX150EMQymgMuSEV51Dmnl7D5C8ns2d2KpYMmRI7C5RVEhHsKCAo7JLfr8hCPM
8bRVebCA0TqYLasxREeVkE+QxX3JW4TNHKMaEGKSw/ZEvnQTYDUcZWhcEDa5EHAotgnb220gVTe9
xbgtGm88jAxQ93qklN4xB4+mVMqx9/cNpqGf2YbO9mOr46l4X3Qaarl66nsDImDDHptIobtBZi+a
gBohKcCAEAaJvW/u3xclUA9gzHZfW7eGCfaIJS+TDVh0nNWCF4W5Xr0AcJJAYBZ+HG3f0rQDtDLf
r73e/APph0A8+3xo3b2bS1WeZKHQ0uwal9flcdbFEhbYb6P4W+1R036sV+2bebepHjbZdTds7zA5
aMB+mwExNUuy4IgfD0tlPZ7saHiKaEH3GPKE13BXwEEiY3icJ63nTrzD8+DNThVTgaZFhu1y46Vr
6w++ARqToId17DYMIt6+9JVSdVZ3+Rg9BtHWzHcrkdV8l3eIeHuQgFSj34Akd9dbSttvcWuVOCyh
NiRlDE7ZNzjINA5rvcSRz3IuFtmnCMkCMTfdQrBf3s6wNSInDosmco2FJeqT45T1yOwjS3uregCs
Ce+ph9F5X4wvJKZlcRdteQtCUU7q9gDH+SA6Q/AoeJcivmnzGNy0a79H8KIf96Co9U2KcUjsPre+
sQGSDbdJHgMDCOSZmGZAA8FROWbhqPoKvQvq2ebOAfirUygXJusSuPmE0TXhUYyqPZ6C9lCCIDF/
9tGqLN4Vz6crr0vpszHu+3pnKJVDFiFKZqqTYWzWYo9CyqAjYPAeA2vSXHK9EHPWZVVRquWUT5g1
phB4aBVnsFAgFoboeYNBNGaYnT7xeaEbtuapZwfskx3G7AOOsAQAalgnUHpuVTY0rTN7trhweBFl
XJsAJVLIJoqgWtjgfOvrxkCIVWO0Ndl0bnAcsjQwo7riUR+ty7EOJZVPbkQEy81lzS093njJKpZW
4UK7+1iUZnkf4N2oICnQ7HVuf7GhRn0/y21md+7SmlznQVcvOGNAdN2Sas21vl+b0KImGx3lZMZM
CTiTSDEkif2UENuo9ku5YssGKW8VDXkZpzkY9g7uEqgL8Zij90fMTDeerOqcvI+LatY4EWW1fa0L
jBE+VpXv6j3TrA3QBw89bZFyzMfygaGqwdGArEIW73ts7cNL0bPYy2QKFWyWvWBOPobA1ErktgC4
nz4r+LDWT33guuDc6WkcHmZVDRaa91WaKBXzAENi6N360RyLBgMrLBLW0/0oUN/xHQIQ3XAN6Z6O
fbph+NM1cHIcRSkyEvNJXvseI6AbFBGS39SOMfu2NVU9noSmvjsGDinkHykhaM95u3DIZbomcIkR
kQ9uOgJ7nYfAWVc+BxsCBVOFAqDdra6R411pJ0hImpiI+XEz4CKmklhMZ0pqWpgUjTqYvkhu+/yR
AhtKoxbBBNW8nYINwdhjRmHqZ46+13RNUGZUWxqKZXKHtWsVPYyAx/2VqflGnsJiiuNTWWOEl/ak
weR+ByEwGdHbtUDogdvbJQ72wxhFLqW8qYIEz9wt7+0FimpjGCzsSQhO9LAvgxCDGt5iNrMmBtlo
MlmHpY+zsRAxO0yLU9uhZ0tAWnixRd6ppKYaIWdovsLqJg5Ha59iCzv0F6GZa24IQG2xN3Hh1Fvv
MVPJjAa8B1khmGTnsm0Nv861aeu3XuLGXK+RrO2JOGThAKgAtRxZ4esWnysnGn1aqlHV71DPAkUC
YsjXcgCiIBtAzQzmaiVJHR7mPkjhHsHXPsMAT0i1r8Hju3gPiw+w7yM2TJWC+2OzazDDse4oGj/i
xk6i6sfzMuKmYdiJlYC48Eio9S3FbYdsScVFvb3D2APA1ownea+2TdygV+DBdRTkQBATTmA7F13m
bzK6IhXn/VVdiSG+2UwHyXQYrd30wZdOAbqrHcwn9hMSptciCT0wWAwnI7ClyGDlDHe7sbEfm5nJ
6NzBIcRG+4tHa4jWbYkRmy7HTc1Vqhrv62xtxksU3GT5XTzmrD0ySHD9YWh7RzM9r317E1kYzCRL
XpPwyLY+pjeBDcNgj7HiVGZGaoW6uh9sD2SMNiX9tAgks1/nm66WNwCU2QSkvMjH7SttY6o/93VH
zJFQqBOPpPTrcAuh/zg9GrhIF++6NmbLTcgCu35bh7jqb8rZNWK3uVgC+1AYTyeY0TmMQ0prwc8b
JnbrSGN9Oq3I+jyO+BWqzG1RVKegs3OMuRm7MGJnuVcgI9+ZGWG+74ivtb0dpy1sTwJJdagIgHjn
kCeoaUXauhWs+gzQJADyFMugt0AHUYKltsU6b3aYI9UAGrCFXvoYf6lEVDDONF2DIBzxmMhhhMKh
jy/3TvVo03UC0FbdWzGbAA4BpSi/usvJ+FU44GyQf8f6OHQKRQjBTmfe0nGMJpcyDeR+TJxh8GDw
FNFOAlAoyWgUByDEUD3kd1EhJr/H/gn3wtm05fwyVUu/3HSbaOL3qAI4W5JqqNxpBRa5vJei6ed7
HNeaHizqlKSBT8qQIL5HL1lLgc3jsMXI8YyqWImTLaANuMNUo4FEHYEFG1r3oUZXHiNqksXTJ+eC
QSbQ6kQecGZfA7AYh+INiA2hzuYZMcpvKnARcSAiFQNui2qWuXoSPVHghrcEEyggXPk4dFNSQkLH
kk5i8k9TTKtH94JGWQMOQ0NKpk/oxrYySPgE7kOVxNhepy3RpoM+I4GtfO/1foGgE3E+7cJ48QGa
aIDSifOInRmuGvQaZZX6AY7f/oRGeInDbKQFyBfZX+O4vKJF8pW1TddasyPquWKPfP5LpHTy2hEm
NnReLHrzHS3fSPQ8ZfzXpCfktR9MB7c3lZdC7HFKEbSqaia3FpvlzyLl/8Toibz2hEHDHU1gcqHu
DvAQDEVXTteNDzp4qFmwWgCHzRXs9IUaovNiARCliMENSApUFj3Hjz+WCzvq37B0Xue66QUYWxmM
Yt8hBdRkJcQgtyDdDSnKJUzsMG2Txx9f6U9ISPwVP2sc7GoZpXwPIf0g3k5rl7us1ygzobpGJwYE
vAgMisJlbX+iLv4TcuJrH6sKvCps5lG85xJZFhPsWnYDEK2fvKE/e/VXrK0eSXhWFCoG46L5XI/h
k5d9/tdIm6+NrFAlD02v83iPMRfq9XE9ls7Qv/jir5hZUxhObed4vAfStQPhEfBqCHzjxx/zn92V
V895vmCGEauS7zUJLI7UOUffjcP3r736K05lVPcUrBrcF3Rq8LSdFNIZt+7tj1/8T1boa0sfPmJQ
0y8VlkshVPTVtmXjU8LXCHk8Mmr6pHdgMR8gDor7vxRrR17b+xRSewGvk3iPGNH4PRtGe1eFQGd+
/IZ+U+H9m6f7tbmPqFbK51WzfSNVAZxLtasHhIt/X9Zw4k8MhS/+pmVhy6/KvnqstvIxxEqLD7kt
XYFWQRc7pBp+XWZa9FEyCVRE//zt/uvL8t/6pTv/8/ew//gf/PlL169jqYvp1R//8dg1+O9/Lj/z
/77n+5/4x9VLd/epebGvv+m7n8Hr/uu62afp03d/2KEsntYH9zKub16sM9Nvr4/f8PKd/79f/NvL
b6/yuPYvv/7yBZjudHk1eMi1v/zrS8evv/7ym2z2v37/+v/64uUN/PrL6VP/6Y/f//LJTvjRmP5d
SUYvHFP/8tvfRNHfFUhChIUkjNGA//K3FvGgxa+/sPjvcBskcGeUCOVC+4xnzXbu8qWI/J1d8GBF
YIOM4xome//31/nuA/nfD+hvrWvOHUaf9tdf6G9K6/9dQAKvryTWvKIhdDaEv9aothCRunWu27Mi
gAlk0IFaVKMegUPnsu+WcEvRSAFUnPw72DLfIe81X6/GD6zsMhNzWDl0N4584mZIwGu8mHjCJAWE
F8tPdVPu95vZ7hY4Q1vgUXn5oKL84Ffhs4jUaESXoMl62yzgScU5RAOgWuaNR8pHXH3CwClA3EdQ
7rwGIZIxApi0aeIUph6g/qiCpibNdWmet7VAjFQVfUXSXgMm5MgTqe+tnq7LqvsybSPZNysGqxvF
UEj3byM0Dakr2JxOo6KQAEXvZbd+YVHDDqoWxV1gCrOz3Wzew4yzuaU2dIcKobf1uTpzqQ6T0jdb
c6PZmGGWd1Tb9VzrNwEamSvhUTC2Y2gyUi/BbtP6GSPNLZl6INbNF9UVmFGeqAGEfASVBmMoYLxD
uinAB+yLq9se2o8YGL714LzQtU3jFqBhDkHL0bdBkAUCmJIvQar1POsGdG/RFxA/KzRBIaFA9hZa
JfAT7+Cx1IWHNoTUCdsp/dYH43ivNweOW0DZczAGnxq46qaNqNmOWRKm6E4qmEo3XyGazxOr8wgj
IIopOtv0VUSWMGX5PKbIjwn2+dZ9md0is013CmdvZU92HUy28GFIRqAUWS85jHJaUt423vqdhzNk
BvZclOazHR6BsVb3TlqB/B8G0DSYC3Q96MLDqX7Wg7eZCMxn+Ec0SY3Z+H6ac3T9c+X2Wz6bZ85U
iCc/bO46i2Xr+uGjmVcA2WtbZSEo9DfULwI9a/c5xOQ+dav40BpI9pE6BKANo5hdRUFdFpMr9pGJ
3+LDK9PWan2aGDpFMfDlIJR4gDNTm5re5LuBdSSd47V7m9dCXy21ehdTAuSmmWDiWYETpNH4ZdID
Yd9gcHImUy73tljZdcu8/kB9LHYTuBjZ0OKcxohYgXrSuPITRpRit86XRe5qdi2GlqMrNjKhLal2
yI+Eq5IFfxpiI4N7YHmK3oMmdoDFKqp8dpNXDQwrFvB3IDbrk7JHf2PBqE66wGG8pMW8KyuMbAGP
DvM3OOfNtw2nHsj4JqJd7fNuF1qYx0uxL8P9fgZPMwnrLc+AkBf3AT7IXVmPmBgEAYiZJUYB9YYp
ZKQCsbeBwPMaMvBpBQdlGGm2ILvP9GDyTaYTAzktHOvh2RQhomrCDfwIgsw65ICP16Fdxh2vAO8m
wNCiDHujT7tuBHBUM5K0fDO7uVimtILVeyZL445FFNkUbRdAY5fr3aQ7elzU2KbB3IcgjTR5isQ9
ltQzcBOh53ctktTScqZPwsQvawuSRkPoJyaxkY0Lf19PUYhpeChSdKffBNM2m2YPn3skFSeBW+8h
ZQhShnT6nQJp9q64yB1Zq32mNYhYw6aqXRiqMClLfhlcBRIW9d1wazpDj6Oq1ix2mBuU4dLsojkH
HUJFIDjkpjy1XYtHRYCQMGq9gXkMTbIb8Ai3mJ8lq8ZcgzflJ3+Z99TAq04a7zipg3HdSzK2hyg3
87Fx2wcJPgjoqApszXmDV9Ay1vhQQd6UyGPZjb0VhzmCkexQYeT54/pDftdc/PP0UCHnEccBBrP1
V7qyoO3rAfyI9iwUvW6Uy2I8DKSXmQLbK+dgmHVh/pOq/HuBIq4Z85gBQIuBRsVo3l4JwlzEpnHj
1p3nFRcLrJZ3HUHyOxWh+Enx9n29iEtxFG4c4DunOKXxf3j7v5NvYPSl8PkLeh7r6uPQgiK4zScN
b5FyVtky0asf383vW7U/Xu7V3Qw3p8H8lfQclNUzA/8fxMAMQ95Tj0v/x5eSisN1Acx6vMvXPRvt
QOkxy6BwE+8svQVzpWIPXfATU6Y/fFQcUsPfXeXVR5WHLQhYkBwBkXy/tKe8fSDFTzRY/+YjUhHB
EoRiNUKx/qr5BDHFIROdSWCRMl3ZiVVwk2APhH1bfmYn/m/ejbosAsaFIJy+BiQ4RMnAWUJ1Bk0o
AvEizIrtP7I3uqyAkDBxKRMjvB/x+t2AJQMgE/lb5wDMrC1DIfDjj/373u2311exoigocZHLw/P9
gq6w0rHI5uoB/IYHlBfvW2Hf/PgSf7xL4e8v8fougYNzIaA5iBaq8L1DBIcq1w8bOBQ/vszrzx07
AIbsIcdNCmOJgfv370RTVCAe/cu56G+NuZ/dXizg+6U2+IlRx+v3gwthr1EijATwb/7aN2cF6Sxc
pS7PwjRpZD4F5dua/WRLewUUgTorQBePIIkTRGIZvzZbmdkIbqoE1Q6ujwkBuWsl50o9lOamJfOp
ES6VcZVW+dOPb+Lr5cAEv/QX2OWwnsF9enUTixZdcc1ZdR5Sl7+0wc+Oh9/cTH7fXeACDBdggjKm
FH2tlKzoXBawsTPntlP7RW1PiH3cq/ABhv8Z0h8TFx09qmd1hgovI97+ZJf7zdfs9fXR1gjcXFj7
Ra/dVkrE16xbUVXnRUNDNc1zdwtPvRBHv+jTiORu11wmGLDnITuwBScIqAj9GDnmwBroniMQ2hLo
iLo0Gqr4oWkb0NEIf1ngHXAuO9WA+ziJK1j0i12IZB/YN+DEt8UGWSgORp3IEiUtqH910teS7qyK
83s5h1MCJ5Jtz5s8PnRgsf3k2PrjkkX9i3VEESFJcU7S75+NGpo62YNic+7IQQ0n1d2F9fk/Xjm4
BLYLGYUiUvErMMh0aqSea/RDD6pHyZH9py+Pw1oyAjoe54C0Xy1M21RLofzgzhC6JfIR48mfbB9/
XPnfX+DVsYFBUWDCywUWkoxr0v8skR17XoS7/P3aw/5N4gj/gLQtX3uFVZxWRAeDuBc1RommRZoA
CKXlYYqg7ukW2IUaVMfPUYV5Jqg2DGzxKiRJVChQrZUXSRvq+hYNqp6HeQf5Tp5ssyr3fVl8iS3l
Z5UrdyoMFFZ77qMPhFQgDy0YhGdws2PHsZsxOUHXhybdR3ekrJbUOnhFjdIPmbaxvIawQ4DC52wX
HWNi/A75MP5u7qbmsVBlf7X6xegUPJdvy7CA6dnCU+0kaA/kKJ7RLFdy2Y/ekXTxtM50ML6Dnm0u
EttYZHXOKInBQOw2f6o3ZvYg0fUogosJIsn+Q7+o+GqGihJjWIVXiBZ1V5KigY/gWKYdNNtrQrD5
Qnsz5e8p5CSQWl+iHQUrbq0ZAFHQubuXcFR6I2rSwaLFSvC5HXR+UIRC8S234R0bluG2YA0/Ca7H
nbNwEatbWHWW4JZ/LrFnnCRyNsAEg9tpbKT4ChDQpwtEtJnuPdktAB/SVYZ6R7kkRylR1wcaDoqj
XL80JSYytp0/iALKZ1a7aacurEuzFsPVWGIgHOniDYn6Z120F+HowvcVvHhTDwLDtbYaiqhhrsER
pRhAdYPBncpZf0ts0O4mPg/pIuH8ji4HKqumULedYdvdUM7tfoqHKnEQpmZ6XIfDoHvE/5ViQqfH
MFvTozt0cw0PbdBPwAGctEuGAAonBbbG7cBqcxxMhI5cGvkQQiPBobuKqsPWTk/hRED8D6p6bykk
P1FAhkQPcjoiyUZdh8axm3D05GbkPk5qE28nGBuqqzgvyj2fTQ9ch0h0uSqo9oHtJXupXHyLJm0F
kZtUiSF194YzwrBkHHsRaP3YrrjMvWyzPSNkOD8ucvSnNaYMelBbpmZW25uOquEaYlL/TTv5eW4Q
pg7bGb63CvswMMwF3Lg+uJ+mdXuofVynUvPiAMPLeie7hYLeu4T4TAW9B1DBj5WwFOoabhMMndFq
6YFmbYwfAyn7SS0aSiXLZ1A4lmJPQ9F8UxBFJH0MSVCD5KQddM78esHjdtzC0ZxqUKyQ4bb2xxY5
hjAdgGcan8DcsBWbjxc11BuEl0DzUDBLH0YwhzCTl+ApBDEka/mcg/Om+53ZYEAJrQ0EibUFrrvG
Lr0YkY0AcncthehtYr09OAJmdaihdcFNbq6AmekXTFlHEBdpkcRwhMOWpkUyqk4d25g8dHxrsxjj
62OhXXcXLPNwrFkx76SGpqlWUh3RyK034xaiUexDegRYrfHNnGRhB5HMNvIy4avzVcI2yFhbKsBW
lcxfw4dzTNbQVftQw5emG8El7nqgAH3XpBVvQqAsa3kaLOOZy9cTBJFt9anh74A73AVTqdM8L7sb
jiLrpqY9AB/EiOw1Pr1EwhK/ah+ljzMoHXd6gfDCDb7czbT+ipLp7UT5FGC37NjHSC9jJuz8DsJS
EDXaHKP7ooMeHdba9+Bo5ocSjJckxLDqFNdQ7nFfFccR6Oeh6ZD8Ce7ydOvWfksxc+4yb+C4BWou
IpKDycwPY+++gApUZj6f5Bk4CqAeNrKspwjPKS2nt2uwVEc6dSRh1FUHZwJQ7A0U0yQXRSrbcc6g
sVEFONxLv5NegHM/Tti4wikgnwIe22vQfuEqiV0VOaEwg0KRC1FjseKxnBU42HxodsY0/T5qdLcn
gKYSpE1259ADzwIHwBxa3vJbiGy3fTEMX7eqVzcKkigoEQj68lLVSRd26uS6/BkcMcgKyAffgoTL
y14m0PGX+3gONQbJ7ZdoJi7dIralfpLYG2tTf17Wxh4WjHsfwsHPL5Bu1QUI/uwSOurmx7kfqmvs
gsMRE+34GiuNXzuEbqa6Qyfj66q8WlX5JnSi3/Vg3KcoVCAvCOcDAh0wqASX/AiohaT2Any6olJX
CAJZdkHblXtH1wp6cUzCfYD7Ce6I+lCCJ7DrKt0coUjsD4wv+kO4QDfCuxo89MhVZ4iK5K7s8yGl
8KhMtlg7aCPnJl16VkLFGBWQEPSIUW6DXjz6nuvUdLk92Ohy9OXY49IYLJbUgFn2HK51HCWlDDy2
eJwJyTrBJxzK5L0hIz8QR+u3qoNoJYnNWgJMy8lpGxZyN5lzBxSnAhYq/BfbCAKtMuCS/0PamfXG
jWTb+hcRYATnVw45SimlLMuyXwjJkjnPM3/9/VjnHnRZ1SjBON3oQqPREDOZZMSOvdf6Vps2+p6W
6UODf32HznncCaSaDNam97JCSz+VpXNq06LCfiNUrDPjwBrWYPMho8jr0/gd7xCPtklenBGW6kGJ
S3w0SoHkx1CS+9nSXkGtRm9ynBRf68LuzrbS6hXPBjao2FQSX5FzfbFSTbJkG/m+0MbuiMZDeIqY
0vNsq9y6gdphqNKfA9HTWtB2QjN8rMfZNcbjwb2b0miPoiCRLrt346vANPeFTLEOOaM+uiXe5F1F
XXGpKA8Cq9Ryr+tt3JhOa+2hzKY7tYh/0gZbXH1u5ClV9G9TW4nbqopeVb4E1qCOXvBCLxgjH0r5
wQUmt3mPteoL2msseknOvl2CwfSM0OyvpTXEwCEM9SKSPj/bDKHxfRuLzVyxcFwVFxLi16LXT0qM
R7abLTRzIRhaHvzuOudIKKKQ/A/sScRYIrTCoIvToRvUztOIfw+sakyeJyr+Y7E1Qqs25k8b8oe6
9BF6ywqbIg37AEeCQEG54PEY48lvRrzDY5f+SvWwfYkN8T5t/5mM1ufB6U9xR1SN16IDvjWi6SU1
GahAc0RFZ8v8MLdN/s5oSFBL2LyxmvpTT+OXatKUl5ET827QwUkqmSoft3wRQPYkRrh5uvSXOoNE
X4bj5OeOFh1GndAOq7cnL0GC7k1J3XmJvSheh60+wIWc+3ZbUmJ043I/5OpLhAV+cuOofRXa+q4b
pXKsMaD1ro4shhG/lZxnJs6BWTAjmMzxVcstvrM6sYL0AAI8pD1sk8o4XeBpG64kiycoOS+lvlJX
9h4z+h3+hYvGFKZX9aDVn9roGalVkACycBXWS3ca9fkO74zph0P9SynW91ZRehqjHVIjoZmeZJh0
Hkel3BWOiT5nMCXGomnwu0zFfWtaDK7NdvR0iLJBl0/EoBFz6Y70m/2ptQr0GcReVCw/FyZSpTtv
LUbdyNVd29SVB/hi2LryKiUV8r09bKdpP6Il8TkIRH6RhstuQHR/1DRDeEam/ihFlh9AcGbegIDz
pGXaAC++cE5Nb6rsmhG3TgJK0ZLF3uWzse71NSRfiWjTXZKbP7UUQZSmMsm3U1bTKpyMPcGq8VdY
iqNbaxTuGUDOI4YV+uKMklxzdZybWLEurZOvXlWuylOUL3owMAh5SoBF87oyEWzYZmk9pwRDnAaC
aGj4LyYfbZ5PWABQ0ze6/bDYdMGlpsy0WGaIGnr/s4TFcjPh07hNcv3FFJRdSYE/cvPiJ4i+o+qQ
2PngUiJV/lrjz8QahDiwHIxDVJj9K8nR4WWWdnMTLzV2raIWD61OMStY/9lw4yPWmitPne6rnWPf
AWTI7vOO+tWcq69z3Bo8+0i3obC3x7LVvtV2D546LmYMp+Ub4rM+MB387BhAkr29ERtw68aDXxX6
cpc35PRZepe7ap2MAX39FGxG0xN5G85ls7MatY9dJiQtnaQqPMcSSATv2YBcXhuJERjb8N7MsWqP
kRHdstAth7HJ8XcZKaC8Brk61WC1E3VC9GuEKpRVP+xvu6nJ3RpD5zHDz8fyQ5yIRehP1D10nWb8
LMosDYoa1P+SIYHV01q7i6pm3Ot1lH/NaisJZNPq28NYDy4K9PnEYWj0FI5JJ/gWxr7reA0bNNMn
odpvODrMoCkZl+KjifddE8e+ms5IxeRkBCUSVzfUMZzpeuLgoJWHcG0BXCYVnIW+qm95z3O/4HTA
sKxJdnOzvGZ0Utw0rZcDfrh3ZhvTbZeG02Ox6kiqEyO+LLMBimAsC9dqqRs1fcS/XpQb3ldGnqw7
6TMUirFFpHL9MgP0uAvDkblQkWyRdPiKDsxyUUBpJCLtmxUkhFGH6SFfxPialBoyXLWKApmpw6HJ
y+Xe1uLlKUVtdWpW9Gy6sqaug/DqFvMNsshFR828jM5zbjbpV1SKmEGsfp78WFHItuCAtWdIbQWJ
oz0Y8VJFjC9nMpRDI3vQRH1oKcNrukUG5/yNAVTtqdfik2FrBRw3MpA5+4XPI1OjHetluTe0bvLL
LtQ8rUzoL00KBvl1aNwed9uuVtcvHLlMxsPICPsqJnokpK47LCFzvTUR00vZleYmcOzu1hJloCaW
FJ8qZ2JVRD+jxvnCLFRxAfV0bkho3SHXUuN2tJr0weTZOaIMjfZ6x35FQZpeiHWYL81q6CQ4z98L
yXS9dpJ4Fw9y2TtmC6uAfIxgFCAwoTVRBWYDpg8jN0/Ibjs/MalGYTJpaEYF0aJ1cZx4Zfemstr+
lIhi17I8onDUr4mIpmNsQwDI86k9m+qc7cZOoBGIR3ljMTzH7RXFl6o022spc+0kytIIFhM2saxM
4eddXh7amt+vSeceH3EyrgwAB3wxNLKwrlTO9zpO3pVK7dyqNoxDoWDNyPDAEPk7ernQv4E8yA8N
aBNXxYd2lpgtOGA6TxypmIaPVE5jHzuB7Eb4Tmsj/HDEH7eGmh7Ilep8S/M4phLegi6HzsttjTc/
4b6UOr3+ytKhYEdC9ePYZJC/PiL+pA4z2BKidp1uU2ekAdgZDrgJw/yqA5faGxHxUgkoIU9vqumA
Ear2UpzS+xkzoBuuCgeBQTG+zn2B3DNZIwhP4o0BfebVjqPfFGn+uoRGexwJJfO0NZzvUJDNezWb
3gdrcC5LraDqNpxtPaxmeF9ob+PN5BwraXmuNMs5oI+fAjjysdctFhtemHJuYmJyGgdLf4awAio6
kcZ36Qy4tLKweODGRdzyOfsJ92B7LIof+qjNrE/ahffEvIGanKFtVPtAoqbHDK7V7lCZmt9WnEHj
Gus+8a6gnyrsqIPNgY0AHj3QyqEHr560HiYaFNJ9FnrROOQMWuOR14Uj89wrjFutFcsCdkrXHPv3
EB4W/t7B9DuVJ2MtKXDjjKN9OA3RwREY5IbITE9VNGU7OyE8swENUYnuqDalPPCKeMmkH5mtG3da
lhWPir0SCNvXT5nThoFe1pFbh6uJbiVJd+Tq8F1EThveqKbAUjr9iOP5WY8x5INymILG6lSM+BkN
gjJcAmjhw0bTUAI1LTpGs9q0p8UvdzSPaahblZz39LwcghnKmLvKsfg4qVnvLaFCnKLIcLj1SC0A
O5eg1LbSFOqBm+ZT4VvhyiM4qcbmj2DFriRXHoFLGTJSjlY1/NI6A+s0US5+m1td0IlVdTMb1lY2
6tkD+eYRnpKu3MeIzo/KtHT7rprKQzFU0cFs0IePutMG+O37W74CKspZz29J1RM3czj3L2kqvjNY
7z177oG26CXMhanAl6jjHWliS9/DgeOMHkbLgVYVx/QkZtq9RsWN08X1YxWl1R1Mpl+V4LQEqWPw
zBF5UD8h/3D0tDzwOR0wGnjzS/qkwThV7UXWjIsMy+nuk7bLzpM+vFr8i/WNNkkuk+yOgwvM+9GO
LsmyZlQ/PF7HBgLdDheNc8jqrjrjf4F31CM8ikNuN/Lu9GTJwnp2IlW+9Ku2BGyjg7t2C1rDRrOA
yPBmpnFtsWLj070JozDy6tmgdcbK7Or1+NUWqfTKJgWe1fbyEHVLcbS4S3dMCngR7LTFytCIa93b
CEvWTqWYDJP9hJkwUISKeDIcnN3Y253L0IRv0+iE5a7DcDCjfNw1if290WW/L2l+3RNONQdO0mjs
2jyyOCviu9RIxn0VzmIfiW2v4jC3g9ohAqQH+EIN2HXUOM8E7VQHiVwFjzOXwVMWXyNdVEcNOcct
ghSsXxrwinWWJsqKMQfsMaPyiZEIhHWSHcM8o/eQ2hmUMAyD2CNf5zgrvAhd7yHSmaZUxYDTbaKx
UPaF2NULXYfSrts3nIHxF+IfSt/kiXUZArOlJlvLmIPi5CmttltjOhzTPlZqn20t8bqOjWQoNHeC
ZEHQdC5vsjEHSmcJjv/oZanhorI8YxCSu2gQz1nc0FZIw81y0w9uMq2k7WUKWKd4oGMtndI1EUnc
SFXOJysm2jVUVsi9VlXfSLvviOHWyz2cn8w1dLO6XXOAP71lZl4DYuw+RiZ0mCJ2+FUp39coK44s
ucMOq0YPP3NYTqkOiy3qcU5aUZ/v+UXDwxhtp0SjA+21GmBW8tH2CwtbV6yZ8wlhUHUCICUfG0Kd
+cMR4iE7VncY+15plas0YFbFjRD9w8Op18hd8bgj5WWTGpRM7Ac9SwH9WChXZF7TBm6fVNxR/rI0
WrDMaejCJLGOkeaIh2mBoCD0ySU9cQKmRukm9I2TZzuLxwGyp6vHwT3nPPytWOV8U2vKI6jDMegs
7Ft1RFy2HaLJiVSroOLo6EutzU89p2swKp0VTGoj3DJd2/uto+852HBWV1rL+9SNTNBGOXyZnW5x
kyGLDhk8Bb/RG+VbyDHhBghM6ScEefjU1erGQ9F3Lc057BP3agltTFdebUjurqJ3TtAmEEVHUZsX
OpcxDSx+W11TlttYkMikjCTnYUi3jnNhDY/4s1D0JepwnhNV33daRJ7PXI5e1jawoFW8nbPsF1ez
k9p3NNl4SL15OMwhOU8V+UJjAVMS23f7nGRIt9pctF+GpsQYNnT27NV5NtxWhlR87LyapyiVfGLm
MuLioCJ0y6qJmCWUBv1RDLFhgWrHgQzU5/k9WLNv7bi1/KcV411MbOMqp/bGcuiYlPbUvmU4Ee7g
RzR3soqnM6CDaW+vyVO6hv0ZAVxLXEFpohoPZ7g2HF0s36JrG5SSmkcfouqrrpcSboBq9zwoToSF
CZ7GZNNv641KvZSz87KI1dw36SToSOXUhyDffAN/4FlM6wqswmr2qUzH3cSJ3qPPqrqdsmQ7Tnb6
ibCH2p8rJ6LyNbDaLWOMrzeBxzm7JnC6uxbC5Pchq5TLYFBv9TOWFhUflMuLE95rHBR3eATlFyMU
g4P4iU4Z7QM4eTFJ2DaOx3OfmNMFrVG3g9G4fut4dO96DPExR0PbRtZXf2vGEm2TaOtHQFauLoaf
YS1MphPsOpqR5C92qsqjCOPpzqT0ckmoGg9hvCq+0SXih+0U6i8Oh9+NLJwuTNvUH3AY06fUrAbF
HemWfRuxeB0bGnB7YuOBhSWYOIgAYfmwdwI73IWH7knrKkyzYhqKRxX7u6vHgE3wWqyAQmF27nMi
qwy/WvIa3ACMSqocnpMiBXE6tJZxx9HyjbVwuAu1RIDf7B8YFsaHnN2Ati6lA3HLOp+HnhhQG0AH
IAF8p8dpxYm/ZanV0+uQGK/qlORnlYAC/E7heNeqCWfQBlJf3NE2RBsTunUzvaKpMoPYKOI9zIwR
yXsulJuFAYNvI071Ox6Q+3SiZTB2xsi5mfO+0BMqqbTVbgp1GV/QJ+HE0yPj1TJD2F9WMc53YDWU
ABSWPAkNCo+aKwhJFRrVHY3Q1isY7O/E4qi/1mISXuzI/EFmefolaeLmq4mV6lbLCgAxhYqJuXP6
7z1zcslxN/+hiHk9KGk/HmO10Qp3moHLJGkYszklw2svcv1IT3m6z1Wbh9GeNOfEOpR7mdXG35wk
q0/aOvTnie3Ra9J1Myzbym21MPXFtX+Q+KoAnqZOwGEM/cGipPirqnLxqlpqZ5h+3b62096rScKi
/s+sfQHjxRsiLDS+k0/L10HYqWQ4RkO2tWJoDpL8nd7uxR5Btu1WRPv6eO3td2UZ+51ZhdsWzZlL
bv8ok0qB3FHxfTVmY3VW/wi1Xhxw270pcSKulqLSjh5iWwPwFinYj0Us20cbe2hVzWq/58kkFlNB
uzvNPZxRtVP1p0YR+lvayCXxQQrYN2EWa1QM9KeqxCzY57PopoORfV3ytWBu1Vgn23SXabhNbFnv
VTJsb/kcq9vMKUJlWTSZp1h2TDg6guJuDcGOccwZ0TikkQaTKpuXfc/PsjfDaPwep1p6QzwtSU0d
45dSoHJMCjP3NWZ/l0pEK3g/c4xgmjBdxHtYFcziHOVbZSrQ481O9wyaVJ6MqnaXMBrejaJkPhir
q6+HfRzYShyfQ5R5JxU1ySEO6ZLgvW04xViQDSehuHRTeAoZfFwhh46Hulk4vOhF9sAhDFko+DjE
KOZ0MASFsx5KmCq6bu2KPox2VTGujNx55QcYZ74OKxSbZbUeCqILkPdKCn1oad4Y2aCvMg3Ybxaa
/jhp627WYFRYb2FxTZXvY1Mv7NkxvTWtSTliO+2vRHFWkDeRLuliw8/z2q1E08oIykG+vmATUd9o
ZKs9f29pv4zgLYJhiGYvI+JkF2f9xGGhIPxBjdvbPgQ6Bw9T+oo9lTurs4yzBejW082ebFP2IubY
yRvnaziDa4oodCvHOqdo/QQX8V5jDuOpNeMltV9eyAziaF1A6GXO5wAEwKyMrpYG1+skCMlp2w2i
M0Zf2OL0p3CT2tNjzb5x18VPpyloo7UNSoRMS87hBGOS4SdAhqr7mZtWdq8xTgqKOTe9zBH5wzI4
xnPWF/OT0hl9448zWBcnyqXfYWl0MWt2btPTJrYy89noKuKaSk7MYNFikDOjPIO/AMKWKNCIbItB
I2cgkDe9tVFta7zNKkObFwWSTLxLK8XCJAZvwZ+z+QdpuDZu1LQirLAzx4KiNMPsS71xGbQRhS01
Qi0FHUJhtjtpT/2B+M2eDzCMhyKaohPicx3ftyWfl1wYqpvGOnWJY013Q4P9Gzd1fIbfpv5Qcp3a
yOjCameUs/R45jR/1iQ2ao4sj+CMDRhmhX1eBgMlgS2qb07Lk5way+Ivpo5KPFSJ9lOZUg/xlJ4K
tZYMFRGnY9XH/qto1q7XNREoU9Xv+TTzfgG7uDPx4H9ry82iqob6KV3AAOfgMh+jIqbAT/ESmxHz
RyAPr+Cj6SiaZeFlNYxBVLzjOa67cpeKvkB/nsS47HV+j1RSH5FVDNE7GVqj9616yR+VJU+x9Ur7
NQ71lN0eumJdJ9WOI/u0L2aRfQGk4ByE2iSvcwbaFwDwuKfJNnFuLPpgDevs0SqW4YFpIuNS+Ak4
7Z1KyAwZt3o3SDr0kzqiV9fWZLmy+zGGxUIrcZ4n8KDpA/BgtthD8L1TEC723jDqZucMmhoQdJyS
JqVoy5l24OqPscVgbtCXnaHlFy0tx7tZqQ2sINpbYcGagpUXXiat7M/aWqRHoC49o6ZqE9Uoxk91
KGhn1pZKKxBaEDbuwIqntcWaor7HVPgga5XI0yTMdwv2zaqWbjxO3pgYpjvi9uaAOtOI6xUaPlUU
pl9It7MesnxK3+jGDcPOqNfknsEhQnZelz3SxxV2EOLunEc89hx88W6ltfElZ3BHm31Vj3ANtW+i
yh3oJVl3LZtRgqMY5H2iagwha/NupMC5GhzRGpQ1OYlmA68qfvFyq3fVQKpac6yyvA1EewAwdI4S
XDjZtPCixEW9+KamEkeQ9wUNUUs0GDuYSYBbBIVRNHEB9jis3nSIU0xMFO1sVtL8Ho8EgSxR3lFq
bHUahcmORj9DOStSA4bAzqkXve4Pi/0CAG8jdgxL49Uty0kNt65JI2KL0CUmEa+6XmnyjtmD/F5w
wIKxsFKndxs1mDnGxmM0EvBCpj0tT3XddwcJHC3nDJiE+wIuJswooVyyZEBgZcVtoPSdwZQKJ0pV
GdyLUFv6vdH2+S+oauFz2Mn1mgLLfCKkkv5UGlF1KTWThdx6wJKuw+JJWS7/XfX2X2Sg6OSFavDG
6gwmPgr3GohWak/W6T10sluLye8wJ4ExFGejWe50rfzaw2lSURhU9Rj8+7X/KYjbRMcC+4HjIJX8
6KiFZ6uuCYvbPXiWdu9Mf2TU3QSuENAEdja0rUzi9A96QaoZ5vXGGN5BBkJ1uZh/KJzm7yOzU22b
L4DW86PdMp9LdRpyGd6pc36bgZXulT/zofMVbBCfkFWIjELVzqV+V1W2lKmEGUzrPe2sPtt4RJ/8
/H+FZP5dMbipcHEbCNTZ/IMH4PcrZMOyGJHZNhcpIkGvSjG3zmQ/nfO2x/piFh3GG30Noo6O+FAq
422oqplflxy9lbTL3wdYNhx/x1g9jRGMNrrM5TGHkO1K+BH3FTqXH1QcjBbAnzDY+PdHaBOP/+Pj
Q6NB8u9ommZ9UPvnksSG2QJtyhzSHcu7btonFvhe+0llJajAM0P1/UOh6HbLbB2zpGmYNo/Vh1sW
5ip6gaVpLiHNvrn+opefyL//567//rU2cTZNE1M6qqUZ25vzNxOIChsTbJLSXyKza/EwWXR5M0FF
iBBknV55ZGI313WwDimKEZnG20+ALM6lbKJXuHLuWGtnfqRLZhygjtpbBTA9hfhVvKHGzjTIreed
F+wFNHt2TQgYytLoWYEwyqsj8gdjJxK53izJCgQUfmPABHfwgQkzFXO6Y86R3ic1mvwHfX6i9VJC
LxM1Bi2hoBFprUMF8Z0uDC0bJWJAUbbl15A/S5WpChe6pSQLRqCOopRlCcf/tzcHuw/sMZWHfIj7
M3ShapdYRXbpecW/LMPQXqyJ98xqlscKReUlEWp3LuFgLPZR1GG+67G1YUqE4lfXM9j0qf5JPeSg
+W66J2tSUMVFc++3CEz8VM3so7TbE2U+J484qaaToufvvAz2NR5tVAbmuN5adtEcLeFMzwlTFBrn
o2ntlkXUPO6cYSG7V8QJAa/b4R36BZU69zCOKD6A1HwHer73G6PrvlQJ3ta5H9NLjh7lWtdRZuzm
IlthjXIyJk5QC7TZLE6Os0S1q7UigRq/GoE+KLNHDftTmo15XDc91oJb91SEwuzdmTxTxkmz5mb8
f27jfGGH4BxGGZPMBvc2z4+KsqQPXVUP/mSJMdCqGg1l0YXvNsH0wdTeiUYP7KRwtSg+LwnM3DQp
sFWqU3W/0A19h2xGEx1iHB8sM+lchytS2K4jjQNB0XITSdns8jIv3VohcNZRHN2j5KBfZHPMgCs8
vCW0hK9OatXHzgJ3pwklvYi1ygEnSssveqfY02agnlqyDpthqCreJLv8mnbVEqhdw9DebhYUPJDU
9d0CjQ5aj1EMZ4IAVl/0Id69xpxN5P32wvDDXH+OCv9byfOXQfzLmOJYstZ3A7FhFBiwSBloxMMz
inL2f2vN9oTbVmej7H90g5N8jaqRphQkaCZDMro0vQrEPG2T28YyGFkoo+qvU6+dpriqwQ3CunTt
XK2utfJ96b71XiLlukfoitOvjeOvtlbfkwByk3CAG4uwuE3WAeFinPvoDKunMu60H20KLzdqumZP
ykh8rAEInAYxxBdnqu0bqh86kbZA8Z8apCZwzLHMc7KQxaUztf9WoZj8CjVvAWl+aMXUMrNMSxEk
uBAYbFnzFc6V7kZl+L1d5p/wBetXpbVDD1gPI1DaqvZFQfqCwNWApbNGwm+YcHsYDfIjfe3ppFrx
wrhtoFnRlcO6R0Jv79tmCAGGdX4qg7z1zXSU3+wR1ava28in5xVOs9c6CRN5RzEYrUIb3TGLkrcx
LIFTZCpvtSOZ6XTle4QMyu9y5Dd8hBA4nlLvZiUaUd+1YLwXPNiL1fxaRg7PUBVoxgOlBROoWgeC
eBwfnPN0kmxh/NQJaDEYQo82kToUXfOLSf35JtpIniIyerAFl/qtEjstQNelDFZNb27CahqDupuc
G5BltCechiRIA4vkIpWMiQWOzUKv6W2Dj4s+Scn74GpEyi9NnTxV6UhDwyT1wRxAUF7YRmYv7mUc
W3OAAmy9U8My+QIszXrt4ZB9bW20lCVK+uSTTfR37wY7P/u+aUhLZ0aoO//YRFUlzOx1RgvfoIiY
AgKV+uyTUm/7+P/Z0LZLECost5qMjB4h/zLN/G1DAxcQiqUfnQuu8/mtXf2wC8gc/Pdi4LOLfNg1
1yKv9FDjIjqxO43PAF1LPCP9ZPv/7CoffCJ0c+DPFZNz4SCyTpdQehIJ4vCJjXH7rL/dMMe2JbeL
CpnbJT/mtKYaimd9jBM2jmTYRfPUXNJljPZ/dsccW0ishZqOaZJS42P51GWiq1W1We+Z8kbQvJZs
n6GL2akIFE6KzLNPnrTf752F/Q+fHrkuxvZPAz/j73UN3MVYLERkMPiNA/RXPZzlxOf1+iOiyz+v
86FunrBUcjCv5K2+jvYdUThLAGUx/PEnd++fV/ngbMRMVqEc5tvU8BJi2lw/FeTbw/JnN43TkUVW
sTD49/Yg/GX6+du7gzkk1GI1D78wFKanSVtvsWh+fvKGfjA3cgbUBO++bZooOLk/Hx5r2eDrYsjT
PIRslYlW+2F8amcgzjVb1J+lD28HTg0602bTxTKm87V+fw60ZshhhA7Vg/zBdLb9+u+/y+/vzl9/
nacZXyNlmWrpH41iyqQRHxaqxUOhHqlb1T87V/LhsU2qUFWwYGBh/JiBaRizDgzAUB7GCULYFdn/
Jz/4dqv/8+5vn9+SvCOmjlfJREf34S1pEuiqeiiMh92SPamxhnaj/MTC/I9LsN1sS7LDq8jW8zH6
FToYLydw56s1LsgjghE7FLXhv/8OH952Rpm4AfHLbmdjjdf9w1s4NySsqHKqr6oxBX0SNKOK1Pup
QPD87xcS2/Py2x2Tm7zFYZ5EVCOGhg8rf1mXssvWTLuaeadRe4lTa+AyM3rEgdVQ3G2aL/q7YNcx
W60zu9D0hBXlzxoCfF8QAabghWWTM+yNoPP3Uxu5iEbRNfP4EB1CZV8qf/rcbX/eljiDaQroeOh/
//OCjC40LMb4INX1xaiNZyAu/34f//HiSHA8BvuzoN3ArfwAxEoHKKMjYriHpfAdKsxo93/7+x9u
0EiARqOBG3hoOPYwB0K9++8X2J6o356Dv15Jthn6JvpW1/x+i+ZpRpzKyvIlrxtf6bMzYxMfx4gH
lOQIEjcgxPGzVMqPN02nUchyaRMqsDWEPi6coquMgRQsSn8UfxbZI3/4o3z8+9tb9rflX5d11TFY
rK55foUBim3oz+7ZVnnS/IE3wVJAtfHhR0mcsAtTmmj3xhqe+zjaG/pwykdopx0QpjYPUfB/FuH+
e9vGFvjWLLrIDhHQXJXeze/fSUwkKqE3KK5V/A3f1zo9Ox0TwXvZPYeEORXYKP79S35oc/7jih8f
bUS8aTzJsgAH1eLY19Ob1jHdZonfwNOjAawZJiEhOylVdy7q4frJ5beb+J8H838vjy3cZimU1kdz
8aIlPZrEiCFd057YZZ+HFY09gpcxSRLgnaFJYwEP2VKbJ0AGjwpzn08+wn+752yHlPrsXA5u7d/v
eZK1muiZMV2lol1mpb8d8xS1hlx/2dX6TL3kmU78QvbcbTUbvgGtwWU6ii4lfUkV89CSM2YTDjMX
tidke0aj+8l28V8/oKDdJTXqXvUjFmwYI+yaCPmvxHRdzXWjWDqO22+phSU+IpNArtbsf6ZW9kmt
/V8fDuZngi1RCpp72275t1esqzuR6WleXDMcVN1C477kmEIfvDC+ss5q4w+7u1HmT7aLD7vW/zwU
f7/shzd7YfQStzUPRajPNEwODXq36ccSXY3YIT3tOQwxrnZ3aGawf8afLCvO72vlP6/+ocpQq6TC
ZVYUVyVj1Ikr9ZxDQmb2gpnJLF5HE69sT7aiO8VYF5AL/GT2+p6P5hcjtzyKi10DXpkIBsZHxlFX
meHOosay0Pyc4lZBQ6DeG7SedmIog3riGu1a3LMBFDSYGTIRucbSZO+WcfhVFXiVjDLyNnH3RJ9R
lLhzFDNIifyEEd5e4hli2Lo+4zk52xnaH3uqsVN2flHFu6UvfU3jgYlY6ic5H4awpg2q5V/zMHo0
S/U+zGoPg/jsjggLO2PxRV2e7EYE+tJ8mYisdSqEHnNpr+5UmFlQjzEIJ0ZnOu5dLyTNFOMMzPiK
wBhTvo+N/oLdCtfp1AdtAUOX3lGCUhQtCjroKHpskm7w0k5+E110tuz3jBk8ncgnU6eHKIZxT7IF
gzukkKQJCZRP481S6Y+zMt2UaRNUC+3REWt13UUPnywEv5dl//+HZ9xCHUvBz17/+9POOkDjjVbZ
VTXteya8MLmcuUZVpJzmSO7jhcCeAnuRue61dD2LOfwaJwRvoRpgFvZSDsoVk8lnK+S2Nf++QiI+
ZRj0V9ULPOPD8qRVzIsJaa2vWfNmsBPwO+nISxTxtUl3DmoHZXnpx0eN1OOl/WQLFP98F1AiMfsy
OG6b23/7/ZaA2ElHE671VcXHdV5RZe00RRKs0usritFZ/UUg1Py6Oj1+DKut7/p8fUX7EJ9WAc1d
yTXzNExOf9c2C76xhEhMcs71nTplw9u//3zaVoR9vFGmzrEDLgyHG/PDfm1jkUAqaVTX1jkm41tS
fbNXmA0OcYTOvY6QJB1uSeZDROpWzUWz1NcWfJ+xljftfBcCCMH/4mv2S5mhtSt/zQxBc4UwO4GD
OWf0B9Eh0m6IoaLjm9076R+BQranb5vLSTJC+a3pBn1Ya5M0qhlILfV11ftzuGT3hJckwAOU7JMF
7r+s6lTLgiqQKSBMjI/lOMBC0UrEe9cyRzbNJCJ+Q1iT/z/OzqtJUiSNsr8IM4QDzmsEQahUkTrz
BatKgZaO/vV7mH2Y6ey2Ltt9bJupiooAnE/ce+6h09zPqZyK28QT0zXMjPmMSBy9fzKJPxS8/3Bf
Sc4wGl0Xch919V/vK4cw8JGomvqSNM/zaN+XxYJIptkg/PbyD6Hnf3jJ//0Vylfm/ckkx2ZrJH88
RBq5f7qd8eNGped8iHHJkcRAtIvcLj7Y1WQ+FVlLtNRkYD0gcNL/93vzH7+uRffDupJF009Akqb3
CPmA2l9Q3mCmZjNIjll5n3QEu5APdhRR6fee84en968F+H/uKGkKz6aG5YmwzB9fWulxyBJg/ZFj
6Jwqh1c5/b9XCPyw//2M/zyU/1MhJG5Ya8vQ1Rdh7j2UDt0strX9jKAYTxvZW96uNJLj3Jd/uIHW
p+HHw87Y1GI2JyxGZz/rxtoisMEIJb+o4T0O0kAMNjwtSOT+/cIZf/8ceia4SfQwBgPon4PAJkHn
bJZue1GGfavC8onoLVTL+SGK2V0hkYJ39Ajm4tiJNmAhTQXd7pCeDeQJ1vcE/vzhTloP3L9+77/+
e9Y77X9+b1yyxbxI2VKRkfTL6cSdg/B5o6k2GLPHf//2f38hrh/msp9j4IJ17MeRNAEDWhLyOi5l
khz1CqF53x3J5TggfP9DH/IPH2XA1WH0uQ5C9Z9z8GTm/JsRmqGiTR8cu/IumVF7QZSa31E4u3/4
Ff/hqvJpLsk4LMdXWu1ff0Wgt72RDt36aRRbtQp0t9wV5h8Onb8/9QwkGE6Cd9MRQvxNZ+Hh3Ovi
SV1qwjFU0f9y8fDbluQUyHZpp64wjfzhsfj7I79+pGQoykPP8PrHI6+RIZFPBh+ZLaN5xCqonfVG
G1/+/b74x08B8UfTpK/zkB/3heXBCsaxqy5WXV7KQTxYVvyH3+4/3fWPG50RvGmhIwGbhXPvr5cI
ibfAmLWoiyy+Wwh/zUiMd/M5SVrAmiX+5IvysmDiSr34D3fHP329//3oH8+YhWcmknK9bqo+NMYa
oU508h9u+H+4Bdd5GG8/yDkmc5m/fr+yxtmE4Ny+c4ehgXtkOdeYxYvzkkBp/vfL9fdni8oNrBw5
Rwxm/3a5tHTA/OGkyaW33YUbD6V1bAErmtnR+nWTLX84NH+cUQjUBJIcskod3TT/fmxkEUP7vhrm
y2AAQ9XKot4vvQ7cNp/rnYf4haZCWX/YE/7tQxH/skfzbAuLPvf+jzs/zM0c81HvXmSo+iAk/H07
xnN2HuzRDdbgy1M2atmf7tL1b/2fuxQQqc6sZp1JQ+Vh0/zzSWgYneSTrl0IEhuPemtkQddBY+gr
A3e5ioxbzU3GFxpKcEWUyicZKYxb7ZBlr4ub4Y8044UwnH7ML0TZR+ciV+bdEiVUKlMVnyr25P9+
M/y4uU0EbYwBKZNhoMN18n78TlOaeOSZFPz90H2ceD+YD//+AT/uth8fQJX/1xtb4AeWg0OtEzn1
xixQCyYM5wQhKMWfCJo/nqH/+1GIsxj9Mt/kGvz1o3jVIkdpjOpSLXgKPtJ8U5BO+P/xdf77Ge6P
53RQGYQUxMAX3DNCvEBCQBQSWtafPgah1M97ab0y//2knzWqq0/OHBZWddGNokIO7cmbPC16f2pY
pyjcPceR2+2GpLLknA5oQsFL4dNwkbPYTZv6NawrplL8CbB18tg2BBrS26+K3VzLk4OwugjfJIAA
DKQCXk5Uyu+ETIJDRZ5qzKnnJ/XylWmae0nRvvkpWi7b72OX3QBJ3UQeITA4lEUOCrCNMmbGRRhU
FqGBnCGraD42NsZkuJvIHrtNi1ML899TjkRhBqfnY4Kt9wiJP2TXEmBJX7WNmuQd2cnniPafFNem
g5ykwE8pgYlrGZ0vBF58T5Ng5okdx74gU2tr09NAz0njyzLNp3IpDqPq9K0EGqBhEcDP7yiTJOa4
pBQdTfkwIrTrsegtV1HjQo0LZrImatvVrGu4AQlQqRZFDD4SWAmJIATIxB9tZo638Yym9F0bdAKn
uAenBXxMZk7hwSEZ6s6s8g+riMQO3b775mIc3VsgoPZlE/e3WESQ75qokNhYYWXTu9FXsjB3KuEs
0rMMbEnipDvN6ex7ZQ3qrNf4K3FlqysQNvUxg+2+MZNGHAwjrN7cLlJ7e+ybnWtiavQqtO4yttxT
iXvLX/Jc27UYRn0XMaAftsO7EpGzLe3e+AbYPW/jnnN+1kcBcc0xcS3PUw/jCsDTLFpeqMuqBm/r
EMuLtLIdqVeJvzSRAcB3HpsNYit7HzVghzyCPJ+qjkCZrChD8HYgtK7yMTavzKj4bgw9QhpeyePQ
D8TazkDh2gWuR1/iPMd1YoJ45GAYEzm9Q24G7INreafL0NnNZWKR0YZhD8l4e51kUp7WhLOD7c3s
kVn1cpEdA5ZV85s7hnQ2c7beosXBxGLCHxr6NZgYsSgJ43O+S9v50xzPI6DuoZwfG5cknDZmnlbH
McmTYR3u7TRMiS9Y7MPUz5+IvzVcrpKLIsvGd6Aq5H6cwz6rkfHtXcNId1KV3VE5iIvGGgFtcjVk
p4Qs84ElB3p0Msgyw9wjgI4OpRrFIax6aFsgKNDG5xZuqVFkWyvrv9tRe29mm26Q2K996LYkDYuC
gaCqY47M2X2F8jI7G5UXeHfJm0PI1i57lbcugm8F7xh6lj8ksXZXjpU8sw3pgs5OJwJkcR70fTKd
R9AzgVODreviJrpWrvjSPB2huuxs8uJxUw2EkJCj6L5PRsr4mjJ4W6LbDnIt1AlMNaajQRg2b1Ir
uW6zeDiq0Ajvw2hJjqqugNpPTXXrzdhdvQVeJdZCEIklpHTNxAsvBHwUkrrILs8TAw+sJW+Sjqid
BD/MXsb2hwPLEjMd4q+skb+hGQK8w/6zlZmJ+6QIaT2quj3jDed9qEfXI0CKYxlKRrHYNZmOxHdS
HyY/rmT5HBWOu7H4z8ASve1PoOSCIV1cbF7VwuQSMiqQFBxQ2mgGdTVjV6nL2m96Hea9h206MVdf
4YSxp8hXulzBzAp1aXTl8J9rJpvaEOqZAEJr649Iwy4LlgvgoXA15hZ9M2872/2KHaJlIrWC9aWM
SUaI8q3VSXzbKRnRS+4AfpSSLIAhqvy40x1cM506O2FCfF8LGmmMmv4hYnYWdKs9tq+X6hRLlOBD
CZrBqRay0pqFoX/WhBv+H+GdscDY0eP6Le0Ta0vEK7gHlQj+yURLaxaoK8gSHYg3FN9xDPQl9Yix
gI3v7aoE7doC/ysotKxhAluK30U46VuyRVHrNe57i1FzK5LscyzVV401h7VD+jnY2otV9xARJ+uj
DHkTwErBicV+ecP1+bBtxjmuGdZbo++BqFpp6i89O52iq+MHGs5sE7owYMpOe2yziX9m4+Ro7mLk
dYW+INMErBV1Bc9N0WK4lKW1dyA9bMaGmiKO4hAAUzxdl8OM+gvmgHri/8iTmCcTBtykpWXgxHhK
XIXrx27yZ7conhxUii/kxRXnEbPdaV6q6ByhBmiwrgJ96ld9p7tCETCUaR8ikuRglhgOMQYiePQi
dI3k7AUmkwDfiD3nVEbulyDSkO+WVVfK9eCCjUrbUB/rjMfVhA+c7i9qyeZLyLTfm6MQuyEtYFrw
nARgDZz7tDfGPWIkdQ2aDDpYLdJTW3D2rrXuFUU00blTPOI/tb85hGp/QM7LcUdiy+AQb4hMLQ3q
wZv3gFimIGaHxK099syV8Hhh+cJ8Kax5y1t4OZlDP/qLUuZDncbOgES372FcA5PcJwiSN6Pupc8i
VLzvzcouPyqC6Ve2QYkHXB+jSzqtjFxzwGbnsfryKvnLS8tuA6gSRIe3iBuscMRWJmRQbEwMkHA6
RXYF/P7VVfab3ffPsw2+hdDq5B7YZIYBgcrQHsAMOs7sbYDhtOe816I7OwEJ4GHC3XbKolGfMgwr
pFjmmxISLP6hxBDWIcxTfv85sttTWQs2MtK2cW0RF2tywdhAeHHgZiURLhS+QZfjFypXzE6Z89zT
fYWbnF3T1nV7ACVxmW9ykkFOkyumwGyt9Kgw1N0MmWABGQnwsKH4Khp2YAon4Unvum43Grl8DY2B
DIqkqA6EhtZbtPdWIAEi+GyYzVcF5QyjNpIzjDKL/bjMEm9yL1JML5Ex3BeAhLjd9fLaEJgBRi3/
rhfOxjhF1ajIoAV+qiW3S4XKuLCH7MC+ZLmt0XDwP1squhKERW5TfJvneR2mIsSPfF524YPqcrGP
bCX2nQ6XK8dAjoWor59L4uIPfdFIbEOWEWjo4fZdie2R6LuuhZQ8eLdYxbmF58b7kC32Adlqhg88
zbsDait3Qh/RCE8dD2pO8QRBOcadWj+bZGz/crAMYqjK5gIY4lLY+CQXznkz6yEMiFG/GE0TPoZ9
BBOkb6Z9VhqhH5GdtXMiVm1euXAgh5KMElsr1ozQOXrU4Y3ci5i3H/JeOAJyGgi3G8Id/WX9KFZL
JWhvues0zh3gSawJJysNEN/KfSL11E+bAX+ux8A77eWDUyrIUCE1ZTzKkTzlpfmycP1AxsxHNAU4
4nPD+dIFO7GmpMRVcPI4Z7m3NvmQVb8hptoBqy2d9Enk10m6kKE0L+2t3g2obVOP74qWuSrOaWJ0
j403/3KUrih8+s95glk2T1Z7PbSm7me68TnZ60WbGLg5tYndbSSYtwM+AWpjjg/TxOqHDRW+AcmJ
XjexcROzodloJeeo7JIlqFublQG+1oDE5ukhnOZ6qxEVyr8hfxpRfPuMub+lmbp43CeywgU2ycLw
TfStRfBR6/GjjrgW/DCNO06MeT82RNyM4CI2+jT2ezTICeHgc8Z+xzGCpo2mnbAW4m+TMN+5gvvU
UREAGUkNfJ5tg54izbtTkuTNvd0U6aGZHBLMdTVew5PufvHDz3tzyLCijeDhd6n7nxa6UfwEU34m
HCjFoZyFj1jBcaZjL9yX9LcwDiXAWKoPAy193J7N1OhfukrCXkUT4nt1Ka9RcUeBvVA1WbXT3UG0
okHQQcG/q5RmJMjaebzUMCZa6tSheSMG52qa7He0WTUeUxmXWKPspkssP6xZ/6wlHKBj3LHr/ZgN
AAQIK8eHbg+7xukG8kAHr9gkXWgYO5OndOaJh1x07Yy8lQdHuJsCH/7R7nB7mjBHAEyxQU4WB09x
KZydJ+vqkC2Js7EN7S1XhH7nxJIeZe00L1lj0NrIIgZb3JI4D3mv1gvaHIrrMAduv807KzsyRZh3
Q5HGd0ZN7g5ko9Z9IBsc2m4rHoYR+0YUsxPjqJd3ToLvJHQBeDZtg6MJlLfbvaG0RKvJFkSeagq/
ozVoSdAAfzimOQt5jYraz/l0klfGT4Ah9naOFTJ2lUHfEpBBGXcBpykoeXQn87Cm1tYxrd0XD3VY
oMs2AnHWYozlRNuUcfiWh6RuikyYkFzJs83G9SzECLqpnTSma5Ik7xI2fN2omb8Yelb5WICRSn0P
OhxFvdT4lxo5JQxQEY5MO52vobQQZWSk9nItjfoua/K3HobvYXQwUW56C3uklnstsAMAOe6kt34M
NGCHPrMIiLDh9QAGFycjtyb+1/iZKoCREtTQTyeOpg9XD4e7mS3+gb9gAmjTxTdAExENRottQGN2
h5CTwaheuwKLqVlK6+imk3swl9jaaCFoLiqO4WgmvXubhS1Pe7mSEAfyCaBvNYXfqhlGDkm1t0y0
AJ3Z6i1y3S8tZxRp0oCcJjLIXjxTavt21qpf3hxCZGC/5SOcqsmAB1OhFXGHdzHUWIhaOD45Gba2
1mgHjGdMxVgDbnTo8H4TRu2VM+II0C1prenpFqe5RnUwWjadVD1rezGOJE458NfudDXJDVgdc0du
r761I3Jeigw0IRliDMAsd9ky7DFxEllfXgTro65geRtlRM6qEJGfCBtGSRwaFFdEIykPl5Y+CxiC
ujUFBX1F3faB1jRnbSmmh85kxNEk3XBobbYrwq6jq1bZmOYLWwLrS/rbrLD7PTrE/h2AuTw7U6rd
4EqCpTraKijA77/GHDVn8AKZn04ZIFfuKvOO0hZiBnnlh4ZI+AfobF/DCKU/7gZvw8psuTLjhz4P
CLJLtzRAXBEzM94oYQfOGMqfWrO77dgrlshd7e5ilOm+GZlEE3c1jR9G14y41zjj+0nvVVTOGhsM
G+H3Erq/8BSNT5FZVsfO1oD068VcJUd2HhCF7MaAIi/jzvmOM3s6Zu3EMTSl+Y6Y9IRo5xBBhYFD
ldQMVd2ozvx0LEs7gcabNvkymMjU8LPxeCWwBgYe/4VgBfgQznvpuN1hTWm/LK4wKABbDOKVxQqy
TBmZ4Cx+9vT5xcWKQ4k1A+hTNYWelmt7tyelLismEHclNStCLeBFWVVtWxIEAgd/98ZtOwXiYLkw
xRjQGaIlYRft3FoDfrPEZROYNrD8k0KPD4kIo4NsyvY+NqX7wJeyNo7L3ZlIZEVqfIcihltNYLPW
qaU2DHmBe3RDvxuzQrz0xMzu5i633rvYNG+8NDOTTUMI1ffS5YSHcZSeB4EoJ+8UlB89fME6hXwi
1siRMwHGdAJMWpm35kF5Q+Rjl/29tNmwA1KDG1taHJ8oYoPUc0P8YPXvCZTXE6MnyDNEggEobQGs
CS7xPM/ivnTjpyUdSVDUdHBKlqxwlaMYZSjJ4+T0XyNJa9vayOpD3LeC84erp8fkrlSzre7todTO
rV25Z1jH8Y0r8iUoMpntFgjFDHRrvoax9v3am1dZ1W3mThSsHencdMwML6KQp9P+4OXyRbQJnCpU
ElsxY3rvtAm71Wh7vrNqiaIkcXmBrsR3R/a3CQ7EK7fkjVfC/+Df58TkWpjNLtK9X2yWm0DrSx5L
zVa/loHxJKJiyiw1BqaoihuKw4FAKRhXVhvGG9rGCv6g3e7Dos9WvAi9wVI72duCiTwoy4FyY7aL
HQ0NYQL6jCW97vL00FXA0CPX/AbVgfyuXpZt3diw54T8rmu9gY2cZyeOXPsacVHpi25EMRVFVnvf
FP1EB593+NfIO9xYWFECieuWRLJQBTWevo2VFr9R9sY8tu1nPEGIAVFgWCen5O7vF+NjteVvYr1m
TAfsmaqaXIavLCRvplK2cUtSXbMDc81MTgyW33crADSVV+4CtNdCSnvyJIcCc62edKJMwpcATMF6
fNhYWqw957DXL4NlxJdWWeW1l0n3FZMg8yn60g0/bk0gJKACkC/2Qbhq9nGMWruOEL+dcGAw6mba
+VrUmyCsKlW8dZ0TngEItoeYOL9DaKj4Dqyi8kuC/fYTl2Xbp6N5tgYuTeRE5gYolr2rRhhYRZgu
+yr1zLMJvmDXTgbOSgtMu+cZ1f4/GR9tpIKlXH5pce8ykK0n59iNIg4Qp8KJomoLDAVhQdXaeGBN
BwJLxlyOfCRRJBHOcZzEQdbJY4NZGBGd6ne56OjL9Dg9sjdvbjyQ5SeT0e15AVbKm6U1xPeQu/Wb
I7vXsM7jswG4a58pKEZTkn5Gahr55zMQFssazRd2PU7RRIUwYJzJZyvKoKqhLRBupt8Ch+f5tqEV
zJGn74rK6g48nFZACInAAmfWJ62dygczTN3XaZG/aXC5X3TOGzyUXVC5oJsmrZRHYTcVZ0lTPipN
Kp/kJnAkJflERqYlb4PpdldEbgLnTbRhF/dTs9UWkiXTOseNV2j105J0xCEwlwDw7nRh+MDFMGj+
8toj5hK6gmvUAJMdtIGGcuy3ebGHk82BAWZwMuE1t/r4xKtOrMNd84gaQ7+Na0YTphsOh3lwV/Ji
BhCmwNKZCgguRU0fYDOL/8SqFHvgyZriI46gp5R9Xnwzd0UwJlsO5LmfnGtJ+NF9TP7MRS8EgEOB
lj6FQuLbpSqoQbDvY4WD2yC4sW/biQDxyJ0qhhddu5XhPFGSdoN93TuM4hYT9iBJoK+YQlENTM0X
TsPxQPwOkJRp7JBP6GifA/YW0HvGugwsw4qvzbYa4Wu6C4otaOgttpsX4uxfWa7plGv1u53FCqJA
Q/cPgqY7igYhqEYyqxmG/adVeEbEKHemDUm7ujtJD5ZUiZcEL1XXvpqFCdimLZQ/YEQ2y9eVvTeq
B7MSvBm60v6WnPlXbjG+oeisT0TsbEqVbRgAam9JgSh5ikjdYXjQbad2oLEkwWUHxpjjl+r3LXWB
W5kF1t6+c9OHwahalgRwpkEvukGYlvFhrA2Tch2tCLkpxUk5LGB54uwYcWTvVBvT7L1z7Rn1m73U
bQgcXZnBLJKn3ovpUKzxLa5XSLfg99vyAhAPknkB2OM+T3xMG8uwL4pCdIFVWOFGT8P7Oh7H65hw
znTHMLpRTwlK6z5Iu7Z7skxBGLxKPIBIioCCJrb0E9RReZxgtr6Era58nlo2lI4Kj9HMxNj04ueQ
Xfa2lBE5JUTB7UPs8gfam/CIk8Tw7TQimrgitGfpyZvUIpXv035kfOcN1Uqqtf1G1r8LvfydVYWx
BRqKG912Ga+dB3rJdpeH/V0uwUb2Ekw18SopPVNs7hqoTcx2s9+9wak41EW+xhCzTtF7N3xp9Lmi
lJ685kACxc5L3xmeVeFVWfaudQ12eg1RHbok2besiG8WrK0IokSyR3JHfjHUHII+W0gqhQGh39Gc
zyWD21timML6Xn2EebSOJJ/blyI9O01gPKxfAEW0X1WB45wFxDPw/ECyxFQcF14im3SxH5oGQEQV
ktBiWI2xdwwgth3rJAhS3kjtW4ccipwSc913Jxep+xIN2mZOsydcHOzq8H0HaS7te9Kkfs+mcZ6z
7HHhed/riB1JI2Egn0N/J/zsWoyzQWIQJa/Sky/Yyhh73LM73BWYFW1IlEw6zcKhcC/y8HWhGLs2
C5Y8W3fW4u9ajP1j6kj1bsCQ870ZsgDWZ2Ph9S5TsUuLbri4urWcpJm8S0s9R7UOxj2Ht9AZA3Mw
AtbP8VS1XOAy2Xqi5oSpQC9sBIi5277Wx7OoAK0xFx43VaIRpqkxjS4TphN9WUWMfruW/GVaU0hK
7EgsoJvWAK4eIsK4yUtifnKDsT4To5z1BofwzK+1FSOIqKE2B5IL+iSAr4WGWRXkpsxlDHCVgQ3h
ILzUhNs/qollSpPE7pkYhjeOc3Pvsu/YWsQD3NqFTP0Q8cy2RKPs8ODjjN7oyDPQBTID2giL51mD
98kciHfPJi8G9VW49EpWJqtdpajVgA+QETVGX5M7xTuSspZyx5LjteEA2rJegUgVTr9wE6Ubi0kR
qxidkgSYc2Bqgs4wqSf909CUOtcdOIiUdJxNxCxn0w4E2zKIGqlL6+pizVV3nyYxcvABxsu9axYl
pfFSN9u5HN8tzik/hxK+hW30iyRx9rGm08yMa3sBLDsVv8xIGtdsbaprm7OEf4j9u6IjPqeRM8OE
taE720wzGLbFGF0MNrZFmNGg5296FDUH7FDeicHz7y7uR/7alOlgWjarbV6Fs593Q/fQeDoT2zBr
4ZTBnUxyQpJtN4oJp4n627JofxVyMXei8dAmpryqqePyTQZ/dgC167YzK5j+RRTYoeBmFtda3xb1
uTCz4lpnj+QiPe8myLxDGmQDF0jDq78rI724sabcvK2Z5APjK6kV9b57GnEk+VaqTTDm6zXlwXyu
gHpgYsfd3tt2elpcLzs5+lput1wLdqq00GbUBE2UxX7rdV3QDm57YF1DylVTxgE1BxyJyjM5+kp9
4zFc98PUfjXK/JnQPMlTreLdkoTmgfQt++BNJvVb2E0yYFE53w8WErDOHa0j+IhpNypVXFVTC6hT
yQWrGf5cCO38JlbkEWLmcCsKZ7rWFk+e3Yg/QQzwe6VgJU6ZwTZAN0lVVy0RLmSTb+l7OTQZMl1i
o41bXw+dFtKnnkXXLVh0NjOuuWHNPgS5Cu84TQTpVaFxcow8OwydSA4rrZfmhgxFI/VoEEgL2WUT
0GnE8vV2nBlkAYNC52kjQEDK37J9JLkDkJ7GugMh/8QwN+giRuM6ZrF3k1KIrUaUbSejUecJ08tZ
txPzV0Y21QawOgOZFg4Z1NTqIMWQXwwqsn2U9peMqNR96jTkUYjcuO7SVcctrMGPnXw5o6gWJ8ex
66PQMD9UMiRarE3a9zhJ6l1EmM5WUHsS7l6YvFE4+gmnyIis0YcHa2ARA0BFnckiaEHtdmpnlwvH
R2yg9DZsAtkYCLYbbybWycuW5eB5kbMbBhHvx3xktby8LM3QHkgOqXbuIPp7zueZNRHW0RRP78Ey
wuSqNtv6DCAFAqQ1NBdGipJt1txT1i1sYZsovVXt+CAoNQ/aZDEN6zRB0N+6lRb6L9tr1fUscFuU
bucc1WzOD/XQM2aipti61DElHDNshMVtGztyp3njZwKo4zUaS+Lf5xXn4GScBPUYfRbD7ASZTEL6
5TFjma3zB4YVX1iO4kILEf3qbKvcEzVHFtKKWBJRk26z1B1ukBOD4NcbnVdY2CDrirwTaVPeibew
eYyytEZdUcClqTMiC3gTLyqb9wxVW5+qviHAuR6vS6PIDq6U/VoZalvyeyiOe20+GFpdomdwqIjn
Cuz1yBTVSe2nvO69Pfud9lQ7as14a3T63QFfhtNB9ww9CCpVuNWScbqpp6iCzr3iwS2vIkDI+yZi
8qOlC2Ev/WEjtzg6UstfRktkl2Gex63eRv0OE6C4JfZV7LKBla5pR+Up9TL7BCIu2adF9pQKN6f1
NPSzss2JH6CDvVJmQFRY17BrQubmjKjsWF3NR9MOo5csmj/LrnnDZRNvDV7626JSScDqVA9cnfJJ
aMSorMECaFxc/TYKUTF7bqaCyl7MDQE1pp9w9lyXuYo32TyzGHemp6HK1V7z4hwIM4uA0QkLSNmG
9gwz94g482aujCRgF3BDzqUMlsF+H8wu9u2Zl6s0uMWB1MVXHld1T2dm3HiwBy/IWbOtmJjHuR5s
9LDP5Sc1mgGJ1K1YFmUggzTZHmcFXcaa7feWeu6A5BQZiRdCgO4na1PSDQcxOaU8Cta7TNnuoYBt
AM6u3Vijvy5iTK68MuxPtDGYHFiCJ7xotRFRGvOABBn+1hAlt0udWhfC27Jrowb9ucR4hpY4bnbA
U0hvrFrj1lwXBl5JPygQzG1sh8xDXOLFxYkcCa9hfBmZkQbcZLHPpAt4kaHswxJ6rN0dTXyHGKfX
B4E/T5exDb0UHLirfdqO7kLCrN+8CaRLPPb9dcZhfUg1vk5kMfOplXhGQBCvPqXlsJBnu3WW4iLH
pXtx+Kf5zKO44roZnjXyGP2si9/Q70BqFvajOSSub0Tx+Cgr1+VbwBi2M8ZJ0Je6Y925S6Bg9chu
eK5CNonpSGqT0fbJZkB46bPtCLeyHYqdFxvd0ezz7q7Xw26vsqR8BDpm+YTemFsjsglAhPRXbsNm
dN5tU1eHQc7WawR25EmrZQSdsyLdkGWJxCKWM8VDHrRVtFM7GTMenBuqIMjCgONrp7+0VrncD8OA
54jxE/EI/SZG9nhtOY36RWhZecUkSrDbd8NHIEk8u80I6TIqGcUmEHHIKuloOFv9I1OSLgc31e+l
C5vX3JDLYYpTN7Bii4Eie8dKE9sKv7UJf4Ua/aurxpdYix5JBiNKYxXmTDkTQGA9ElmaMz7LiE+A
qVjtGsX6kJao91dg2a2dju1vvWuGZ0On20npcCF3z/2O5iRjVsuLVUlNv6FBjID59+62z0Z4tvBM
fM/tjV3koTqYwjKC0OWYj0Zvfem2lyL5J3N4Mq10axhNePFwQm2UXRmXlHps0zmsLkh7IGvHpNBB
jwqFmUXFwbBqtvjakN5a4ThsCQeEklG0ab8Z4LG/on8yg2Rwn6RyzHtL1OaBbgtZjpM1nPA1rxZp
h1dh2izBPBYp0S7hQwJo9My2sHjqbPQU5SzzK8M5IYdqAalq6QvhHe62rlySRis6HiGRkrGa0O+t
7B31LBOcS9jdUgFsW55WnXlzAo4oY+U/PqdFYKAjYoV43ZQfg5HehMsMv/iOWGxoCbp5ZjJDPDOl
SvQJKp53JdPeHPbcutGX1/38hLgxsJ32IJxHkne15DFt2e3ZD7Vxtm0GkLdRfJLTLal2PF+3TRJi
q/1qBNKAhvLuiriLkNwRryhpfAQxRa+ClCZL40c+LPnBKT4990LDtUl0egZ1xQTSWGiC9HPHzLPs
d0nLuwW0EdfsV+leKv3Jopsqb+Nkr1zGevZxrsjyyb+K8ZAzfVLa1lQsqKqrmXFScjSmu3Xp3LNe
zIdum6L4ynjDtd037CxKhS+l+bC92/5qKj573JFmeLNEH0bRkllF+o2X3ZVxG0TVYyRetebKqNOj
zcbaERe38QJefldVuIprql3N7w/a2Scp9Kz3waQ+ZyYXdoa+kY5KH59nRlIq2o0DEgNaIkhvJSPt
fDwY6UnMZxmzaBU5mfUHPb+U9WPJA9TSYl/Ljgk/ZM+hy/3aItFcbmUn/Wr4XK+dE3/TXhIJiud5
IS1jZ8vbqn3ROTajOjtl5n40zkT4HIscxintM+dDr3/8H5LOYzlSZAvDT0QENoFtUd5IJW82hFoG
m/gkgae/X83dTUx0qKtVkHnOb/OUIkjkqRaByzPBd/opTjA1KZJ9px/OoZUkQVEBwrnNsdNcP0Tk
F+QNmNVrLQ4CDIJuy1UW61XrHFOERjw3XCdrPnWRblvralBw634k9bW0DkP6c8uAx3YUaY9f4MWw
aYG6hPLGfn2Armj/ISRCp/foav92red5esUctYLf6N1LHOwaaCyE7wZanGGXI5+R3mawfkp4VMnl
Sip5thjUjl3q+C5zKbxCqlVcAq5zQeGU25vttmbRJSIf6ZesjQ7ednRf0tGrDsC6X3ZhF3eEY278
hbWquGgKnAOa85jBhm5CCeVeA8+IpEOdckmnLkcP0efiHNvtKSU90ir3pV+tNI1pxLHRtkD1DrlD
qHZhlWSx9qeLQzeUy8EXvowt528Ir1aCoMYrd3whYnwNMxy1DIV5sctgkzV+M5Ss+znJMDg+TRBt
8iKowZlY7b3+PSfwm1Ab+N3AuRSEKYUFUWbDvTe9mOFjG+9y9JdL8wcwuTO6V3N5tMOXpNst5Z+m
JQLmqm6tmyF9b445YrTdrX7E9oiYnz+y9iWjgnE093EyHYQ2o4J8qLbGSxsSpg9az8wAdXCYUd64
qN9C6gW66qm3XnuHKdPYM+IeavvWeUG/R/brUlZQwqrUfCYQhlUzVisp/k2Cry8/L3xbKjs0CWDO
HEdeVYIkGVeERWtyHieP/I7whxY9LuGrL37Q/kUJ6tibSdsCaV/snSIkK+fQnWHiDzcRpEtbXXoJ
Z4vBhGORZ4BtaW2U1SbrjdcR9Rn5u6sgfii8K7Us+8L5tJG7zxX5wcgakuazHhPkWc8kCt4uxOm2
+7vOujRQAjSrkNKYvGQwlRYalWfaY01WRJomqvniUvroYJqY4jcvRJaRxseYVGQ/Xg3Zj2/QeeJs
jPzU0vUVeJjvxqtFMN/YwYTDFDG5cvq3a3rbTx21VzOdham3TpzXqqahnN/IxN6DIKAWxCZtYTv5
wp5F0oN33JEu7GLqTYLPwb6pUKe7Yh7W0oj/9WOzBlSmVeoi5oMh35T+9sz9LHcWs1NBomX4VXtX
LMJRRhhw4RA7Ko4dC2Ll7SrKnDTVWoWFL/iB2zUjYNCLSm1Ek/+9cObq9rsrnn3vzJax8pqPRH0g
J9t4qAZQMKC4vFtyxO17bVyCaY/nfAh4H66KIi35btQf4FXrxmW59b+M/im5tahlWyl3dv7aj99+
1exmFLaIDZC3EVHKAoS8sDLUkdRvjmySPeSXm1z9nhDR+gAxg8//qW/e5uAk6WH4z8dMEw9bID8Y
EeP4r/Gut3rD0Nh74rGc/mA96v4Hee2esHEWZ7ky7R850+UY7ub2nLdcoZziA1nWPipFJ98t8lkF
yGKXe+Fdud22jNURqQfxXwtW8kcSMa3AvwPZOclrPj6Y87tEG2INJ4NRK/HDgf4tt0CekXEiCSKU
cxRMG9qphmNJy9KOb38gVLSmmN0R6al1yqvGN8UXn26ZYiKhH0aNcFCBDso7KwR7zHGpvWaatk7v
259+e2QnOYHg3kSG80IhB18JD0M0578GhENACdOAtFqn7hoB6ewZO2BFqkTekJVtRLzcUQ+0WyZx
H1ObDaG9sQrc68idSqE+ZsvZ9slBBu8wBWzU5VZ6b2n8K+4Ggl1Mue+/gkM73IuG/3FiZV6NcjdA
xS1jctDpQdB/0JDEnC7nm5hnnF8cTtVCcmbcDgj3R3JPURFOdNfVl7jG6IarHwM6NpqCL/mDQyyk
HpBcvKoo14KCZc6WwMKXs3wk3lOvznn4Sz9COR6T6UzP4EoMl9ubBhXNS3QImbvtu6x5jG2YeM/f
0JLGT/uty83MrAdIovt/IVAY9AlXTxd1twjr7CsvLg2iAwIRFrFRwZvh3dn2/Wwdup6N1ty7k78d
uTac4GgZMBH91s3vBOyIXh7QpiJLv5u7x1l/+RZPzEeZfRopLfABenpKfRrjoto1tP+GAM3IHD+0
f1rqK8GSNYxgk551RivmF6CPUU17Ikdl+2w6KC+/TP8k3MdYv9AyVCeHxdt26UkSG7bscLFHrrwL
gWRrfV/mVxehbTZ8ltnAQ3DygpfR203cYlmCheXFs5+T/KrGs5lQIY9ManjPxZGwCLUEzCubDOsq
TyjpqY+hTRMpWUFbMXq8j++LdR+qDfvc2hu+uY8guYktFNxyv5Motk51Dqgv9koaEsxy05GTyrrv
Dg9pQbanTexv7q4scytazDPoomIuZ/NWHnaR9GUl9UH5j7mpz6P9mah4V9ohIDUNY90de00k/I7t
p1qNcBeTucNuSK1is2FYZ2wGtWYPMIRJUTLLSXpHEcnK5wIOqke80AhQX+jH5rTLjxMp92X/nSGa
lhUJ7NVBWr/p6K9a+y3nALDNHGdoHoFGS8b4CRox0b9qTtdGNmPune/zXpIPAnxrcc3xz7f6VyLu
+kYfVHjFT8FIkGwXOtVmJo7J3/gEwDbiyRblNtP9o0pI+19cTplk3cUfk4dmX7/EzaWMvchoKeoC
sVq8v7GX6yXFKvMVp2SXIOvMOQ9qsMvOWGfmfR961yUszkOTbLXLjZXIVWygk+aXrmkJDm0EioIT
T9kvbcnTXJcE0SffrgNXlf+2YwULgWIfHQ03IuXw6jhid4PT5swlox+kueJHVohaYgp6fTCkvHsa
x3cq2cRwT6I9qgtO7HjbVT8OzDrRqXCdf3WwEcrdWXFMiHLOPt4eKGjejtZP23arOKRA8Jbgo2R3
aMA+Tbw5K6SVfWi8G/l0qCt1QGNyQ/iTvy6mW3pvoW4zgmw1T1xk6fNsE6Nbdxvwv/OAMXnnLx5q
+r8moHezex2E82oX7ddiilVJG7Xr/LTyL/X8k0fFRUIohyzfdZexp6N3g/+DZF5G6v6ujcHFm75m
4UtqWxvVoetd/k0IQuLnav4LW5rCMNtYH4qEWMUnTvfucrjVbM/siqX4TGhg7db5Yu5Hfzwr8azb
rciYVQimyY2VBRfMxmN2P3RPqvbLcx7a+uYZg6U5tfW2tO6VTx7wwfMtOinWmDA2yCaigRlRVNlO
UaCpUfXZ5sPQnZR76uDDRfojHS+awI4H42DDkTbgubn14vuX0bB2qD5XJrsU2RNkJfPNY1ZBEhBl
t40M/Ea9Tg5tF4o61fJhCn6oBfu3UIzhSpcE2bvaeUaxusrqCfjnlzPeje8642T5B5nvVEHBJ58N
vtxbHkPvT9HGDPxfdluZvmk/JnSU0wgX0tHgKYIqoK/kDPPseL9V0iATfYYnydC5oS8jwiUv/8zp
YrbPHkLV6mzlPJw4CBPzTjTovfbdrfUkODU9u493HuWfI8Q6oZ2kA7bKnoWCZ6IYommvsXgptBeN
893QxvD8jGVvFpKvmcQQH4SdpY8HoI8vPuHKdfUkx1ejfQq6Rz3vxu6BDskIEBjw/OiV/IHm2vUf
NhuMG576zDzUYBrFzASEA1GWr7Tp3k/ZXWOc8ArSn/5Y+icp3nNi3Zd5iHxBVyttWym5xFTeLRaM
PL48B4xVIp5MmevM/G9EfNqofdJcckous5o1l9u7qn5C+jFoN99l1o4KRMemy51A6mRetzlFjEmz
V9nrWNOfZXbQ1t+Z/goH/oXIDQznvbL/td24S5157ZgHqh4Qc/EcL4F6UAY1wQS2ihqlBunaQ1dt
UnQFCx1AosV+4dJuVeh/Loq+2SzIXlJnTF1HQId4hcfvla6QaOGkRlRdHOMQiN8I7nASRktRnct6
hinH/gjqQ4tLNm/ssT/2hHrx+/A7lp7i1pbVXR1iYJRl/MVuu5Exnv/WjYrE/As6tEj2tCEa+yNM
8A4ByVZ0v4+y2qGoOPrDvB8oljFvgiaKwNDHDwSzF7aJQnr5tmL7viPliDhwVrBw5/QDTem3CpBx
3Vbuvp152f1ZH4I6eVdT/e66xj5cxk0gzHNdU5XaLBGg2ErM5RVYc+OM0xGo/8NjQBTheNRO/kDJ
4VrreZs1NIvbfk3kkyBVzzwMgXGWRXJKHWNbwfuvIDV+O0NslZwek9mEwoep0na0eP2h563JwoBL
3PlA8sIsQUUNt3G3ygojIsfnKXWctdWZl8ppP6ciEBu7JksgLMOjxYWL2DsylbNqDWezkGgekQON
u+9vlg9D/yTckREZcbId3ra58h1e6KqzYmtN2AX8+bgsyR4Z3LUMIYiccFd1FhQlnTdWf6kkvF4F
Pa+6/RTHVzsbSWMhi00t/Z1a5ImWhXUBnReblCiBMdNxfAo4oFfJEl+REl4mIn6qxHuzm2E1cmkO
hY3RD0GOnZxwJ1Fvkr9YBGZN9vLSL/0m5M+YyCLVnEThlNOMK1ctlYvLvKDMoWAnCVFWLDvDs859
LfdOz3uKllKnIuoCfwNn+dEawb6o9aWzpqj29EtPhR10Jn3L8y1M07T2opseASXf9KiObhGvKUKj
AZJWX5JTWHtue62ume160Hn6fIK5RsLr3pvqR8UeqSrGPuM+SU1v48E1U1oHVmRukbM/GB5XsODt
HebllJZM7wUWuEFYV8ccN+K/AibC/Nx+jawsStNu3/YDhVPDTpkThUMIbaH26KM9+Ha9Frj/nOL2
/vDZuZjRM/+GNNZpyz/21rImw+lO1Exso62fRkCkwW+2iQEmZ4L8TN60LsHigaZ+zTl8zMgyiryR
rnNmuN+u5vsOEBN5XFFoa1sbtZnDCEntMgXcLuW9xMciq0H1oYf8UOhyHXblwTQrzJ35rp2qD+jk
ktLyNOFfY2y7DkbmJja0K5L2KdtZ+3oiIzDewhe7G4UfP80Tku5r6s5ibgPBXmqL7FQEmiahZBeP
EzXloYGcqN2UU3OqE87yYHlxkbyOAwNxS2o/pXSwYOOtkjgEDTTN7oSy6FDMBOji5IvDlIWELvp6
OaAZUqx1dOYK54naO+RT0z0dT+Uqx4Mgu+St5eGlIoFMHPVQOT4Bfq5stoaVPznDazGy5fWY5S2B
MZBfJ0dG2zx5Q/GRzwIRIJXyXrWfZEJVBJOVahjr8IOifKxQm8n1BLcUW+W5gxRrBo5kph8ej5z7
o1XN/Yxcsk95KawqCtA/oFzFzY0EfOGUjzNayngTmpYBgwXH69JjFQ+rPG7WVQ2pjb2BSjm0kKTW
11xEhJ6htwaibzZpF+xtAFaCHDf5OG2KwV/ZhbOjIWJte9UdY+YRky+bFkPxYEQJiVqBjam9E/iF
MFr6eCCzCjzMpQgUmgCVQV5HXokpa2iPYT6u6tvOllJbLK1+7zL1dkr+UR9BvZyzvFsa1m2cLyOb
4QIs2/jInQPye5EYBwP53RUnpsA/VKkCZM/G5Eea/MUOAwS2LehKfepZCPu6jCxDbzkZDg56urnv
1jaivFCXr43Kj2rKzQih7P2SxpSxufKx9tAnIp9gM8S9lrvVe48jjX0NusVBDJtb5qUdgcwDPiid
LPyRAZaWkezWg53usGZtdA4BvPAtAoziUVrH8RQRSrZ1Yn+lRICMgBLFUmAjo59Xown3AeaLxgEz
wY7K9zkjbsp0rldIvPhybr3rS7xpCO4qFy0jYXjgGrlcU/+xazqTaxf3UBqs0WpFyXTb19vIqaqz
GWAytjhZ6r5CpmTTwS1+HKwl0Vy4UerC/JsBkmmuUpNKv1Lg4u/735pBvOHzGovmC21Ok+g28WJu
HOC9xnIuFgRAi2djlYzkiSadfarc5dnJnT2y7h2dK08kfT5ADl8afjnjJHbK2ExhDSaa631Kl3Qy
iB2OqTVesg383IM5MKpCRwa4A4nnePCl8dFoxKEBBKBlLiwc2DBECoEcrmnLjVxmuFQZj6HD+qar
w8DETnklxZHeRKQrdfN9h9PZ9nfh9O9mrRkb/mm4H3rEuTR9j3I9CMwO/F+L3IVsYBR2kwXRu/s9
E9+F0v6LZ48DFuuwi+x48If3Eo2jU+b3GoBumFK44QqTV3LKunaHlx+iZ4jEVNy7bn2wFJa4etzZ
In/E+g0eCkkLf38whX2w3PCvFRndvAXmm7R6qkkdvTHtjhmCyfBSTOFwULDmMnavtTWscc/zKXtJ
uyg6Q4cDyfPfZwMgfuj9O2aPD42IMIqN9qFU0wQ5xA+sbOil8K1o4vOisKjpAT1lmjyH1XQZSoV7
ENW/1xB9q+ab+2isd0DM0BoZVkE6ZrMcioHLwcWciOL6RqgYxAjgcpx0TeXr/GHn1FgHI2oesheY
tk1MClmpGKEH80jTB1RA3JDG4CHk7uBZN+kwUQaGZC1mSbXDZX8Tbc5+f6FTekes0clXs9pDtP0E
k7P1svw8gTLiPNk0iXgzk3Gr4s6907oGPgxIt6hDdppg7UMtx4LKn5GsTL8N1sltdZQzuzy+VJN1
QnT9XVvGbODW2Wmyv9oJfsNguXRkfzbU2bluz1xYHXVXbKgEjSY7PXpJub/JYJh513OAFO0GAoEp
CYAYy+7ATKZl5XgJDaMA8LXBjR0A5AJQJrfL0LBtfPGozLoZ1RGt2G2RMsrRp5cLIjRkm2zQNmwn
m4ruhsZI2PvtWEK/9njJq6mrD27qRjZhCu3kMXS7wCukJSwOmPgw7vyyQl2p0JrnlSs3imyYR2PG
mp9jpburG0HOKGHNrEnmQ8gL2pSyo7A2uNFEo/1gBXUTbCkpHXYyS7F0Usv7nffBP7MzwzvTa+Eg
LMLJXhcHGsv2zn2f+91LjfzjjRSdcqexbq21p9BEC2RCDnmn+9inhmbV1gXd9k55Xwv0XwiIyKHd
xWlSnV1FSCAWBoNtx3tXo9ueKI35Xope7fAXZvjFK0FHUldQSpjG94Rf4/FMlpRn2kltlHgAeTZB
FWbw2jSd/W7NSXC13VkWkZo6e+eCaUdGQF2qVYE4FGOcH0fbOzYhYRhuh5d6sbX1X7XlHoOLvLRk
gez6BYrSxn+5h48dNm3hI13qUetNAlvxgB8SDVGFDd4r+ou0f0njR1+bUw/jBL79RV8ocq0RMXzS
DHB9eRIf+4ylXhZqwo8a2lBPGKkfkaSlBxp/kS3ZcdaCxrb5cy2B6QSe8HSdhUDHdBcQ62Jj0XnI
CeAISC9J9FU3mf8tpEdIyaxAPAMqZouRomPLc2NKiHoDAbaen+D+t0lCT6Y/+4Q79LQUDZSUAEiN
Wn4H1rJsySaXa7MkuANH0peaDJ2gjurBdUZiBrBPrvPSQ/TONNVzcs7pg78M9V+xDKy3WV2xgLq2
CFFf+0SMYBe25+cCtcRGK/NJTvqnMbv8WHnWRXplvHODEY6czJE3Im64aocAj7FHtso1zBp/51lD
uF06bb3DP4fPyJKnV5JfiLSnxoL3YR5PXd+N24ROo5MZCvUy9DYscCiXAyskXh6EWQ88Ju61In9g
U5t2+2Mikty1yzTuK1hTshJFxmuSxzA7XeIwnWvH+PFFVR6sAiOuylgpsBL898RXJFFwohV5i2e5
Nfn7Gv1dmKSghBPRxc7sPGVBa+88jYSEsaUpjCNyFRNcuger9hLJ+WSBBwMFlq94Z2+Cz6XytmEm
szPCGHtNc486NphRGcWqYTqMtkT3IZR6GacRN0YYAP+ZYf1CGyGT6WhwPBfYWcxVmbvdzs3xvKNe
7F00Id6wq28MT6ND/1+YdeXmZvoiBWBsMSMWBKKKnomsbLwJDCNhmM7SILIoSwWr5eSpiLJ64q/g
ZLIhv2tTqjtbmQln53SjoUWCsw5MYdeP2S+J1BmaZg0iVBUhBoUW6ittJf+1NBRAljWfxnL6gFBY
2k5LOXPb9mQ8zClK2wAkNM/VfG9Qb5aBnR9Vpu8zi3I5NyOEO/cZKvyw2Td18e3Ey7MsJrwrlzET
1yAlGQ43JkEc4TSj9UNbs0+6mlPcbp5yRijKilJOUVrU9b0Xe9VDMTkBdxGVCSyjbnyg6vSWJmF5
L8akADQpIN16Mb/pIg7xg/Rivg6+pLerHgOEuqAL68mmaThke1WMvu/FbNV4LO3xoF8ID0jHLR+9
O2T90vLmA70yDKp6LSn/ola2TH6cMPlkNFku1lTV7yWYkDu/JGUD1h2vUuI0YuIMcJcnEW5TzjYZ
x3+d2ZaPpgri32EWVgIfHmcHPw7uY66/J63d7uQaCAulQYcYqW8hR8ntvCgXazN5WdTHu9lhmnUD
zKdl148Hz7Ug9ROqxdcMPLkXmakOLUKYlVCbviuJMcDn2uwdTEQRAbmgq3MyQ47krdlhvgVlzScb
tSOYFY17Sbrla00OBiXjVEVxJzu5xQO4GJZ30qQ5oHtiSTiX3bvs3reYRtY6rvD6uuiHbUazJYjh
ZkfSmA1Bu1cxGMzLol3ejQWm29WGwzPhfc4TT8tgZ5uRBCXUsOwrJDijIUkNlOwd6Fbj9J/6Fkgi
Rd1HbefGu97oXHCfvN2quSc2pA1ipg1tSaZuhFdDZmFZkSVTHcYJ5nM8fUSOm+RYpbHAhovkhzff
LLboYnmHlMRBBM296uyMe4hGXNTQFD6TPI9A85a1lBj+14LdYV2aig7wghoOBrgQgCrGB6KGsoqa
bCad6CYMjEPiVVDbtVGfdgm6BfGQYBdJorRBLqG6IV6Ba+U1xVRx3K3Hpbk0evg1yesdHwUDGQqE
OL922ikPfefCEeFQcgHRaU7L+okYeSOMXxLD1n+Sq5wYMMf+R5vhDzBWuGm0ZL1i2i+iMIb5C5Px
OPr/UPGiL5Ct3ZB5YBuIbAko5kaXb1Xr2Q+4G9Q7IUA4b2+SeR3Yn8NQ584mK7XF4DeQRpaQdHaA
NBgOwYLixiW69dre9I+5DUjls9ts/KGQ2zLhFsaVhUnZ7cNrW9poGXvrVBZTf49HoEFlmbWANsLA
YdOU78FSfidG0HyxuSrUSUnR8P4zmYwdJbIR5AAe/iBPiwtBBR2sbBPgpe+L+2YRf7HKbrOtN30j
8/1pZmRQU+vfh8KYLnEa4+alj7SNfLMdhw0pd25CNoPoeUDwWAFTAexPk7gx5qFh7p06t77iKaYN
USTESs+hvGKg9M5SEd6w0qFO4UAxNr9K5LAb/P5gBzQYGxc7RQIZaGqzB8+HIsYrEeUmeQXnWog8
fMiSEL7apfxwTgQgvwFPIshlSabwox1QbhJUIbael90nINutsqLEfo8HVgmAlrhOoQeoIv2lFPOx
8/Rj6yoAwma8Oto4V13RvsaxlyN7aAEF1Og8O4ivYUH68UfavQlv7L7ogeLqypevdA+kFzdN1IvH
DsIePwHWOhjUKZl+mJv6EWPVcxngnnIxTHKPc5yulrZ9G/JJ3Mmc6c8VBklGGaE6hVvrj9ZBoPqN
Ged5wR8o782mfG2Tm0ls9qG0Km1YVIkwGN1SkmTUqgVyIODKCEAnVnIc/spK/ppuXgFIIRESHjR0
SwYVL0yeqDFqHIMcBpPHNN5ZGfW3lMC6qPnpeFrpAe/0yEwata1R7USmPu1RkmzeF8FlHpJb0UKI
gMHNCW7rUsDDmQ0pIqiL1LTesffKqdHuZ2NYW+spl44Fz+paBOrn/R/14HJTFkw35YL2ulz87ww0
blvV2UfTVNhJZpafpjSWVU5GS6RmvwVAWOA7AiIvNtWcyu9GmvKLiLSbnrsAmdy4HayZn/ho8IXb
cHDbMwyko/zm0bJzi83eTNuFfLX8GUiDrZNrDElCT5ttVqdjuzd06M1b1RUuzZ/BZB0oR9S8/bGF
3rCbYwJ1ErTir+wf4tA1DeESg4V6UOgi2HokjANOmCYJj5ThXq1Eq++SV7vYGIHxpmfxTxawveTG
VVuytkmL8kfvd3RKVUeVre/12I+v/BQE0KJHI5WltyQB8ldZEftnKNxnE4PkuowNHzuSPWzbEiqf
sTvF4WC+OilFJXvEIy7dn8HvGHBLsOz4m1GyPW9b8pgOjrdg/y2DWd73M/hb64c9f8hje3Lgxil3
yS9p0T8sHeY+hjmbyaxo3QdJfiCU62zClTI8rYpK4f7HjQEFxXdCS6NcZ/3gg6G0L7PQwYNBOcl2
TEd5ioWyN0w2LVgnwfKBR4T+ynfTkELZsPstbrlsSE+YGEffuCoipX7IxprOg+uOJ8fuu0MyBfEa
6AeYMhz8vXAXd21Ic2AXMdWZV6yOSpdnjVgsvRcIky5jKNpDFmTBoewoXQ3cHOuqHmpgM8uF6Jiq
+05ztMgRgA2o0rmBxhiOOiJJgPMMZJ63gyMek/GdRBsRFb7y7urKbj8Ks++PbRcWD/2UxxfbGfM3
06e71taGinSRzdtxLuCdiLQ6+vAZTIfKTfGfdPPR9cxvypoR7jjByqzJVpd5aBxGzOZ7N7HVxgMd
i3LfafZAJAgWbJPjPOCjxaljH3WViS9ltlY0e5le2wQdrE0jfyn+L+1CIoiJAesefRhqM2UGGFto
xVtrtH4XNbyLGcu9mZvzZwB0c3ImvNsw8fWR/PviaTHR1JnlNJ0RdIshwpkC79zL58XLCIARYJSu
gYzMEPm/xu0Yk5i8Vn04uH/+4PFOMktHNJrPj1i47GiCqFrhM7NWkPlgrPKYhfMtQ8hooqnIbor1
seTwX3S66dH/k/XDfDbEOIf6pLG2wRTSD2pCrap+bkhHAMPy0LVIb9jw9pP2ETf+qfMt+0/b2Jv7
SbEcDZmxbDOG8J+CQKbrHJoo1tKWHYDsnrOarCvFzL+ElfWrLh1gqBh0QyaHQhC1NlbxdvITFxqi
NZ4av/DWhZhwy8RORR0ZcobnIuzid6Ga9JWJI3zva3cBth0X3jk8zVtvtvyUX8zov3bSzXc1BhuM
fziLAYba+i1thx7mriiinujSrRot8SfMq4fMccFb+tiWBEhuZQJb2IQJmZukUR3rBijX8DuNB5MJ
nIS18t3VLbERNV4K8MY5e6PQZ2YpwRtJ27Oio34B1rkFrJ6EUQGupMidmMHZvQFQjpVRfRC4V6yp
z30ue+PNCqlfQWM9ngmv6l6QRPd3MNMObsQEKMsq4lOIuQ8PYZt8g+VQUW9iWQmauKPHpUkuUprB
c1v2yNxKDdaydN6ZJ60h38L5LdvOw0yg5D6V7mKfPDuph5/JN0S2qfOgPys/sUDc7ezUIeI6Egmi
d3IUGl1TTrzNgKXUL2mo7fIZzMmc7ZHhF0dTHIXs3M6+ImUXt7csUHSAtIzltpOctxvPnYK7pM81
4LTlnFoXA+Qs43m/oI1/cmFNkeD35ZaZlEoXDAhnq1ggNnNRr+3QsGhDCEk/LbN0Uy6NsV58X/tg
TCby925unJUfCGKaCtNDcjsHb0MGGl/YTlKsK2d5dRYHEokQKQfINE7Qfs5Ikpq4KfaDZX0VKRfV
3MywD307L5CfedO9L0WmENbbNfIBOaUUhzaKDCffcq6B1Y0A77Z7l1Il/BCbhDFNIzKZScHHke61
bGTad7tcJ7e/IXzxh3L4Z1tgbn2PQcBGd7aGNJDRoNxwI5ei/KFqtzsXTR6TIxeXWkS9AxfY+cK6
X9wmwNrdedtmyINNyR53lE06wP5BSvWiYlJILe+OPp3woTU9xWw/kIlvgNlpBHtzRg7qtJTLC5G8
9X6ptXW1HENEYZAPV5za1baxFzKMeosKSbbSqBFu/K8cmT7AKpkdFsfc4YRFwNFz2md5RvxWhWYu
JsxwVwa1RRI66DoOcjRbVO1R6eMxwPX6S+d9c59X0vsmRYAQNw84X5LzuPCRYfuWqTV2ac+7Khgf
1rj4x7WYLHlZmhnxglPwOBFpSJP1SL5MQaj9tpqtDCt7Eq8HXyQvTg4jx/1hOK9mZ0hs7INxpq2V
MZ9bYgdsV++m3pTbbKqsK2/BjYEC2ZQpqCgpaLQVjDIkPUh9qjYOVgYmtB2QbrmxzCx9m/zZPEpT
dc9S8YSgupBILAUN24YBT1q6poGCM23IQCULOSDjhKBZSLGi6j6tNGt/9ExYEHi8otmdirs2kc1d
NU7fphDJHVOF5LlC1Rx2VNRrsVT7UDT6ujSVOOELJjgPGnItBo+cGSepMBLilRsDTvimg/Oox5b6
5wR+LswAv7KBIuiy7vHptAQBI+tbNJpkgpQJKaYIucLnQ67DNul52Sxg+xunzohZJLcHmDNsngE1
Buw2y3uRKPelTxncdIpFoxoHQeBjEG5Lz5V7EwRrlWfzG5luYOJsyARzCBMAgwaVte/azcs0FVxS
jC0QQsTAYKefdi7hiX8pUrJVWet4b0pspJ5EhzcS8gERwH5jZYTqu6LQAOBhtoUdc3aKs+2WjVTf
386tlY/9clVx824qyhRwIdfEVanuczZR52ZefBcLTO3xXOXrjrAp1CvpX8bouhLW9D6PCIy7Lnb2
qS5fmJqGKDCNp9JhgFtJ7bZvSpTIfixtnVXR/br0cJCYgNn+f6SdS3PcOJqu/8qJWR9GkABIgovZ
5F2plFKSbcn2hiHLLt7vd/76eVhzYo6cVkhRU73ormh3J0wCBD6833u5cQVqWT0Z2a2Q6EFbckXP
Lj72X6syBalWEqJcadHuCqNf2axpEhMk91iiidwIQjKusJMyrgJfNciWQzpBpsJFz3WzI+Z9EEnC
ORDLEcdZZY/a/MFVFlhJGrBVxlaKrcH6WIcOBVylLGevCy7Eg7T6xyDO/VvddPWpiPJ+ywUJZt+Q
RZ9obqAjr2EIR/gWh6sZfdRqrqMfXhYV131Rp9dQM/ir46M0YFsDVbroWuuUJiV4i26xkZIBXoZU
Byr9hAuZPHRzbt3TDYLj3eQw0nrECrB2lnkIrJhCZG7tBty1kt/twcxvWXMYL4ThL5w0IK9Fsji7
voQeERWE2UVRKzeNBEMF+cBtr804LUtDrLTKqdTxlPZ1Jrcjaux9X5EwFVQ1vVa3AGAXebVmdgkT
6xqJP6MQ17MJy0aG8I/hcEIHawtkF1CUViNOWnsxtw8pmAoQSfZp7NRd2gXl1iyCYY/Zp/nsLqTy
YpEY8vVQQiq7hqRrmzdOb/yw0qHeRY0aq1Wvynobx1Z/9BJ3wCc/fkZt7a85e2HzCo2gN6jMnedV
03U4K2CGHuMi/Ob6XdUJk9sX7rhuFz5jcZPtAigWGJ4l46nICy4arQepyeAqsAlVSV1vwqbwHJHt
o7lxt8GU1u0OahoN6tkb19IxuEQKOFy6Hmlnju21h1h2Oukpx9XLV164bP3JXQju/yOw5y8gVwjB
mkE412VRCGL00haPc1qoEPzpvDUH0bb1L6tpw/vI0frOD2ET18QtnclMW/yp/Jp9Mk1i4PJ4Kgqo
6/B2USChrAkXcnkL3+MnnWP71s/H8GxptIE5wDKWJvhxiTL9ZYZ0WUGxEffR26ZNHqC3zGb1WBH9
dgjxL9mjkUXi7wQm7iPE3Q4llqhOsNR3FOl7Q6AIaiwwXPizzkbJ4Hngzn5QfTnch3glbeIabYTR
VdF6YFdeJ6PnXPc5mVHumD8FBM/uAg/FbzIVA2qhUG9ba5Kf64LI83agrrKMNt2JaVjomExrpopv
caAhBmuD9dzzSUmr+cntlsbqLNDVxDNKU/xKPom+9fi2zUWYABef7wPToqHp0XFQ9tgKFDn1MT3N
Wtli7GE33pUNuA5zNHMxdgpokHyWCOT7bTNH01e0Hc3aa1A8R7nXr3xnMS63Jq4ztYZXIUuKnCFN
KBvbIT56cpzWKu8+5RUAVJeaxsodDLrBmEYdhNvr06DQBaxUUdGPq4qGRRMHYqTJXZvOdJ1FAuvY
fow/+2X2kw0YQ/PcWVpDRfzQTf74yc66gl0pRsipXVjiTii+TrivndQ4JdT48H08CvcevDz6klcx
Zv0zfA7fHcNdaILqK8c34XnMstjDR6DI196vwM2eW26bvBQr2s/EJ1yXY0Wk4eBS55X1xPrAAo+j
L4IgAPBofglwpYC+Bs3XxDsbtc0cbORIE2oV02zYBNUcAS4bsgVVrTJrbUpeWTu74hMST+tBZjHk
D8nvxNF3sAOPW3XWb9LBpyIYUQCBFPmHGVkBvF9YdGMJgmf4ND7inrau6bNhp5FxyLo6/J4aDu0D
0LKDMMb66KVusYFzAZc6x9jxmGZWy7FqtCNTQ0lLZEFyItQTlkrf2DteUribbO8XcbiQwavAu05l
zZ2bbwYT8XLmCh4ZILleSkRA7WMPHvhIVoG0++k67Sss9aMi2FvcwXbT1ANfjsFiCILfBC3luMKe
O2i2SjbFPtax/WmQTvppigKcFdwyXgwr5MpukFwGAy2fjgrFFW6zC2vxrSc37zzhLYuTtoX22Fec
W1LtBnXli184hfYbs+8crPecwPoUjGHzaOkEViaiHkD0pgVCaniqxoAGYbZdfayVEX9WmhpZtNIB
Mem6bZ1DMSuitP02Yiv5ULQB9p2c3886Qrqa9NwSMQzHkHSAIZCoRuCtO2FvraH65b0j9zQFKIxr
nCSx+BlpAsbjPe7R1tFw7PbZr2x78Rcb67vewhjE0EmzttLyJyiD/NV3Fts5bbitI2KuzxoPh9lI
oHCgH0ANo5yVX3FPtrowe3bSRG67YWy/5h2XCtxIqLEH/WJJTowu9OWOEgKWi7ZrsPpm7O7Dyo2u
iw7U1IKuNsp+kbXIIWTXsZJvmqY+d3f4Cu1UGXdVqLNzqp3qXgBogaiCCEtLofJxZpiY4+RAkE8i
Qhgwz0cKMrj5Tsuox8Ku7Ui1GNxNaIr51rMpJVAMgvfQV4HWtB0xndlWcRltOoIm0nj8BcM8P2ij
dXfIiqc9LoT1oa+IEzBhaD2nYhhmyNeqORTsGBs1N+ynakxOE+pk6LAWwbwx1vR+RQZXmoJlShge
N2KiHI8GVDj4U7H7FdYvSh+KNDtdjuG6PjYGBcVM1NwWz0jSNBvCGh98Df8Wn7XwzkJwji0/nm1X
nYz1vnOHDCG7U+39am5x4nCn55pgiB1yefYLTAHZ/pGz0i1oHwmVwEhLZQ7dgEVfQnlwsOg3fR5b
6OPmYM43Y9USFko66h7jVzyBTY7fwRLGrdCq33H1EoehbsMfeWkZV9KPk/VcjD96mxC+tsiiv3JM
9+A8js3OiodyNxBGu7MBu3CzCuTOmiHs0inmzkgWwE6RyQEzFV5aWFiN2qcTcGMcif2IM/dqkui0
+8Cm+xP77XaWjQvHlNCMou2dr3U5ANUtm+2Eru+ql4aPFBkMfBWN9ffEUPq7mmpaioVTFlcYANcb
R9jMByYCQfAt62AfwpzLt7Qh/IMbo7vxyU7Z5qQrYxThGockDOJtFHQGm2uQb+UENbkS+q8W4GSd
LEZgAD1494QJhiYWZjrtXIEZYrzBPwIt0PJsjIfALNT1kgX8MOJeheUCpiSIT+AqdLZ15Sc08gZH
6HvZ9uTtaOcblYU4EQVgXDv4ClKk4DC1ljgrbxAL/6JNt1CoHNddR6aL81JTENyRJB0GkIkXX6U2
DO4UBzXHw4kZBACr9fSrmxv4MBZ+SfQX6pvQm61rIynLJ7vDc8ZBdLbtWE5nSQl0jHEDWNcOrJQ0
joMbl7bUaWDpc0i1A9wHFAF5Mm+yvsA3MLR/0B+Sd8jPXyD8Ac0RdrzvB6fdVIF09h7XvyMBFNa1
FlOz4/wt9+nM5hfXuYfmMxswi1LRLkoa7xstuXHFPdJcVRnUX88hsyKf4mYd1UAmLMA13mXgJRl8
yhLrkBUtmPgH4CuGSAgBbigRWY/SRHlG9vV6LAp4l0YPsK9ztVRy7mcsAlBHYBqE8Rz2hwhbwkWY
PoX70BlIdozzYh07xguHfKQwF2NjGuJZ7WLfDU4wXeECzsCkBmmym9oq1E6Y2RNYV7CtwBTXUy8M
Ck4jugbEC7eT4VIwZaX51xx6X2pkL1+c1OCT8nPbu3e70bxBX1zvvDSipkLuhqBektGLcTGOFnD6
iCLTm3qGWBNmo30IBPSSAEuFGpMPl0bsLV1I/WQFeEdzK+mvhcnqmIu53ITxjKdXiGIwN4MHLEkO
Mxl6qLYq+nUkhlKDTSngFxpGYeTpPslQV1MagOE1hrltUhyBQ9cc1oWZm1dgvdhTpFF5bbrsQ2tv
yduRw+SeDRNWUAsihA0YIp6kcPdZWc7nZnb8ByttzBPe2/M6soAHPCcqDh6djANUWxwOLMqZXSYw
Cxij/LHJ6Zez4YZXEg9FF5L/RNFc4mq5GnXrbgbSabYyr6InlU9kgIATwtkEyj9qw5ZPUJzsXbNU
FX3fl/tWgD+DhKnrGSn5IcaMa5eN8GijqMd4Y4A8jG1B8ZhEbv5g2GhuuTJPcLbAv5O0/OxNo9ix
S2AERwPm0Came5+GRrGDzuE+QurE0SPVNKRgKNDxLCykq/RpxrTDWb7oup2ZYOmxGmmXbvTSHHJm
T84YuSbQl3OrgurReMDOuuVsgEy6hBqaxheVZLhWpGH9xchG7LFoFd7iFc0rbsvsHht33DkUFpLN
XDYb3x5KvMBNEPikTk9+Ws6fCwqwE6HUdwOuFZs4736xqXBF9oKOehB7eJ9ME5xFqHJt6D4rh0KR
rAyAZgzYwCTIzGjT/qrEJvDkZ6A2dQUmycuEdDxKCyZxa+5x1/4aao6FVd6FmB3DAfPTvjQ3rp38
helnwXLFogChaAVDCQIv/hzW/RgMzwhLvjf4XFwNczg9tsDlG9qy/W4KcK+L8tajIgidGxprxb7x
e64mKKUxVSApJyD/6G9SFgppTNk8MIs17jLeKknoLWalU6xl41T4DHME1WS7v5CtnZ0qHdFC7Kln
TXMOb7jTVdxO4L09lDrJ9rr31MafgIcWTg5i356YrTRLz9D9hvXA3kbFDPWnL/SIPydYZpNHUMIL
3z2NokQwm5zm6r4xMT/Byt/8Zped/SMSi5GWizbIwX1lHeN5emP5g7t2umTa5bPv7LTp1U/x0IAn
uFyPiWw2QWfC8QTj3HphB0B0Gqcu8TMJMRzcDW6wcOQwFUGDVIdWdJp72Qn+aEZlVVB9VKXxUi/M
4aLCRieH5Lcnvdu9ptmXbMUomxc/7MKfRoEXZZz40c6qop6AxsXyMulhREN+w9ZaAmf1ZfcYwfF6
Mina4OEiNnV7EKuV55NFFJdd+IW+sE9ZniYPA8ki9x6W9DDtpxbrqoGIMbuiZaCg3vBv8ePgSnWw
YUhcVR145ToBrIEJn6bQYSP88k9VkldAJlV2xW41fxGyNI6CFv4+rTq2GIoVq6NyghzD7TB20d35
5jOGNU+NGdx3WLlj6Q++lHpfyuFL4YLrWYA452p09XUA3xyeBoQ6GrAhy6UoXmJrTLdJkBRkJruL
gJwEwAdvLswrkXXkKIDV7qVIos9iUYSZrhWewMuSX5mkH21CJLs1C7imtdWNW68d02vuGsXdPGZq
Z5CCtsOlhWwCJ3mMDFkV6+YQF8S64BfnAdNq0HWCUTZ2gIPyIdNbCd9RXYXZDfJVfEk6n4ZI2Qok
HjE4hMb2Z3FIaR+jfnHZ0Hic1kMGuwSqJ10A6HyjjOa1cOtiy24SbVuSIhiCoIuBe+tmIn6T9SBr
qPaFP7/4RapYAQu3I4+qY9AEMUxXA4d2k/8Oh2R1b8+zpD87FhtPtd5eS6bLqTEkMH0MvjD7eQRe
Np/JNLIPTlw8mFVT7YB7/5tDh1ab3PGVNXpEHCXjNz3o8gaZU/jC6TbewAqBuIMrKOJRG0VVR1AA
Rk9ddgcmPD31BfsBjdjiMKTul6oa61Xt8iO95b/I2RIVeTdc7/CdhkegpqeJa/hKZnO0x7NPL+Zt
aOikWHo8LUuGj+067ngXeMOTvIIYpeNSonA0XKJWgKLK6wBO/SpyqLO8Ntx22BPn6GcHsaTDtDj+
el44rFv3rk/C6kuhMOZZ0oyCa29M1BFWX7lxpokOqCmnmyrONAd4q2+tHKyMcL90H3Qeq6Z3PahB
9OFpCxK8MXn1qQJ5vqOpEWEOm/+A2xNsMY4O7pywsg5jj5VcTCMRfpHIjjoI0OBmotj3EqM5v6uD
81g5L9jT50er6BH4ykHjsu/Pq4mr2y0JU+zPcMrZM7ixW2PhPzgOXMnALUFWcpwdEzqaYCE13SPu
PXeji8YgssAf5IAdURuX+rbuG85RTy11GtqPeDQTkEOmbjIRMSUJcQqseGNLfmR0iDQUK65vYvF7
zg8d3yRmt2xYQ+uRYBqhRsE/o3mwJ034FKfmjREQvwSp0UCOg2UmF9eII1WXP4Klgs6rqv+lRd+9
ZE4X7FISv/CZw5ElNPx+D4CZfzL7KSAaRrU0uHCejWOoOq40JyBrXAh9yCbXrYvumnhRsiUEBgNq
4iFF3V43LnoB21PTY+NWAoDRV0doOejDHeubxlMijoGc8D5sbZzcSB3HUtPb21AnbjHzihBmwekg
3m7YkOPVwcIogdNS+MQGimrLR2Sm05JwhdwfcYDCyaf1UpPMREsdS1j5O0f23lWVzeXesCDTdLNR
H/j6qKobwPY2dqNNIDJ9ncKM3VDesSW13dcSeuGhgUDzUOm5YW0RpIiTQrwDjx6uMPzkm3Ub6vbJ
1F98y3xwU3vYxMWkTrNrfxW9jZ18yvHa5jQpYF7qhw5R3SlpOfSKlvVR2TC0U6MLD3RXYowbSMuY
PMKy6wo6Fs1VPhJQU4ovQ2JgS9/p5m9y85BIFDgYbnO3QZXdTM3Ept8U15aHWkB2aEb5Qjs61Hl+
wF3LhP3dxbRF7eqZwpVyB1YqnjBJ2rEPKrO9wm2LhYtHkAF1iTts9kOp2sQ5MKwOdmxEN6wreUVG
24yZ1OwiJgwb4vmK/Ce1ECpZty2/EYqEerg3OndlcUOFuiiQm9RQQcD1uKW70mLDhHI0JjWapATx
jAEH/UHycbEPWmrjzChXelUjtYr85qmu6+bebMh2DCqd7INpJMo8VPYGpu4zJADagphungoOn63T
BriulzScFSrtNfwe95DGmAnIzmPHn8T3bnSrU0MXH6ERLaDGgsKcQu1e9SQXbQZreB77xNyjuNc7
nanuF6lFztHyYrpHnvmCXV+2q/FdffAG7zl0NeS2GgSBBtpPiL7Wlu4NF9UoJTDbwO1NlwO0ENUR
pdU7YH9msbcVpZqFFhyzGtvfuROqQEWC10YFBtp5j1SuYhQFX3wps0NnyOBO2G32oLg3wh5vR4B7
IOoji+qlaulTlFnBBUKHnEZ+b24HYUItbSxz5bpGvhkR8pJUkmNVSB23HmeEmTADi20XcPy1Ph0n
AvpCJHLRuB+NUCAEApABzZlaIrPwQ/Rstz3GZF5smAqu4qE5bXWa/yVIUNzg85T+aCeAbtvtjOeK
oC/ABtmiQlQPFRXmLQ02fKhMf/xO2fcNtpkD6IoshhjUcVN3AEdDD00hjoufPByfdDEi9VgCR4qY
bpQuw+Y4pkqtmrqq70O2nUNY4pcJ748OBX1VkSNjh41DsgqNDIEkLrHjW5uY6I2VIaJVETcod/Q6
pPr+5F8J0k0ostwJejEHmzljP9MR+wFpCmZT49bz0fN63I5DnTy1Psi1FjQdmoSjwTYH3iFI2Lot
DAPsra5xyq8bKDrDN+ImgZaT1MVgxMTHHyXJOBYH2jTGOkmQQPaWnLZwqjk1TcQU5kDm0JyjnvSI
fNq0fSv3ImlQqNcT6Qj0Gq/Rn5zjJNFfYATF6yqv3D00F+ydcPZYA/eH6Ac6zn8I94hmTIjHrtGc
7NapaDrAtaFNoLhodFMZbHXv/hV4XR/QIR3H5bpvYGWFYgoVjb0phkkB/vpQlvHE7emnOlN3dCCs
B1SBcZBA4a+SmpxZEjEo69rGeoJ59FSdSI7saPoT5NNgDg5twbN7Wq02bozGgvhFXpN8Gzo4WsIx
cDvHyhDuWmAfmzIAUYGw8dMZxu6vwMG/UGH0a6TlLw0wu4eGQzD2pKflb5f91ViZ2vSSZn4o+Lox
isBTcLEwNdmA15HGwjsL8f0xP1d4aK6Kmg6lTtWwqRwz2dfQcq8UlRUBiZRuq4bjFt2bmxxq4p5w
N8XkLNLoVjpP4A6cOPWJJtb86BCM8In/LckFbWhssy4ytqoLJ6R8cJFgJJo/jQ4mJoBc9TNxZMRN
IRHcUStejVz8D1SPkt+RmnM+l/a160Dha9CwXHEr7dEZxM0VHA58rBCuHAUtOzxDpItBSGwfhZVE
JIKOO1khRS7pjmJY3/eGeKSFjTRSCUBJx3WOyqei5IRA12TJYFtmU32Dfbi9reeswiCCfAC3jpC1
sc1lo8QZyOZH/JpCsiwW/w8AahhoUbRWdYd1jWND5QxsY6+tPtrDnqGJgNSdZo/svzVKdZ8FNl14
q4Is3VcSfhk5x/Z6Ln0slyXLr47wciFl8lHTCN+5/tlD0EBZt0SSmDMs18qAQWNz/zwBDuJAjDoM
4ufSKc079T2gPPha5TTE5j41T0OY23dhBhhrwLt/MMsSkdroeSjsYbXCh6zB4216uvS9kV5B/HZt
y7p2BhSTuJR/m7uFMSlwpTUj1OTcH7tt20bfFCfhKu0BKoDV1Z71DhinBoURDXS1CB/wPX52ECRM
LNkWd1bDoOyITY9Wq4XsiPLNu7GJIIEOM9aP3ICtfY80HDG09v1jZVl8KnFPIWzF40FwZkGGNcZb
F2TbPIwVNGSSxhK3vC9GVLw+DCq2IPAxIWq90mnK91Zqpi0juCfybBzw7Tx7glL+6LYOu0yfkWgc
ESTsePADsOyF7MSlt8FL1kk2czbhKEYM8cqrEMZOIRu4MWJT1vIXXceVYT/McKKg5EX1E9EwYq/L
dPiUhLbDQcKyawQ9VJpnM21knGR0JNS1EBDaOa4tiCqyo5sKiqWUW+H2lhf7uZWaSMyWgE1NayDw
IUu9Hzj+ZkC71FqhN1Uu//qP/1O+PD9EVLb/+R/W/4XpRmhyhGsx5mjYFDpP//TnbSmkJ2xJ48cW
5kWeeacCxUV7Ku5RQX8O5nJdWNP394f4IwGev7qpPaW0ADqGNvX7E5RmKmgNFQZGW8/JtCHam25Q
Ml3/u1HE76Ooyp6TRWJ1P3j6E19M8ckJwVuhtBknqmq5e3+4t6aFCcFOWGhPKiV/Hy4xuXvLyK3u
OQM4TSf/gwD4j35/+fNX046QP7Mq06vuq+80TQja+Xd//SV8/tXPl0CHyKT566tp66b7wt+8//vW
8vwF3pdFfvXzP/9DC9Nmul+9n2VRvBoAsa+LCsyvsMC904+edR/0GIxB50NRusZjDNeKBjbt02w8
vD/yRy/u4ntpITyyw6vq3rCxaN2U3QdP9tHv698frCyzIXRMm4mB9ojuO/yXE+/9/vsTXiOGOTMz
+Yw0+wHQ41+9H9v8/fddj9qkaPn9gMavpZDS7t8fYFk6f868S3gWvhYWSOPvAzR0gcvOQUuu9acK
BiBuXM3L+0Msc/jOENbFM4B+EwxVBHglqXELHWLVdVQ3+smAe5hzmXh/tA8eyLrYvzQsIajxfIro
ViCpD81VrT5YVB8NIX5/Z4VMPTktXzvchhzVNvy3+YMh3l63/zMtf3+wrz5I/KwCC85edQ+BsehX
NAref0sf/f7y569+38daPIdlVN0P1JgIyj+9//MfvaHlz1/9vGVwe0lmphy/oaijQQhj7V8+wcWW
RYRg6kSpru5rqj12pw8mYPm//7FotbJdj8JL2+ri50sOYTqPTX0/Zjj1UyTH8brnGuFP9++/qjdn
4tVAFzugbowMOl1d33t00Miex2Lp/QHenAtNajjseUXdf3H2ZS59U6uJsfle7Iep5Z3qnLk3/26Q
i/VEdOToOOR63zsRbrmzjcrYpS+XH98f5s2txFNawx4X0rEvPu4um3syESW71R72IOTvOznhcHn3
/ihvzr2nGcHCosO0LqbE7htDEyzEcYu5nn8tCaTcOF/fH+OtaZdCSFd5XH5t72IMAs3a1pd9fW9g
vqd3JSrEfzfAxcnn0P6sZ4cBvGbdVd+jqv5ggLfekjItZQopLB7h8gnw9OUNzuV99twQ7TfuAW3L
4vT+U7y1eJWlbS0slC/68jX5aetjE9uW9053MtKvY33bWh+UosuLuPzSlbAV0mipLUde7FXaS3XQ
ZwmEiJFkB686Gaa+tfGaToLgiJJiJgRrzD94eW9N/+tBL7YXQOK+AlMrgaZeVsL78f5be3NqXj3S
xdRM9LmGrE/Le/BtJ7jyI4CyTdud/xejKMoGmjl07dyLjSUPdExlGlT3AEfRWYcvKvk6iw9Okjdf
lEOPxiMYXDr64osXJkB3CVf83kmOaOmdDyb/zfX16ufF7wfVrJt+QovI5NMUj8U9hxUeSu+/pzcX
mOM4yyrmzq4uSqw5K4tYqLG8D2j3jTMZRRZGiEsPOQFTO9jyf/XK/me8y5oRFqiTTgnjpZQl2fxp
gv7w/hP9XbL98c14zLrrqGWPvPhm3DbDk7rzi/vahfGxD2Hm6h0Ga3SR0VlmP7Axen/EN+fp1YAX
30sUFpmT1QyIXyW5G6G5zorD+0O8+dF49Co9m/NFXl58bbsmODtnCCIrrRGX1upnZbsr9+r9Yd5c
Da+GuVhxfPb27GYMg08C+Wx7nPgxGJlkvOlpWgUM/P54y7d+OVW2aZnKtpknV1ysvgq/BMSWYXnf
5HeJ/zPzt4l7qjCw7z94f299qa8GkhdlPh005DGagfRfUXGS6vb953hrBdgmsIRlA4Sa3vJeX5WU
JlQviyhAfl4S3AadmJyRD57gYgWwjWlnGUAhwgDDuTz3cTcFRktlf4NDdx0h0XGvc/VkGT/ff5KL
FfD3MDYjSIiSwjUvr1xTTAr8SPjrjUMD3QcEXxjVX90xeTETBcnMw4eJpO4P1sFbD6cVYzrspJYl
L86EMB2kZ8T9fNOGPjjLebaJ2YQjB8fo/cf7YyALsqYAanFYcVQ3FwsOE1K0zJgdnZV3UvkXHwZw
ssvcb/98FPZtB4zK8niLFzuQ5U+Zmzj4JPT91xGZmolDiq8Xa+7og83uredxlIBfx7Jz/7ghx0mp
YAb6EZFk8oj77V6BaHZpcUwd/cECvPiElmqKU4Kv1FwWOv/5+xrveps8v8qJz1N27VJG/7Mi/e+f
97SDz6gplGKj+/3nJ1EKH2l9eCYpdle5yeeJCFanmT+oCy7RpP8eZ4HZlOdSGqqLuRk9kzbnWEdn
j/xBWSKW/yvASCm58ZdoPbosn8p8XEE1hJj/UIjxgwV4seP9v+FR3JieorC+vPDotkhotLRwfga6
SrL6VI7G945EXOwwj3McP7+/Ei82pj+GWyb11cY0j5iXhHYTnRNBFAaGK5b9NZz37w/y1srwvP//
TBev1FQjWpupj8750EBqOHrNB9/TG0/BqpOuvQCk7IIXayMIi8lSA09Bq4EUF9TN6jErrv7xUzCI
a5Gf47hstBfrm14CjBvs2c9W+s13Hj8qqt+YeJeVTZXI8e2wzn+fCdadWUFdiM+lWblbwxHyOg9U
/+yVmH9DoIsfPD18hJ2++eIE+4JyLdM2L0uhIdPBPBAQeUa6vxYaFrh3hWvsP9+ECOhVdMscm/d2
WZw4dmUQizgz/xJBBBmP42Pc0LSzPpihP84mDj9GYSS+W4db3e+vUGUh4nHbTc5tYsW7SY/mri19
b2MO6otmX18N+OgQxlnaHyzwv3G5V3XK8hl5ChiSm54JTnF5mzDg9zgZXbuzrMItANIeGGBnFPr7
KJoreBu/atu+SRy4CFV+Et1f76/MP2fRNlmRnqP4BNjpL5a/STao7syoOJv3iCexsAzi3fsj/PkF
/zaCe1Ee5bDDVQnr+Vz2nv3QVlX+PCYLr+z9Yd58EMexlGKL96iTfp9A5AQ+GncCNMdxl/8cO9pu
/wywYqJsNlZOJ2AxLf7AkxZ1VTXXeXlWMdBCTNd2Q2R2uX3/Od5YDwyDWEQ7ADG0bS4ufnJEk1tb
dXk20xRHLYE/W7gtvEcZf8Hz7qRnC6kFKey5B6Us27w/+h+TJSwlKAE1myH/eLkYp8HRc4V9z7lp
IGY1sdGQUuk0H6BZy1z8tuQvRln+Fq9ODiMuAosM5fmc+/toGjbDjP/ppLdwX4t0r2asgMoPVuEf
xQxDwsZ2PIfbgP6jOKvmoLEzkZvIsUcS1omDPGejHy+y62bjyTr+YLG8OR4A11LPKGVK+fsjel7e
zHHtz+exzuDPlPYW19CTV8YvXWZ/MGl/LP3l2V6NdfE6vSKXEkdv82wgOtCy2ff1+OBglff+2nh7
GI5IrlRc6C97sEYZ1JJk3vmcVhNMeIyAU0QlBFENHxQWb7w7bS6XNlzZaPeKiy8ABbU1I+4zzlKc
5vIpqW8lrLI4/OC1WeLPZaghgdmOxP1DAuj8PkeyapOqG1rjbBbiAS+q1ZzMmOtf5zAeFT6yMRQE
+FUjoV6GTwBpRd6Z7vEAfv+9/nH0CNpPnDyS+pS3ennE0fovVJplxnlGC2GShF1sexKODf9TnkBF
qXbvD/fGNDIcpYK1HDr25TUlsR3DtARPHaXHWEMx/9J91KL4YIjLG7FXRQaGrZ1BPXJrJF+Fs2/U
B+f1sqYvtpDXTyEv1giWwJ2t6sE4E7s15Dt8ev7VW5LL2nm1Remo4JuteUvIeQjv6FYeRGoxPL4/
yltTT1FjLyWAB/3g4imUWWRGhpPvuZUvMNlxLL1D1WgZ19404yRqf7DS3npplsbu0eHAd73Lq3Ae
h4JEduGfh/lb5GEcCfPk/Qey3vp2Xw+xPPGr9zYZ6CZEzBAlXZmTk8nHZMBwOrbDMxQyMtGmEflB
WyBbteV8JzwCJcZuepajvTFIH/V9+VBEyHlRyZQffPBvLUuLZ4euhTe/NC++91rGpQp83z+TvF64
J6QKGLF+1Bh/6wWw3y9nDF0OKqvfXwAiJAXp19TnCajh6jNdlPoDQIiS5o3F/2oM76Kk6sMiUg0a
v7MYtXWeAD0ROZvTuhzIwEMtC91zLF/K2PV2vZbD14L8+W0zSveqd7Dj5bb1zYpx6Yzi4CfybSKd
oaauzQCel115AHKZ3R8LhjjiwF8eKlN0V0GOm02PESB5oNgE7A0TsbiFru82gJzbIZPtoCylQXhl
R5yrsM8wtcsQdGLYZR3atKzWQmEH79vRd7d38HHtepw5LBslboXnryNxBiP0cqMQHRKngdiy8M2H
Ad28RrG+Dhb3inL2MDJN69skxnsYmgexIXXOB9oP4lbiPIank4UdoSXLFa7c9WmIrewkBnc4mGNk
7mPPKU5RSwIq1iik6uYRdDa3cVcom7KvTT+25mrE4HeTLkHTqwabUByWy3bbS4TfbRKWd1jXy4Pk
qvC0mH/tPZvQNkzD2uNQ+9ERa7X0xuqM9oiTYLwykVXCsTebcxhi3G71ZLVNnR3vI8N9DKNUHhFE
+dtJuPlRzU18SDwCgLuMwB4vrJrbEHRn00i05QRkpecpQiUV+ficUUXzPjMkprnBQewjXtrWjsx3
g51zc3EN8pN0hpocwdmpaEOsuqRTrgNYfYcRN9ntmHTiCt6xiZV74ZGMOwqSX5B1TiU81LHu7FWI
tdGpnGrCFDkmTz5SsdWoBmdvzmb3WUO6I6UDDmHtxv5uAJc6Ny7mQLjuYHtcljCcI2Vt8D/SO4Xl
jvTblDipBClLrgELQtP88v7m88c1eOmVYQtoO7YHoHR5IyUHoGoiXTsETREHg4NW4k97w/VPvY+u
NU2sj07uNzYUBuQbFwwpQDZ//9Ytq8VOZW6dcxzhd2LMn5Vh3uC4/tf7z/XmMKCXNIEU3Y3LG4GJ
HJh7ie+chaoM+KDi63+Rdl5LchvL1n4iRMCb2/ZjOD0zIIekbhCiSMJ7j6f/P/D856i7BtEIUjt0
sRUTQna5rKzMlWu1qgYHtWoUp9uWFp0XcYGmKVxLjhiKJHpAZ6hn2mdNMbdWAPF5r6QA43l0t+rn
27aW7j6dIgqCw2TKDPEyCm2jINLzwaAOGRp5mv6gJzGyyBCnZHZ+hId5pyTOSll10XPaPHRVmlpI
CgsXLu27bdxRWz2rf9H1m+1vD2nt60LQUGm0z0G/5Z1NNFnUKEIYaSWTubDFmS8TaKuhMAJxi1uq
mjgTaqZnJU3ufS2gORB1GseAg4egVQrNlQ2xNCLeoqRfNIOYQXzG2Bad313WskhT+gMyxX0VhX8w
pBnRqahzYUAWY6CRdFXbab13zmAJbHT50YLQwEIJEfrIQHJWLs+FswSoBfYrnZiLTNk8wRfxyeBl
XpTminNWUEiUpuaJvgRYbceVnbBmRgiDoqifSf0n5zxZ55B2PQkRNU1bCeeWNsPlWIRQo6HYbdPI
wVjSc07fU7HRhsdiZhtdKRYvHdULQ7YQb6AihMqAjSGtPfbWS5+/mjQw5PR2I69dGytp9JW5E93d
ZDZSFdYj1jrnk0bLQQPtkMdldvuwLpoxFGrrskPrvpgtr/2EOCYZnDOtMHn0TAupJK08UpbcqcHE
WSq5XzI6grcJ+rbQ7QmNVs33th08ekV+b+foGimvt8cyr7T4GqJKY1kU8EAv2/NYL3a1Z8CIWiD7
dpbUx6aHNA3ZnfC+8vYOmj+pvEcdfWXvrVmch35hEZWBqEXtxDk7/9OssAUtPxh/tbDxoJsT0K3X
A4u5PcrFbXgxSuHsQlas9dWIzZKG7zij2Tp9A2G/aYv0UCflth/0lefM4gKSDPsFEKX8Klzwoxnp
sh+g0UIENsGW4sPa0Xtfo/Cf2yNbtEPP1lyHYLOINd4RUVnIJxznrNbmbpjowyj+8p364DUrJ3nJ
n8+3B7vRQrVFVq+XDT3mWKL/xTkX9BDSKRy25cqUvc9fks6AnV61TG4j6gPCXrQMfeamgsej0rUz
yiTH1DY/lv3AMhmvdTTuHZBHm6wO0NAJg6MTad9vT+bCwabgQRxom3BaG+Idjx6nD0lBap4VRJcg
/vRz5CeifmeX0rS/bWrBA2PKllXZJF56V7eM41puc3JiZ1P6PA0nH87ZPDZPofqtpcPytq3FYeGo
5LlPgfhFWLoeWpM6H1XzXEdI7MEj5YzWoV9Fty2ZAXUEsI16BE8zYcsDd6uLnI5eZKzrcy2r3UbT
fP3QwZd/vD0gRVtwImwUzSLvRTbg3VbRaKeTQ6M3zpUNLgSmmHaLHgskGD5i42DROlgrhleJWkFQ
VnvUxKhtwXi8Qb7jRyp3+ecwjgdURZtKOWVOjbynkVb0yin6Sxn7/QNB5XBAxw/93ShFNg6eqYke
JJWeQT03dvyqH2Os9B9qWr1cv0PkFaGc7K4v2+IuDBKTjrAKFijddx6Dkp4bHYTkFkwjDZ6hlJVP
vuRoz3A00Erqpwj3QYdM2m5CB0ptAtSfm3g/Iki2hyMD1so27/Y+QM6tLxvGK6Ae867MKhPpLr3b
FXngbxBqhjFMb6cPftR/ywD6buzQ8u97Db6KmivxFXZI79RDsnWvkR6j2zCc6ZAr51iUsvah6Wr7
Ebmaj34v0ziac6f5RmQ/2FkFuY/v5XC7TMODn8QNwa/fo+btQ2d9QIVPzpXywSA7E+IWZoppTep4
nNrWfUFB7ARioztGcjY+KAVNy6Oljy9p1TsfqbioD7VvyHtJkjOQZFB46IMGJa45WD9AFWXbuNKm
e4RgYvR56uS+7JkqK3acj3HVkPwZk/qYZF5xsMsU2omuUO74f2iOxa2/bQuAaYmGxEVca6iXWzSW
aXZdIh5AozXMiSNdGnCr0y4MxtcD+s7hydAAjRo05MvuJ73F0jHz4COWtdC+T+Fn+tCVhk4HcNI/
oWQXwBiqAQyqKtjD9QjOq65X3miohUZLhYUHaJetfMqSyltxxQu3GRVHWuUhtAZsLVYce8Mu9LQ2
jbMXTPss+SS1P7oBLps4pv3wW4Eq1cpxm6M0IUi4Mihc2Vpg6JJkG8a5q85V+nXQvkEKGwbg8F5I
d9J+N227caXSs+RNLgcpXNlEbb7dSthMpxOCIugTG+bh9rgWrjTH0Dl1c2VHA65yfaWFUQtWz/AA
kavNruOB7BUrjmppEAZPBb5DPuodgij2QfsObOdzp31XPGRe4MsfzXZtfRYHgpylQm3FoGN2/hkX
IdWgtlyqhg5TcWbApNEV+akqIDuS2vzb0KJl7nia9jnRzWg7mg7CML1c7ZIKjQr4B4odI6hfIjiH
fj8cp4VRnysxloOXFi4EhJLVBF1j62zYm1zutiVeGpHF24u4NMU61Q+b2SU/LWY0pTaRIr/ujLNf
/uz8nd/snPLHbRNL03tpQgjGiyJptMHBBCp/kMaENJzfNjBvtHfnC5ACbwkHNIYprF8feW0SmolB
4Tb/avYwmHv5MG68UH4zqpqIPPJ3ty0uzZphKbyeAYTZ73BNRWwkGfwr7JjS+gkGzn+kdyDawySw
hgXTl7zVDA8lsCL98B4mQy45DqbJPgN+LncBYhAHkNyQIyW0eofW93rMU6iNU2Ruyh6BjzKKYdeI
Wtg1VGiDHd1HpsBIN1Q5UHxHuv1QKZP0GBIoUvOCEhEpDtjJ0li+k2xYpq2yIkk/0/sPAyzGeZii
8VIgtUy20nzwzRpevRAdSMRts7cQ2r29iZDJQfehDG8MtLXJ8qKgm/PvvLhIi8bDC/I96R3JVLgd
ZOS0uVXkQydbICsCtDx8cBibqoZqx4avamVvrEyfCE02B1UbE8RpzlZv7KLe+wyb4C40VVRWTKit
x26rZGHxB4fKoI0HSC/Zw3eoo1zLzQZ+Tox24yNsYm9A7D76kWOt2Fk6WZd25sFfOC7Hh7gkmwz7
DCPTZkSsSp+clflbeCA5lybmSPLCBLrsdpiRBD3XxZuaQE7JLtddyHFXhrJ4ov6dMlXIdFjN6EMk
wVD88q010cYcP+Xd8+1T+yuEFh3FxWDEBwrc7GNC7GmfwcfvjDD7mJiw6ur1E5SX3+PMdBktIkql
foq18EMUybBsNrvRKFYikOXBci+AH9AApwkOC3p2BLLM2j53UgI5BNC3qN6hRLJfGe9S4AHul4cS
WWWDVO/14hlDkMWJ1NtnGRl5Lyvvk9zYdIp+0iEfqQz9exONJ4QI7izILm/bXhoiUQHRwQzLVMRi
dyNnWlckybyeW0R2dPbm659YAO9rODKoCDH8UCEET3OnsM9m9iQjXJ1Gr1m90pq+dMCIPaCbJQjR
NTFVLnsNzFkeqcQKJrru0Pgrs6QsTtOFAeEEG5JTVHYDlWVYPkXS19SGj3k4GdajHD/Z3r4l09c7
J9gnN63xoS0+DHGzafvvt2dSbK6goYq75eJXCIe8TCUpHCaGKadP8gCRFRqeaGTF+d8mjbNZ8EPx
jl3w87bVlbnVhRMfDypgK26Bs5Xm5z4x32rYj26bWB4YgG3CN96775BjZRronRpE1hmWm3MJ6T/S
b/FWz4uzgUgRzER/8+x2m8r7J1LtlVn9tcVFbzNXjqy5UAWjiXDKITD1akPJiY9brUSez0riLQqL
9Z3d6u3JLKHOMG0/+5SEo3emhzhGNLTJ9qbckKj0/GwjQapYdz4rEHfdLvS94KR0qnWwp6HfJSP6
cIWj/j2OlUkdGfaP1jFnvVRZfutMdKN9YP+HGEQljK8a4tK9Cvj69gT/alV7P0adPhmwm7olepjM
rsEsBZZ1VmMcZfvTrKXsEQZe9WSpKFTlCA5BiQV3WznNJE5NReMhNHK8tUeH/SylLxaJsWMatN1L
XyKku0HoTvqKJqWxj+pWqiEbh+GHQoV38gmPcCSmfD8MXgVTm6JvAVZKW/AM5T2PdP0R3kUep7YB
5ZrXopUsldpjaVBITcyxfHOqFffw68IQh29x+4GXUslCiV7ObxojbpOaZGxGPqJ0viFt8GUyADI3
+SuilNQnvRfZbs6kPl7gWQOUpj05yvRLUZU0iPYFdVBoL6NuU+rlY2D/DLoQoDryC7cXavGwkU4l
DifOp+JzfRMMUVNPFQHIOZzgsTWQMVxrZVn0ZBcW5l9wESiEDcS4hsJrRYYIC02bnYTUsJX9fhnR
oaOYfLuuzIlGwVMZAfKsSAhZZ7soP6ppfo9qwIqJZafxrw3xSVRAOQ7rvWGd81a6T1qTnKk5/bCL
Xzqx3VmHh30YpPsMIqMpCL/eXqileOtigI7wWNIb3UkjDvl50H36jb5Y5ktOZi3zV/IDa3bU6+Wa
SnB+SsIgS3vboYvcPOXlTrUPt0ez9DKb6+e83XnDqO+qpnUgJVKZ2ef2beaFNqltl2jaZ7toJRhY
3N8XhubhXuw+0OFm14KMR5ELIl44m1cc3dr3hVxHUJkIVDd8/0sLuS74l5Uwe+n7dBLIvPJ5USJN
cP370S+kuynO7bNSeS0yHc1TI8V/EHXStgQuBgQWNVhhayn6ECC7xgnN6p2cvvpfmuwPVoFXMVUb
kF6yLD7EpQJmUrPTLDLl6sbMu3QjdTA13d5Ti1NFfUNG1cIwYRm4niogMTWXvYKRLjtNWoM03e4P
LGg83Ej5U8vQBQtqHMB5Gjs8E/z8oNV/Q3+4MoalczHHkzNsZn7aC25MLuUwK/PAOfvyyVG/EUfD
IHqvV9Mp9lfc2ZJfvjD1y9tdnIxgRKqSKhfVVv+DYiFW3m6a3+z//RU/cvdzB4L/V9+VLkpHzm3o
752zJY/PlFyfx8Z6+YM1gS+ITNxMkyA+3Rz0033F6GwacUnMVZspXCusLu6rCwvq9b6Ko8lKKp/H
UpFuaSz+A/SvM2cyqf5RbgQHev35YGohEPHI45BoGbofVXhCA+/2HC3uKog9aPugN+gdRsUrEEYz
U8Tc41KO0NmFJDHrExnix1zeVlWrHi01Vk63jS7uLxt5P7Aq4HtEz9UZjQ/TLm/qeETS3HjIu4fB
/nnbhnBZkaKHhMzABL0RJilnYe5g4bfaqOzyF2V6HO23uIEqtYOw3F/x8sIE/rKD53CownHk3j33
wqCajDF1speCji7pH73wSe5CcR5+LYs1CNv8my9Cx3e2hJdfNXhaiO5l9jIOXzP/p6PB4YkkloIm
R5IiRvmAbOTvzyKpZPA+DigzSnDXO1AHgBWXaC2+oO/bQNSdP1HJQYHttpX5dwvjomkV2BJcf4Rq
4n5oFSShDIp0L7p2T9pxCPf1l9E5JeqpXH23zrfiLVvCiPzGSIBmYCvvy32COng7veh6jcDpDySE
t62EFAUCKP13x3EHWoKHemWwgs+YF5HUOZuevDP1AxHYTGEvdRAWhXzv3oJsNls5Wwv7/urz8369
8N2OVtSVNsb5i1xQXYRu/Sj594W5khYTTvC7QQg70XZsQuoeK2V67we7Sb9r9b9vb4qFgQAHYPOR
CtKAtQkHOBmg3kfVLHv5luR/dT7k2g5UqrvbRsS2knkgc3meovbMPARc73q6IkQagE5zpOK/rc0P
iI5D69lO7iE5IJDX2yf01wLn7bbRBZdxaVPML6P5pqVdZmcvlt/u0beNC2fvw/+e5K7n/F4AJ45P
5CKKPEedtAD3ZKOa0MfWRh/LrTJ++YMREYbOnAQ87A1hO2SThXSCwaFSnbc63SFnIHXOtjUQlZu+
3Tb1K/4XDjCPZo0K4lzjwrdfrxjSxVYvN4wIPlzrIXmJD9rB/Gk0u2T7sdQ/Gpq379pPgXE3oI9K
1QEY9D5Mzk7+ASrQ0IOd/JyMJHfuyvBw+6e9O9kzdIwKMe1d0D/wz/UvG5KykaTAUV+Nrv5SqZ+Q
t/753ywIzqv5Pwta/pI5z//x68LMIr3gyEHE768UVAPjHRinlcvSZAau1k6YofnvF84JFAUCFDIW
LFREcuo+m8R4iNfO9KIVcE2kV3CvZNGurXRKCRNynWiv8KWjX2hkJ9Xr9jwyTlnb/yOpKIL69Ys6
JH/RWHEYjNJFL+HZj5KjaUPX3aWEi9A4H3937ajssEEMm4uOnkbBMce5NyiyXARu63w2zU/RyuP8
/ea7/rwwaH2Km7gHu+JW5t5MD2sF74XPE6Qzn0CNCKvEWLqMwwLJPgNFhunUDsdoWNkZy9+HOouk
vMyhFmYnzCCB9yTFe0UbI9uYa4+npc/PNBxcKDrqEbYQqCMuqxR0dlivVf2hesiDFS+79HkwyvBi
zDC9dw3psU65WBkH77X178dDNfz+2gJXw+fB8Kfj+YRLSilyoyAx67umlm9UDs5vH3wSkbbKG1zX
cF6/oF8Xx1ILdMQlJUt6DSW0FvKPpbQCG1+anwsDYt5+oDo3ZpWNuhyc8f4xy1fC1NkzXfsV3pEK
HCtzJwSASWH3oI8JwUaT+67TQlJEK9NmNP5gg1LTMWViBTy8PQ/xYo4KuYimqEAgr/a/Ox/UZu0p
+d5pQdzCc3hGbgB7ElMUhtQ00ogGjosHGv1DTM5r4p3/+xv1yopwDhRprJpK00I3zPbNCB/+7wa3
wG4uRyFcgZD5olfe8f2mumvCO6QcftuJXn1fWAV+OaFtqIfu+GYFgNBWfPTCInBdgGmdQROE0YIT
DQ3ba6ZBS9w826nmJnnghSWtwTPmzShsVi6AOWcHnHLmP7jeSTVgNuS7MCLTy+uheZI9Ip5YwUgZ
rczWwrHgRMCSAUWrQk13/vvFnk3DtrBQiqzd1H7inYiume6sAI7mHysM5srEPKMXJkhIRdzEZe3G
qNIehgz1Htsfyw+QxMvPTty6dW2EH029i9GOSBGhuL0flszzPpChGadLhKTxtXlEnYIqztQK9Rw0
16upyrem5BtPhWo1ZzK8Lf1vYYSGn2zc1UTdK4myBb9GZ9K/5oXRZwHddbqkVO6hHL7E0pfbg5t3
mzi30BNRDCTnRwJLOExGORgjqrqVOyhv1eSWzXZUqPV2d47d7qW1uvLSZtGtOYHpzPRbIpbYRuAQ
YTS7ctuEUhPCSqXxQyvWiI8XNv9c++KOn8MgUsrXC5Y0WW7buVG5XvXodeFuSH/0fblx2j06Eren
b2lxwEtQaOOo0T8tXApIhZWl3Q+V2wfFa2WCzDW0lXttac7mVg6CIoqZ75KYVUYJ3I6qykWCtHuF
1kF9jpVGQhpDkleuuKXNAEaf4cztKeDKryfOR+9EjrS8cVGOzSFX+oJ69ak3QZ42qIsmlnKmXWp/
ewaVpSmEclsl7vvlEIXV0vysRT0WoyniYCBdzUOAlk/yc1KDg4/9ru0+91H73CNn3jl7pQhPqaMf
ysZ6vf1Llib64oeIGemm7KsAaYvGbcJ2Y3YvI3TTefn5tpElZ3JpRJhigOR1XERV47bNbpJITt4b
FlJX2saT3ShA6XjlfC/OLoUVHgO8VWiFvV5S8PBGXIwMSkYmr2peIs/b3h7RmgXBP1mZB3InzRq3
KtGRmQwDCLe3csx+zb3optj9NoxWpLW4bK6H4VgOvEvGWLu19Ix2XY7qXqg8O+VXRctOuneqw2Kj
oDF8e2iLi3VhdT4vFxePZ9Vplo1T7SYDisTdXaa/ef29PN3F4Hq0NtmUyLjdNil2y/B4MyHY0ywC
Aw0iEvGB76FN7NRh0LhZQjlMuUv7r4H3XHjH0t+nwd1cho+kHygcr4x1cRkv7M5/vxirH46jUgCS
dLNABzVRf/aytdTy4gGjUZVGBHobkda4NhHkTd1LhVe7Gu8X80MaHBv1sDJ98331bqPMk0f5Cn4f
Mc3r2ag6h3gUt0k7xIecbeS8mPWz2j4qwByV+mdufVP8s9R9Coqn9LflKVg8Kn/wCsEv/h6x7dOy
NZUaZ2EcdjKo6PIPFuny+8JZs6OxD32d7yPNitac3q48ApcugMvvC8cs7vKYrvgI7zSSuUbJPN+V
uk9flqU023QWOw2SMXClCT2e2wu3tP0uLQtHTQ/gyUxsRpZPE06k26xS7s1zI+4MFoZ3D1nx99ho
ZbQ5zmnBzjBPjvlm14Q4L6Hy/XfHQdmUF5ylG0TflpgXitAY18ZIr13lIGndLlH73W0D7w/RbAA+
MCj25ktacOiT5evIO3cYGNA9O6pytSHu/QMbc1ILDUzCtV90Ixe+QO8TCNkCv3b77FjG+0Q99mvE
ye9Xg2HwjibopE8OesprX+D4g9fpEiZyiLmbnexzG+7jeCV2er+rrq0I5yVF4bdqdalyU/1LpJ2d
dH97ot5fEHwfhtyZbHGeKWEU7QBLDQ9qLojyC1U6opcjqoAIXj+m9Wksn2xlLVyav3i9i3lmEZlZ
ELTPGG7Bh1IOgXBatWt3ROZa0g4WRBb1GmnPihERaaR02lCPiVW7QQE77tHpdvVag/J7TzOPA/pG
UlrAZMVcnBdFJcpknPeQPH6zN6otYHs92vXBLixWvNrycP61JfgWebCDpKpSIpSGSjOFpENkr5zK
2TG+X5Z/TQjLAiR7mMwy4fYcm21EM11rUUgyVFoRnU1VrT1JF6KEq+kzBZDqEHaqP6lMX+C/enjL
ULqXC6h+lF1jnyx2opQ8lMP9oKwcqKVje7FsIlYn8sqB/xFOaspjF59Vf6c7x2ZNq2jNinrtHDqj
rZBlxQrR3hB99aPHoHrlLrp9eFe2hdjLXTRq2Do+VgIJLckd2EZ7jfdsyf9cTtf89wtHOpilYZcj
28LWD2q/qdWVIax9fx7ixferFrYZry4ZwvB58BBzXynBLn5/Bh7Qz0xuQFzuPNdzOek5OX05bYP8
aaq/316DRQOqDmwSb4ArFQIOKQo0uS81skfR5+AQFW9/8HmoaUCuGTDcidmNapCjlu7N2tWHjQY/
0ut/+/w8uovp1yl7gnnm87Iq7clEtunhtoHFgwCFOJVubst3D3KUgbURie/KtaL8PpveKnJPZBv2
LWxpty0tOrA5Qw9RNU9x8T5ubbmUKjgxXaVH9ND0DwqUNZtKhRKtaVGUTqbTbYMLT7o5Yciw0HhU
icgElxk3EeluU6/cLjHuRr3fRmO3852jZt3H1oc+ZUY7aWNJK3YXp5TyBrnX+SnyDvqJCKvfemTz
eoinqLNu9O4pS7/axt3t8S15l7k0SBLWoJYl7my/j8LRzFKSliDQJ93bh7F6Fw+/SXvIc5HYw1Jn
uAfAgnc1M9p3W3SgtcY1LajQjKk/JuFqs9XS5rg0IvjjQpe6Rkr0xi1JCrbqYUSKuy6/5t2hqFay
CWIv1LsBCQnJyipRcY8sbGXPgfexr1EKDQ8jreSS7MrWI+mfhn9P5E03ebswXbnglhySOqO4qVRR
zBPjErWjttpRm3YNdEOnuv2ge93X2ztjyQQYUUC1MMEQOgpOW6tzJdbqtHVJ622ePRhEbn9/aYdf
fn/++4VXCvrQ02ud71tasE3MaSOVT1a7z7TjbTtLOxwsGo8EAmD7XTI3KS0bIee8dSFSPU2Rv00n
XqVtf7htZnE4xsyZS9ETTkwhYyaPtY2secZwTHXjm7BcbFV1U5Oju21nISLFD1GXAQVJ35GYeOn6
QfP9QB7cXC+29EnuJwXihzsrfFKrXbkWky5sAoS7eB+SqFYJ4wXvJ0VDHxVpM7qm/73ZVtnvApsQ
gwAqAw0dFwdpJPEUoQvd0f8y4Lh3XX+Y0rtmOuJOb0/Zr7SbEPZihqSHShsach6CY0jl1kqkbmLO
gL5q/qeoGHaZ8SrFL7r1pPoHI4c/0Ag3ME9u8zHfZRUtd4jl1k+mvtPQzr39exa2ikJX35wtJ2Kx
xBJwDn2qWTbh6LbpEcFrxDBQ943+um1kceUujIj7MdY7pZejEQeVbj7l0x88vq8GIcxp2JF2Mfxs
dFGc7v0t1REtWTm5a/Mk7A50xhuj01KGEP0DGNd+lIxtuMoItTZR898v/FA0SOMERcvoBjUUk9uw
frm9EGujEPyo3gyK3yDw5EbtPQrDXvdhch4da//frMy/4mIU5hhrVhTGoxsaD2ZAUxfdA6lzr6/V
XpZni9NKyABbpXgr5GrnjXKQj25t7xRrq/4+cAyPoP/7fWEcYBqU0O7ZVsp0GLRTlKw8FRZug6vv
zzHExTx5iZ0COqhG15/2nnIoIapeo2xfNAE18ixpAYjHEhZcs/00CVpvcE30Hoo9rKKwxt5e7cVV
uDAhzFKpVUNap/7optWT2W+n8vW/fV+YpaDSYiPoGYLTwmyz49zd/v7SFIFjhZgMQCtXsvB9eaBW
2DXq5BrmayT/MxbdJopW8B3zN0SnD8nEzMrBLQmQ6nqlx9EYsiEsZBdQ60ZSXR/5rig6WdY95A2H
2+NZWg9j1g+nL4jhiOl8pS6CNO8bmWfJQy1L27obV+6MpXfIzGcJ7IkipAVfzPVwKnkacp83iuvr
+XHklGexQoN9o20jKzxb0XSU1PpbGxqzYs5KZmop5mBctBDI1twvLuzoxqBLoQTd4Dr1jNK2o3sV
pUX94Hh7dU32amkq0XSbu5MICN5hWtOwHycyrqrb6vKuBatYRbvbizUvvLgxLi0IG6Oems6DdFB1
+37nP0WH4aef/sH+pqZPgYydxz4Xbq5+zNLJzHXFlVPYnWhAPkFYdXsUS/OEmgd5aTotCAWFNbE8
T4dwL5jcXJU2aUzt+zfpMeYnDpjzmX8AsB1kC8KOkyIa0uAImNzGDjdBE22+3x7BkhOg+mSQOCAM
YhTXO5r+SQ3aVGJLo4n2SvrBi6S99Nsid7Pc2IWReRov/H3ozVnqphjdydt42kZda+FeWobL7wvL
0CRQ9JUOg9D8YyNvYYO/PUlLm/Xy+8JmTUbVM6KM+8rheaQUaFCqL41B67q24i6XBwLgi2okzxgR
dKepnlf2cTe6dHLtI7XmZP/+UEjOgRuExBH4tJhJIcYarF7re9JQ8UHJ5Q9a02+SwdgDTVl5Hi89
z+nQgSmZPppZ9UZYljQNaKrSyt4dvDrbyc6gbPK81zd6Zsv7TEXaROvUemtBQn4o9cJ5aeuBjmgz
k04D+fDt2MlDt+LCF5by6jcJSzkaMliYht9UZuG2Sb930mupPtnyyptq6aa4siNcruEgpaWsVL2r
pdlmiF/k6JMPuc1QPJf2Syft++aTbq6Bmd53j1gWjIigHsCDEhqKd4ShkHutYr9zY01HnoCSIl2G
zc4q98VwtPxkM0XOVs4+6tNzpRUrU7tw16P+gxuhS5qqvcj1JTlJ70i21bqK83ekxBtQd5m9z/IH
z1i5ChcXkc4OSrPEFYQX1/6kHmKPboescyf1Z2LXsJprm2K0NlHx23g6C0AkncZz5RFhE8H7Rkk9
tYbSdm5fHST4p9YoQBe8LwBbricbxOD7tIillZKdD0PvthXkg5p+nBTIK7U1BbklM3RU8lQwSL+8
Cx1kbUxzuBkGN0x3aXiq9VdlrX12zYRwrqoqjOkewgQKHaG8lZR7ay2DsGZCOFJapI71MGFCkw5j
+EAjnLK2hRf8L2kQvOKc8EV/SVjvIJ3y0cGKq8NXuYPX6/Y9svL5X07j4h4MUGooZI3P92+2/tTE
v/+suvz1vwqBF5/XzQZVKnwod/k+kh4yi9bZlYBn6eRdTNAvB3RhQs79joZP1sB/q5rNhKRnu8nW
GmbWpkk43hMMMk4dVIPbWrs+inBaP/7bOsw/4GIUoRLUnTWfB334S/qWZD//4PMzaJ6UHfge0T0F
DcTddc6plrJN0tLKCe/of7MgDEDVS1+uMyxA+6beafH+Tz4/vzN44sxJx+v5SUdVz6ag7t1iKiHo
g5fqcNvA0lUBEvZ/DVjCOSvtpLN1j9vRtp6SZDuAfvGndCcNaKmsAMIXoxDok8jygfKFn1fIweVD
NDlTM7ZuUrmKsfe7O8TwnOLYwXZuaftGPfphSY/0vqf5NrLebo904dU2B0A4X1QKAOkJIy18Lcsr
NSxdNRk3TocUZNJuZzcZIEjjkzVYW7uFqSWjiQezwf3AMSB4SXOMGv7gFC4d85vaO+nBB6kaNlUZ
IKaz1ig9/3rhFXdlbB79xUEqbc3zU80uXJ13fZ7dd+1Bql/85HscfLJibWMO2ooLXZrPy+EJ85kQ
4rRB6BWulyVf6gYHFKiHph7vEebclNK4Uafevb2EC+6I/NGM5oeP4L3EWlg7pTPISuFm6mb8nq98
fcGjXn1dOGtaJ6lZa/H17pwMb6N1p8RHJ/t0ewhLGJArK4JLrXsHZkINK+N46uMIdZ3PtR/uWudn
BYbacTbScPTq+1pPft9TXRkWPJVRDTZkzhgu6GUn1fcHV+rV9+eg4WIHSnUN3TPNdC6ggybd+GuV
nvm/F3c4guOonv3qkRcbOrwg7Rqq6rlr2F/D8lG176v42+3FWdpfdAESOc9E8GD3r4eQNJ0VakFS
uMmjNO2MYeXErH1e8H+yFdGkNKaFK4+brvvStWtFiEUDxi/eFCROERm6/v1tj8qRJGm5O+pPTv3s
VebKHlpyaUiKzkJJJEF4G18byMZa6wyeMm6Y5w9DGB2aqN7ERrHxaxt69H7lEb50ImesgfOLsvkd
fpzcdNY0AX0anf0q5d42zZNdK7vWyttiYWchfExeBxogKsjizkpCNDEh6i7d8CdkAvU/tHbd3lcL
rpKuby4CGKwVlcvgetrIsE1SMyWlm0TQgleSfp/38R7ptkPvKLuqaGjA+m0yCRAalzaF4x5DW+d4
dlq6ZfrDk6QdvPEro1rYbVcWhAOfKpaXqT2jKkZvY6eHGBXR2/O2sN2uLAj7Oe3tHKYWxhBX9SYI
DxBXytWRhgHL/Hzb0tIWILs6dwRxXcP/eb1CtS1ZQ+/5pWsMrt18KL1Nu6oQPXsPwYFBPPN/NkRy
h0Hqyj7SuTCr+q6pg60hfUpmRUrzWffOafcclc+GunZLLy4SD2fSAbBHvssyyXlnxrDaERfYO88+
as3u9sStfF8EnYaNikOr+H5if9C1XT38uP39BRdgkLn6398vMthBYFgppq8XbtDMBSoVNbj4kcn6
b1bU6+X3gy7v/VDDCmxNwZ2u7jzU+MyVZMnaXAluIFYlpGdtxtJ1zZdSyx+9IjrdHsiaifnvF5cw
1dvyf6YLja+a8nCzcoWtLYdw5kPJrPVcY6KmmrrRXirvEXCc1k7j2iiEc4+2ZyOXMlYs/5giwbam
ILr2fSEyb3P0NzJ/DoV4etJh6LePAzfZ2+21WPReF1tXCMmrupjMLmUUcYlq1KNKE718iKLnaA3S
I/L+zqWJq0MieK8cPImmpRxCh+pQ6EfHfkqSja00OxU1zX1soxQ5xerRgx7UltqN6tSfk1A+lVL+
2He+Cmej9fX24G9vFFCiwkbMFXgyMqY4T/dBtm3qx/gr7Y+3jSxlWS8GrohZ+qlMQzmJOVFeqyg7
gp8E2Qi/3cV12G+CIkF9VzdeYxZ7HwYTlPAh/LWtY5Qbn17k4+1fs7yrKHvCK6fQGyHsKiVAuLIv
ee951SHOD9Iavnrp/cxo/zUgbCinKBTUQM3CjbTq1YK3LNSlI8oym7JW9roanSQdpdjBuO8ZpRo4
aF1Vx6qUX26Pc3lp//0Zwm6b5Hiimsw9lrePFmyfaaFtQDTzgLZW1nf5BP2fJREvnwVab0KtjLfR
36bgIZefs+CU+w+rHVqL1/+/Mysiph3Lq9q2Y2Y7dQe/AoR9HIrbs7ZUh7hcPVO4Y2IPBWUv44Ve
5iMQiE9m/lSmT6H8QS8eK/nY+9/G4Df1C/+/Y/h3AoXrwFftpiDBw+3vPGr1U2rzOP+jq/NfE8KN
YDWlqVazCUlT9krVvhimfzfm9aHqrcPKFM5T9C6CulimeWde3G6TPwKVKA2u6eCpUb+n+ifLeuu9
aiOjQOQU/3TqJ2f8KzGOUMmsbMWVTW8Kh9uq/S7p0N51a+VYNwfZ+ZR5+7hdGeHiPjTAS0IAR1ZO
BGlIiVZMWTOxXla9DV94IWx3t+dwPpzvpvDCgjAO2zPQgva5KozqzmlPer41io+xdCiDva88jPVK
5XHRJ16YE1yW1lVOa1o9d6C5GYsNWbfbw1n7vuCLiuT/kXZdO3LrQPaLBCiHV6nTZI+6x2P7RXBU
IBWoLH39Hs5i192U0ET7vlxcYGBVkywWK55D4iq1sWGM7N9bmUWXbJaYD0DzBVEnDZuVgAAZrCKf
0vh3lPpO+RgDU/2/LcUQYmvqpD0oQLAUS08wixb7icRuS5TL4Lfr7PYwqpmN3U24qXTXxWiVfhn7
u/90HGIPA6H9mIBiGE9DPflhn42SPVpfgokMIqBD7MWccKXn2Qhk9upo1IeoB42Bu49nWW/Ruk79
FcL/frZP1lh6BkiG8OrUhyn7NFj/4qNbf78vWMxeyxsw2uD7k7Wz0rv8H4Y00Wjz9/uClWwwbYg3
GpukNa9EuXeSr3q8d0DFdv2sZWchWBLHQ63AJXyb4m1m7QsbPpVExOr7D7IMFxAuYFIRn8wIdTRA
gCBl745bZfhDir2VYR7I+VbCbb++mlX7fiZKiM16VGbTwUICIM4Ok/ne9l86DOs3jiQEXN+0vysS
dKtwtGRwcng0TfzFLgPFfiBE8obINk1QL70rMpDPwA0d2kfmbtHa75vJfdS4ge39k0X5uxpB0yZW
AHLrI2vi+ZShbBNIYZ1WzwW0ZRZH6EfZX9CyfKiUEeENDDyIB2Pj0S2eSvZkdxIMlbU7j4EHC0UF
9PosBnJGsIaAHnmE8U22ALFTZee+6v2dC9AvjYrjzR7NIjyEXf1I8h9duadOB1LCENjWVvPT6emm
7CWLWtu7c5mCTjMQp4+p21dH29oVhR+Rne5s8/r9+s1Z07dzKYJKo8qTEK3DynTlnU37DPxh/S7V
NrMMJUK2HEGx89bO6oY2iNq96Ji3wz1j9Y5qiemTYpJ4tdwvEd2k80UJmu04IDkrWywKdOwJCSJy
P49bfdwM6idXf7u+gbJ1CSqujTGaKXqsS9M3U4oG5sM8PpHxH5Lc5ysSPLGiUxtwl0HDMZoFmkFj
QhJVEuKsLwQgzXyiGjBOgjOmMXX0iIsXobPtR6uqQs0d9ik8S2BL/UP3mAUOnv+TJeYdyy6KR417
S/UduOHQ0Zz5k6T6sG4T/ooQHDIFGDJ63iGF4eZ7rX12zX/wA86XIJiELk5BWJ/xFAlAflT2vall
dIyyFQgGYB7bscsSSHCOxuxrX6/rrezrwsXv0CWFzgf4k3m5t5tt8S9P8vn+CPe9y2MS2zFXJ/Wg
dJ9t8qmufqSJpCuBf2V50/+esnDTrcTuMt1Wq2NcfsrJZzUFUfH2v22UcMHTyXHQsoqrN0672Ahk
VfHV9N/5RglX21Ij0nsRjrkjZMOydBOTzwlaHIvqQck/mWO+Q0ew7zo/zPG+158S77dh7HJLFiLL
9EG4/mUD+AsnxpXs0FHRxju1Pl7fx+v2BU1hl29oXFWdEfMARtdeR/OQ5rsxedGyz9elXF8G+tUv
pURwz8AuBSkGIj3jYMi4dGXfF669ZqcDrSvESDrDYMQdlXVKriq0gc5i9DE64FEQfj8mlWyXVjXC
vLxHs6vhu2P9I6p0icO8uowzMcIyylTTJ9vAq9XUn+r0PQI6/z+cw5kAwXilk54xIIDAj63wVrW/
7fLLfxPAV3gW581uO7T9iBXkI0imger+L88hoM9U8O5qmPcW7FevZWiGAuAL+n+CrPapvdeULR0k
PvjqpTiTItgvXXGR6274Q4ixhFHbDtbXEi4/dWSVRJkgwYp5fZH2SYTtiuPRb+KTWZx6oHZOw7/c
P7gPYB6BWTLEGVswrRNnzmD2ZwV9xCb0F+1T109+9Yr8vwhMwF6efElUmkYzbL7qIbXjz9E7SN2u
i1i9HmcihFuYO30E5EXccusnaKbb3//t68LlixzFHccJIX4bh2iVIxJDK/vxwtWrldpkeoEjUJx9
YQAjXbL/q6p0tjnCzYtaQ69TBzpb2Ht3V359NWSVIdkJC3cvrvqc2bwsbdFgyp5RzS1lr9H6JgHM
ywEwM9h5BSVSpxYtRBYWgco0GQIiLRisrgEXwPVMtKXDll9qKYMDmlPCkCfKMx9UK749PKT285Bo
Oy31fCPtNxrnBfwxW/ckeqww15d5j+h9lJyW7HcI77oxtIw2fYXfwamYdjYYWGQKsbaXLoBEOQK+
Dt504bYUWdQWVj/kaPTRDh4tNmbz+/qNWVvEuQThxpTRnI9e1+fH2fgTl88muzMATnGjDHBzowkT
nCEWx/oSxx4tGulDPzXlG6mU9JCUsf2AbI9zV022J3lbNH74F27rhywLTKAAMFu2Qo4EEGe0nMu3
vNGDLMNQzxgAt2TT5Yeueeyo4ZcKCZqpCsqWhKC1SGl10NLi0SSVHzk6SKkIutNVyRYskgH4WWBu
QpMLBuUw4SBaDtrNk1L17C1uHN+w262SnUo09mrZ79aVRLQLKyLIEqwI7WuXOfnI3lz3PfGIT40y
SEAVl84ykriF8giS+N/PPIVJtQljqO2+2XG0nZLMh6puB+nQ0OrmuZgARDyMDkRx5gEmPbe6krG3
zPylVCzItZc0BhX3rGzAgL65rqyLK4c1YRwbamrj/xbN2MyJshQ4RdUb4Lk/W2360JNEoqQyEcKd
A2SxbSoo/rxFbfmDKO6hiyJJnmZFBEBfOFmcZWBG9iM0OjsZc+qZpeRF9dYSNaje3ULGJL6iZBcC
+N/PBKDgoGtKVlZvehb5ZLiH1diNg7e1ZG/uspcBYCnnSxH8qxhFB0zuEBzI/GJpCZBPWx94Iz6t
m81c3oFGYpe17cagyb7zMp/Ut5bqAGrigqMG1JocoVCcsGJW6fRlMpRvxlzcJVhsp0qS3yv6zRve
XYAHon8U2NiXe+nklWZNdVK9gXF332c6qISH2e/BjOPnjRX5ZUMkElfUgw+7aybyROj0EIG+XcWN
kyyCxELR8UL/GGXe95oAED+A2vFj+Fgc83N6FGIyyyrfuvbblLBt78kQqVYU0APkFWBRXKTUbHHT
WtAtlhhuLt8shLvqq7/R0s/XLQF/v4WnBBJAUYtwxF7ClVELEPxjqZZvKdjpTDb4dvqzsJqHlo6B
NtiB5m5HGS3U+qr+yhRMAxlbg2LwC0/liOFPM2zVU6oVgTXur69tVQ5HnoDGOXCl+N/Prm/eVx2Q
FTooNVqfhnGuwWON1rihcnpQvEurSCsPhYfpWlCxoI/YXDDUJk1HKZADyds8MJRb6HZARxJTbwYo
BGgYfE7cVWBxqgvuVaUjheJFXsa5rKZNKRtSXFPq888Lh6PHoJcESH/2VtG6eKkts7p3bGl6b7lX
H03XoJbxDFD6itNA9ZTrCrr9k7d2SHZKAqpy3dzWmgwVdekoYVzUxhwuqKox+y7e0NoYS5D/jO0b
5r82mXGYyDcnubesB9XbFfTHdXVb7hyMgYVmVQ59AVgKwYY3dt7NdgwPcJrioEPP9c0MIS64nIAf
jLyIi25ysVW9d8quG2alQp+LubOGzyV9zExgDc3fnOHW9K4gSrg645BWbV051Vtu+17uM9k8x8pe
aehLBLUeeq4B3SW8BrFBgaeGbti3LI8G31XAjN3UhcQFWd5/aA0gVTBC6sJBEOHBoFbZ1Kpt9wbu
HLXa2TXm2QNXBn+3shSMKXCvF5O98GqECKlBa6GWDnPyFkWD/lyPRb613LSSZKqXUhykktAMDWcH
gAFiN5yFIGyuIxad4rq1NuBUqBtzc6v+XooQ4jBXTZRBA1jPyUrCfDw2h//2ecGwRAqZWAscx1P1
obWU3DzjhPgR4yIer+DyirHgqJuFlfdjy9xT1LPt9Bw35vbmFVwIEC6FbQCZtI5r9zS7UFcXFIK3
1myFFQgWpAbfpYlowz2NZbNBt47/08vhJ803w+jC19N5rAEGGc3GSPrlw5iSQZ2Kys3fiulhKhLi
GxPy3frtOnspRlCoaRzKCXhH+Zu+Z8m4MVUZIMjyUqBLDmM7SLAi4ESm5HIdxqSrcz145A3Dv757
6NXBv37iy2eKC+CZSNxwOHriiVtRRIxOIW8WfcHQVqZ9S7vjdRFLI4X3ApDaQK7kQxpixr5otDIn
bk9wFi3GX4PSDNpkW3lEYgxX9upCjnD9Mi2iE9hoyFtkeX71Pc08yV7JBAiH4RKnqZoJAqoRcfJo
Blp6a00WUJImch6cucqAOyycBomZMWm9PZyAJIZQeePOMiyxxXlDgqXyWXH+YCxoiHLXK0eXDuPJ
7DZtvImd7VBLnNLFNl2KEO8eIq2ssDOI0FCYe/Fk4AMLdRI+L9y5rI2c2B3w+Ui77/5EGSYBqvvy
5hkKLgUWFp4oMI4XxHrUIrkNYovxlN4rKghkMV1/462AAB6GorIJS7WYyhvVuWlSY+5P02tv3/XR
WzS9dzJ6xuU4Ll4KmCjMlfKRz8V8VAHxke0OOgAI8GIM1kPeswCUtZ/mDrzgwDdWlGhnTuafEqNa
qiJ7cJe12w/5FvJlwB3huFKX9qtgc5y5LNeB1kH9ytI2hnGg0xSghBcM5n2VPPXTY9rGYObdR8Dk
HNOD3YadzE4vdYZvA3bb+mBGEGtVlCUIALNePzplHLSAdG4SunEwb1eMt/oAfMEaAk4w9WK7xRZR
hpkENWGTfrTe1f6gWrdmMYTP87t3FvDNgwYejAqfN4Zxi7b6pJUxAa6rDPQFSHoq0r1iS5rFlMZ1
mYUVDAjwhtIvMcYdpVvTw2zCFq3Clb0rBsevpPMQS9uEvTuTzGOds8VF80AMOpv6sVHv6/lpiB/c
9PX6rVvaJohAnIzl6Ry6T9BHDFuyrkx0/Zg2fu8EZN5c//6KoukqrjReO4AQIo69XAJAS6K4gsuO
osa2ZQf60DAwH0geupV9Ak4zcptYAgfNExZhRoqRpEZhHpV6uEuV/jE1xifG5t31tSwSJxxhH3PW
LmILcCOJbj+pE7XV1NpEk9jXzryzjD8txmEi76XRd5ShIUmVDRKvnA56njTMKeOaYspIWBhr56Lw
CsM6lmkS1PrryCT51JXjQS5LhylAnIkKhqBhc+3UI4sS+9gkr0M/++W3Gi2dlXW6vnMr64C95UjH
JlAUNVNYh2XMjlNSxTr23k5XAkOyCtnnhVUQ3WNI2uLzjfpqIftCZknpYU0AKMZRoAaaCNBZhSe2
Zl5aq1FkHe269H85RNb7sKLAPOOngjGdF1PEcyZe1NdFR+0jGd/qNAJeg7bxnJt9KRAHaFBh8B5j
ol8kD/DyGXWqcrSPKjrpvTKg8a+bT9mBdwCFUsF9DKzOy7s+6UWqjQNzjqa265KNKQNEXjkF5ECw
+6rHqQHEekmhq4ORIJV3zDGLg7LiNtveugAgfWNWCEYEQnAalwuwO4/REQigRyPaNEXA6M2P1cX3
F45ghIeKIp1wVLWH9jctJfZpeZnBmYXmE36PwSdrCPtfeEPjtLYWHYc89Zk3P3tj8+z03xwZsc1S
XS8F8b+fvUtm7SY90NmjYxZvy3tl3MroatdWwsHddYC9GkvE1VF3kj5mFE0nXhFo2VfbfIt7X2tU
ycOx1CikoiADIQbALRaQPS2Gp7XMrOLTbAZF9JCYx5sVCt9HxU0HKwtwJYWNotWos6Zr4xMSg6Q/
ZDJQsLXfD68KSRzkQXCxBYV1B2xSaaTxSRmK0GrHewJgSYlfLpEhKm0BjJy4AaHdacI87aDuPEem
t0sJ6ExHPO86Fm413OJLdfLyzFMKT3OP7Qa9161MW7n1v6h3IEtw/nmubGfaauhpkSAp4h4nsh30
MTByNTC659ZwgsjQgvj2cA/y4I2AQx3+7gJ8s43TivV66gFy2d3ZrbeT2PHl7bv8vrAe25tpU1QR
1jODLmcTdU/q7e/dpQjxvZ5obmgEInR7p7R+pd9dvxf834tHwmGpORCZYS/e02gem3h2iHLU5xGU
A/A7y4MbH4bo2Yvimz1c5InOZAlZkDEltB4nyHKbEFlhr5B1C6yoLzpYdJTxETyi7Cg4B5HTO16l
WNHR/ZwBnl9NbsZG5MzSPFpDK+cKvKcam+A7cdro2NyXpredjWF7/ThWbsiFAL7CsxtSo6miqaMm
OmoZ2cedcw/OGCvf1PrG1ttDZLi76/JWNPhCnnDhbWWk1CZYELXUXwnpDmmSHyZKf18Xs3YwJnoO
NE7MDfw54aJ0IyvqNMeyMvoK9A1bkrpd/Tx4SBDXQJMXANFZbqboFagiMCd8LTB8X9xc9sO5o7kI
yEsgK4VXJSjWkGoNs90iOtY9GqV2TL/ZqwWjOIg2UccA7M4i9ZWa3dTZjWcdjXrTawGlm+v7v3bM
iJR4whlY94s8Z1+i7yCubPNI4+KZmPRRN7p9zLxbi/48JDsTI17wpC6HDuEhcHY26k9VNpTItUSw
VRefF5KcFkDGgXDomccCkIwsJcHsZEFs4aGSAQiu7hfG3WGtXBRIxWJfC7SorMwyCzOJ8w+VeE8N
BoPaLNtfP5Y1vUWtD0E3Ill0ZQjGva/azgHWtX3U+jZoyt1AnX85eA8ZLl6Y4e1hl/YEuBVpBXgl
KNY8g5SHAUt0O8mMyOoyzoQIyzDVnJpDDyHAY0Zp5jVPb62/cb06EyBElVVWuCSOIaCbckxTZP4/
OAoXAgTvTW1KDG/wbQKS2MZ7crzb4xmOPwZcal6dRtZWsLNqSTMziRzjaJTz3ZAq27mSRN4rKnsh
QThp3ey7iBMoHSPlfWq2NT3crkowrgasFGD6NLQRCapU0kpX29Q+xtF4p4BMoByZr/e7m68E2BZM
DFGgjxHYOoIu6U3KMb0j+1glj+YLuOZu/zwyoKB0ACIXqg1C8S23m2js9cI+Dtln90Ux3v/h82gh
RB6HNw+L70RSamUxdNAjpIuNb+n04/rnVwwgmBDQTcPbhbxFj2dseDmdK0U52t9sqw80ageVNQWl
JyurL4dm0SSma3iuOQQ/+reEfSo1h86z1SlHNZ236rAtigeVPafjPtVI4BgbFQlxt5Q8Hysq/IGa
jiQ1KN1RE7jUsFmvVYWR2TsO8Tuzra1ZVQca3xwIomEMvtv/CRGe8thQQb3GhRTWS7mjN7fGAisY
G4eOSI7JvtDfyVCVZAba7tEh4MLr6ieSqNumz58A6CoJmflVEJ5D9D6glQctNg7GtIWrQoaazGkX
eccZ8/KO98O2w4jeGZ8zTdYQv3IwXJ2BrKRZqM6JpRLVTtsajwsc937a14ijtBpjbI2+v67ey3cE
6MQ2BwEFwiUm1gQjCVDwpDajqT0lduOHgyrj7Fz7vqmBPRudL+hMFLNWo2JZc9nn7akwfuV7q/p5
+8/n3KMw76DpBur1pfp2YMUZx8JtTt74yU0CrfyP3xcMcFTNpVE3+H7sBs7bzdSvng2iGL7v+P2I
nYT3Y/DmcR4jL36b1Lva2jU3P+HA3MfWI/znjaji3nt5hI4mJ61P/cGx861XywCXlof74Z7DSzc1
ZFXFUr6iTxHS3Tk7ocPeS7ZqdHPG8PL7gm/bqrEdmRZlgOwhT7mfFkwiYHnJsPMAVEC6DtltXSzP
uUSLZ7doq1PpVd/bbgq8ns8KmN+ua+nyDYFB5wYKNV6UUMSu1gRTBGrR0+bUDF+JaQQTeoAjNAzk
TFZwWp7Ix9NhO0CH89ABxv9+Fst6dZ0MVtXiOvd75vlMhogo+75gLtKmV1KjxfeNeDM6fvrr+kbJ
Pi9ciNFyQdY4NO1JQQ3Y+gYWL/9mAWhYNBHtWUjVL7i67KGpWOSq7SkHcHh9p4GZ/nYBeLwx2PNx
I8RaSVn0ZjpPDT1l+Zd2W9zMywoPBLcNpVjMMHDa3svznW13svOqyk6du2nAtiB5DVbuw8Xnhf1P
YwXyS3x+Q61v7K7ovt68OxffF55PmjdGpAz4vg4gmO+Vm+yuf3/t91seHA2bk2Ih+Xy5PdOk6fOs
kOxEk6057bVoO+qS/OMyW4SeNQ29j7y7FnGk8CJ0Xu7Gs5plaFk7uWkZtHUStBlwjl0HTUCFP8gG
a1fuBPpG0WYNKwVGGDEuNvuS1rObZCd1UP0iuav70/VNWwrwADaDyjFCFRQnxa7RoYkwnapYGHAl
r5FvtjcHSZef5+LPTNKUkgyJHnx+zsadNU5+qbWgarElRy9bhXAzcOObEomF4sT8MtuAfOj6JnHN
v3T8Llch3IwZeIYIZPB5ak6+ZX5WtlP3Bb2+N5sPZFFRYUesBG8ctdDLzULvHyAsUjqe6rLyHZr6
teQpWtkmXuPDCCcygss+o5KCZbDTx+5kB2b3SvWbPX3OYIMSKJhtEVGIMXejgG2+z9XhpKWPZe4F
SVzcfs48mEDHhsoJEUW/GNWMepoabzql6X28T7ybs4I8mPj7ecGhTLIxTuIen9ft9y4/2dvrarQ0
UPDDALCBGQ2Q6sEjvjzfupqYYtmlegJ4vXJfqlruI9XlogupraU4n+JZo4gLzmNElLYFY7hgFTIp
4q6cGfOJaXefqHa4vhTxRnx8He4dCMKRtYN3c7kUW5uGOavYfHLzyX0BcH0Vagpt9jZTQeJMScSC
6wKXy8FSXOCs8Po62naEvetcZ8acRjqEyZfS3cZMEgkv13P5eeHtSNA5n2U1Pm9MoJJqv+gmBo53
iaz4I1uFsG1ETWottiCmN4PK9WdPomGy7/O/n5lbBByx16T4fuGhDD49NFQSVYgqDM8Srbu4e+hC
xvScWHXVIkTX/Tj0ocZOmrdxVVzy15tP+lyEmAmJjUQhNdKboab7NQsSiZezskWcNQLjNh6/huIs
RuYZHSNG3oeduneLR09Wcl37PvoYULTgjQLo6rw8gk6ptbJNkz5EhhNIcZl/+/agQ+Njxs/AbdAE
F0QHlJJrgCQg5EOFKWaB85/X95+7YeePHY4YZR0E63j4TTRgCTrapn2TWmifCK3qTokwBepH7h3e
OqKcrgta2SlDRTs+EgTAkEYG8nKn0BhMcaOjNkxtP4o3msT1kH2e//3sLhDHBatahc8P9F0Zvpm3
giJ87NPZz+dX5fz7U9oXw4Dvq+pXrQ6z8PrurFgktDcgJ4sMOJ9eFrxlxbYadyJFFwK45Rurmp0z
KL7SOTtwEEj8jpVLfSFKePZyIzdQTMi7MGU7rf9F6bbsYokM2XIEtS2tvrTtEcvRkk2UbRS69Ziv
pJLLLfrnH2fyd9NE2wGWjrTGoHwXjvXgp6XiA7XHn60myNI/GrtrU9my1i4LHD1+UJhqWEz2TXYF
ssa4zsIqdqJvmjuCEDKpiHmX0Gh6GDM23VNtoDL4hUUvNRbK4TLQlPe/CHTCdipVhv6LysnCuibm
C1jN7QivSeEAOGMAr4vj/RnapNtF1GaPFbY+8QulnRp/dO1hp9QdePSibC5AZNLku9pyYsk7sTxu
6Cyanx0+8oiRFf7388vRG2naMuyLxw7NuG37J9vKNnUpY+lZHjjkIOuLkRVuRcTwpW5n1yJNloV2
+5iNyV2hVJsB0JkpcBjyEL2/EjX+aEcUrCP8cBVJeri66NUX/BCPspxmSU5C1lZs72AGFiTvrWbf
V8VgbCcd2LOtawKskY3dgbkYM6aaFu9AIPMVPaLq757OoNpSKuWpQCrCz6hH0H2as9/XrcfKlb74
mfrl/msYd4oYRm3CZkqeO7P4rYDoQ++du+tiVmwsuKPwGgF7C7xvriAmy9rRm3RYP/3V0bY382xB
yx3w1PDRXzTleKLDPKetZY+1XoftTolOXhXe/utRDUaPFOYhlkXnRNdyZjasDmkfWHRjDcHt30cl
GJ4SnAHEc4IJz4feUVlPmtBMH7JDl//D5p9/XjDbUdZYpdHg85N1svJ3Jsl1rJwtR5Hh9Q40YCwm
Pac8VdpUUZuwNjZuto0dSfpV8n2x+MQapUiTCN8fyMaM/EHiJ63cgPOf7wgXtWjTqhwAUROaTXNH
O3Awem0wzc7h+hkvDZ0GL1h1EE8j125/1PXODF3G6qktVasOC+swp5Y/12Fq1YGX/bgu5yN7JRge
DGHYJkBMbExGinXawohsFmttEeLXGIHbukagFTYJvJLqu0RJvaACzNSWwnI9JF5Rb2w69rBNwOL9
he79+ugk41cjmvI/85RmL+DQGE4lS9K91sfuC8uccddkeCnVeMx1f6wNR/ZorZwIqjR8kp/H76iM
X9qkQclNNXYLGvbdcGeC3/zAaDpv6sj4cn2v1gRh1hMVZzQOGYtHwczL3PHShoZNVfSfMEegPjhA
t3+dtUo2F7Fy/Dh19G+a6HRdAkoY7kjTvFKKkIyHjtzF1WOfvk6VJDpduSq8mQRpQD7kAVrRy51D
lQKsnblThFX6qLk7IhtWXtuw8+8LloSBDtJ2S3w/Y6+698SyZ5dIrqNsCYLDYrBuxNQtRKjafnqx
6831I1/6YZiCQTgEiAi4YpbYduPlnZ60tjGGqenr5ldUTFV9Gyc/5l/X5SyXwadtVE5Raxg8a3p5
Eu2c5o4FqJqwzA7pltQSa7LyefSKcc5sNIeiOCUcRKOz1G3MZg7H7k9yqG+dUgDXBndZ8JCi9xu6
JOjR2Fs9UWOvDxtwLhjvxc39oP8rAPhEaG1F3mnhD/SASbQtOoRD80t3ftGbH1R09iO7iMAXvhJS
dZe7X08z6o3KhCRQHAVkDxx9iYDlRYAA7sqjEQ21CkPQ0sEhMVpa2RhaxPLjOnTVY5TfOjqMTTIB
l4fuJLSu410Vui4o5sIyh6VW2ILXE/avlWR5lzYJpH4AuUHaD/AsKHRd7tLc0QTzRrkdWo+N+tmt
6JZ45dbS3q9fhUXLCl8HAlPcBmwZ93AEOZEZtQlLnbBOQu0nkKMVc1f/6adfQB86xKUkoli5GpDG
oY2QKVj2EgxFguTsBGldAozUsCz+4ViwGNTjUSDEIysmVubYc0t1LNqQarb/5LFbMYOxXfg+qjk8
UuHNRJfb1YPrpE6Stg3RSx3oWxAxSZSXG4dLD4EXB6FUro7JenTlXgoArpGTYhy6De1kQLfmS5u+
NOWD+6Z8rsi8vX74K6dxIUvQsSJXEq+LIEspkaRLA4Xd2nvKtwu4Fmjr8HioK2LmmKNi2lMzt6Gl
PneNcXBJ74+OBuAUGRPR2lqQlAcyDzqz+RilsG81zRHC1MjYfW/tfezsb98qhEcwXB5mt1AAuPx8
jEBciTPCMx9+52zt5mY/Hc1IZ98XjqLUEvSNRVkXFvODkgXUkXTwrakV3FtMCiESWCZMq8oA3VVP
+jAzf5fT1yb5VdU/qPotH/9YmozkaAH2yI8dHf3oR4JDAvQfbqHP/GmrV4YZeItd6I2eX5hbNTs0
rxPwK1v13aaBR+8Kel/9YCyopmCINll+xHgw4jdMiV4/t8Xws/hTBL0oS8/rdMXowsmpwPL93Cvf
pvRbpjwTyjkmrDackxc9PV0Xu/IE4QIDHQOdq3ArRShUgMAbdU4SmKEvzTd0WaAX4rqAtfMEDCLq
NlAaXki73OGxUg3FBLxe6DjtlqWH2qvv+rkOdPOQe+mudL9el7e6IIu3wgNrgo+9XMpTXZbSRvOa
MLKsl1qJNmM1vfU3I37w00J4gWwEkBq4FbwUM4xZwfQK4RfAC5Rqr8gaivm/F60rRkfhmcHDRLJD
cA3MGYgIShzVoVo/Nom9GaZPnftoVy8ta3e37xia/zyb1wh5V+PlUorKjLpY1xHYJ8zYzmap+8k0
MPBaOjJwVX7YwqoAhMjnoJFqgcMpiLIiq7TTcejCARhVXwoyNlsteS+jwdjoLJbBkK/sIW9201HA
Qz8DnIbLhdlo/nByAIeFCkObZgoc8ntXPyQzQOpujpiwd1CHj+EUPIeCI51kTmL2M08Ex1vatkHv
Wv71Q1p5NdyPMjrKq4g8RBiJRovSPJmcNozKCA/TJqllw1Vco8SzQV8d9AAKvWQg9zKajaVSDGEb
5zsg7flONj6rfXboJ++FOOWTbTDmq7EqUb+1laEvEUnVD4xEcWUUozdxr7tdSJzx8FWxZbAYKwYB
oTJIyBHkoENfFW6qrsYT6DrmPhwjw3e6L6AjDuJJu/18eIyD1CR6z/mc0qWu1WMb9UaF3GH6Wfsx
f7/18JFxxnguzDRm3xZt53ya061QYw37njzA6XpAokzy7C536VKE4DZ0ZeNGDQwy8CKHYC7dA3i7
n0CtJGl50Ln5vdQyyEE0gluJeHbRxtmx0ZwM2qQhjZoSfGBjD5D4yAycuXt2vPLO1L7ErNk0erx1
azt+ZBGZvsdpVvxwwbyw84g9+COgSPa1bcYc1qX3y7IwN13hxjuPmrIur+XzBZxRHCfvxEZtTHQQ
Yp0O5jTHaZhm+T4268DV9sU83fXueGfDrUZ35fWzXqm1QCKsMEek44k+QZO6nlEPIJ5ZSKiqBaZG
/FJ/9Ddt5W0ytRq2Do0HX1c8Y5O5NjqcYuNnzcwRPgLpt0ObdpIHfMUxwQ/i4FkOGgExXi08RXPD
UFPFKFaYZW8TRcFJ3TLyUEb37vCUtIZPNXXb1j88W1YoXNpvTCjDGH2gS9qLmetk1oeZOYSEFiBs
52p8Bzhn6yeDW/ukNV4Lo9lI9n7ltJFaQ3INfGUr7qCuV1UObuUsBP2ePzUPc0WCxDv0ibUxx/fO
3ZnKEzilNoZ+TwFSXWhfPA9wpNYGJbh0CvT8y/UftLSNvBsftMeI3zDhJWZhSQ4oiznqCTiJd018
iGVB6Mqtv/i+8G4xYDh6KulI2LJX0hR+0zGfSLFbZasQFKgilkcw2E7COLW2FfuuScHRJeswBadv
zCc7tqaGhJMb1OXdqO8dWVPe6iKAJsddSjgV4uhPbCAazOuJhP2vzN15miSsWl3B2ecF+9vAmfUo
UIhCxJw9OjsBIyeDuFngYAOrkxeOUSWFSsGqCecwWDaNbcUkYTrdD17lt9Yu7x/xX8c8FDnZkCJw
uldz/jJGMoC8lasMQBE+bQmjj/hRMGqFpY9W7VYk1L1Hi+zSOQ8cuGLqCyYSJP7Eqij+BPNwA7ly
QZSp9yg2mAwHVW3iaNMRP4oOJPKr/uaKkgHstL+CuLN7Fjt2usUKs4IgU3t1q6fm7va7b+NhR/IX
yTtHLFiNQ90zvaUfd78ju0GicKvbZBs4DozjIMDgfz/79fXQYqbUqkmoGAF4nZVn4zuY3goZc92a
XiO2RBJVQwoV+fJLMXZqsoqaeDymceN4qAn7mHi/vlGrK/krYlETK7Vc7207C+Nii9Mu9Vc3Dfpo
S6UuMj9RwXkBTvj/L+bjpTzbsyyaogFc9Ggz0Pw229F+N4HU8lbGTH5Nz6UIpqCuGuYWvZuFbeoP
g1/KCmOrq0AYhoAFjWmeIxwJUd1BUe2EhNEcGMhwjX6R31lleP1UVg8erURI46C1GGMQlwcPbOIS
9UsLpwKuYjv+7Ix3gAy7LmPNJgPvjIOCo0UCoi5lwDfqjMmqihCUTFq662X9jWs7df59YQ1FjUG2
WWuKcPbeLCCIpkgKxugqJ56MVecjyBZUC2CMSEQh74VGFnG7qjyPUseNyzCjSeM7g/mVJi74N/RA
rdBn3pUHG/1FxEj2RdX6LTP9xsi2jXPrGBSUD+NzYAWGyUHORkzXpNQkrp2hcKZH29rZuZnEm1xR
Cw8eDRwaeLYIy4QtJWTsGLPyPNRp9VxF0U/itXf5mErCmRXN4FM3DiJlXpEVQ389b9D7mjUQk/wP
ade15DqOLL+IEfTmlaRMW7XUx815YfRxJAHQgKDF199kz94dCWKI0bOzEbMPHcMSXKFQlZX5881Z
q46vfX3++5kfyGXToJeuKU6Z+UK90xpwe+3zyra2RkAhGqTlToH8Gmxc9vn2qVlagnOwlPLrB+hD
pVMryMnpEGp80pxPH+01nDfRuQVlABLNNqbgswV7U9ib4evtASxE6SgEOaBoASQN/YbK1SV68OaP
Vk5OvMhCMIjee/SrOb5o7iap78xh7UW2tBw4EVAfglIEsn1KGolMtHBGmQH8RrZJiELv7dEsLQeq
f7NSDAruV44yNfS+GHuGG7Ko49J/EOVRmq+3bSw4MlQYUTUDCQkuYRVGJkRtNxk4Ck6110Y11FCT
/hMgnxGlWnzb0vVoZnI9VOjmLtMZSXV5NHq7CRDuw+2btNmZ5efONEDW/+e2kesVuTSibIDJbVrI
o+LGB8YzYtYnu1pL56wNQ3kYJWOiCXuEBdYPEOI7BEHkVvWHfeHlMJSL2BWidMsUsZHV7LP6TlYP
+hqX8OI4UBpH2/U7oaJSNDWmVIL7AsvhaVspjXBAX39gfviVinGcGVECljENamR7YWQgX/PsV5Os
JI2WB4H3w3wErSv2HElsh+sj5kkzadQUHMwEKAO2a3HRQqJjHsd/7ahwXsTzHTjPEd6130gX2jQu
+W5st/528CLxFbKv5hqed6GofWlSWR/H7GWOrmpyyksRkikDhP+uLx41EkSoDFbGloEFl7YfdgeX
VpUFs8ZBtsMIq/1MahbX095jof3xQicAMmhbBNMcVNuuJIKmpvXSttIwnQPY/JNnI/v5cTcAicAA
j7AZOKgWLjS7qbos1xieMFloJC9JtuLMlvwM0rm4ZFCnBR5KWR2ZDJBcIrw4afV9EmixX3a720OY
PdVl2GfDRyJUMcD7Ae+sWBi9yZQQSmanro2ZzSKfPNbtvSR5FOQfH8ycO/bn1CICTRUHUhTAhbv1
kJ5So9pY2YMn3ZXBLEzXhQVlMEEqJ9ZqsFA9N9am9ra352rh86jizMImNm6YqxKIRjiZ6l7PTqW4
q6KafvgxgSIESDDRTIM9BVzO5c1V2jI39IzVJz68MXDx/bj96xec2MXnlYsRypx1Jmp8nuZRguNN
3CF2P6qpBvwCSDxBpYRH10yQp1yMSGD3iS/66lW346qsY+hPxA7Zt+aHw+tLO8r1aI+0LrQOdrzm
dahxQf66PVnXS41EEcqDAYoFwBSp1dXALRggdjR/bX+67gNQGbc/P8/15alD1nPG3eAwzFwYykbt
iDfoPbqOAKvz/3L1aUtetKzZocD1121D14sOQ3iXgpUUOxZS6Jd7KuXUn/KiS05Ceym7bSq37tqD
amGqoPGENxXgb/C36ljMygrGGpCP13Tc1D+qtU7Ftc8rV4Vd2rwyA3xe41/9H3W7ArO69n8oXgFg
hRr3LPCjQu7LRpRmYwr2Cskty3rNim8Be3XzOPm48wAnDF6cM9wRZ8NWxuEAve4NTlu81loROq4W
et7m9lovzBQYp9CDggsD9RJHOeC9beVuZ/vl6wH82+EImar/7fvK2a6D3tZYnZSvttzYw74cVpZi
7fcrZxro/gGlEfx+c9zTceuvTM/CUQCSAdeOhWZtqKsqwS43uI6btGKvxH/jWhM6BGDyfE31YWEQ
51bUpKkox7IpjJq9akFY/XS/fngJLr6u+A1qC78q3JK9ghFDjhthf/gKAq0YqJ5mLj8kx1Tgdc8H
rG+Qs1forHIST2uMLYtrcPZ9ZYktI2kpczL26kEPrseDICrWEv1rJpRlHqWGEiSwBK+mvQ2yOPd3
xppS24L3Pp8lFeFDejZWHkCnr9T3+l8ThMxPNoewhyPqZIMQS+5vr/o8K8ptAfpMELig3w7aGmqY
OYKwQpNonHp1xhHa0CROx13l/BYODUvrWyM/SkILyA9ECIAPhDGEzeqlQc2kIFCDZ6+N9paLYZ0l
4/qQXBqY/36Wvuq6jFlmzbHNmqPL7/iwvT1ha9+f98jZ9x1nTKtpxFFP5B6Kp6sQx+s9dvn7FU9b
pYTLLsAEpUVcW3EfPLOPisxjDeDD5xjBsRCbm4qzLRNnsCZ0l5yQIAf4rio+7MzxfeTfgSpA6wji
zcsp8rK0KtIidU9m81zv3bW++etr9eLzaqwv67qxS6o5p6qpn31b+x145B6UVDFSGju/J/HtBb8+
kXiDgecDLPJ458O/X46GcdaNRpdMJxZnP+ps25fRFKzYWNhU6ESa+3lQg8VzT7nAC5BLB8Lp9ROt
X8ZxY61B09a+r4RqvMk9k2n4fmad6vbFtFZWfJ6DSy8S4CE801eg9w9x2mz//FCQ+UnG3P5UVkdL
T5u7MW+eQQn8G92Cf/jY3Hd2m90H2esHlwZdSeCSBAYOWw0sL8rSZEavTTIzu5PekrCyQ6fJQt37
kva//oUd4CCRnZn1GtXhNVY3ar6Ohuscjdaijwse13YdHm9buTr5GAVooM052AXZqvpGS8bO4wWp
gBUrdyjvZl5s1R91XjAx97/P7EQz7EW5I9Gl2WUGWLpPkNWWUd7FUxZMK3vhaq/NNlBmAX8NBBGQ
x77cC6T3GZSxbIBuk13R7r/cnqSFr6O7FDqmM1jsmi3bF+Ds0qZiOqEZvN+mfPM/fd5SfrzW971g
Ep8f/Edj15GPhqHowj379WqbBykTy216fL7VtunGsT++vPg8yqtgEp97n5Rfz1iNPgLXnE79o1Ht
+/Tu9uQsbNCLzysRIjPdpE88fB4KCL7/ZJOn/KMcXUCp42kP2iBANdETpipduFqOhsqK66dcJGFx
PwVrSPSFMcAAMGg4zTgIar2jrUazHqZMR49pEqaaFY4Fj/phLVexsE0hk4nLAtBMe6ZUvTwEToAE
As6zfircuB5jf60BZmkY59+f7Z853LHXgzob8X2hH4r8pay2Ml+JDN/ZVS6cOtYCtfp5HVBmvOoD
BIW4j6ZiS55o2sk7Ta/rrSlMFieiTzP4WnHMhL+z/e4b7pbhFzclQTAx6JyGlJrGKdfyMrJtatgb
sItm6PL3aRgIQe5IlrIIeNLyORNZ/guv1mAMqa0P2tYEl2fceYN770uv3/aZWe6Q24PcxlSx72hg
Z4e8HOoRKG7ZPntjIEJD89KI+oNzopYp2vvCqePA43FrTdyJXH3wi9grJ7FNhD5tyJRqR7yVrW3H
jGwHEXYW1/qQZaEFmNAW2svpD3PMhmMyOt810Y+hA1BiSPS+k5taeABYm2mkGyPby6CRJLRMYjyi
p1QL20a2ddRotvc1qzK2sbM8e2goaaMmY+JYV5P8ldpW/1Bl6NOmhewiPzeyyNeEvm3AMRoBn8pf
C5+kUcMqEfqF0W8hECDCFm01P/XBA2VJ5dqn0arlEIL+KImmqXIPEPMwflLfH0lUs4kf4fv1FJAU
p3dCLUmCl4GMZMu99EdrJ/4auPp6M+LSx8lFVg4bHo+Jy83YSGa3dZ/bJ8sGNwZ0D/NN4v687Xuu
D9SlDXXDDx1vGgBuTkYeB88Z/7DnxOfnJBOSHKCPVfupfau2qmr0rJM7avciqoAB/Re/H/i0ueEc
WmyqY9PsqinbFEuXInDwzVNHVkbgYpIvTytGcGZg/vuZR+jR5JUao2OfpPMbrEZhQ9KQU/T6rKWC
Fg0hd4lWbTwXr9BuvQ1MO0u4faL+6zDurASq5d98c027aWlTQWEY8JrZjV6BHNyemcOA9y+6E0WY
NfcEYFzSfL69KldPiZlmZtZbQSMkwi4VuccpVEOaZrROcrRi6RVhNT5z+87oPhP6+7appQ0MeCWA
t8C6ouKu3M2i0odW7wbjZPFPo/bS725//r2Yoq4/VIIQ2SG/jweL8qhj5pgbRtIbp46NYTD9oXzY
oYYUZfQ+8H+Z4p7wx0FPI014m7p+GNvPaFMJudtsZHkyyuehfS75T0tCcHkl6FlayX9+GfjrL3em
FJ1vpQFGnpMXLsMJ6Mh+JXRemty5mRUNurhuwYR1aYK5IynI0JjoiN/r04N8uT257288dXIRLuCA
uS56QlVQhq53uokrDXve0iOv8sPSZNEI2jayZ0xE5sRirj15Plju0rgftqz2t0b+OwGTRFp9r8q9
2ey1tXDsetDofQZbNzhaZ213NZXiudJ3BR5jR500UUhX5emvD/rl9xWXWxt9TgTB9yf+Z7C8jW22
m4nd+W3/4RfDpSF19Xhi2fUAQxauJvBG01yGtxdwcSiYJ0D1AN+4AtVkc30/Ra/k0barFxBJvbZ1
fTfw9nszruEelkzNrYbwjiBTuiIe7fD4SvKucsFENDy7bboTDQq4ImCRaaafbw/r+mSZM0Xyf20p
aYMqoY5HGGxl7TcLpxnKrvXaG3tplyFjC0gjtHFmlsrLo0WDYbCTPHGO3IPcY9uGa8JwS4MAlTeq
6DhAqLwp0UOZEehC4L45ZvYY6vDydTJscHhuT9XiMIAKnTWQENSq0DxNGydJwZ57DEAzrIcaxF5u
G1gcxnyNQKEI2hxqVsoltkicVmIYHYNmgh5TIj512rhyVq5xHFDcQf7rv3aUR5hn9j6gm7pzzP0k
KmaoeWFsLP7aofuUbfq+iya9CkXxzfK/3B7hwhTOvcvYbsgdoBNMWajAIBk6klz9yFO8nMLA2N7+
/sIMXnxf8TdZ2o4uH/F9rYusILZplH+9bWHhbF5YmH/BWYzk5TTI0xYWhmZr+H/lALz+JGvNDkvT
ZIERE7cFVF6RZLk00idgpfW7QT963oFlh7WOwqVZskBNgIIr+poRrV5+XktdnnVWrx8DCzpS/YYk
fkjW6llXVQEkhc+NKIm1ZKi1Vk8whlyWeED8YFMVee6Lwbck3wu+sizXQ3pnf5v7+WH0yjujMSnl
Ok0kMOGbfLhLrZAXK+0MiyZQ6MAVAE5lX625Z06Z2QaXElCkHZ5vPd3n3YoDuN5cKGmg829W6EFO
Uo0lU5Ai1BZ1JHChbmQ0W6o9O+axHD8q5zanSM7tzL/jbBM32F+SUleeDPBS/ZJiZRjX23cW87LA
eAcSOuDDle2bVwR0g1oDVhAeSRajEez2GVz7vnn58/not0hdCO9Ei43jgB2L2WsucmElEKehXj3z
oc7QwEsTY5uZGXVJchoNmb4JmiTHwvfeGAgIvhY9tEGpVZkgPgGKMyw6TW7n9uYwIOZDkpV3valH
Pdd+Nw50JSf/0+3hX2/Ei5OlXhNN4/WGXo1wQTk/eKX75g/83m+yzW0zc0x9GbBemlFWcWqAkx0m
HGDZP1jJLhcnPX8ygwzowrVU16IpIOHQiA4EFvjQL2dbmpqRWi3Vjy79MxVfpVnEw9jv8vRU1mwl
J3W9shiWC6wk8L7o41ZvcbQqCpAwlvoRnAxxqb8lcwiO6Mp4uz19y3YQWQNTgQ7NQHGyXgGWMN1t
9SNLd4aXRxXZZParRX7dNrO4GeYA/j9mFDc72ZPZma3Qj12aRYWWi7B0tHAw0pXhLNmZoXjuTPsN
BNh8Js9cBm4p4qY8N46ev0/NuJZh8C+29bmF+RecW0CXs4FcnnFsPWBwy71IALxcGcX8K9U9fW5D
cXyQsJdlIWGD2qE3xcUa+cviLMG7zvD7WSVOeaGnEzKqRsKMo7TfoDKJiD3oV/bv4hBAYjm7VuSZ
1PpLkQ5V0GelcaxZH/Z7H5m92ztqzYCyo8xSp07RCuM4OF+7bStW6LCuO9znzpl/BvD+97N1tpnb
cLPjWGdRPnDUj9sO16nlDd883u9dH/3CstwlY/u16LyYaBDKtb2NDkKZ2qUbaqPri5ZQMyBjnEF0
uBV5zGi9AqlenASkA2aiFMyxWn8GnX7eOHVgHPts46cx+ij+xST/833Vh6dQ8JwS6hrH3NiR/I6v
edTF3w+MDNo/kHq/UoRFVYKlfWLi97uf/fbT59u/fsm32T7uR/yDgEu9HV0ZsKkpU3MOIO/kGEST
u+uGbDMMfXzb0lIUiXbzd6Ym9NerB8rshGOlQoe3nsidFxQbo3TuJtuPBkPrwmlEs7S/Rhm/OLoz
m8pt5BS+yCcKmyiQhVpwJ8sH0+Kh1/y+PbZFZ3FmRwljSOIWE+NSP07lF/BVOM73NP0XWQsQg/0z
f8qDqzdEi40GG8g+PXXD9NQZKIrVqLkka/jp94LUlXM9szXvybODXdDOS6Z+0o/6mMezuiB99Pgm
d6FLMNUbCRGVFESTZfOtGr/UOt4Ar7fnc2ndoGiJ+AFpGGQvlRu31UtpgaEH8+kgJjuAix8KvP2a
LNPSjoQgDIIVFPHxf4oVuxIOqlIY5ZA9UXJo2iet/ySyTyCH2ehi5VlzzW8NZ3luTXHGhFvJOA6w
hg7PewcCFTnIZkabR4hhNoZe33Gn31d5HftNE+m+/D6OLG55utctI+4K+Vfa+FHL+Yp7vO7LuPxd
qhOf6rTNrHmtPVqFQfDbSu6ohyxfF+psn9Eg1A2ySdZ6shdX+J+5V+PEzDfzPOE4maY9xXVmf3EH
La5zsUnJmrjkminlcLYAxLqM4uC007YcXuohrvjeWmtrXbwMz9ZXJTAdyklyqPToxwSqesQYt4nL
wrqoHo0mCacU3ccputDy6eSUbNuy8kWM7v3EwXZBii1Jm32DVgiS0dhKWUjI2ES8SPe3z9VSvgia
5Xj1gp0bBAkqm+uQ14Egwbzl2X1VQb9Q2xr2Xdc8Tg064ovkMeOIPUsejiiB3ra9dI+dm55fDmc+
xadd7mL768dGbOg90Ta3P794mEFU9p6VB2pGcfUu6rUangNwWexPgCC9KLowJ6jot9+t8S3L1rAh
C/ZmOSlQ1uJRAGzCvOvOhkNpHwgtIEiKJBtabfU/9bibrK1jfErXQIazZ1C8MR5TM1+jBVI5cJdd
msoY1QM3KzBz7vSn8WVIwD9T+vnJT3R0avVFDKjmdtSm7e0pXbjVYBfDg4dAHVfVoUQHTdYkRaYf
+3TnktjJImtNnXxhU1yYUM4mEqe909kYmjaUkcG/Aln38W13YUG5NnO9bzxaYJ08MAiBAQYcSv3/
aEK5LVmpDYM5wURCX4W4zz+MkoW+5awLhF2NA+SpOCEzTVNWEIY3NTHjXm6AiYk/vtJgdQMAdG4k
v6pHt72TdTSw5LHk9nc6sBjowN/lKkJvaUP5Bp7rqFJA/kbNGZMmI21BPXnUgvvA3XEtDyWa/m6P
ZcHdg4n5HyPKamglvDCKovLoe3WoVZDjgIK18UjzFYezNpj572cOgJVDSQJqYzD2JhNRUKCHccXE
QjJllkBBzRsI6bnufWliRAGmau1AHlPjbhrvEXL1Xwbnw8lQMFcDrok6xQzYuEqGNq2beb0uj5Ox
a5pdU+4A7bm9JEvxJKix0fPtAcoIRlhlrohuCVxH03QkprlP9DTMaXfogNbpibfpK+DNDXNXiO5P
a4kHj9hR3xRRa60t2YK3wc8ATgF5KTBRq9AUPeg13+bWdHQjwmhkyyq6PdCFvXdhQNl7mWH3gBx7
09EGBpltavuHYHpYNB/lYMT2BnYQrSVo2AT0QpnORKR1j0ocePfBvxgGdMUbLEUJYOrGmxMUHWDX
VbuDUUhuQQCoTQhletDekj23iqjyHqilbdHqGk7Gs5uwsHFedO/nx2cQPa5AxQCAgXtV2fJdYlIk
LXTrKNxt6//06gzp/621UsJfOFiomqG+CJIAlExVRqAeyEXJqWEdCXss2iZuphzkMH/KKohQNf0X
I5opzaCN5iLLo8T9JjiQramz7KM/HGTy5nYHZgAdRtYgMkt7DyhP4H6AKlnIEzSmnTE2wg4RG9u5
F1VodSGaOVb2+NIhOrOjgmLFZDKvRwPVcfCfvZyH3YcFDbC7zw0okRyKTcBHWTCg03t02LI1CP81
OdhsAAQRM2rYBpZIiUTzIQPZXqXbx8pk+k44XRPWRpeHqHgXj1aKPFEiBd9xt3ozxWCEeDrWkQCW
IAyyfq1QNJ9VJbjDMTZwjGctMqRkL3184SRWlWmDc6zaRw7hjvLRaFeeeMsmcOfORXu0diteqWvb
FKiD2jm6on5jdvroBxXIiZ3N7Y2+uDGApf1/M4pXGmiayVaHmdwG160/xOO/yGdirv6xMB+Bsyu3
yP02d93KOTLoBG9G8/X2ABZCetAhzrxtKGxfP45yQ2Z5WRv20W1jJ3mwcwQpW0IfoMW4CqdZXJMz
W8oenMSIqwKX1LHszJCZkV8D57qWMlpckTMjyt7qumYi4t1IG/3WP47OxjFCp4cD5jkEp2rg4BIU
t/s8g8PBWluV9mh6093tFVn0aWcmlAF4g6mXGs9xUrPKf0BvrYhcDTTUAmpkYW2X4/bj9jyk/F1A
nHH76crtA7yWcDu9hL3WjiHgFlp2F0EqMBYfx/5jwgxouM2Fe4hWKE7Om+pRC+raPmp8X5P9/vY4
lhYeVxtuArx9wA6uHEVquawojBQulIXaW7FGH7K0ec8/r5zDsurcKZ+Xpbc3DoVW96Nvr8AEF968
CBb/GYFyPvy0SCDehhGk5Q54+apEhWBfahs0ZlfhuCZ2tzYgZZ9B06NIwRUEzFntIwP+PBgGgH27
24syf0T19NCesby5XDkzOl16L1CE2W1pEfuY09deg7woWoNT54dpfan9Fwo3cNvc0tlB6R6IWbzg
Z4GPS3Po928CEKrZQJ6YgOB/cXstzgcCocLNbUPzh67H9Y8hZfIScLszbsLQhF68e0HGQ5eBNY5m
7EuBbEbsc2st1lnc36AAAIuoMf9POadVIIaajtQ+juOLn23ybiVmW/6+jTcqkh9o8lJOZ0XHmcRK
2kcn29UsDIaVKVvab6AlhAcw5z2unk8Uz7nP6to8WsO2K7coSVC28qxbWv5zE8oZZdkwMLQAmccM
Eg4yHs37KkNfxMomW5ooMD4Y4DSAIC+KbJebrJMpqKtN0zzSljdhblgyClq+BgpUrKADEmT9gEm/
i6Bf43Vct+0IWm2DA1Jcuv0y+cfbO/g9Ajrbwu8GMFnA4yO6gPdX9pNeG3VrZiI4lEXUGNEAiiD7
jk8RtV9tK+Z/6dW2tsI2j0CJJteIIZZGd258/vtZVOO309TUVhscSCX5j4C3bMuJvyaQrXifqyEq
K1XYfmVBhS44OJkddtILje4lkPuSPRvERWC7EkupZYW/7SGUAnIIaQqgpC9HNQDYxXkz+Ac3MYEd
soE2AeQLDGkO+Iob2hihz4R4QBlf7AyT+3eFTptPt9dV8UxXv0E9A7kr/Lzv/IMDlLJJJN6SdhCh
iwi9EOaROTy+bU851v+xB7AU2D7Rc6fmt3roBEGAlPkHm4tNSXiYJ0ncpGspzeW5RW8wjgVoAa8S
sy1SA2afwM6Yls9ggwZVX1M9tAFAv72VvXSV94b+le9t4kS2KFYmdd6OV2flzLh5ubB6izJyFeT+
wZL+E2nIXUCKlfyG+kJ7n0hAerBrUPW+TnxRbmslbTz34OgvQVnFMrkfxqMpD7SS4VBszG7YJGYQ
GW66a401+hHFdf5t3cUrYAaIg4ZJ8f6BDxAOH2G96JutJYs/XtBspZPEBeMriYjFpcRj9L+2lNmk
LljJqz5wDw2enCHSgLs2tT+ZpfzUtsAypWN1V9fd1hv1nURy7GPu+++RQswTWYN5rConTZYlSWsS
zT1k44P4bK09PJe2SnD2eWVwesLQEpfh8+CoDrcO/vXR84bbE+4FzxAsE1iHLrcix9eHZBy8Q1X/
KtshGou9o/2+beN6DPMNDZALYNzox1aTBc3ktJPn9e6BhsS5g5TP7c9f77XLzyvBkzuZVUoDfN7K
tL9Ks31OefWomeKBu/XKY2pxJBBUwYLM3agqfRKxpAnlmck9yKCFPHIW0l+3x3LtbjEWsN4gleG5
KFQoEacG3nuntDs0IEI/AvVDjho2rs2+frD8NVe7OJgzW8q88UrmpAd6+2CW6bYqROysMSJfX5iX
o1E2VyaadsxcjIagtdWLS2jdiOCpA3Gh2/3216hRl8YDunok4hGEzPQrl1tZMq/NvJG4hx79ozwJ
dnL4dHt1/m74vvTcoEQFVTCuh7+1Wy5tpNrkj609pS/ApHMPCuVWuS/Muotb3NYiGp3OAdzal5vC
HJpPg9dnMRl5elcLawx7cN69jBp37nTOipeyBPlF6lP7K8nJ+FqV7bSDBxu+dj64OEpoHu17wOf2
teVC9kQGScR1AZ3ynGZ1mKAWsaG6wTfUa6dXUQqsYZLZgIplySNveb8D7U2/Z2isin0XcnuWyPxN
KTyytXo6hFKn2T1lFN0b3tihmuz1f6Eh9I8H6w/CYPpL6zZ0W5g02Bgs+Etyvd01jPQQEwLATOts
uQXzv/3QgTG0DxPeI7rrq+nARjc9OIWgkQQ5UcShcL11MvJjhOJC6FWZEaW11cU2T7TnYCqHR/QQ
0E2DLqgHo6YQbRlARyfzoYpdVBeAEbXRVcf0KqrGLgnNPMs2QUKs7eSZ9SnpsiLKeup9STS32iYo
ju3TDogAzsXwUHOCMoUczTvu2d9qZ8wiNPLa4VTJ9OjpSR9pqdlGhshZ6DdG8aBx/Uc6GFlcCu0V
iUr5O1irRC6d8LnVAAUUtPfC7V7uIK9Fz60NROpL0juQoKEPjmuF1LQ/+5PYlUb/scQlrqeZPgSQ
WKDPQe+g1r9aTxjOYDjpi5dl20Ir0bOdPjBv/BfXyHuBzYXCGRp2lLOXtqCI16WbvtigdkGqIXvE
4h+Gzt3ePoFLZxytTXM8POt6qsMhCUnF5OD8QVhmTJBWXus6WrpMQMc2czqiPxFv/svlAUthAi5w
kb6QpA0rXYagWY9qD7Sqzu72UNQS0fvSoPMIuQxUD9HkoMxZUCXjNFpt+oJ+931Axh1O7kONLCbe
cKFG9FgUA/AK9htti6eE6SvpoetIG67szLwSWXRp1+VjPsKVTf5f0jG/OFm7G/q1HMrSikEbHBSZ
74JxqlfuSVZYXpUkh8qvftrgCQhbI1kJdpdsIIkKK8DkwDsrZ6ppzUJHKVQ7mJMWmkiVNGwlm7EQ
ZJrvUrL/MfH+97MXptEVNuKYTjv0bu2GKfj1QPNE92kbfDZ5d3QbL+7EdOeOcG+as2J9aVMi3zXH
A6hlo/h6uSkpkb6Te3VyGD22JeytbumGTW9Erszjoh0kvJC9hXbTVUNa3o5WpxcyOfASsgXiMyiI
ws472eW321t/cb08cLNaM3EdEjiX46knVgsXbSSHhG0s+kTXeKwXvo+re26dgNzDTOR4+X2c6xxd
9UFy6IoTWouL0+2fv3Ry8X3gKgH0gHdVcx25JgO/THLtAGduYkf0VlRqVnovAQN+6izax7oo/BCC
umIPBIIRl8Po71FTX0OZLg4UBBF4x2Iur+g8B4le8NKk2JUi9p6ctd7Id1iUEu4A6IZKP7JsqMqr
G6+ym8EaLSs5TG1Wb8zclVHlBMiGleDpIMxg36ahLGOz5P4OjY7g6ugTsqtz3cEdm2S/WgQZ25Gm
deQJDioNo2M7MG385TepH1MjQWRA6RQWlQYlxLr7kwfOQ947vzva2U9SmF3ckxwdmc40fPzCwsic
OceAXrkrtW6bG2VOdD85aCCzTnJrkzLvqJfV/vZWWVwgXCbwgOgWgVrY5U5ElGpKr8VOsfwkBKV+
xFcMqJjJ+RaZsYj/b0EFGgxpzQamZdohSYa4pIAd2iZiJct7KaQT+W350AktbMwyptLY2V730jv+
wzQE+9Qt71yni2YyW38cnlAa2tAi3xvFGgfjwlUDMhOEBbPqio9/X86C4XBOUsPHNq2fXD+uDDBp
TCuBzkJcNXea6AE4U/AaVxnfWOMMU60b2mHqTon+uWQsNnUeygCyVdOKA1h416CtxQJ9GdAjeNkq
QYJL7cEpc5a+5DVWlf/UfDfO6K7Ld5NmRm579/FNBHs+TjhSfsBaXE4f6UouwJWqHcbpmQBJ8uv2
5xe3EB7nM7ICT1vgHy6/jwRfJXpz0A7D6BgPWuLqUeZYIiI1+IeIRCtf0QbmUVYNeUw8v93Z0mNx
2ibf8IpNY9lZyaZAu/wrEC3Jz5F5RlQXdh8OntYiMd97D3bD05Xs6NKeMmb2fR8ywTMu6vJHc8SW
5sAwKa3/OXXRMmMCTZOsQWIXbkRwrf/XisoQ60wapXXuaAfdwMaKyPdueCBkJYO1aATsWSDjnvPn
6vq2vsPdsSzhJIQTxHhiFnGbQz4amjHGxufNGpxm6ajgYQ6njpzPjIq7nDoJSUi8girtoLkkrJHS
HYI/jD63HBrg+spRWbaFDKQ1qx/jBXJpy7KyIhAVxqbND7UuDY2iiyvp4i4Aq3K/VuZYOplA7/zX
3Pz3szCNQY64dhiGJokTpsYumNrQC7605jFvzLApo9tHZ9Ec4KQArc/IJLXIZQ1GQEQ9B54laF7g
QSH2FO5sB6yJa/jShYmEp4cm7Zytm9N1lyNzuj5ruIHYrMsGUJ/k3/vE2g1avmlEjgKbXHGnCxfX
uTl14zdDXlSZP+LmlyF4wboPalXO19bF95U9yDxReJOL78sKcVJYrJU3VYaZvw2A4zyAFo8PtQQ1
BmxnwGTZYQDC/mV6cVqFcuf0CE42cNMZDfMBV9/gbvQieDUJ/64XfegYDMGG92Uchkde18BZ5itn
fWHHYOBoIICfRWHHm+f9bIO602jqeYWISibbHvqkjN9rAETRLNuPaQGQzFpdfnHfnBlU5sGYSE8t
X08OvtY/OTS4L0uMO0BkNU2x1IyVE/EeEiohI8g2kQgHWQOk6dS3GNAmSUnlgHnvHbSEl92TJcut
Lr677LUKOWjnBlBc9fta2jtqYt3Tek0Ra3GOQQ0FPUfwj10lUSetzcBiOz9j8iS0teduBP3n1m2h
y/OVlSv30HzursY7a5/hHQ+OTjVEbmqAZOn8NgPoJbaZs/GNx3T8Vdl5mMAPFH6UuCvPtHdhhiub
czM+ZOwALn3vkzrbREbv61NXNckhc0/VSMPaNeIcRC/SBtKuPXrjN3/aaeCOw3+76bsg7KHWWk95
JIwq0koR0SINqwxvPPlEPT0OoBHcGPYzJIJ31bhv0T1VSCsSM5tAstcGMyL2g8cfcn3CXZGFWgvW
+iLUk53vPBO8udPhOc/fnGTvUOgcv2nB18m5k/zu/0g7ryW5kWXLfhHMoMUrUpRgkVWoon6Bsdkk
tNb4+llg33tOZiQmMdlj1uQLreEZER4eLrZvD8dhf93i/ukoE9eOemFyqbewAYI+N+FAsNFH/nMw
fm/6QzY906LrWuHsKvNPc8rdTrlXzf5FMj7kQDWKJCSPMh1UCBHLQXZNOYbBzb6//qv+MDxf/Cp+
EnV8iAAIPM+vta+nk6lkivNsBu9Htd2P3RcHjz9RaEGqtMM0SyB+j+X8rii/aypv0sTIoOqbJM87
w4ChP/4raKqdHpW7efT61t7rzNZspuPU/vbjJ6fQ9361lZn5M9v08kfjw6K1EMuKbnnrV1YXxwbz
2vk1eVzSkk/FIfidD/NeVR6l4XOutwR8X9ryfZFZh0Q79ORv1PBOk4+ZHpO+1CDG+W6YOVNT3ylS
epfWH2brY9nf9fpzU3iN83nQ7+fxe9+mD2b+d1aNpHbt+zLccJFXyp0qsT69+AtuF6YK4Xm07Tlv
w8bXqVMzEjf8IDWPWfJuqj0DlY/Lz231S48eKHTcPLB4eWl0TDoYNFpMGM0miG7qaaj7APiW6b90
5fvSu65bK44uDGy45hBwkJoRFV5vkj7sysp4hjnsvTPCsGmSp5tvZEH5ZxXasoAlIXnRWGI1JAvL
qjaeYR7ct/5Tq1QbIfeKS8FC/itBePpGSE/7pumMZ2DDgcEAK+3L9Z1aEwAFMx0+SAGGIpoG3czH
sTWMZ/q5XNdq0n+xAJvOFw6CmOAiPabl8Mg0ZKefM/hD77Of/+LXn3xd2J66bhyta/l6WX3M1Q92
s1WTX3kWyWyTcFs6N1BaYXucbtL6IK/M57LX3+tj9xyP9qd4LD/Gqr+frOB+NJot5vo15SX1YTCn
gm6BiwQS6NNB6WOUt48bHsWGCUBFPwaHnAEoG6dzIYqLv0wP48Xn5afecW6CY5MkSFR1qSdrj3UO
Vu84dxuAsC0R6rkIlaGqfc8oBC/Mp/6hU+nlqxmP8Fyo9has4MJtYzWkL5f8AqxU1ITPRc1BkcdB
iCh5CPbV0N7JcWy5jlmE9D1of3dgOq+r30UQugiEBompLfTJMffmXKAyVIbmO2XiJdGX0HxUwh81
FyjayletrQsAJ2TUPDmXY96YYqBmXeckHqiN+tiG2bG0m3d2OfwkbLs3Wuv39WWtHZkGbTpZc5JP
FxiqataGwHfMxGsmE6q9MPnYBPpzqW6BbVflMGuM2IwOAXoMz7cvVTOi7XlOPLpF3LrB4fxZtRv2
7eICc0TaiQxB/eIApHjsy4lHhPi3rgdfZs18BPlAbb39qQbFB6hyjY1btS5TZ6AdOgHFiqiH1D2m
YtQT3lH6e8I3cyjhgf5OIUTv30EevyFufRv/I05kApHSqafLQksge4RnhNhQ7itmG/4LpYDxDYcd
28SRLUp64j+DHA6SLq1TL2VEZD5anjE53jxspT3XrhSQGnoPeY60izs82JOvaHFZekkDW7cezMaX
uArv+u5j5GNyryv6qjCL6dZASGkpEIFzk5EHKemBwpvqel/olKaK6MEZMneStrDra6KWbixwFsxp
p4pzvn2pXmpRlzWl1zVYo+HzxIDNZv5JqHB9SWu6t3RsL9R/oFfF3FFmFF2iaVLhVWmgHKVkIdud
DaZMK3+bavyG1/okt3q7sZEXXgS3jHHTvJMgl2krEgxhKMWNbMVIbdUnRXpyNhIAW59fNvdE98ok
6vKoCkqvcod4D5Dz+p6tXaDTXy+othkXjaQW/Hr7e1ERt/XjztwoHG+tYDm2kxXERp125rKCOTpI
zWZj4dbnBYszxHqd1fQSQNJyL32gqfX6Bi3/+1nQw/HSJQYinUkCwJSFDZJBd/SWqZdeK813RfY4
Dscy+xoXr/l4b6h31bQlcOW28OARnYC/xnt3lvWebFcHG3bexXXu5XIFWLcNpCcrqWmkL1RpH0z0
o19f4Kq8pTGPx4iSuOg5jPVc+FU3Is85xm+UP3/lW+0Kf2IOYRN5h/BNGEFN6424icakRKYE75aX
mXTVu9DkS7uBO7UDpETP+EsdSoe4GHZS6nxqM+lQG9FzmkzQHwACGqoX1aBqWEZK7GKmu4/FPI/v
OjtMAqgYgvKNI1TgtbZT7QE5o2uWNCyVfSY/lZoR7cvKlA9lHtWuyf/y4Of64JpNF70LwtjfjfWQ
vDSVGbhtoPnWQ+f38Ze8DjnmYmcG+j4lYWrO8yEnddK79HsyWCAOnPtQlucnIjnpAcidv+d84mdY
A3LlqA0aiWuwJy51CD921Sr7Ptid8ixXyne78L+VkcQ4hDhrAR9GiXwYJIvpvxbDNSFEtPTc1WL7
t6L1/mdNklXXGQNTORDxfzTLJnlNSz32ZCV00n1sMjjYn8P6IVa0yQ2VQHmk0dP/4SSq2rtdwCxQ
KYnUXarnxmOWWstYUKV2FUY+fMjGSdsPRTJ8qLPMYl+GekO3Vu4muERqLksOk2qbePWtfkw1Aise
zO7pV9YoG1nnFd2lmxQgEYV7eDocwYsyWpuREYaeeYFeuNH8XUneR8NjzwZevyMrVpIMJZefqjke
gBgKxcPc1X4b5V46we2ePJW1DXxjA7Wxslk8/oQivJFEW5rgroWKBuFrWWdeFj74b9a0lQW8NGT0
eAOUX2jvCEeFV7iYjLlRKin1rODTkPguExcO13dpbQHws9AOTT7gMrFBb50cSWGee1G1M7rP5lYZ
deP7Yum6zKIp83u+rzsH50Du8f/r5xuCMgVO4hvyxOetd6C+260e6OWhEGwgFEC0ojFUh8yPaAOb
KQ3qMClTbza7XVN2D5r2jG+OqXuQN1mq17bqVJhw8ewhNbLEKVIYJt7ZmBN1I4u9dvEWOB35Afh/
SHKcP1J6ko2mDZTAa4NDkTRuFxdupuyL4/UjWbl3EMPTJYTzLUOUIhxJH7YaZZ+MKzEHe03Jn/Xa
uPdH9fu/EQM4h+4zGIbEo8FBrCRDjzIv1DqPIoM7DOp9aWyR+6y4EgtzBBE6SnCJrQzou8mW4Wze
JA2u6nQHc4gPuvI+nJ/NGNKUfnD9rZ60FUVYjggfn3wtrGuCdxTrOTqnFLUXvkhZfqiL4vZLvwxI
XzhTIIJiesu5JmRWXNtWUVSeVpKoc42tesnKtTE00vYLGxOXRmTiiQpHS5JWLT1D3Wevr+Pnetxv
TTle0WYDaBnU1LQRgdsT1lDpnZLGqV96MDO+9eWBEVhgUSXbnW8kX+INIQ24MD+i1fwthkJWruhV
zAQsb8zKXccf77omrx33QgW89OwzwU4s1U8NR5QzjsKbwnQ37cdpa6tWBTDwjwlheMQk6s6PW5aw
8OCia49CULVP+XP7AnjPCRQxX7zrwo1PlcKxhqxmgyz1vmvDo6Y8XJewdtinEoRntrUqpbaDnnAE
0rfAUvc4TQep/4uhItcFrW0VPe2OQzRPlkfEHofRPNUTbINe8KMK750thp/Vz+O3U4sBkoFbcn4S
ltQH8mSaldcUn6dqp1pbrT5bAoSjjoek7EINAXp2p8h3/m1T3perQL2VPBEtPozlERMQeldlullJ
pddE9W+twatX89tdHjx/ZsYsZRDsh6BM9PvOwJSG0tM6MNkg3TZOeEWVzr4vqFKjyF3Ypnx/CJuH
RBo+kbw5mn50T3pv4yVcOYwzUYL3po0NyaEQUVPtykwe+3RdV1ce2rPPL+JPgs6im9WilrgUFnNy
bNenLLXVgL26Anq4ZdhKyPCL5y1FdRa2gVN4ullQZgfSIznTjcNfFqUi5wn+lNZlm7hDeO4yq5MK
0y84Eb06zE3zvdH1Y9dmB7/cmmiwup4FP45mUUYUs03KaIWgee3Si5On+b5LNkKb1RM5+bxw+0y5
CtXONPl8kzxY8qFRDkOdbNjCrTUI26WYWT+SBC+9PDva6XG4v65VG58XZ2kTDQxVGlulZ+Y7mE6l
LeDG2v0jV6LR/maRuRDzsqrflklYoFJV3kcfxkb9JUV+9NImgfyga8O88bguWy548PgfMnixha3m
wmIVzdSPGpEmTJ658n5urXCnJr3jZlNn7RQeq72fRPb3VIvULZya4AVRgYOvfPEdF0bqS0S/HJUa
JiBSPerZh2g2H5zU2WuTBGVbSMOsVe1uOrl/5FFyISGkgEQWa9SDH9AepcBRbYDC+9Jv0Z0JB/c/
n1/gvZDh08kivF1qXTvzpNAQbk2B/9nKRg3PtM4i15h0aecYg3GbJv4jcIngYVy0wRYut+3Evg2z
VCi61gBK1Z+s8oOxBR8Tbuv/fJ8XjQTXAtdabsLJ92umgeZtJtPhrmT7Knzxw19Lj//1Q1ndNSpT
IAdJeFzMG6utTpXywWTXSsOle2qv+fJRT4CBbtieNUEEC4SrmDZ8MGE1TW86kx1x+l0PwC0xkk/q
oDauqjDqRkuUdkPZ1pT7VJxwOFTgzTjrFnHGt9D+lGZHPz3m/SfN+Xp9A9dOiToE4QSDwSBpEvwB
BU6uRHMkeN27r9bw3Z+PdbTh1axv3X9FCC5BpTJOZe4RYdUPkXMo5we9eVCiu+sLWezyiSX6o26n
CxG8ASVv7Dgr2DHm283jMXhHh+dg3QFf037Df/AvhKHUNF5CVo/Hdq7bZSmprSZxWbOqnR5kMzXe
Yrmx4OvKlAcoQqAurqrB3EMzGssAe0Zr4wes7inZYEw9QN0LCFdl24kf2pnqKUH3vqqTv8bGp28B
Ek2397eUcVVHToQtP+bkJgcVxblJSrF89aH+O4/vi61k4nJ7Lg6PCA0iHjhZGex7LiEz0rlwFtva
G69R9MEsNh719RX89/vCClISGEUmx6oH4NJt1L/r/H76F+NG6En9rwxBJ7IpnhunR0bjzyNtzPMX
NF91o6L/cl35thazvMknx9HTdhgrJvcJsPgdrKngM/t9JG1o2NaRCH5QFY7gWnSkYN8jyvHWvZ/b
/8aoAmSAHYy/aMw4X0nWT1rZM54UxdoH7yV5V78fu411rO7WiQxhtyxGGEsSTQMMrvgejsdWue/6
3//iQIxlVC+4IPWiczd18iBRCrZKTR9z/9uCW5UHf+OlW13HiRDBisIMlCqt5rMO0F+148bjQY/M
jWdn9dBPhAhGNO6qKNMMhKjSiwV57O1kfdTwiXdIj1Fau8gqMey6j8fB0AjQaTX5MYAkvX4UlwvQ
cEaZg0JCHzpLsVI4yyos+5KieeO7mSbTvL0x2cMzg8llUgk0HPhptiNcC1+ZxlqivuIZsXywx2RH
pvL6Ei5NO2Ubon95SfDBjy+fX4pqHGc4HwD4aeUUPNFK/4nMGaNQ0uLVqaMNJ3C5YeeGl+CTJCVN
zPjTtECeCwv8ITETACpe1e7n5Fs9Y0h2cvBd0zau4drBcJORAQbmEkQEwjN0orrVPf89Awf8fMPA
r3+eZkRy4uB7xEh6bNWmN2Ko0uTkHcjFqHm7fiir3yc5CTyRWZMQQ5zvU533viFFjINtpl3a39EM
c/37l7ebfQHlskDRmVkuJilDKx3t2AkNr7Ighb6PTEYS3X41aLhjLi+JHyrOYvxiFMy4qyA385Rs
VD6WkTN8l8Zwi0lGbF5YLgjeMUQ4y/BUHBPhgjg5lba2nRRPGh0mMZGakbUf42jhl3yuDJ1Cd3ZX
R4/NSFsMxOvl32m3cYFWzgpUDbMiCYENiJWFX6D0UhkYuiR7R1+X74roRjTCnxWefF+suc0wX3Sy
ysyvSZmOQdMcxjx01Vo6AOC+rhVrK4E6U2e+FfQTJIrOtc4o51oqct4uvZkOH7pqPNz8fRWgHc8v
eWUaI4U3RdHzuIiGRPMk+1vvdVvzc1Z+PkBSeklpvGS8pSocRGfJmaKDYvRsRm0Nn/XbPS66BP77
/QsO6CDNLbO2NXKNv6fiiYE5wALubt8iHhRaJImSYawRjqCmSTU0lEED02m6EbmzrQj28uYD/oAN
nmQGdoXrf37GMoQBbVvGvSelx4y5EJEbBftb14AI6HGXxJxK15TgZgWhn/alHg4QFn/yw3jXtBsO
0OWThQB2CD42UHNUvM7XYHWw+Y1k3z0tLY48Uruq2DfSMbU37sOWnOXfTzzfkjFySjIiJ8CNr6W9
ppVH37jPNmvFq4fCTEL4BEBQXNQpWkXN0rFQe2Y65vu6lX/2neVqZvjz+sFsiVku0Ml6VMhDJyNW
ei9v9aNGKjMti79sLf1xXczatjHDlqI0MwTli5KxkhP7z2XXeXHsWVrE7JEMFrFp39S3T1dbcJrg
poBpkSsRqV+YNd2araW1nmHe5cZL79ybQevaycch+DHFN6cuFmHgNOn5hbtOpKhojDYhOSi1XjXf
h5YH15PWbDwlawfEnacK7lDMvWDkJOOpplAhdV4Y624pvy6c+XZ5uH4860LoiCBhu/T8CVYY1FWR
yLreeiSW9HFPA5phb1iANRELVwiuNyEqGaxzRZNDkGaSjj6n5ccWIFguP+tbXNJrWmZTaSAAMpa+
fkFGXFMxphQxYI2TR6vUPziFcSz7el8a9sP1Hbv0WvEg6YKBQIx8wUWuNKJZkNRMOnr23LlW9jBE
B8NR99rwkcr7htu0tnWnsoT40a+ddmDs0ejpwyfb/lwXEC9EH6+vZ33rFiUj8csUp+U3nNgBMDDq
SCfZ4NGQp0THMX4s5529lTDfkrL8+4kUQwlyJW6RokvjnRLAQsa0S0v9IDe34XNxkDge9IxqO03W
hDHngoagc8Jaa0YPEl53Ji+VThuv8uqhnEgQDsUYSyeJnXr0au3nWDz6MWPrttpHVjxZHYg2eH/u
DdfSFPYr99vaTqccIeOXcPqcqY9zYh50J2WOWuzSzt1mX+kx2UnqY60+1V21sUiRI+fPPgJToeOC
BhYISgTXwA7sMO4tdfAas/zaW9pjnCtvSVk9z7Z20KgWTpX2zlgyjCaD3maz/nZdLf8vPwDknQxB
vH2RHC4NZtUMKhpj16+5+lvp+32dHSvpQe6+2PGhK+9b5UnXbs4Kse8Mu/1fqYI9zKd2ajITqZNR
uhWOUbWfor8CY8OIrF2HUzGCZ1fFaWfEkzl4lf3VzL+VkCsz6cM6Xt/D5Qk/D7DPFyM+8VNhhGAS
Bs+xYjcsIzfcAGqt2UIGlZi8hGCBLlLRNR0eQTwNKEkdlzt5bPbBnN5Jjn2I5OCbZAVfri9ouVoX
CyK4W94RStairdKwU1Poz4PnQ6SqVg9KVrjd+KAM6h6eQze9EUz1zyVYqN1MCJQovQja4GTgfrUg
GL3ya+x/0s0NF2x5lS6Wc/J5QQtS2kjsvuDzcvmSd+EeMpYQpnpKSm4L8NiBh0raaIG7VLxlmCgB
12ImL6MurQ4j0rcBVf/ikzOorh4fokDbldHn6yd1qXpLOgTOM/JUC1RXUD2p6/MODq/cK1xzCnYO
f64LuFQ9Pk4tDOgTngUg3XM7P4dqPsbzlHvh0VEO5m9noh52SDfM4KWtX6SQ2iHNxX+iX8Hg4XCO
eqTAs+m6GgwrNwICUbEzCWJAXyR9atiLBMU+pgGu8cY+rRwEkR0IsYW4ifyUcBBhozVdyaBwvMjX
bKcF3r84Bt5ZfWkwg7hJPIbMmIdQG/i8BQ9YpLhJ/02S9oqzB7+yvy5r7TA0mvOXYW1MPRBv/zik
MLmESc6kxDeLaCI/MBbjuohLAwOJMmUUBotRlmYo+blW1b1hJWE/FJ4cJXule2zmr4ZVEkR0hyg/
SpDgX5e3psUn8sQsQmx2YzmmdNpXdAdA0+oWRvSmZ47iyiVMqDmdytcFru0h4+1Jxi1WQBVTCq0Z
OxAUy7kXy9EXdYxxk+LdlDob61rTuiUDtgx0AtyuC4ZTj3M76yKL6z/n7sMUbuUTV5dBPLF0o4Oh
F2MKqZ8yOxuk3AN2xGwK65eSw3U1+sMm0fxig89tNNlEALXQogLiZNfONUIbVUxAGMOFUKduWz5I
1UM+T65sjgdNujfNB9jl507hRxSuOj6n+eH6ga1pyKl80dvUo66Dra/wzKT8UevKUwZJrgvY9BjU
+YueOxsYvbWdpbLM8Dmq8gqoz/P1qlC02s0UQPic7nLQZ60y3Vfxv1CPUyHCps7wAzZQlzb0VO2l
yvVfr+/ZivahEwAZyaFg8USb10xaRyE6qz3DjahUbdmh1c/zcXVJagGfW7bwJJahz6ee/XwqGS0U
uE3/pdhwfVe/v/DSUUoAYuQIl6eW/HiMa77vl58zGsc/Xd+dlRNeKPbg14Elgh464ef7vmIFXRaD
ru7CoynXhwTK7S3DtraGhUqYAGZ5pMUxUoAwm4pkGXC54EfbR247bjgyWwKWfz85BLlvjB7vqfRU
80ul/3aUt+u7tOi5cO+XF+0/CxB2KW76cDDaBeCZ+W5v3I10lBnv5PLrdTEr1xvELSglQJjkX0VQ
cjFkfdHORuFlcs2Q1lqvXDUP6dbWvvi9/VUK2o27sXr6NIgAI4OsDkf6fN/oRirS1lYKz4Dsm5Q1
pZ4qsN5JTn0jXnnxbJj1BD6OkiVUCOJYv6mAvjsf1cqLuv30Md9iAF1TAF1DtWSap+gwFg7I8ZM0
s01uScDomsdxysbXogtvbBD4s4hTKYI5zMOp9xmgUnqFLD0mg/6+7LbwISsLgXWAUgheLIN3ROC4
bgIk7gO19eTvY/M45jcnRKgdnHxeeEDmCgMTRny+g+TyZZbvrivw6q9fKDuAvC/ZauEewq5LWqfi
88F3vfumSaF7/fsr+sobjisGKQxIO9EYxqUtVeGUdp7MrDCZmn1a7K0t/NbaIhi2SvsEJpEKuFD2
tiJZ6qsh67zMKHfJwY+aDS98xZpQv10atIhXFrbX81tXFFEWdobfepP5biwfo/HdxNA4fX/7XoG7
WfhtmKNA9eBcitM2VRBL7NUE52eQ/wKAqzJl7bqQtb06EWIvDtOJ4e0BtBRmz141xtdq1+Ubj9/K
eTMOkJCbIVfLvRb0aWQUaN3JSuNJ/l2s7uot0PDW9wWzoZSynRUG3y/bR8n5OGi7udwwsSs2naDe
hOxxmVV/cQwqlJnKaCet13DCtTLtdfVrk7+O+WvQfbn5MByYUWzQp8yuvsh2yk2t0Cpe1t5XxaEZ
diO4uzxqwAb0yoCVARdwkYLrGsdo1UjWPSDNzb3fbriaK5/HPeMJAsFNg6ou2FZlVo0yzEcNCx64
dR27W3j0VQE8DSZ86ERZYndXJ0vMEzEmACbBr8c+/PvWvf9nRiYQFqrMF9QqaV+1ihL3hje9T5sP
frnhgKz8+AWnRMMSoS4xlKCoukZzOARvKk1w6lHL58+KtUV6c2mVoBwn2v2D2L+Efce50UR6roAa
rN3Q2NUOlLX3xo2sS9gi4r+FpQV8IjATsZtzisJWzrpB8WyaU1PzEFvyMTftmy0sUnhA2SoZ8ySS
h1V6Ndq+VKmAWAa3sB6k6VBOnqxvZDzXtgyuOIw4fCZ4toL1KwLTmhgDo3qFkt/LBpEgbWsfyLEy
49y+fVg7mVU6RYHCY9BpwTs3tbYdhKnkN5JnuXn9JfQ/X1fgS1MIdSCkFksuACL8Pxn4E0vOEGi7
UqrS9qK+/dTRgp7Xmuso0qfrYlYU+UyMer6KKDX0KbMq28vUApJHtx83zmRFgEmVhBzgwrV1Ufzr
zJZBNQoXUa9/qh/VZOP3L7t8HglwQwD1/cmiEcsIF9HXYtXMC9XwsvRn0B7Lr3LxNKpHeT5G4++b
t4rzBoWsylSPL6rKMLg3UVJpILEOcvAY39j/s9xEDCG12GViMRl7wc2ZDS2ce1kyvVx1Y+onW9nS
tYM4/b6QDLQjOZ5kJbI85a32E9cOtiaFr9w+3BqSV2DIFuJw4Sh6p3FyqwgUL6d9aShaeHdjtyoz
iErubz4JwFv4tMyHIE/+h3P95G7EiZQ1U1nJXvMY9y/+Ftv9yk6dfV7YqV6t4khKGtmD+tR343rD
GG59Xrhy8DvVcjby+cjYx+Eu2qLGWPZZuBIw1wIagFUC8I1YZK3izpjjIJ69rHvtzBc9+T7Gtxsn
2pHIKuP5L0l+4agnqewrqaiBHMe229BQBQGHPm5U+1bXQUyBtwknN+HwuWkKdTmZzTRW4IoK3GT0
xkaD1PzjdVVaFUJvLe8fYBGKIudCSs3upLj2Za/MnmfjF4wZsHHcjBWheYvCJU4zBWNAdecyurgh
RWgACzTVxyBpXWN+HtQtitGV27fkKeDzohTCxRAWMmaVH/tJLDNn43ehPvnQokggrj5d364V3T2T
svyKk5snT5ZeF1Uoe5rxq5BfEv94/fsr5hymjIVmdKH+IMl//v0wjQGHp7kMiPpVjz9LzYOTPWjQ
pLdG5eZb/Udrq9FxfIA6ElZelNEHJhtacNXJHuPCDtYAsXK3pcQrlXKmWy+9QMyWoFIuFqn8nvJu
ldWyp8rTX/WgHroM5urZL+9TitihUd3bo34wC/Og0p1W85pthIQrGk4TA/g+YOP4k2ItrhqmWJZ0
Z/Zq6ZMxvdfCh7R/uH5qa/tINYF0P41iy9mdn1ob+aWUB+rsmbH1pPXtB9/pN2KpNfUGBL3kk/Ak
L2DWis8o1TpdRFR/qZnmlk7uDpNBiXTjsq4KIn8MTmnxvEWr03IKRlkNGH+ZWa5lbumuPI17M9Ki
XVmOn6/v3NrhUJonll56RCxxtJsdwXFhw7hF20O0M3oSKNGbH4X761IuY14cihMpwotjF5Fk1MwP
9TLJeJ8VndtCU2/0P6SovTPlDRNxuaQ/rjeoT9gcaB5YlOXERMBvHtTRGM5e3JVUypWdojMQV/p6
fUmrUhYKlcXZh2xOeBz80KSIlVqTp/hSwHjo+WUecia7FcHGKyQOJ1uyNYyf/Y+kixqwHE0l3XpI
UlQ3y95864uT/Taij00DS3tHP1/4/5CmuFRD2jyggcNk8PeFvneJJOvpoE60T7tdcqg6mLRcZg7d
votL78JiaokxxCDfV82R3reRWwXfWzpNBPovTvzzupBL68BSToQI1sHoqgairmn2pE5mitfwZGjN
hoKvacOfx5WEDmB1URuiIe5mszEmz3Luspkx7M9df3fzKhb2jWXYBYBp6vXnaj0ndFk1cVO8Ptu1
7hKIbJjplV2yCCzISoH3xpAKu8SAPfDGTli8Gn7u2grTfDfOek3AMkqFRCf5R0tsv1BrI86IgvPX
Lt1P+THcuPYbnxeztIlfYU0tPh+qn4L5aIYfb99/JoqB6l3YXi+gytFYw2hoK9nr3MIHRU232ICQ
ry2ACOxP/xbpNEuwKGqQpfUUZNlr4jb+16K4OQ4G4AH5DDPt6NwiHS/oj5yXlj3K1aua6zv6w+V8
q5/x0ndCgkU+npQRsbb4Cuf6qLRKoVSvjB0LZbdw3sWKK2dPeQwMduOVvNwsZIH7W0o7sHmI75bW
R0NZyG0N7vmpnN5Vc33zdaBrAGo8amE68C7REVRDoH7hbFSv4ZTsIcJ0wy0E9+WjuEgAb6Vj3Zfk
1/mBdK2Uz8xjrF73jfPBcfZdtzNdZWt269pGkUTFKQL0ekl8kslW1ASDU77qmbz3Z2fHo3HrxWAd
JxIWtTh5b0c7pcozIiHt8t0QyfthC256+RYhgXLhn+kPzOFY1ngiwcksIykcuXytksesAJJ233SP
7Y2UN7yzpIiWFCH5ZlJqsmBggwks68w1f23a8siwp9zYCi5WzgIhjAcC+LIA7QQTa4VxODqBXb1q
0ae8eGlu9oKZIcG4DwcSJRLnogWX/GJW0ijKXif/ZYx3+e0Giu9Tg1zG8JFyvAxV29ZyUj99bcNq
7xtMhJbur6vSykEzs4y8CpC65SSE6EsxIEuZWjN97fRjKb0360cn2adbdCkrUhbsisG9W3BizvKY
n6iTbyppag99/iq5Sf3rV+L83DIeqxKg6iY9AWUA1vBcgtmVRSWXIyehPZb2jzD6SI8/LYcb27Vi
cJf8x4JBtMEfiUiWhCz0aEB0+ioZyVM8GHtp0PdV6xxHmSZst2q+Xj+eFf09kydsXBpWfl/HyOvD
6WDq7UHeagS49KNA8HHRyawtkwpEZpZejucxGa381a+Ots+II9ut9JsdKQrGoGcWOnUAaH+GzZwc
f1AosJ76SvHaTd9V9RezTq/v0toaQOY4mCtmxpFzOT98JbWsLrXV/NV601rXqd9F6UblbVUCPOZk
OnFpYBo6l5DCcDs2eoWrQ++PHUU7x2D+WbxVy13TYnDb/ytGpLitErqpagMxRXbQ8xcpfqMBaGuk
2JpOUbunuk4dn8Szer4WeOBKO2uT/LVyfmVv3VYn1urnKY8Ro3HneaXOP1+nvQXGQUahHDySIT1A
Hblx3isBGgpFvz2qu4TtYuZLVivJbmIlf7VlyVW6e8P290H5K47jQyZB80z1Zyhltxy3+NPW9GDp
kcUGrPEk2WmY181sZK/l/EtzPinVZ3X6fV2ZV5wU7D3OHLABUI5i97oeRl2QDXi9ZubslEL7bgXJ
3Wzkf9sVTNfB7XwujDvmXjJ/mWkvONrnx6W3BDhN42evPd2sWgkLWaUcNGcjElnbt6UdbEkXkUIW
ncciDvt0qpBS9U+2ddePe3WrP3rt7kCCSqM3KD30QnDuxiCVYqvijemydyA7DlGVuc3woRm2wCkr
B0SeiBid6Vg8+rqwY4Oq56Adp/C1zcavfa7scQVdOZBcs+0P42B9uVkfSCMC/MTFIGoXJ6U7VatB
8p6nr07myehb/KlUNXfij+x/vC5q5eqCQWYQHrZhGUSx/PuJnU7GDAe5N3AGrC+m26u3P2a0isAB
RjcPXoCoBP40+3XLsbymH6Nux+zS679+Je9KphDlArcHzZshektBMXMyNW5xbP4VWLtsjO/sNtsl
/bGV7wLn6Dfxocg/+OqWx7+iemeCl38/2bfatJrZ0vzydZSG96057K1Reyoy/wGKlo2LJA5mW3xm
ZDEecWngxrUVHDa5CFMomPDMNXjGgviDrb7X+/dx+S3rnINp/zCdj1pU7n2z3XVbV2zF+yEVK6Mb
2HVGGwlXjI7OQKlNu3wt9b/b+p2jPdGGcbCmO7+6D4Z5a6kr6oi/sFgMQnPjYkRrXTljGYxD+RoU
L9PY7Ep7JDFb7oIk26XGLzO4h8Syoc9Bhd6rrF4c7VA43zaUauW2k0fF4C/JdMZOCL5FVFZWoqtD
/WrI7UNddY1LhWrvh9FRDbSPWqYeu0b7SmmM/lMGO2vyoWeIR0BAkE0M92sZzKBEMPfVWvHj+k+7
+GWEyEvH83IadCWLI5KCzO7D2Zert2F8BhnjMhCxrg96eCcHN2eqEMCb5Cw0PQuKSjAM2lgOXV13
5ZuWZbu7Mkg2jnptKcQ4SxmLvC4m6PwCmZM0qaHd8n3FLVR4mfN63/xsqh9h8df1TbvQqWWrZOI1
c3nGWdS5pDSJW23M9frN3M3jIQuP1z9/cUMI13TyVQsIjAqgmMMwcnVS5trs3wztd5K/ReOdXDNV
+NU34B/SN16GlbVAEGnQjgldxOXYdLWThlozi/oth5RWflRerq9l7fMEznDxk+0BxCjc9iZL/F5P
w/qt1n4HBy3/ffvnKR2BqaJOxdhVwWguuXs7MdX6jWbtn+2Ww7H240+/vmjciUkuu8zsrEir36rs
x87UNjJ7F+4M+YTTrws+rh63Qa/b/Pbv8fQqfR+6z7fvDfkjDI4O48tFZVdqhrSnUFW9pfm3lvmy
naLfrKhLGzNRAIlVOo/EmlcBnYykRBxu6LwfR9xm82nQ/9asd9N8LzU3xzV4STzK4MGIMkmTCI+W
pPMw2kVcvw0hCbes3WX50bA++VvdlJenjhxmCACE0EmbiL4zWBen6IOuflOiQxEd/g9p19YUKcym
fxFVQDiEW6BP2mprtzp6kxodB0I4BAgE+PX7MLu1q2jZ5bdTNVdTQzrnN+/7HPRP88VzN959fm7+
3aIaTDNvyxyf79o9l/f5jwW45u974MpDNiPAvlguWifI0oTh+yYca4cquanrIrKsIjIpBIIJPX2/
yj6vYoB2EEEgPY1GP1mc5UGr/GQa9BG4xtDSb4n/4Okzep9fzMgsionQH9ZwUMNbdElPiUBYmQ1H
DWsdt2pi+8eHIErECMYxZPj+J/5EwtocOtOdxkKGn95Vavz8+ygLQ4xyfrZALGPRAQxdPVJTuEe1
bgMJvNyPMVRwU8QdPu92WB1/YpxMhchH20/dYyCe3ezIizXcgM9xGr6Yauw9bHS8ycGQWkZugLqP
iG+4c2zvIJQcq7ZYpT/WC0RH3rexyCv0yldYbWiDczvm+qEm5/Len29XtABAIapyc053+cRzqq4D
pRUtyDQuyDUulnVevpnjznBWwjwHcfhizPDaAuFotkCdk2Mfd7vZ9RVgKcQ+0sncChNGyzDqTjbf
78H5lvuA3MJrFcIls5zMDC1dnoxJKovSFtQ8WtbbAPdEPcBxq+dIY3RnYqwvWsKVMr8d5rfRJ50U
zQE6QS5lPKrRDoyw1k1/aTPffhaaBzHCL/bj+AFcOWBDELvjxQfO+cfxoxMbccEp55i2KziLq3PU
2X/ZsMXYIVa0EduiPDjvnY8NNMRnQ1WV5GgFyl0lhptHBc8pXgVNezXBEmdA8V5CcJqmMomNwdI7
Rzt+qCarvpwsKnayLPid1dQKjusN3+B96l8zSE7sSTGaxmb0vO7GMpW4JsMzRMWAy/W2wnLVOjcT
vSobJAK5KX3YdbtZe2NOfrIaXNN4aXNh3WWZd06A7Is5RE0JuTWIguNNtGQ6BlBbML2pIUcKvYUg
P402HOWnzajOnNqfX5lz8QpNAWaBeBbr5uPQDgLp1o475Ni7PCT60AFx4dCXsaXQd0jCZNh33cYu
dl4dF4CwfL8n8ID54tqY8ZgzxQgijp9UVOumm5hmHjkCDfJgy0BelYmZbwcOZzkgNO07Vqn6pvPs
IsIaJpvGHqETrEFwDIOpGIooGMwRdo2BV28Gt8j3tVIvLfVfTAF8p3TzQK2sIvF/T1bK7ycYETfw
vEc5OHIIY1gm5NVzQP0Cxo7salH6PAyCIYuzxpAr3ZXGJmi84S4duuHOGAPvt4OkSh12uW+slSUt
MKOSv7JO152fQcSNY4zq2hD4Ohzs+8RH8jgYrB1n2UtmCHjpKa8JA0fk8HNJ6zcxWN1+gEzmZUkV
EvKNzZ/TEkScMB1HG2e3QoyQJ856akD4j+rUfW4K5aJk6vNfWM6eCKEpcbSofsh1W8WTP4nHIvCr
uONWv0b3Cez7yiHqLTZteS7MEPZ7YiWZgfBPiXsI6iT7djTMFemMl2l0aBP2arLT0E9o8dcYhzTs
PJxTjpDetRyte3izifsGYthbSzZ2RN3Oz6MknzwrTkF0I6suzKz6sRMq+KVR3W1XtMjMjSW736Lu
H62gHEKrGu1LGmDQwzKAO2mj5PCUycrH5FTuBGJyUdyPskIewDYCthsJaaPCzpyDzzUc7mhTFnlc
loTeOp2tUS1Li4jVBRA7wmqSg0+q8ZWb/ZtsknZdy/a5nJAjDlNiJFbomCkqbHlPH7TMH4aWPtrT
NKYhqIzmrfKFDIFMhdy7MSaxOZVUhkWfQNfSC4aqiTrDKP94FPi0PGFJ1LesvOPIV26doDmBc/Hs
WsNtUmapHet2WPHWfFOWbkJWecNN0E5axS3t3OqqNapuo5vyb46ziq1BaoHURdu7J4/3dRcxCUWE
2FIEosJJT1sa0WHkR+CGfpWeKhFjGd6A9KC+Ew1/tmr/dsyUbEMjK39pS74OaY3DX6ROVAoo0Gg3
0RFzuB9ymdJ1K71mFxidBxcFLstVLrO0iE1wLi/VlPI6lKSG7kpCZGhy1q88L+ObKpuSsHeVjC2Q
4v9KMcidEMU9zACT0KyEA2vI5LFrDfLglXa1G8f2T+2ptg89mZQXMh+NqFPuc5eQyY8Nn7R0W/DJ
+oPDh4VV08BzlXdqZUPfurnFcQxNwRrCZYXuNERDRYVYn/M4T5CYQS3zobBACNlCFzhJIXUgOueG
mUDXTG0zhbWrqnhgROCWDbzYz/lfL6vL2G8ztFBRN4eiV13ma6BqJiwl1w5tbe6zkZhl6IxOXe/a
sXBCyBxakZfpOiqTGup5eQXjBAuycybIUxHSqyo2R3FrpziolTO8QEq53nh5kUSaOW4U2DWx1zpF
zTdqR/qHTEZb7LVorgR8Hq5KXWY2lkZzbxfFfsyM29yvpLGZetxYUeuYPRRU+YkN+ZNFMxw8mrvO
FLtc/5JQKNMXDeXZ3u0bHGtdKXorNCzotBdZlrJQ+El9JYkJqp0IhL4vzSLRO+UayVa7MjmOkA4x
wJPrJN4gbhkKIyEb3ObJrlZFyVeZ4Xdsg6V6IxpzoxgcNjtb/PJNiD0gPmxiD78gan1ZRakwui5M
Eptf2XRID83ARKz7vq9Xo6svtVlj95VcmjIuh4G+2ogg10PKzFfWrLt83YO2sDKZxgaAPMHNkDk2
A2ANXqSlMul1w+2Cx6Jym0fakPGEKvkL5NDNy0L1hzLHbBiWY/4CYo/CEoi3aRTAlSsJpQMSfJq2
ZTjpfIhygOL2iQuDl9w1h9+datiG9LS4h+/g/VRmT2CVyR21a3dv5x7Z07rK19jORtS7PQtxh6ow
M0weo2zAoHBQjusJ6MG9IZhRXhKv74cwL6YXSGhlxoagumP/qVufQlFSOXYs9KDjDqd9mKeOF6OC
7sSdV9fA5il3MqPcq4JQaycICc1f+5roKDd6HK4lqE/wVk2t4krMYjP7rgBObQR4o42b3HAqaPO7
abCqCuh9KNvERWR7GkHsAJVELmFF0G5JNz5VY05jWN3wUNpTcZlMzb7VqQpVnwOdauUvAQIo6FWl
N8qf7BgmrGTlunCiMDVOVlf3Ttg60njCxfF3dDg3I1VVXUztscEI93j9hGVnSomuM25tfNx/Ip5g
FCs241gWWKdpUsHxSJE0Uh3Pw7QMQMx1q3tzrKWE7yuyzESxIQaYapv5RjTlIH9bZQl5VPxEkxRY
Vbkmm8og9oqnNo14R7MrMogizLt8I10WMgvzonr8MFzV3REIffNgN0kZgbWOTer0NYRlMgiWh3Wu
ygco7eZrOZr2yuWCYdGy9ugNAxRAmaxvNTAhWwJZ/D3Aw8kmH6Y0pEr/HTGUEW5cGVFUhw8elC82
c0o9LgKiV8TRfYdJYPqpzqHtZ1rZAegttiqNTD3hHNRPcPUdYxzR1UVF0/aOwmQXh4Pv1BHztbi2
83H6xdO8IldGZ+lnqHXb4dQ0JAKsGPtNWeypaYpXq/XctYdDITRnd9t+sFkkjU7s4OubbwK/++MQ
dWdqC8GVUwMOZdAjlRlZ0y71mogPgIAQ1OuQtPTY1iJNGzOZVhG0VnnksMDej6mXhYlXtjscw2VY
ZrRaCd74J9xl9bUmortwBcRmhI3d0dmVn0UFUhEbLZxuw2yhL4OAJSFNB2rj8aamsKRlfQXyvfNE
4DCsbJo+aAXfTHeg9WWOMyS0swxUxRaBk/Rr7JwB0dyBTnUgYVA3kDDJSPmnVaYf47fiQm/bHH7t
zPyT5Kh3x700T44a2mFreL1QN71jpa+tjVCmJ81FE9i3yin4HvKoAQr8dTCJjQWzkiaaqmZvcv9O
eFpgKVt56LnNU0LVQWZ1tTWCgsPpKN0gXqPuAI3YYY2DdtO0Xb8TnuHEljF4O8gHqgjA/DpszN7u
17yCcl9jTTNWD1c2GYs2sktoJ3RucZ1MJFkxJ21Wg2H1+B9tHCS/m9Yvoq42mhWWCCSQPBJzKbNw
COi0wXX7l4zWi5Z6DUmREjwKFMFEsHEyGtfM/ZOQ0oRlIwMdBWTW0G842E5ZgVw1T8Mg0+iEJ1WE
fMd0JXt+lDp9Aw04Xw8SFqa93T4SUfMot72naXT5hVDujSY2dNKo/FtUJb3OErP7A56WueeUdaeJ
Mrax8hLiFobO7stEVauCmeM2kZ4OVqOTm9kVDCzq0CiC5NLEkEMnGJR86usKb9Kmc1VIKgOhlwAN
ZhXoEfhriuvMLbsKwZsBo58Wd+UvOeKuC82apEcHKspjZPCa/O603zzZon2GHPFvnXgsKqa0RdiW
wUdHn9hYDXd1oxD1pThe9marehnnwsvNKMv00EQUF9KfgU50A0X2/jdChiZGKtMNC4ejipippl6l
iVGvXJaPK3hKZ5cQd2hu7EKbh1Z5fF170sUkeEJEWdIWQSj5yO6FkoCzMrvN/b3q/MoOE6efpjjx
DXtt2OZflqr+JrfL+8bzihWOXTwYTF5vrdJj0AGqAJbrjSL5zdtSIUJtvAaj0wbppsJxFGkgYp4d
o6ku8WiAgN1kpIPel05R26dcemW5hZQthxUfIlso2LNsLfJaxIKnJ1Sb/1QCMV7lZhFxuxHnXYfX
RDD9DYJe4Qh3cdb4+PVwHXVXhaDiEWhEup+kna2GDCSAEbv5qLwJ8XtVq2duuwqfVYfcqgPE9b7C
A2jsorKFweGqygtoLZapdQJgg6qNNWY8Q9BXwjf8UgQQk85xcxt2h9AUpTTV1TUCxqlcJ9oEN6wz
vKceE/TE8sBNrlyFOosP9OXW5EPl7GRvXaOM30OUsydVVDiduc0zl3SrlDZIeiYjqodgLzjXtccp
qHn5q525CGahO3ltBVwjGNTpBTzUqzq0kJ19MLoq2XHCEh1LG4ItRulBJAxMmOoiqAscNzIX6ePg
JTQ0/BzjAFQadORkBQqORapVYJu/PXcSJsgYCICdgR6kamXYNik8KtuJRyLJTqY18gge98fCVPcV
SloXTiAR3yWTwv1O24ilRXFTmUUZDUhaPJZeeZhkikDMhNWa15nYz2mV7izcFxtuSbqBnomNzUxo
DGR+eQEtT7O5A7HLDqnD6vIq0WldXEOw5U555jPMs9puzxLl0FtmmlDamswuD1mdvxZudzJJfm/X
jYv16vSPqenKe5q3lgwNe5wepdMN133d7GmReDEuSoFVH9Dnnk+PyCGUaYk7UBrmNvFc4zkrMzNE
IglcB+7Xdrrm8De9Y5BEevQS/HqnqvyXfuqQeHDILRTL3dU4yocq63hUZtgXBW3f2p4m2GXVo6OH
MrImvAXToa5CH77Fm9rLy6gl4Ht1Q2CeEPfep9Thj5Dt939DwC69mFyrxgXa+nmYD6y6ZpU9dFGV
4wWbg4W0ygFe2XcQHjPX1pSwu4qWQRnDmaOU28np7trSE3rPxSzJmnt41KUB+IudZm9WP74J1V32
dQYVdK/4PfrTsULaQuDBJPviqkvpK2GlExY1sMSrOu1wHWnT6qDTSIEvo34JkUMK2TNgF1SFCYfl
gL0LVOWDOebUO7cyX8zBfXGCLouqEgekW5gvdgtCro2jKJw4BgOl1wIgiCHFmNVMPUzAZ0UjtRh2
UN7/rZ3JCHPXT6Kx8Se8gJo02auy7y4kMToSCi33bEoMEFddQKwyu3etWCTe4yDBIbH4eBhyz4/x
tMdTT/MMB0twakz2aEhuhL6bO5uJ5zIaJ5JvJ03TdZWxDj+N17eeLnu84eXMtGFZ8wwFBhXzCRE2
3qc4sNOxuh4oQR80iKdiyvuToaf8t4Cj3C8QX8t+CwG25iYD1D60cfX0kfad4wTZtPsaMh1bH5m9
LLJTU+yhq+feS5Fw7HCvUYBrwq0rRLxIniSwnrvJHnQXs8rw63VZFd6m7+q1K0vzEQ9iHRcAAF73
kIpdtUXVgnZCrN95pbpx2ydg6+PtBHhrgpMCt2AQBsqso5YG00YO9BeGnoWIR8AdoghUx8k8Vbmj
t4Lj9e/3W7wE1wFXwYXZ+BquH4x310qJxtkHMB9ddS63L3hLmwg4iyZ2tHpAyYBsPcN+CtJ6CIcq
uE97dIwIN/RSd88y86iZQgAukle/lU8IyfzVlJJgpxvnRgaAqQy+0EeZpEqtmsbMo8bUTR4ZplnG
NWE8bijeM2pkLz702yLXyCFY6eTbIre3du1tK2Msmgghch363rSqEVgFXr4lzS9KtsprQ2t03+wh
adZtLa1LkqaA5KIU8eYi8/E79RXe36WZdLGXzzrKeXmDp+aD3SZiJfq+QMTZZmsd+G0oujbfI3d7
5GNtPo0Gl5dF4ftFrJn8bRmT3uBc5dsmnbxr5jj6VjcJw5MSEkumn50KNb1mSeVuemi2j2FL0myf
Qc3wPpu66nfeusOJ5sF9aZh5Cjihh4xbzvtYYFtEQlnBrs6NIs6g0FWFSDk7rwyXyD1gSL21nbLs
VSJCuEwGYl7xBBnRQQ99aOKMuZyotG+UVTjI1RSGGfYOgz4zNX4Ftj4402RtmtLRqypTfK9tCEkz
UBBD3pV/aWq8NW7lhAHNjr6AsJ1EpByD0v/CWAlpXQYMHZu4v0vcwvMuBgjXPTgT8l0tkjm7Dq+u
MKmc+6FrPBH3SUNp5CaWgkN8NkEjw5WIBwIDDp2s8MPO6iUE8zN5z8sEbab+Yx/Yfdzn1LrTmsg3
3tWw0mE4QSEYMU2/JK6FjSJ42q4HPAVvG8/G+9HzpHxtiYBmblvfNZayoUQN1epIZalWkWWXp1J4
wwVuW1S1vRoivshgrk38RbqpRk5GvgyJwOHk9bq77Vq7/gUJpQmCn02xShojuIaFbbLOpvJNNHgu
ZmDa+mHDigF5w+AZSYEsSlTRPk6AOt54g50kEaVsQhcRvlx4ds1NuOkwf63ZqCOzy+C1YNOHsW34
W4AU6AH6Yo9IvnvbyR5JhJTwhAMlHZ3VxLxHCzm8fMJB68HaABqTqXjtGltFY5C1OdIKfcZjLY3x
TpBWvPkzEIczjUMxSMizwuPz0pho/Yd18zIwnQN+dxsPDUoOUY2MWQzT+34FnFx9YgEetlYf3Nl9
yqLeqfzQJhU2Z1noMHe4Ew04hNbKqZLfGUBAd1D0UHdW205re1JXvafJAdDOrAu1zefHhiEcLC8y
DDh28Squ+8balHxCDgQwdsBuJDJUFxNBycIxi/EA/ii9cjSc5MbCLTfz4XGnGh1McWaWNMwDow+R
esZuSgh0si2ApLyotog4g1P4qggHyR1rLveB4rREP0rpWIi1RnL0+8fJX/VkW+mfV3gh5wOsDoRd
wKRyFnVL4VNEG4UgKFHHVrZNztH0v6plADk1V48t/FnCEl3ksAhyTeRYGKvWjaxzystffH/GVADV
BIIL7FUXCLVCmCwQbUCPyn3BsYqF+H055ospeP/9JULYa32NxBu+n8seOaOtU+4SZOC+b+RMJ8ii
lofs/EiR9qFAbuxxtRhnyqxffR4QI3gqAH8KRuT87++QGzayPfDW8Xzg6S/eknMWFJ+/Dv1H0BuA
/IJdL8TSPn6djgExCO/IEaBIY0eL7fdj80XV78PnF2ODJ51jtyk+b8p94O/6aafHjS/OgXTO9WKx
D5ChRN3DUORYTq/TcOIv3/fi3OcX5WBbtjIBeoIcpdoiw03OzPCXg4R6PeQ2gA3w3MUcQAGv9Lh0
8evNNRXhKEPnrTonxvtVH8CYmAW88Wz8JGrFpJUKmQEMUgy4JccqhLfrz0dplnCZ9WAB/l9yjnnW
oiQNTeijg5wkd1ZF9VMaJ9ib7xvwP65VL6umTEJI7tiRPtQ0ZuY5RsFXgwRqCbxYCEjsaOtjC0bd
E2SebOf4gDxa6LFz5eGvvg+hm9nTbSZ/LFEgOqCCE9l5R437EFG8r40zkzCPwQJYMAOW8PMBPv7s
6NsJB3VUR/nHXl9PSQw9Er1p7oLy5zviQzMLFKFRZCIJKJqRKB3ESf5zwIcNwK4LVhdYJJ98fuoK
KZA0rXwEze6VGGK32DgoGTdIzHy/Zj9fEMCwADsCwgBo7GDmfJxw5VmkL2SA94Yz8f3olkfUKNwb
2fXOmZY+E38AWAN8xcMmBPsCC/ljU2R+eJfUZEfrpvVdSPMmgF68Suc+4FVkyMjqkGo4Iwfxeb0B
xAIYAtgraNhesstY51XUHyQ7pkmyYYaxvv1++L74PjjVIC7MflzQlltgLfzR1LnHJD/Vlb4ureKC
WD/VZsaPft/CfHa+u/2qQgUttB35qUNJSa0M78e4SHwfwLIZYAZdSrqYFeHCE6kjgp+yDCdidJbf
9+UIQezdww0LsNySsRZ0sjNzCOIdLRtIgGIDddv/YAreNbBYwS0bHDnWaECa6/Zk2meW7effj+AM
hiwA24J//kmk0OwVIxWyA0fQ+oSEqvCPz3R8HzMAvdw5TF4yAYSVGKrSzDgW/mVpbTQ9cx5+3uBA
o/7bdrMQLERrPq4f21AwgLBccaLTrgxOmbcux4ufzsDHJhZnYTnUrgkMgDi5RgxqU3FO0+WLKfjH
PwXHDff3p02WQLVYuCXM5xxzV1xUyY93QAAtv1lRZXZx+ARF63Wa62IyslP5mgLd3P98AYFjDtQj
Dgicff5idERd2EU9BuJEkBy0w+rx54P//vOLF4TdN57ye3y+KC9pd9X4Z37+vD4+3qczRf5/f/7S
xdhBFUX0Dr5vdZH0UZK1Q6QnUS2MOD0nFPjFWsUrEeBvgMdmDazFVh4yz0vzoChPvndfdX04wN7s
HDPpc6w5S8z+XxvzYnt3ntZFC1EV4KdOxkpqHvYra07drH48KR8aWVwL1CtB/GdopCIwTssup/LH
9xp6AQ0qEHXBlwMIddGL2mVDm5XlCQf6anLGC5Z3m/+gD++aWEyGbplXMpaXp4d2vBqyH19rcJ2C
/A/UbVxcPstjSeR9MyQocB0L8aKqiNhnUJBfnBmgnwGbHWCgwF9fTHNeAf8wVMw7DmbMd0AC/Hhw
Pnx+McHCAJMVcH/v2PNhDRGwSoxn9t2XHYBUKmRIELcA+ftxhnObe1M/aQxQA3yXDzMbfaaF+Tcu
djbQErjX4CqF1MkyFs9YayH5RP2jbtYA9Xhizfr198P0xWaDqQfeE0hx/NvVHztRAcRgVyjwHCFq
GznZdWVcyqSJ8h/7F0AOEtkZuHhCtXFmVn5sRwI6zCENSY9JJi/ZRXE2SvriFPzQwOIQT+00bUYU
K4/iL1BUiq9dHvk5uKJnNt0ySAbfAsVw6FbhLTzDopfs+N5yWCsH3zgpH/GYjRqrfWF0Dz6oC123
m4IxBrYFydh0+/1M/WMRvFsNM5EE6HLAhqGFBTz7MtNVKk6shA3kNA4orYOWKZwwQf33PphGsuEw
mEaqtnrgytVvrLC7N115wWUpNftbBF5xUTLzQcIQY13YLAgNMtmoZvVA3xADSEJVt9CnGPOU3qWq
hodZZ6c3UOjVsHiH1H5UXPQkAstE1wnKsMO9QUuUZ2W7gtd8sEERWG6sjgAQB9DVrkWtHtYeYgA8
twhEvge8Lr3TgXsCrdOMvx+YeWbfj8vshQy4IfDacCidkdUfl1aedhUsR7L0NvBeAneb8VPBL5wm
COugDbV/ziNjsSkhdYPmQJSY06YQR1vOf1sBQJnoOoX56s5qYIP6MJCfxTv/3cR8dWDOKZhDi80i
LF0jZKPJLXB61DqW2c+4A/P3fRxbGC44+s678uOIlVY6jQFKrYcaeG/LOdndz872fw0gHp+tNJE2
RVbwYwN5WXaG3TrBodArc+33Pzvb/30eAS1FPtbC2esu9rpFpT9aiRsc8v5637v/wY8HwRQpR2j1
25+UAgeTlJZZ+cEB7h6V+6iLM8+hxZE7/3pIOSJljWMdSlnLB33mGRkZU53ctm7IslfiRXYQNsnP
Qv5PrSyu1yQYeKmTPrnN83IDlM9vvxE/ixD+pwnwDhE0I1m09IvsTdYXULtPbr1x3KCYedkAq/v9
3v56rP6vicXeLhJoV00DmkjsC2LE1I3ScqPO5SC+2NK4k5DzwjWIVRssUsAB6WXdgwl8yBs3HAnE
enb18fuOLIKFeazwRoUEL8ju2BFLh1uLMjU1YBsflIqcZosS2fff/2KgYFuB9DiCHrxilknywuRU
jMrEjqveTEMDk3AhezvSPxQ0Qj+wdiELY4G1jIGii6035NRNgOsMDtOrEjf5Q9f/ePehARhQWiDn
Yk6WoucACpeNm1B6KJM939Xej9fsfHHPGWBULHGNLhaUZbTI1OQ2PYBKMl652e77afi0kkDBRRLi
H4cImYhltWhwDcpyXtuHrrp03mx9adGfnn1oAUxMEMah9DUzeD4erY0xsMYYW+cgmzR2WgAHpp/l
OwjWEaYYnEnIl6KmszR9AHqTpk1mOYciD/tiV9AzS/XfBz5c2JhhbDOCsg6yctA++NgFt0/6tmRy
OqR5FwM1H2bpRg2AwfGLsh4BRrzm41GbT4m7atiW1WeWwFLJZO4gjvVZXsaCEJC9ZLb14Lo0gKJO
B8u9cxo7TpkLuYLLCVAgRDI3TRMHf6fkzMr4dABg3eFRi0czQmCCNM/HTmvLQGwMcZSDVwKQfCnU
mQNmeQD8iw4JSmRQeoCk3XLWEjvAYez35MTdy1+bqtyLX98v7WUH/jXgQG4d3fgiCZO3rQpMsyMn
s09iUKya3o7/fy0snsxtoSzbSdEFWGsZG/YfdMCGij8KNLh0Z6eZjzOQliicVK2FzzvGhmfp9kzU
Rr6YAigXQJ7CgVyE+Un9gmiOygmtyQlOppA/Z0JcJ74l7y1VJQfThdij4U4w76tYFjOIJ0aukO4V
YEkAMvTab9c+6dwLaQvvrmgrtQGl0v7raX3FxrzYmramgHAYWVxnhtwFU2ttMtcAI8zvkBSzWiCp
aSvXvQK0tgfhDPDqdIhGDnGACJCvNpSiM//U8GIIO4bjbxoRuAKfek6h/YszEOsbpREcr19U/Ls8
M5yik+PBhJJLd+W0F0b60wAWmwnhGbJEEHRGgmVxgrBSB4Q55nDI7T8W4UCAv32/FJcUzfmMQAsu
XvfzHYTM78fFYicA0iS1HnDMNiFXGtzXaFKhVjfGdAB98cnNvJU7AADfJtvv2/5y/GYBIliCeeCh
Lq4opOgrs+JyOJAueIBX8i8xekfSnHs2Lffz3EMb4T/UbWH6gaDkYw+LEdVWSNGOh7Y2e0wUb3a5
yM8hTOavLM56gkMWlYV/MrrL1xIPCqPtM2M8/AMZKtyK5ht8UyLXLACFv/t+5L7s0rvG5g36LnPo
JQD9lTLBxdICcFXEAG+cu7vmQven/qASMAdByPss+2M1cH8MDBeLOzjSHIBPL9909ZO0dNjYaVSM
SVi0a/OcBcmXw4gwGPKOWJSfuPk9WAcC8j7jIe1aOIf13mlAOUt4VcTcbtPm5pk7crEGHZxeBCV4
PHTBhkY8tjgr20KUWTHU5e3oQA1KbZt8mwD99v10fdUI9i7sIuaECt7UH6crL2At2/Fqtht/K+Qz
07AVe/y+ifkT76brXz/eN7HoBxXA6gcempD8t0f4Lg82lAXREKwKO1l36bli7ZftzW87kNGQ+V0+
idJioqVt8PK2N+CfPDmRA3lio+jjpr+R6atxLt5crPh//UPulOCZbQNhtRTBHp3RIF6fwrcVzFjZ
xv5Yrb4fwS9b+OeahqAJGhqLuMVgVHskrUEyYevEeNP+z96p/92Dd99fXPqZdIQqITRw6wgS2sOb
mOKfd8BBPdtCqIfy1FIdt1OZXXWmkd36JMLzLj8H7PlqFQM2jYgcu4VAO+7jKubCtIwShjS3IohY
vzOMVU1+diP8G6P3TSzmAGjb0gwS2JdrXa9op2+trr7htb/5fqS+6gnyzZDetGZxraWcM5ceN/2q
E7dwrgvytVab4hzE4FwTiy2fdoE9BKkWt3k/yQ2FNuYGqUK2Eu3ZtOC5phZbv55RxEMNljDm7eDr
9NobdlN/5sZZhHz/ZmaujuBEnud+KbP1X6R9Z4+lOtb1L7JEDl+BEyoX1V2dvqDb4RrbgEk24de/
ix7pPnUodFD3OxqNRmrp7HLA3t57hUYDgd5qQ6RddeD2efYio42z79fXZesTfBtkuRzeXGs1lEUC
GloCrM3wJ6jME9iWw87ab8VAxQ43Gl4nFjAllzFgWWGCk8mLFD4MC9tjz+1hYzUWvXM0cXFN4V2/
3sLEmMFIZHVKui9k7PGAeOlBUPzjiboIsjpLxjYPODV5nUJ/AvwUi+xcWBuTdPH7q0nKydwOgYtB
eDZPXP0iWm9nBJvTtGhA4pWyvPBXS83KUpclDWCQPUfTVwgLiJ29tB1gqXQB0LpUEC7X2bfBgy31
LFNg2O/dqb4NennfZNWH6yuxcQ/6QPT8F2aZyTdbVmjknpCmkikexZHWp9mz4nFU0UQfHfMry79e
D7e5MBCqWixo8f5aN1srXI3SMDGqgfUxyq+R1f3NgN5EWM1bJl2j6TpDpmYVnEPYDpjeU0frePSf
nYBHrPxyfUSb64THNhzUHCitrWHBHXXB9vRqmc4WB59w/ncaGmB/MnJzPc6yoVYJko9U5b84q++S
gcdVu42Sqb/w7QpLewezm6C7MIKZpP2evAC4Wu68lLcHh76Ai7byAhq+3B1oOjWaetgdA7pLzUll
t1TtpBV7IVYXDWukWYOKL9MQHCnvln7k9V99qwt223BRdXn3RHRHT9t9C2lS7r5U+lfYPLL68Ber
8ybE6kFTlzOUqmqkd1LOsXBT1oPZ4P3MxU+TJ38eCqjYxQ8G+kf4P5drUsFFwCnarEpVHsaWLB6y
UoJeaHZRMTufzRJk9+sBt1YISY2zJBt4Yq9vBHvhAzmTX6WWNKEqAOULCSEKseeUuxdmfSfgyDZz
H+Mi1k8uh8hufrjWt+tD2fqI3g5ldTiUs5xQUQwQA3YnnVUnbgGX2SZCb+TgzS/Xg22kHP7bYKuj
ldC5lLTAgEKsjdN+cicwiSx5yOqdT2jrUHXgSYPzEpiud47PhlW6QIRTmVqVe0dseg+K2U6IrcVx
kTnhYeFC8XNdjfepN3HKsAdEKEHRf5rJJxXuPNm3hvE2xmq+WnMgGeipVVqOSd1GkCK6vh57Y1j+
/c1V506eA4I1fh/PvqiboSSgNRQ7ds7prVVHk22pHeOph8r5ZRSNMlXjeWOZmqN1Is4TxJsSu/wh
/xA2syS0Pqpe0ATDuQxHotVoOujNoFEmyjQjL8y9yead2doch4cTBlqSv8/Ny3HY5dCFDFTd1JhP
fVFHKkcluTj9vL4mW+kH6jCgNaF8hgrh6oJB3ZOOUMiRKZmrOK/Pav5mN/BE14lvU3RN9hLP3wXH
9TWKbQzqAio0iwbg5bCk7Rdt6xUyhQP7fOejzhtz0tqJMZrkxIPGOUOn5hVgHnmoLXc6UNvjB5Dw
jKiFmEtkNt4UTzbgExYjMmZWKG8zdKiT69OytVVRUYRa4PLGe6dp7YO3Nkx9iCO3+iSsGlrbXyz1
F3f72xir8xZWMQYxDVKlhpWS5gksy4jUO5/05vK+GcdqtoGxqSgkLWQKzdBb3xpefHteiPy3Da8T
WJE1cLEUO3i+vblbHSOlaeliCDB37ZfSf2zLRDd/EwEAfLyRFqT/+jCEscvsQ8QBKZ9EbVTf5Pp7
Nemd729zGG+CrIYxlsHsT1MmU13VsUNY1Lht1PGPf7HRkN2B44FmFDLyy8/Bh6gKFI88LBBEMob5
NFt+bOJJcz3K1rWL5Mt2nKXEB2zwZRReN7YaJh85noYIHwS75KkM22hqPubFz+uhlmlZf99vQy3H
2ptDni9eIp5CrjeOnwb9aO/8/Naq4Ghf9KJRwwOk8/Ln/cotfAEUOyovxT0NrKM50BuSB3/WNvl9
uEPbFTJhi+TDO29mP2tQ49Ezvk0HsjbSIM8kCL5fn6mtRYGZIBoLSFLeF5FqE3KsZBYyxelV9scw
Pxr5ya6hmnK4HmhjzlBzw7rDBgeVl99d3jdL0kpaZcT2RSr6HwU/NOZR+DvLsmzT1apDnRMJ0IJj
wn9X10goOXF9l4jUq/8dMpDuwzgkEICpbiDnl5jhU7PnlL5xPV5EXD1bhMBjUGATYJ+NkbAfGppH
5ezFnjHtfDxb0xcsXB8fHcv3p03ONDAjUKhLe1JGIz+2kB8sg538bnM4zm8DakgE4AO63NfwM8hn
v81RVaJf3LI+Ce/Muz4x5Z7X3eZoQF3x4BwD5qCzfL9vNoNqmwraY9gMDvkMtYTIDL70zU6WvxkD
3jPg4QB9CfnUyxgU8k10zrE21aL5k9j5kzH8ur6nt+ZrefCjz7NgGtfVGU82LIAbaoGyiRsHoo8M
c0wMgTRp2vlMvY0TLVzgc+gmeWgq2asjGpJoem5VW6Shw7rnxlPfmjKrZOzavATcviTPWZU9AbV7
JCkHsY0U7lEiAYI4DlRIIfJbfvFNQxzCfu6ipuYe3qdz9aXMJnYeZkv8W6BrcAxnK3wQXmvfasgS
QecQ4lpu7aJRQaz+jBbymAJNW0XtMIwnQRye4LGo0xaWYA96IBDJMCDnJ4ue3Hm1SaDT1NnhD6NW
zgg1r0AltlJWMs/N8G/v8Da262n41ULM6ZWWLv9BpQzPErJ4t64sAR+DHMsJUOtXrisdSTrTMyPe
fILti3OEMg+0k0g+4/WrZWRmjjgXglW/lA1AMYGOJQTZAMGGTvcef3pz2fEdwiQQ+Cpgbi53Vsch
TcvyHt9ic4Ll1uNIopqfrm+tzfWGTiFqWEDrOdbqLJNz4duQ3hNpCczuo1G1h+u//34MC2wI5WNI
egNduualel5DKqfDFwjdr1+Q/Dn0bfF5yM370vJ3jq73Q1ma83CLAevfAJRjdUi6EhLeuhYIdcoU
Gi47T6117x/XJH4fGDHQEVGefPcVSmnOEBBEH6REdxKy9x2ypGZG90jqI5Rkb6kc78bW+DZlwX0h
5hOkI74YXOz8GVsTivsT4ttgjwAKsKrMGaJqDRB9caQZYToyfjY0Hvyu7M5Q/42vL977hHoZ8f/F
si43oAsehu0yW6Rqbo8S6qrefCPm/li3L0EbPPC943pzBVH5AXTDAmNsfbEOqvUdPBQwwzo7grh+
ry3vj/c7hoTqEnYl5Lzf2Rubog37AJVG2M7jqKC/unLPrW5zEIA3470HUiDgcpeTpnNSARhi83Q+
ht5tu8fZ21p/gK1MHAsWMGprpAElrSVdjaZfmaunoggPJocMEoPgThv4O4nhZqyFU7BcnQte43Io
AzCxImwynvKZDzfQOR2Prd+NifYhyZmHTZ1e32/vr1IAMFFgwEsH5Cio81/GE3rKwnDg2NvWSQSQ
l0SZ7Hg9xNbqQF59KZXgAQJ66GUITzUg4/sSIUbqH6lv1QcFadCd1+7yK+sMEe0GgHsN4Fsgqn4Z
pbDKqoMwIVpz00eu4x7SuWKPkf8+BiYLeaaLQjD8ydbuErIwHQHRIvRMwTYxyk9u8z2YjyZ6T9Tb
U1PZjAVtBEBvDZx+7mpPdz24im6fC9S0S/3RQ10zdvHaRi8Nwu0nCIT63+csd3eOus3t8Cbq6vgJ
kXiYGfj6aZ+P5yWDgKeQMmMYk8idq2MzUgCwOnJRkJDW5S1I3gnRcSpSV36txg7qPC/WHsR4Iwa2
NMDFDtYL23y1uQfoqU1tHrKU4R036ySsrMTZ6wxsbO+LIMu/v0l46YLK4BxByn+coEk4Ch/Xv5/N
UaAVjGVxMZp16m5M0ihq1fC0Hpqk743P9VQ8WFTtFD22xgFyMyhNHnoB70CZYKeoDnhsjAPSZK+E
fbg+is2ft3CGgsmIEukaYhRYukdSjZ/PYA/gnS2IJV4PsJUs4PW5dMzBlly0Py4XAvL13WwZI0tt
yNPfFxb5AD5leWyRf0JHHem7P8rvLXHdB4huaWi199VtIAvvvtYcsunX/5rN4YKpB/SGg8f3+olS
kQn6d6PD0tEiiR71Qz5kr9dDbKQKwP6jJbmUEd/3iaahNZuJYOMV9ieQgZPCcE55d9/wMDGhvl/b
Oyu4tQ/xAAcWDXh09MVX85vXXqErv8TVlLUvpds+hg079wP9cn1YGzfgwqBGLoVOx0Y3Khsn1dc2
S9usPVNtfMtlBoztmDLlfL0eanNE4fLmwgGGdttqREHHKleygKV+k/gGkBCPQxdfD7G5D96EWP79
zenQLLm+AX2YVA+mTBaMGNT0i729vxdlGeibKO3YUoM2Pg46cbbsR3c4//+NYlmzN79f9rqVXYDf
n6FFaAPt6wJH/echsOrAhwGVYkHm4TJE59oaDhYZjp/qULYJ38lzNq5T+KWjyAK8OWCUa3ETanc4
X50Adbb+bHl3VvAhhDLqeOfbf57t4JBDbcJGlvC+4IoiKe/HXuSpnslRh+HBtos/o4UsryKEQMUN
r0fUQNYXAuDrPZicLE/zj1DM/0P9qne/vlrrIpyYRxl+Peyhs3rf7VUL16SPdwGWpXqzmdq6mwq3
W/58s0kkzJ9FZ8aET+DvwuAzh9ReqcZfk+4fqDO+1vVeXXTrogD0yQexELsNAOLVVsOZX/STakBl
E9aTqyFM/L0Cb9gqoHresyLmtnuqerhDm1B4peYHYf7F9/r2L1ir/cE7KWucCn9B5znPhsxeNQv/
PJMDFA79JewRkPvXeDjqOc0wtBZNjfB+JA9lm07hzje1cXwiBLRqTNT6cFyvzrY88Bq/sD2aMvfY
lRBVvCV74hDba2XhhYIywELaWWE6Ie0vFDSfaArl9Oqr5WvIjk6mPpOgJ/eg4NGTA7nSSPoZiYcQ
Zam8gYGEP1FyI2zYxF4/pDZHvHhT+6CjLtXuy6071NJqIUKcp735XJRf3OYXlTuF2jWrffk8wOpD
iXthNSMvXn0esjQ0MuOKpThvf6Jp+SOnDtRZf/WNOppeeaeq9hXKo7BI6kETvz6+jXsExWHkLAEI
WbgWV7H7IOfCFkGeBprF4+eZ5TvX4eYEvgmw5DRvvn3SThDgAOMmred7U8BcEm3JP6Mt/m/+4MYG
aAZQde/SZWUMmWl0NRLNuTkMUC8tm49/MUtgF5jQT0CPYJ1oBkJVfUc0SykfMvhVjkYEefc9VM7m
WryJsvq6eu7YUAxAFK6tyAGGRTXWznJvZJDQ8AnhxwfABwirq+0c1oEM/bZkKHJD1DhiEBz+wGEE
cTfPuThPtTk9wZ7KSmx/3KscbmR5uORBwsPTD3WBNS4AStw8HBwk66RRt97Y3xbB/NEa9CudnJ0N
sbnn3oRa7blsBN4VZhpIwfw+i7TK60dLzkMcGHxve2+uGfp5UANE2+0dCHl2pQ3/KWT9vjpVH0S/
k4ZtTRo0Ahb2CVIYwFIvv56MCVqHamYpVCYKOT4G9r1ZqLjpvJ0kZi+QdRnINmZI5gcI1BavmXLu
SPcCagA4G3twja0Jg+wBSKBwXsa7c3W8ZyPveSVJnmYFvO3O005RaPPnUTxBjgQVPRQCLscx0UKU
MwQvAE94HF6z5i8uQDRXf+uQAJ4VrnYW2ka1yac6T5Vrgok50/p1pO5w77Xgm1w/czYvQhPsLdAZ
F5DWupZRTxAJr0crT6eO9HFWARs4CtE++lk/1pHNzShn+Wn04BPFlE5cDnuuWhjeL3tQeyz9JUG6
rLWBpQZI0tK0RIHKXo17zL16UPDIShVcLRK0Ofo4t+f6aAZVkPi+LhezsAKOXOErLE7HnVNr63tG
VKQ0wBos8JnLRQUfCrL8GTQ5vDG4MwsGK7ssyYvT9Qnf/AQgywH++1I/WieJeQmzjllXeWrI/kfA
JaTsw1+iQcOt73YqL5sDCgBbdUxjw4BV4kZ2hwCyKaYI9WFopvpJuU11OzTDngnvsjLrlVvq2Mgu
cOxj8S7nbiJKNxPDLso9NT51BUA6bvPsdt6U0NG0HlraOIkN9YidJ8vm9gVRD2ICaAsvvanLwCFh
XmPwMQcsq3qu8zBZBB76YoKAbZ30aEMWPqy+/C4EdcfqE4j/H7PJ/nOgcGABGOYvHBEgI9ZoGJ7L
oJ7rosSDH1Y7EJmjX5u9F//WxnkTY81CquGtmlkBYozqJAcduV4dedONPfCdI2HrcANABWxwFLRc
KHdeTqkF+pEpKgstanH2ndgvP/z5F7BIggHuhPsZWgqXv48S89ROHi/TItenrvmCtmhk9p+s/i/u
Z0iee9C6hYCrs9aQoRacJnU2lamdz9Ei0wvwNgF66M9Hg0cKTlATD/N39tOuTSsaCl2mLVzrLAjy
3cCo19lzbt5a/LdRljV7k99CRq2tbBtCNQNs7lq3TYrxH57nUUV+/sVwUCsBKBiW3SBfXwbShlNV
JaxiU24nfhv3IVwU/5n6vzlrUTFZ3pGokL0rm2RAQLRe0xWpMpWKwhbWOXb/Tbli59WzdQQixm/h
2UU5ZXUucTba4QiPlrSaO7zmbNpEdihPc9m9Xp+3zYPobaTV3QW4hG5DcyxS04b5CbQuuBHcDySM
ROHeMOYlHjWO8xx8mOEsURcMDlHmzoe19eEu5U18Woug3LrHRzvemaSYi9QP+m+wYHiW+R7U+nd9
eX3Qo+Fh/UbkAZe3uiTN2oU9I6vKNGzcj04zJ2KGZUOD4QkZ47IBMN7pICk93tuAAYkxvC0lvxm7
PSWJzYXF2wJtX1AU3tdaOLTNoEtWptJq4PxKmgQWR3nSAWx8fWE3AyEV+Q3cQ4a0Oq1EKRhTCqfV
MArIk7qMHkEHhUJapoJsJ9bmAgL1CpTgkhqsb1Ext7SHBy0g4N0pfOyLv8ha0Wb87+dXW7TMfFDJ
R9wg2vSiAQ5b6vP1uVq+pnebw4M0BopQ6M2ve28tV56uLFqmtJ5/+vVt6MWkrG7t2T0MXX+4Hmxz
YaCbC60+4ETeoSfMkPajGQLq6AdPILZERvdUQNL6ehBzOwqSNWQ2AQa2ugz7UPo4Dbsq7RyI6YVy
fnKz4AR32KND9dFh8HyOpghWr7BTtGbyIHPzKZP5GWp1eyK2W7OLNhr8S1FdBGts+VPf3AFllg20
MsHYD0DXDyfzayNhITnhsXAYG/9flRfkL6Z4kbP5jSYFoMi+jMiNAeKBaGakE7lfQEUh++JY/1yf
4a2bzcU3DNijB1zC+kCp4XPX6xE5vx2cLHEw86MVwj32L6qWS0U2RB4Mzfi1OJdPYdVTNE6ZooF4
gg3vCRZhj3PBkuuD2UqDXZS4UB5aElLfupwwlplItcOwTEvza+jlcUZ/GXCpy/0vyisjZU4723Pr
wHgbb7VADow+YdYa4MCA05r7rwVPxesD2gqwNAQM3NForq53gNT4/hpXLPf0DaN37vNf/PwivI30
GRLo68dQWQYaz4lAIG8eIg9my3WzpzW8OYL/C7EuiaPWDgOvAAjfKu/Lm2lsikcrh2f39YFsVlcX
qZpFGcjEYbRKNNTQT63RAibistL/OmUjOxNGyth19HAeRSZOEG8y4QBdZID5MOdYqQmObtf/iq3D
CmVztG4XIw+wYy63H9WNKnpPI9shcwxgzxcxj+cKDs3Xw2xN6SJUD0UZfFOoG1yG8WFkbs7lwoDL
snhCPWDYq0rsRVj+/c1RN9GuykHuL1LknwFkNtzj34wAmhQohQNvY6x+3826IPclKdI5eCjgHb3z
8tiqY6ChvfCU0aN/p+Na2FLzrkZ2q537gPeR57sx/DMj3A05uQ+5Fbvmzoi2jtG3IZd/fzNjFKk2
kyHAvj1Sk0COcdneWOji2fp8feo2M8C3kVabbHZ6wPnKHs9D5p+rVpxhcXxQJT8q5t4OUGKJCp/e
BtAwCEn/uaq8pArIR5Xxnaf/5h4BhhqJLK5E3M2XI/YpfLDlgNTeGbvXsBhugUTfGetWCFAp0B5C
4of/rEK4DfFkXQImCupX/jHIygzOunr8dH1Gty4NKAEsaRM4+2BWXQ5ES2BmYBks0tEbk5y+OhzV
1wfp3veujnzycj3a8mvrHG2x4wASB3gW6FVeRqPGTLuxBGrO9irI/OoQdoThTS6KByrsuxCa4DtX
yFZfdpEw/y/i6mMLSYf+OQe6beLdg67LPK6M9nbSM1gJpbobG3ok2oumVsPO2ndghtgPyfVBby7k
mz9hlTpZ5TTPbC4h4tFGo53k5c4zc/v3kYlC7RWdtTWS19U2NIfMBvcYfbGKH/BV3pnErZMdPJX/
AliXq+b2oie8xaqxcoJTpqxu4Ojxw3b2VB1WA1kUqBc8NITIFzIMZKEu4wiO7D73Ruejbf0b/kPt
na2+Gsby83jXoH28NF7fi1zVfRaEZZDZH+EPFDmwFR3HW+i3XF9sc/VB/S8KBrCgasFQe5cozz60
JkPqfPQnP5HFKeu+hCftR73zDWbbyDJsmYhfIdwzvaScfnpm6vnfNEyviN6pwK73/v/+FHCTUZwE
VwKFqMv5tMIuK6ZJLgLM8qFtisPg5M9mPcPC2b0z8vnRzuBkzFRsgyJvSbmz71e3wrvwq20DyC+e
rgzhdQeTdBGN1TOp76izx9N7N068WLGgSKwXIC74jatn0typ0M1wBz2yYHwijhd5NcTKh1oc7aLh
BwCBn5qAfRnJwezEs+HsJd7W8gx/c6wBEAOuwFL4CGFPgsri6g8Qgw0PmsKgT5aCfaNUoRlbUKRJ
qKw/lo1RPOCFL2/QhnYSgoL0DfZODyd2aCsKuFO5xlkFBY2phi5oz92El7SGIThUxLwWCZxVgL27
s0uXg3b9F6OV7C2bww7egUiNVgt0VcAx6nriHthoNi+sHadE8xBeAJ6nHtEorZKurXzIp3pwGrOH
Yw1De6PWP1mlxB/uFXCo8akscwdUofnueWlzo2iLsmDpQK3qBmp0/YNvMjcuFFR8ZubtecGt9+bv
eEBmISIYEO+ajqHRqbKlkqd5ntRm1HqpLZLB3nn4rQ+0dZTVF8CtepqlQhTT/BlC3hElievruD7S
1gFW92mrixGgCgRoswW7/2rql3ZPDf3954W1WdCtwKCjLATk5+UxAk3TvA2rEYiYYboTTD46xD75
pAWLSKmn0QYM2c2SjGXPeKNEXRW8/vkgATj1AU4B1e8d+b3vAwYfYaBlIMWfUGafOv+pnr5cD7K1
Id4GWZbyTQrrcyJsszRpak2QWWA8yidY+JGU6I/XA20tGXSVF61uvJTeFYWVO4TFXIV52jb+95zJ
nyB9QTBQ79xD62to2Rk4VcC1WNiy79jeZjUOklV2nnLG8PjP9blT8Mhm5oe6GGAoZ//bmHvnIIoJ
62MFKuRA94CsjGYUHEVW+1HXsN11xTw/kxkWGV0mpn+h8OhTWM6aLdSmBNTLAghnsrF4nEXVJIQX
RSJdoPIE/F2hGKB0PNaAbfReNh+QIE6QC4OR8lypCiUMPGMXHcLmrEGuigq7Uh+osmHrq4r2zEor
ONChcx6daTBTGxJDSV/o4EGOgT4XJv1k193wuXTs8WdXcphQEH8oDjBQ4i9eLspDN6JP6EM8Ojbd
AUKbQfW9ViYsewEdqMtESVWxSIxldp7DujwS2subho3emTqtjnrlzUnvQc0oZNN0aAxXvvqdYLHT
cOeg8pY85VPHYhiYmwkcxWDBndf1g5plCAK7Fx67Qvm3mYYRtymrOoHNI/QdQ25EZmkMB78JYCqp
e2IdrYyYcS68AOypUqWD0bKn0IF5vOPQf2VgIIl12+KpGF2AHXF6x5kBJj4VUPOQgEA8lLZwDnUp
wmS03SFp4Nd9UG3/DyCCPHbc0kzaYDITaOqga5GX2T2EVIzH0qqMl6507inOyRqu5lM13jphVh5Y
KLwor1p649F+OttwAsB1bR6p5y9Mw+Cn65ZzwnjLItDHaVJwZhy44WJKB04OoerElwrciYQqUcSj
Wxn4zOHoEjne6Jv3PWMvADvbceGNWQpWwndbiuE8CV1rzH8Xwq8bX9SZOCrHaz3/Gk4thHPHof5i
ziwY4l46VMVtO3+dWu52cWUG5RMJyJAAMmZ9hzhd5yRDYIXfWECNrxaa4QcytITHZPL9V2uyqu+Z
X5ofw6CT90aJrdhY4a/WqPrPsz3nEebnA3bHdMjK/ldJRvJhlpDixiZhr0EpHbTlHPBIXTq3XuK4
LIiwES15xsn9b65n72XoYLDNaAib+mCiZ7xbdazhIn3mfWGmlcGDOgobrj7hPdN9ZzXTsUFynFSt
NfyTdaj5QeCZJBl8QyhstXMS67HwH+xm+MAKGL5LSUzYxjuKnlhNoP02gnQIOW96M5ZlC2Gp3jmY
PXRz82WnTK4v4YM+PdeO1Jhn9kPYE/9W0UA9LZCICIB585UjGfNuMoDEjoNdex+mDHMfeahvoSiu
8kdiVvRj0dTfLL8uP3e19VVk6D5Nw1TDEnuGR/dAuqPAKs1kdI9YpPEJcxt+tqfeiuH2ZibMkT1k
aCZ5hIlakEhhfIVrtesmU9/BSI2pOu7cGv/TQuiLFn34CbIkLDJVWSUG0NEHfzS6bxSfZx2Hfkkf
nKZXGOhS1QkGYC6/+/y7hq4uFDAjbf+ihTtHLqifiTmUCotcL+UfVURe5/OTWfIuDoZQJ7OXycTt
Q37sJ6eIK3CKY9DdzaOt2+bGlqGTCJr7r53DjVvNMhoXdKJx1dkOZFiCMBrmDI7jdDTiuelAjGd+
e9uqgcS88LjAMdjBHJUN7ATV0uZzpx3y3UNtLZodeJSXfq1jixXgLOdsOM1FUKLgUjkRPmQjZi4v
Y6tTsHJsmNN9AJi1g088C05l0cq4Vf74r4bc810LuNd3JVlxY1u5G4W9FBSeOiUM0eHnfMbpY8TS
zQdQMLT5idtVJ+NJAidSi1F8dwkKthGDVUNs83Y+ha2nb23euKd6IP5hKEz92VJC9fEY1GZCtO5P
dBqCs1X1TlyMufUZL48g4qIVH62yZ6eW4XGkoTZ7p9FdTMdM1TjDyXhG2TOIuamMRyW4eywIgFul
500pLzqVqD7oI1rNXqICIZ816b1bAk2wc6/IfKC1J750dCjPfJpM2K67FQAahn83MSlvvQ5W7hle
txOqY0Fx15eOcy+ngifE6FPXHKuYZ2FKiZklcKH+CUc3FrGhQo+9KD4jKyrB8iZjVGZen+jSYUeD
+Dg1wmp+FEPPIhJIMxJNg9uhm9lD1wRdDM8FHVkFwIeyFxDocbLq0BWyRoWuc/lt21j4m/BH3Wve
qyPrhXqYrS4EizxoDzYc+A7gWU8xpHllkruTc6bUMI8ZgAAH9Jsh7UJN9Q1Xb3GYcs4O8wifBZ/U
8JxnhB9qgT2tpePdtAAtxKPnwHOJQLU2Rz/rodGqiL22CmMP8heR3eftcxvQ9qXmdXnqbMT1Vese
g8yoopCK8VPVF37SDP0cgb9oPGY5iqa24saNCLP+VJOuPuS+Gm/Dng2HotTesQXk69jh+L9pF+4s
aYV348DK6YMq1RCTDu1BJHvgrtTYPJ3wrYOfay+ZS0jOkwnwy3iooVI/2h1N0IVDjzvrnftiCgj4
V/gfN/OreMrRJAsl1JHLAafGRER764WjeeBNJV46Doi13TX1SyuLGoTUWb02LWoz5hQ4aduZ+KOr
tjhoovt/hJryaAymJgpNDTMJtx9OlbIo6ByYrcgKaXVw0aSLRB1WN4WVAbtgy+aurmD4YE8hO7fY
xfimWf/BAXnqB/cUT3Tr67PFwiHKLChk8Fn9lK7dRXD94pFlYp+NQpp3+GazGG5E1rH2RX6C2AUO
7z6Yz4CH4SsDYCzhVW/HY9nMkT0Xzk1fEf0IHKfn3OLZNA1RzjN+tDvvg+C0vh21ag6yN7BpvRn0
qkxCMkoZ3m1NbX1sStePAm2VDzMg8LHX1X5CpFvC5gu5FXTujNgea6iC0+qrqAwgW5zZuYGiV3Zs
0Kw5DoGjIsMogmiqvA5dIYUGZe2Gh3r0QrjLej+CWf9ogbz9qnVmQl2c4cxTlnFqteR4hsHqbmI1
tFDa2rnjU04fOpKzky2U/CRmksWWq/qTKCo7LruwTRrKeGLAmeLoGrI9VbAyuEdagD04AUA/qtw4
glYfHlALSRXNQzcCaZzFRdO6J5ZJuJNJcAqSabltIFmBNZ1GJBGjcF5GB9VkRxAo7qLTS2JHg0XR
WHpIMk+Mh6zr2LmCs/vzzIvsLDvVPZYzijuk7b1HfEjTYeSUPslOGI9tJXMIt1nkyE0yAEGFp/YE
nwU/KguDJyB/10cu+qxPlPLVhwmE8sKVcWG7Tw2yzIOp8uGzFzA9xRIaF99sf+qezUaJn07diy/h
7NGDy8M5GYz8hzCFGWVkKGKRQVagakI77jQSWnR3kQq4Ojz2bWYcUBDOo0Z3fuLOwXjoFRvjrAS9
QNcOPXIC9i+EL5xzaKr+UBATmw4q/JGp5ddJhoBmjmH5FADznNhVjmquM0+gDNdBNMKc5UAdSQ65
ObGD59LcgEBPbbknp5pmfYTMbQ1NyzGLnJx+prMDzFrft1+RR+TuwcHL/Dl3uL534SZR3PKQ1zVS
WthqoC6gEu5A78Ntw+4xpP7PoRVDVEtseier8+OoRqSmwBecs3DAvVPiHmSF9A4T1/0Nio4KzuPo
8/pUVl9tq/DvAXvrP/o9KW67Ts7PHqHMiwSU9uRdS2fXwIs2a2LedTOSbtSTnroRB0JuzWOsoHyD
OwU1JhB/e1B9XPHcgc//gtQMWiJZXRxzFGzvq1EHr8ossjrmQ61ux5GCxt1nxtBEoCazX+AgqmeH
AO1WUF/clc48J460TTPqAUuNG2R3p0z25Bi2E04Gl3kxFCOCZLbM4VzIJj/LcPh/pJ3ZbtzIskW/
iADn4ZU1SrIlliV5eiHcHjjPM7/+Lvrgnq5iEUVI56HdaBjNqMyMzIyM2LF3tVUj43uNG3x087yG
VsFNPvf0qX9o/QzF1mTSoRna4NUPm2HfK3q2bUZTgbKyEF9MOQ8c2RMCeFYCn/dQ0RySdmAJE1oN
2rhAU2FM0o2VE6KnVmOQrtKse78e013m5V+Eqqx2aagnH9KwyR8Qr6w/+krrHXNNKZ60uOyfDb3w
7sQyxEsqJbortPAP/1e49TulQemQban5Q3uwUAm/471VOEVeENWXkkkyT+3cnR95rRMPmWALnRHu
FLmO7UTljZFQU31VXE3e66UmPlns6Zda1LOd77vJNg07fxuICZQsfdE+iNGY7ge9HT4FalJ/UsEQ
cXKqkp12TbUvI3djhuYd2PrPkasK2yYkm+fJXbQJk7R9lHseSxUn4QawWrWX5VjdS1atbZRK7A6+
1kpbt05/u1HZcE60xX1WBtJjJpvhJharbT8xLZVj15J3NesPiuTXP+K0AkASFMpHOOZMCliptI1A
NXFN99G9L2bRxqv9HLCTePAlwYYlLreFUR7vO3ogdrUbFveC1Xh7RXMhoATS8AnJMcp8wKi2fV0m
D1OBYB/nobcxx878IOVhtM1DyyLTF3Cj0wb5okrprzCozSdR4YTTrZyQpSsEUiBKfDd4gflDLqWE
9I/bbOW6rJ/0JFUfpNSq741G/K0bGWdzU0r3Ya9AUtqHqk1KOt6PGpqiPgpuG4vAz9bKbNjpTRPA
82PqO6HvpYOniY0dxGb4R5UbNMUUT3gq9Ci8D7Im2UdeJ25ogvR3VReONqe3sKtK7oRAq1KQFDUB
qIVGJqDn0skkbTwKg2rafpSbWxiohE1k+fFdq6Fb1Jt+brtd7tsAqfJvdUF7Ho017t0og+4exXi8
t+Qh+kFqXN+bpdR/gN31zxBG8auqCMylFn3urErYZ437s6mq5LlUwtyhqo5cZi/LTiYbrU0o6u1a
WU8PBOHeZuIX25IY6bYAdRVbYn3umkBAvhJKm/vGg2rGJmUiPopozmyauqu3sZQ++lIn3bmipe48
axCe1JqshB6q2QPKVtnHVg27UxII/atWS89jnaAVmouJ9exa6pPSisIrLdQSijxxBrlMaPmOKhcE
/6CJHjIwiJtQdf9YadQ8AEnv7+W2SO9UrqtN4PdEDEI0NhtRHtPPrhd/yv3BuI/CEC7lNMw3aSCa
dleV3sYNtPxBKSTx0KaiuSlys90nvhttCkX7TL7cPI5BnP6BjkOzx6Genlh+vIs0r+XpVRZPek2H
ei1bo2ZnuTR+0sni3+mNFG6IcMWDYSR/yjiyjq1cRNve0wnDgkp5KCAy3CeC9MHPu2RjernoFEo7
TZsx3NWWYG2hmvmRgJ07xDy29mEZNyQRlGgTS2Sb0lQgwubFpd2T9etfMyqfe3cUeUH2YfI1EoTy
CwgK/V5nPxwChfYQLY/psSV8soPI9bZmUZDLahPpiG77+NgKdAP4mZZ9KgIy/LxU3YfINOVdkvfC
Ua2NuLA7ufIJJgzo6rwy49aPazvIE2uXIl9je03x2wyawo7Z1keBvMEO5mc6/vpS2I15np+Ij0db
IGdvFyJe5FlaZ8tlL300wdR98JMyWCmWXaeuyeRZf5vNJGkCn13mQ8u+07XRMkcH7I0ufxiz/e00
6NL3J+pfvkynDBwql99PK6/SSSqPTt089uGdLz//T99XZ8jJDgUqUwr4vvUUu5t+DXJzncWdWhkn
2P2Edb0CS/aGyb3Wu6PTZTHpwXtF3A/hWt11aY7OjUw53rOcdKUlWqe3GIn8TSTYa8Qva5+fLYFF
WaXqaz5vkGfMToX37e1LYE0SXaCroGWcl3MHoxj0iGyTk1TfnUpZge4t/HogdQCOYa8yJ4j95eS4
ZVcLZauLDkRG32XSQWS83gbyoNYAlI6aBzJZ8KZh5dIEutVdlFe55rhi8qRp8PDrg/Ln9iQtOBI2
NI1/6BoCJXBpg/Z9S6GepjnQPUqVU6ZkJl5um7gubTAMhXYH+C2oO5jT35+5UaNmKpX1THMa7kUY
A561uCUhH3836LNYgQpclx2m5tQJggiwnmTb7NgYSCwWY55qXIr9MUra+9FtTnQvvMiV91McGtKP
a3pwC46ASR2OFHrIZHCcl8MTc6E3Q7XQnMwL7fje937dnr5pBS5KpXgBbHDscXg6kT6deUEsR8Qw
qWs4cvprRLMmGGxyp3bPxhclsj5r7cpzNN9ft4OMhKIkZqdG9MsBabllxakv6k7aGtKukF16ivTy
XnP1Q5f5uyhoSdGmL70i7Lo0dze3h7s0ndO5ZjKpk27D9Pdn3kIWtxZ09rMz1OJm6O5D/Y0c4P8Z
35mFaUucWWi50/0ulHXHQwE5wSWNl9tDWHJ4ODGmUhTaX8CzLw1kBMgmySM8Ap1ECiudStkGRlqv
eaNiyyTjBwSR6frLNk4r/6WlQSLW74xGcSpSZv5gC+Rtb49ljnj7jwn4mkEKTqLgc/ej1aAU66KU
nZH6mMejLHXSsrMBuI95sdeS6otQJ19FVz1UVnrwyd+p/e/bv+HKJYDTc4zT0koRWNHmsUAkFhqv
VmtwQHVuIj/5MCrViiDcogk42+n8oisL6MjlROa8v0gdKIPTVfkfsXTvjcQ83B7FlVdMozgzMUO6
oVocenEpD05U/5BSOujTpz6Nbf+N8M5pwS7szG5t3hymmbnYoZWJ53JArL1yyC5NFuHzJKUkUZWa
t5n71HtpOgywMGX+PPq96DJaRc5dgVqAR9BjAzcXoGLu2fm5OhRqUSRy55SV4aXoVgMgKvrS5JVv
VZWd+n5xjMMsfhh6OXjN9MDcK136z+1FmwEGp8kErTU1NQILk+nKvfSLRPDSkA4qxCrJexh0HJgy
ga8a2opUbdpoDUq0aA4rE37+L8b40hwtTLLR6ErnaHDhQbvZN+iTkLOvmi/qGifG1b0yDY3eDiB7
Jg4z39hGCU2vlPWd0/fiZ1nz9qWul7ZGYYowYwhtrUu3gR7/lMY1zZJFy8CV0HcmegX0eTnKTlXy
kmaBzmlAZXWNgZKVtNHTO5fO+/ZUdenGFYrd7YW8CgwYLTAjCBNxKI6y2aXmt2j/tZLZ8RDNxm06
JI86jJl+BlmOWYO/5DBDM1F+I/PoX//RoCzglIYJEje6HKpaVQ1dlxbcTtwBiX7wZc8OBXnTcHXz
n9kbRU3+2sNdWVBQRbybZudYbPUZOWwFfwUJnZAEXNPnntbmIhphHsHBUFybpNIpo18OSIkzLW3a
jL3Po9q0aMKsyRPXb44CJjPU1SY0Ju1287CULQC2Qq56Z1SNbT9qTxCe3t32iIVTDBOcX5piTA0e
s/PYHwRKGmXbO1GeNafBJHHMe8R7vm1lye8gAKSWCRMscqMzK4nllpomZL2DS1LyPGrlVD+7z5tm
02jHvv1229zCJaOem5sd/nUztEPgFr0j+eA2+t+m/DJY+n4Mf962s7SFoesBFUWMLV0BqRsxt3xP
S3uHdNYnzc05hIdvYa5+NioJkY9gY7XGY+K1awKk18EpjsF+QocaIfqpyeDS/7K4jWNk8AYnQE5J
cgUyQcVO0yqyc78K6zUjNvWUf9Q1JN2S2xtAmihR8IzBWy7NCoKl1VUg9Y4+vkq8WrTyT77WfbwU
ak0SOBMZLj5PqHBpRBcDypXd2Due+KRxAsugdYT4qXH1TWBUtjSe9PSoiB99+Y/Q3b0dLchRzKnM
nyqPZahQLs2rXVbGSiDKTpHCFkai1wv84223WdhzFyZmJ79ZF1OuepQdM6nAvx8E+XTbwMIFemFg
dv6VqhI3ms8YpJBKkbL3m7uOHp0w/NbIK6HB4liA+3J7UrYRpdlqweYiKyGFQMfQf+rujzVl6ZXP
/8X8nr1SwHCP5pDGfN7O5dAe47X0y4JL03DB22E6/3hGzFw6aFWqVvQyOVZZusdiaKTXAlTQfdRJ
2kqHgDR9a3ZrGMgXEsPTSwpfxczWkFXpKGXi6NSU56Xgm6p8GIVg72efVf+XOU4lsuJogmZTV1Io
C8fvhWH50qdDLVK8XmtGpwy9Z0E3dr7yxe2cWq5QVDk28cozYul4wh5snjiGzgU2c/BcgKigiKvR
yWXvHz0S/8khZqZ6RbnB9+wgTA80Dv0c3eKD0oJvue38Cy4zsXWTMYK2G974mUc2Vq6ZSYOKtqzZ
LlQc3/6nz8+pK9o0CgZf5vNkDeys2NXmn3cYIOSnfxrcKI/Ny8XyqqAKza4ZnMRDKK0Xibg9c62p
efrI3BUBEf+/EWWWmK1bMRStrkBq3MUAUvSf0kh7JWv/q/cpcYjiN8EaQzs1+8Pt0S3tN5qXyePp
rNFVN2lZUjyQ3HB0pOqrToxdHyig3jaxcPtP/dH/NTE5yNmZoVa63rdVMjqBsVV/lBKcn8dKW/Hx
RS+jKYyDA/IBosxLI5WUyEo1YkQZt9qAkubKPC0P4t/vz7asOwhirtFD73T5vrUOnrTvYBddy9ot
r8a/VmZxbFWbQ5O2WFGKnajYwVdlbRyLFv4GsBMN/FVmNdMH+pb8v+99sd3Gpv89lqtHqdR2txd9
xc6co8H0/Uodi2FwNN5xPUQyHrVrW/Mr5z12eLOBq0ZUfh4vu2kFnq8xsJN9TEFJVw54lNsmFl0L
be7/NzGLXi2vNKC4woQHsKmKMltbkwlZdC7CRlpOUEu/akkSwDlkVaiThCF8TDsZiI6+RVqyk8t3
jIWDGKofGTUdDrTLbRLRNTAMgkrxhPQpULuVzy+t+vnnZ++KmEerlQBjdfzG2Mq/WwC46jtOk4lw
gVkivKEIcTkCKNGUYAgz0fGLbZBvvDsQJ/rau3xpyafSAIlMVBlprb00YrTCGGYVdTJzBJIk1rkd
mtrrbbdaWnQyb+jCkI697jE1Y9cF8+6Jjml0Oyssj6Gb2YEl7cxwf9vS0mi4+SehCV4oPI8uRwNa
lgSEMFDSKs32IKGfsPXIN6401i1ZofPXhJQCTbUr7Q8R/UVdCIimumov7MAb3R7E0nRNCpkapIjU
XucdhHoCIMIdtdEZFICiXrGJDWPXZEe9XgkLl3z4bzMkRCZcWvNHvlylmgqDe+9Q0rfb6EcKqidN
Vp4cK0bmxyN440pp8slIBndf8aVVSYqspSsWjfBs0lQFGgQoly7XnVg9bQlVelak3CTCH2zZRf18
e10Wl50Ab+J1pFo3r23J5OtCyyS3YwIKvq/GXD64XvPntpHpl87DI1bjv0ZmHuwWhtuUOg/dJCL1
WHxLAR3kyjdWxsreY4r6KfKG1M+uHiCd2ibWaADzD/sBBQ6xfLAE6dRm40fktl5LMM+3h7Y4fxYM
onSbw4kxP2ryuFTLqFAHR9Ry25R4GCorh/LizvnXwpylLiILWEH2MjiWcQiF7UhbOTjAtQBMWvQ2
cnsTgRix9pwp0kXbMq9VJi6loYfI4mOno20eV1+8Mq4f3KZQNiMFEzLHiflVaOjeTIBA2Enfm4fG
auipabehkTQrgdvSWwu6hwmPQG6G9vrLTdCi5BIJDWWBPCn/SaTgo5Y3Pj1OdbCpKYfZFiTMhyJN
3v4ON87Nzjx28PIOlI0/OKXWbYAi7orh023H+cv7Nt8UGq2hbDpGh7tejsywgsby6athZG5HxhNw
WjqYyZ5gW38QB6l6gLjYegTpTmtFAD6mT4VkFyZRcVegLnTw5KzYCI0arrzIlhxhoiiiqj694+eF
GG2EbAliXHZQ9+B/bYqt6O9uD33RArTctPHB70im73LkgU//WkDfpSOBOY3MElzva1atoVmW9g0i
Vqhky3TuXak/FybA8dbijI57aZuO9T3J3qqmv+KNBMlTepxcx7+GZr7imWlatyGG3AHghphtwUY9
9UlPy6Wlfrk9dUvbYSLdI0dJegiK2cup6wJv5LympJgKwke5g4nfEg7wlJwKibpR3IVfRDH4ftvm
0kRO6zRRtU1UpLNoyita3zVL+h9j9ylT4coSbRgy0fS8bWbO9/d3Hs/szC9V0RpCuRyI2iIEtDIa
jyoQaRa6fmL02YgflIwMCxs+vG9j8S6v1/jvlqb23PzsCZoMhesCohsdkKrVsCnHL1l1L2nbRLZF
YyV+WLo1uA+ZTO52qMfmOyDqi0BvZB6KpWwBMq9tXo7ByoQuDohKHAyqAH3AK136ihkGRmZ5rBtv
r/agCML4QSk8d+MqNemjKDZ2odpFz1XiD9vbS7lomcCFUA/yAHMe5CsxXXWqxlSW1bGEFaCkbjDK
L4GkovrmSMZK6LoQXhDpG9Q3KYdNz4rLgZZTK3XjgvnShBOP+2TY5+UD86qL9u1xLRxcBMZEYgjR
qKTDZrtPrfWeHttQdGhy2IzlL7oeav/zbRsLrmFSnaKyJ05MG3M1iEqUhmgAfexk44s77rXu7h3f
16avw9JkWXNGwTzzEqntC8mpoKUe7MJcmaPF33/2/ek0OUsXieXopY0SS45shZtI6m34e98xAtiD
OAbhPOGGmlkg/5HEgyI6oh/ZCJm+lep8OohMGBQgkUAWZiqaXBrIzapLEsWQHPPjECq2QKPT7RFM
H5hd/bjq9Gnu/klW7dJALbZx5aqt7KhxZGwbK7lzQ43u3OZB6bVjCTfNpuyskd7H6OttywtnOQIg
oMqmChsl69nQUMQTU2GCR460H3Qb/bNg7dr003uMgCtD4Y+K0zypo0SuFBq9Lzqx2MD5PQx3jSu6
G98aX3UlWQkQF0cEASFc0WzLq1eS2lmwkoAsc5pK/wQ3y/PUOWgLSfg0mGsx28K5RhH8X1vT35/5
tlDRySr3EW/+9nscf5fKEyTu4EQa63NiVStOsnTYUAoFdggzJYrwsztCMVLTKA2Qpi1N/YRqkO3w
oPXfKITw19kpzYFmhVJhkjO9HJNMP4jhjhQXUqXeWBaN5G9P7ZJUQEwOOMh0ns2cvfRUet8hpXSm
/gDtIezXmNKXTpxzA7MTR9FHYAW1Mjpqsde7+/r3bW9eWgcedpw0TJGBuu3lBPVlZ9SDS0kr/DaI
96biuGs85IsDgDdDwocpQc+T35bR+WhsUE8yk1/oOmvxmnbD9QWpEGPgR2TY+ff8zJdkNw79MjSe
tIBWAe/es74GtG4rfr/tQ+f2dF0PBlsarCMAgchYzU/nLKU1UgoG/SmT7oOHwH2zN11+frYFgw5K
jTHl8+kHM9tYazHTQrl8Yk0lywYCjWLb/Odb+aDT5V1rT7T0+CWkEeNT43l2U9xJ2l0ui1u9/iVN
vdLCg0QfqdS/3J6+a2+7tD8bnwW1Fd1ynfYkWK8FvcxlcN8k0puPFoyAuJnqeuCX5kmf1urSYowY
pBR8Khq6MRM7Mk63B/IX6nV5yU2oSvqxwGMRacyhYNkI2CIkBH4iN1/syzbRO3B9ivbsN0H4hVmm
2zVLPllDVX9uclkhEM0D3xZiyd2McU7jfW1VD71slI8Aa6k+jm4YfGmExjzUat88qIHvOXXaJHdj
6CUHzSujQ65Mcq8DiAMawxFLJxSphq2WDv19T+x49Eg02BV4iDtEy+IfbRF4JypPPbV8U/oCt6fw
xRs0cW8Mfu60PqQyTTnGtqvHNCt4Y2Sn6E/C3w8LWhc1Unrg4mlpaRvzxzALW6DMqvLah9ZzndV/
gk6QbcEXY7rkxqAe9+TB/LtyGLxvGeyED+VgNncocwVgndpC/9ODJfsdy4Owvb0SSy413cS8uMkl
Xt35RkqHlZhorHbxFNMkSu/2Gp3S0qY/MzF/uimVW6Z+jglr30S0S+1vj2Dp/CIfMQlvIP14FVBk
GTPZN57+JIrdPhCOY/E7T2pbde89Og9v21oeyr+2ZhuwL2o19kpsDa158MTfoB1W3mULFkBIwGJK
no0gcM5gJ2VeqhTc/E9Su893mne8PYDrgGhiApySN3+pn0T58r4yvJx0oSdB4d0/NzyBCm1C+RzV
tSzO0jDQkieChYtyYn66tFOFgVcIUms+BeL39iE1v759GIyDZmMi5WvZKVimhNz3LP1JUirz1Jsj
dB3Qh76MsdI9ai09f7ftydO8XJ5XcO9zOQLlBF0P3uJyPG7TeO0YlykoqaI4dflwJ5k0RO/KIBqh
LDJFqJrSb6aYR7tujKpHo4Y4KUxT33brUqQtk3RBZVbWc8YRZe5MPS72Q6mmTL5pbJRcjn7A/iuf
JqaDTSZkzcvtAVxv8+lE10B5IctJlWX2+71YqlshGZMnOALEiee0UuzyzcUVBGE41MknEC1elWt9
Ym2VJs7wyRCLzQhQrtJ7yCO2t0dy7VmTFXIxxEML4Upa+pkcNkb4JLQPkuVvuvHtRyIWJn1j6DOR
JZpfgL7nDb0qptGTkoi2ZtDnLzZ21/95+zjg5OQhhJAPb8p55JgNGsW7LH5CnDs7DavMZNcOywb5
9/PTNJ69RkKp7vxO4/Ou9m0MdkL9Ae6MU1EfwvogFW8+FlWkzIjoOLVIXM3fdFRTjEHs8S45jT8a
NHRn3QrF8/WqTxLj5Jsp20I+OUdDQi9nhGadVU+5jPrEIctWzsXpPLrc33yfJ4gFFBGI7nx/BKro
B5YSVk+SXIUfW9H0X0Sh9e8jTS8/qG7b3SmCaNi93631jy2ODA8g4w2ZLVW2y4Xy1Vyu4rqonupf
bWyHr2/1smlc/359dg6LQwQZR1hWT0WIBnx9174jH0IphP4PwgcEofjz8vejYAtlBUfeUw9HwWCH
ylo8ujRBHFmsCtlCxjLbKIonqamksvRD+Si4H0RldQWmV+xs8dEh0MgPoC6HG8+GIDUyPAumJz/V
2Np5aadt3BL2pY0YJ4Z19MYmeOGdl23o31U3ucArY2PVbcGr20WFi7NBE35kroV+j+iWG3b2Kx4j
IWjmtSJtI3qzF6ijnqJWNrd+5pv7wooFCCCGeEvFAVpeRX72ulp7NF1NOIZ+CnIPNsPxtbf0Qbel
TPaOFX0hOfRxRrUXs3B86OSie01q7vBODzqgJZVgCJuqFIdtWubGm19W06GLYB0dehBSzsMSmb0A
f7UvP6FIXiiwK775BLn8/iwuCcq8qyp9WoLhOVG/qNqP2/vgOki8/P7MiepWCtNEFaSnLg5Epyvr
6qMEYgKGRbFVaFb35eAxlcTizccWDoV4CLcIbLxX/bRi4cvNUA+F04x3RvhiFitX7vXeuPz+bNoK
s2zcvOH7Le26EsdHv3IuLsBLscC2JoaZsk3z7EDle33Xt3kBvPlTDDpD6yHKg7oB9t5Y+Fj4MWpE
34Y02d5erznBMAkCJGAwjDqhZVocMZfHSh55iSdBDHJyJR/+gQRRxHyABDAL9EGwe3foHqUoM3dF
I34L2yjZqK5+Ev2Q36O0ALHhPLgr4HHdJqn5zBs02iqNB8tZMtYPrde8GjE8Zbd/87xGdfWbZ7km
SU4qTUq09JSrOYRZwher9h/cQvqCbN6+VNpNipqYpfZHM9E+gAjaNKN8d/s3zBzi6ifMbpPBciOo
XJk2cfwmCPcKRHz/m4HZhaK1fi/60xibzxBnFdHK56dlPTuK//P7CSJ5kE4OMK/+cgkkdQ4zyykr
UkiaPubJpwY77xjDmZFpEs9iozJE0ScQMQJv4KDTxbrivGuDmPluALNdFU+DmFj8xu0AO+GaaODs
PLuap5mrwbxpmmEnpqek+x42d6pU7Jrig+pne1lYwxXO015XxmZOBYe8KFulwniG75Xw4Go55Ayf
U3K1Sf2aWU/wvu4r9U8rGvsg+xp6+9vLNY3llk/MXK6XM5jGXcx3mm0odGDex9F27FaO0kUrU1KS
ZgEYhOcRZhdnbhF3ZnoaUY6XN1J+iBqi/93tsSy6BmhTblByxlctYLoreCQr2D5VspOlvVXss2rl
rbp4BJyZmE3XOGZQ0pl6eoKOM2q/WcbK95cmypxA39xoU7Q/e0pCM1QVvlRlSO88qf0B5E9/KMOV
i3PJv6FiUahu8JiHs/xyi0Jg5FFBYhC5+dSOD65MR032OfZeeniLbi/JNB9z96KGQnnInJIu88cL
NLVKqkZWdjJgVvQyj+vtxevuq+FnVh8TbQUv8feXX5nT6Zeg2gHf3FybvRjJGHhogp9it25tvcth
Ug1TrTzy23I77qEY9LUm2owkD6AsM6stQMbukHQw4biCEB8taF6gOORKMbvEv9eVJt5HmhlvwLvF
G8HP4ZZrxCJ/qXKte5YQ/NrBIGw8VmjRfhKr4kULi2inVvU/2hA3L1DQGy+profbVDb7u14KDBhV
q7Swi8yELw2K3p9lENaoiBTuYdBd2qhqsghlPqYvNEtXa/WIa/81J+QDLgYdJ0XoWaimQPXpDSU1
7rT/7CbfwIauHP/Xe/DSwOz4BzyCemyAAXM4wDazhZBRrNfo/ZeNcJGByyWFoM8iM9jPklGvLdEZ
1HRbjPVmFD6p1cpFc70VwTOAw5pEBOi/nVcBIUHXa1loihOrslH0j0P6WlmvrpqtbJHrJZElMpJw
jgELAAQ4DfbswhTl2m8FnOCUmZtE3wxrUnvXk3X5/WmcZ98fc6P2+5TvT4l8c2/1OytdgYEsDoEH
DAcXCqhUHi5N9BqKOILlBie/NrYVPWF+tnIuLg0CPY6pbMLevoLGJXou+mqRBqfCfAjCQ5puo2Tl
FbZmYna0t54QQS2VBKe22cgZvIU8Vlc2x9I8nY9idroPRirWis8o9GpfJxB6bW+ftivfN2cV5QwF
DiXTkb1Q4z9egsSjtxIBr8zR/B7vjUEvIagNSKl90fM/bVnC67ayH9ZszDa3WeSabMTYaIqNOMC5
dq+uxZDSwt7mbmXL/YdsZb7nBqhgc6FA897IYHuXcmTij4X+MUSKyH1NFHlTK3fwtzf+70b/JVi/
0+DoN/uorPa3F2x5rP/+jtnetJS2cmHs9E+jvG3kPaKvevsOEzS08s6DP+Aa8imQLBnyOgxOMJQr
+qF1n8u1LpylUZybmG1/o2xbI4r8gHfFRoSOsD6uakYtLdi5ieknnB1irq9WpQBN4ykwvkrJTkiP
RrHRtcPt5VjaP+dWZsvBbSB5QuIxVy4N6MdCfM9agPSgyqGAJZ3fvoE2DiHKZP4pE+9gec3hdJR2
7xjCmYnZWigkctsqRrzeqOFX3Jjp8R3fN4hOiRvBEKuzAKISpKioA90/ebotiBBqr+z+xYU++/7s
91tK3mSkw/xTYz1SHA/TRxN6quA9C3FmZeZOqH9oQelq/kmL93L4EHHim2tVeDzyMhQl2j0zMfOl
boBkq0wMFuKrqW1McwN8Nu1WjEwXxi0js8djZ8bAq1Nmq/PTfVGL8FJB6Kr9aFAIMU6w2cXZp/9t
/We3pNb7kg/exT/1wx7K8HDtaF7cgmfTNrsiW4XGRL2fvq9sQPzo0cotv/L9eb1cCFLLDAy+D21m
9TteY/xZ+/zsaaXUoVGWIQsyynbxVf/nf5p8bXY1ylGtmJy1/qmu77Viv0rHsbj54Myi5Y1yDbC+
y1O27irTGJTBP1F31Qq46R4DqJSVL+8YxZmVmQv1nW90cskpGJkbLYFYe3v7+4vX0dn3Zy5UweWW
eYbon6rxrnXC5K7vVg7ZlXmax1lNJrtq1TGCDlgaJWWEdLrfufv1zeOgLEA/CKlaaco5XK5GUUdA
y3vPO9WZXfSbPD/09QqfwoK7IsSIPjvN3xN91GwpgOIEau43At3zrm0ZvwqxXzlpF6YK4UKyXHwe
xPD8yhNVV4x4n7hO3ynbIXqwwmejOyaQ096erOmXzk7CCzvTSM8CBEkRzJYihOvEwnfKnIhmnGQr
2+rot/TFdzlbmbhpJ9wyN7tAZNPrUWrAnKh8TULH9Q9D8i1SP4TKmrbetTdPGE5KaPRhwXE8h9i7
kKaNQ+SKjqYf0VAw0kc462/P3bUXTCZIm5ETWEg66R6vBgiaJCeVN4an7mp/LUJcsTCH749mHFbJ
XwvBt0lxYy0ttzRJIFUAraBsRYZxthxSjdpLmvaSM3g6OCjtU54MRyFrD7cn6nrVaTRXJ8wuGUbw
yLMdmYd0VoDek5wM5h7EmQ5Cmf+S3GLXAYssqmZl7yyOCvYHi24tyNvmZZox74dkqBhVIrT3WuDa
Zioih/Hz9qCudw4ZGxE4Ec0VGsLls7mDTx8AsU+sUPr9Q1h0nyqjjMmQjT87V3tIx/EZfemV5/z1
qYBNivLTWvEwmXfh+H5rlWEX00iQQJ8+RsmPgdMHfaljqUTBytGw5HxgIf+bLZqFrJGilFqY+ZJj
VXf1+ESEdHsCV75vzLwiTHWhGV12aKXTSIjQzBuBcRydzBaQfvDv8LdeNb9oeguul8yaE6nPQfAz
pvJxewRLjgZFK2KZyL1jaTZDcLcUQL00qAECxCpM19cPsmbCpdcq+opPL07WlHyGbGRS95u22Nk5
XXRdLrUCi6Hq1ZYK/0ZT3rMcZxZmdxrqzbI3Fib+LObPfpg9U7tdS6POW0j/syRoVsGYQt3+qsVR
EbsuEmqDGdNDz1ZDrhhf/ACR+6vgK7YhjerGK6vf2UgPju8HCAxmRxdl0CoUbL3Id7fXb2k7QcY8
5bwBuUCueTmpctC0YtPT1aIpm+KzQIeR5BTjO1ZOm+hBRTjb4MeaOYk4DEbboIvrhIqfHM0evb0i
N9Z6L5b8QwPzP5EhkKKZN0VEVgesg1YsJ0C4zHvhTn+He5wbmM2Vmbtty3koOUb4Iegf3rNXzz8v
Xy5FqWpeVA6j5IwuwIdt9uX2Sq9Nz2wRirHVWoi3JEcwjm1+l4kr31/0JGCMCCfCIq7Mo40m79Mo
aVQJrb5NXRwq68mSPiC0845RnFmZTZJbJPTYpgonchFupSbY/rn9/QWwABwUdEESWUKxel1GE7SQ
oAYwSpB80aTnVI/QUnF8+VEOsg8l0rla7W5Ru0X+6Knt3vzExDitSuCldfB082s7q8e89GmCdkwT
ylUv3R5vj246Ii9jT77PoUMfp0EXwTwJi/BmlscS3aVRn7mBrYlmudGEqPncEwHtW1lM7zT0qlYi
3iXP4LimoduSaWObg/jSUGqqBtyW06XA3JosHj9qFeW1rNaae6qJzUqRcskelWI65QCm0WQ626fB
EPlK6VXcqpJ+SGrzWKGGpu9Dd2U2l3bUuZ2ZLw4DAP1sKKZxuV/HqDwiKfP57QsGATDXKOumXkVY
BUKVoyVBI+MO2UHzw48QsqCu2vYfYxnldDF+exKNKTszOM3t2SUb+1LomyIG0+qr1t5nerHNh5dW
7d5xltIPD3gaMh76NuenkSy4RWeIIgx1+aaxNuK4Jvq+tDqghQnfgA6ATp3+/mwkyjjkVBQHElkB
ujY5gkVvL48R2GjU97g6QbzPWeoQPw08bZz8ustp0HZyXUJF8p/bHrAQYJ0bmd9qQ1yXRuhjJOvo
yyUIRy/XAAEhy/v3GJpaCic071X/d4ikbZRM9V2rPlb/R9qXNTeOI93+IkYQXEDyldRmW7boqnK7
ql4YtTV3gjsJ/vrvwDN3WoIYQqhvTEx1xNQ0UwAyE4lcztF+R/1TO325LWLlSHAzo5iAhjXgYelS
fJXnZZo6oLcOS+tr7P1Br9rt768YPl5xQOHEaw4zTLLhM9IvraZhQj9jz233dWz2eWIHpWqidOVI
EC4Bu1LAOeO6k3R3bBrCOCbzwxTkO+Cf+gpijtsLWZWAUWMDA4aGCJwudReURjZHMgpQA3O9Tcvp
uZ+jbdOqBovXxIhuegClookUl8KlmJq0lstd3HWL9qwvIARdsqCtFQ+2lUPH5DI6x1ADQRu6/MBm
c7WY/YI7LWIvOn8p/ty/VSYwtlAUAbHWFYs51TwQ3LoY7y/AuQcelrCsvbcl0hW+fnWrcH0BGAHo
LxB2uVUcpMbuPExQrdHYc23c5XX/NU1yRTl8LfwAsoPtEgPj+KDcke4u9L7mLa1i+F/PiwQjJw/M
In1AW8guB+up32fJoYrBhFQvx6plvwBF0fkDIE1v7+pKoICfAQ3EjuLlKF/ZM01An+5lgA8Z591U
gEPZLv8aMvpuRgnqAyrOexkWVjyK0EwE28VrFQgzcrf9iMGOqBh7oEFgbHC31CT7PbTeCCZ1T98k
zTxuuYcGsJlqxdd2cOiGRdbU+gxUyv/ChyBNIzDbMC9zNQEZt26LCQP8kjiZfcz9+TzygrjEAKFq
6Fbu4f3Pok3TBBgUBF2h33O7TJoORM+hQdnwnMT5e67NMega8yHZF5Sxl0Iz6aPeWl3QR9TdDJrz
L568MHw8qdE3hlkB2ZfRqACP74BB6blLtqZbv/amc3cHH872TIR0EVcT5q06E6PeSAn4dH62PG3T
xmAxjFUdkWuuRjw/ACKGMST0KV8aabJ44GomxRKCZzSe/eJOWN2PA0NwhNOCYQAGSjLOfFqQCVsA
sDkFY/zi6Io4WVx/UnQuJikA5YUOPkxNSveKl+GNPBoAcSJFjbaz72mhbxvyuYxjzOB+AiHCbRtf
uy3hzcQ+YfAQbXuXuwXuusSropaHT4bzvgM20Pv938e4sA0HgqIvptwuvz80FgqMec9DjPT2G5q8
LMZLqpoyXTlyaJeBGwYeRGQFL4XgETc7DWj9QiDyRF+y9u32GtY/L1AxcNUjDpP3yIoHqmHoGhQq
3yv7IUVN4LaAlTPH7/9HgBQSVWantUUFAXAF+9ZosYpx47lfDHvczkBcHI14c1vi6pIwLo8pPVfU
66RXS5K7E9fTwkbSdpvG+1Jx3a9clMig2WCnElaPd+blgfTT2FZd2zsgwQJBeTC+Vtm/WMC5BGnL
8rEeaWd3Tlgtv3NUg1LTURyKag3SZT+kMRApu9YJh2hLyFZvN53CNtYloL0VmPH4jyMO6fxxEpk2
Q9reCZPuEalZlh8NFRLlinnjIP4RIX7CmQitanTeIfOGfk3PLzXhDa38e/V2vzadSxG/4kyKXbjG
0i5YSKofnGJvqNothLpIPhHMjKAgIEBSR/uL9H2PsgptrYUT2skPyh6BxV2nP6xv7XJ/AxzKJShX
IFEh6hnyhAOpgOjjVswJl+Jbp/3x6vuTEhffl068bgZC4W+dMHLHYNK3Hbo1I+t3zRW37fqG/bMO
6dj7DhxI44h1TGQ/WocoARfzLvrpDdvbB7+qXrg7iImpT+uqLx9kKhpHwoeGmv2zwICbe8qt4M4x
SXHhYtP+ESL5qiYajMpyIxrqvfuelMYBmKQ/bq9D7Me1gv0jQrp0M27oqTlpFNBXzrdmzHdxNXIM
MqkmttbcLm5DgE0LSg+wl10aysxi0DcBniDUmM+bTazCNF1ZBwBFkfMCcjIiSvmB0iyg2Z35CKQ2
b2+XD8NvR4VRsLIC1NsE1jsqb5hhlq5aw+rGfgLeYDiAoPxXmioUam0BAGUmLv5roGVBujhoo3ug
oLVxE9bovM+aIGlBjfDl9mlfr8GDBNx88CUCK1NaAwXwlA56YSPs5oCbvjc+3P7+9SIExKPgfhTg
kleNFwsY5sE/hvR0h/FR9C5smZHv44TebeQQA74Rgc+LSFcugroYBGAt0YyQz2jw0HbUeS3Jsc/3
hv52e0HXZn4pSWzomX9PeqrnrIUkbf7sNY8lOsEJujVBJHxbznUcdClHbOyZnJpmWskKD3QtQJyx
zNPQFH7dh7NZbdr22N/fhoMBFhTkEWab0GbZWlyvtWLAuBmh48TQAvBwx8/guPSN5dPtda0p3Jkg
OcXCeF24uhAUgYZ5Hr636LS7LeHa4aP/BrBNGFoSLT+ySk8YAAYKb2MDkrbZLFYOtqBs+ln3+S4d
85/GMn29LW9lRWgsQupWvFKu2eI0oFGOA5nn0Jmc3wWFq3Gyu8sgwseAGgMlUiTwZfQxYjILqG3W
HGb2p2RnJYozWTFSgsCIiocPglRT0rUeTLpGEuPzzns+HNvkucgVZ7K6R2cSpKjFdoZyLiMAdEd5
7g/9Z64K7tYEgOxZ+Hn8A/7s0lz0xHVS06iA95vyoO6pP8Z3El3h7kVS4EyEFASXsUtnTHuC5AWR
Y79sJuQHi0mRbVlJ/EAKmLcp8oMAapOPOmbcNMYB2jR2D2Cdr0y/avY03sdaAHO0+RasDFRV5FjZ
PdTXdGRuEVBiiFq6auKxLfO275HqNqbA7QbMJt9/D0ACEukoe6N7TW7AiyzekcEEY0IV/3STCo1k
mzHf3zbElfwRmMGQvAVznch/usalEhSFGRXDiFpNXT9zm+9yzIDpFfX14iEenmP2WIzlQ83uDmQh
FfUOpO8FdI2cz0Wi101mA0n2LgfT7DL+mhprq1fWdyDd3J0GhygMnSEiR4UI2fDLBRqpXRJ9YEi6
eodq/DORF+1O5Fah5RciJEvN8hrDO0ODfGuvbfKJP3ddrtCFNW0DzAB+P25sPLilmKPRStLkWorc
ZjbGwB3rXwxdBRC7cn0isAT0Duo2iG/kUlRSTeYiCK9DbfJ2pVecysYNaAnEyybaRAQ022nXKNzo
6rpQPEBaBPMwV6abaxme+RVOx+xj30aG8vdt/V5x01AmJI4EsgWeEpKPY9QdU1pHPGTps97k4LnO
/DG9/6oBsAg+jrAWPZKyIwXnhJt3MVJ6BfCKsnYJStVDaWWbLiRIfpR3i5aNBBJwIu63QTUmK/71
y/eLAFfzMBiClA541SQFrjG/Y7S21oeJ3TyyMrX8jDAg0/OXJjNe3Lihfk4skJyoEj1r68J4I3Kh
GIUC0qnkRJs5aVkyVANCqCnokiiY7u9NwtLwoEB3LuIAOIFL8zcjyq2BJ0Oo9ZNvd0eu7efJN73t
bT1bu4MgB1xAYDpHKl7OgTNdQ1OEBjkmMAYHttM7+qxrh7Z/pO5yIH2yyatqH7sLJiAVY8cr4bUp
Ug64aLGPVxll1KsWLTbzAcQnb9qSB8XwyAd0thX3N0dhL88ESXcFN3uRMC+GcKEmIJ6ZnxVAqL29
kWsaYQLMDBOpOl4m8gQ6ykOpk9XFFJbFu5ajlU1hq2ubhZAToFIIedBFKznSwhjmuM5R4mtKd9fD
l5KBPpixC3oNhWsTmiUblbi6QfKAUtwV7BTQiG2gSVdjOHWflnja5vWPWEPxIop3af3t9q6tuTk8
QtBAi9ev6CO41HLLKqlV9dA+I3EOdAacUZmx35quK8KFlSsCpYt/5EgasHQjmUA8MYTp3zTunttf
5vd+Ys/Nr3+hBUjUObi2CfouqOS2e5aVhVnPfZiPG8A9qmii1rZLAB6hUgIWVlMeoJjytByrrhvC
gRfhjIG7qGk/Oa6qd35Nl9HVATXT4XuQt7k8FYpGBWMqKewlTzZ/YqKaQ19z20hqApwLyowCq3zq
LC3IlEZDqFchy/62xncE8GQ41hj4yr471e62kq2ZDlQZdXKkNwVP7+VyXM1sq6KAn4k6MBom39r6
V7mgcKxKF6xgknxAfv5PkNjXs3e8N6G2bXRCUPlidtnGqubjskQHk9ZvjTn4etyfrJztSoDhBFbx
O4vpBoes0MGVMjp+BkVeHQ9VMYcvXR2dXrtLr+Nyqozm2e775ymtUMXVg9amQBXoN31ZgnUjP3Zj
5floGz2krvnlX+w5fBWKIQhhrh7m9US8lg0wOGOw/LI4uOOr43xlkYrr8cNDyN7K9URfAlq3kI+V
dGmkhT1rETyIPYEiO66eGJ+/1NOIEct28nVON2VmbdLq3e3jn/MADjq7BNX6UgWt7v4ydNDGsfll
cFHSJAKOtzg5Jdl2ugquYM100feDeQQL/Od4QVzqxlDFKLmn2JCCHlhzzDFm7ub3N5YJbFOROACq
JlJw0skji+vZaNrkoaU/V2RPftw+1BW/gLQRyjZoKgM2txwvMtC2D4AGnME63fn1u83vbzLGgxHu
DZcoWjSpIzbxzIAWQJ5FdoXfz/I0aJAPUyIDrrgeC0TFCHg+Uizy1Eap53GtN9McaoUZOG6JdPRr
z3+Z9pdE/xnxJ7f5/C/27EygcE5nS4pr5uVuhDd+ox21zvDd8uu/EYCkLjwczl32bqhxAr8x1ufQ
tratt5n/heLiFYquZkS66GBypAU0VmtzQP6NYex4/otrvCVEUTVdCTggAZrrGGiSx2NH2iKjd5nT
6CO4ZbKv2uLt+qVPfQ+NkTnrEn+0VfzbKxfCucCP3MLZmVhWmvdpS8bQATNQMe+Aqh3U6We9v/8J
fyFH8k0zy52uBTh7mLves87dxzYZviReu7utAarlSMFNSyajqqYFJzQh4Wa80PZLNX6bVTBRa9Zv
g60G94rg85QzhwYFwtLQIQIFufxiH6NOcWWseEjM0ABwFHUW1HI8yXmxZcrqJhnm0OKj3xloYUHr
R/ft9l6tLULw+wBbCXGULmNNU4v/1xyrJQW36ifGFNWJNQFI6SEfjfgGw0HSKrykbvViaqdwSBBe
dsn+/t9//nkpwGxdc8jY0k1hM28WJ8hVEeaaLZ5/X7JFPUWf3TLh+64FwmE/qvaEPNb1dlKVnBWC
PKldaWoZJRmmgUOz27QFSPpePR4UNjKgilfmuiDM3nh43F6XCCq3tzU3YVNIATHtWWkQgyYwdz7p
gMmfB4V6rekwSF3wcgKS1jVk78Q0/O/pjNNfvtX5Z1c/1pbCqYgTkAIevC/+J0LeOEwtdLPnjlO4
dOkeWGpzj8nDoGVPRX2kNPUnlUqsuZdzgZIXayuLdPkCgXT8URZPU3pkzbdCdQms75wg30EN8Rpy
WOOOhV5ZfQo1D5cyxpesBGDdGDn5F/aDy+b/iZHsBzXuqEAvMNSObZbO2nuaKhu5ej6Y80A+CsPn
mBK/vM1ACUHmNoYDaFp9esrHsXn2+qkIIqOtnpzZIciy6ePB6bh3SHJuH24vcG0fEfwjNYnu7GuM
UpvnyO/PmKpk0WeiP5rzZlQNbqpECIU5uz47hhFfNOjqIWHfeB5viPfZw6jE7XWs+dGPbkY0NBrX
feZ0bipadgaKCM63bjPoilB2rX6Azl7M0opduoZWdKOJR/UyYHgbHXp244PToxqOvPjF7cxn9IcF
HF4nVTVXCfWSjRe1Xs9BZgXeSK4fNBZ4QFxzJuFAvo1uu63JtKuNJ6/aANw5EBB2t3dx7aiQfhec
B/jzKk/JzATsMMaihz0g8wLcfsXLTK3xtNSaCqFepiMQ1QRM2UKODVwEYNyI33KuFhpanPUZZR93
5LuuA8vCK8oLO6SyA7vd9GQJCjh6c+r8FslsDZwl+iMFNca0rcrIt8jPejr21S99wLRS/tA0KsoP
smaZGLoR5QhE/1epTrf2eNWaGI1arH3UOwGLyMkcaIBnOlBwj1a6x2wtImFAGv6wrYe8eYWzCKwZ
YYj5Oo4PCIA2daFKkRvCIVzpBIXLQ5ISOJ/yo61zqigHRaUusgZWefRS1+/1g65NryX7qVXZKx22
jc380jnOzXPKfi5JiVbi0a+Xdh+Z3uMw1L7WxuDxPk1D9up2JIi7SRGkrx8vtk+0XWBUVk7VdXkF
xl2C422yvzw38fnyoveflqbZgd4oqMFtVEZbb/67tHdWdSzNx7oKkznB47/aGKTdtgUNbAfENSzy
URV4pdnr3bouRixEHUCwwX7MHp/pX9S60xyVmLUYu45/4sAnPwreki2tuKqDYsWMkV/BmJEIhdG7
L2KOM1FZPGp22+HIaq2rj3kHAsc5G/mjzccucJe6++LmQ/2p1Tzt4fYiVyV/YIIiWYpoRuj4mWTb
yG2SoaYTTi6gz6i+Ifyl4y9VG+8moHcs7b1uGHl5ZBvRXIW5AHgtyagrkmdWnZV9mLpPBn/6+/Zq
rkILfB2sGULvUYGCaV2uhi+aNek5Qf2G2V5QDXniox94CEDpmx4AgBorJkyu3KEkT765pkbrJm/q
wwn4mnORGH6lowMC2UDFtl0FnUKQqEwh+yUoHKQgQDSG5v00DyFpRhoARN59wrSF6bta+maMCd9j
v1V9UaubKYD5MEKDipFck2JeMZQmtfqQzMfOAqNg9rSwt+7uB45Y2pkYoaFnGogIph+NGWLMyt7o
Vu4n87fbWrFySigawrpEGgjKIel4R82iJmRpQ2dJ/hqWpvhU1QsJTC8iX29LWtkyjICBlhiTmKLX
RrJjt6TorUwrSIroDwBonbTSe4imYjsWgwrEcmVVFgYN0N2H8AhN79KqqnQhTtzYDeb/XtnwWhQP
uvPl9nIUIuS8BuZXnaxkEEG0xw4ccA15mVTzxasyDEASURiuyDddHn+JemqSNlEddqkzITdTjghi
iuKljBZHYUQrpwOX4LiCdRiDzLIeGHHDvZ7VLYrH28V9sJdDNx7m4uftTVsxVTQnYFpatKIjcJZ0
oIxqJARp1obeWNqlz3oyHwYNPBoEqZsn1ifFgQ5LqmgkuU7Sf9xRAiMXlWvkZSUPEfFySM0YiyvG
R4yJ1NFT7ZwcAns9Wajv9F/z9BQ1D6WrMC4L53MRbQi5QBNH+QXdJVdZlmUoJq4ZrA1pn+cPoAVe
AtdxVU+E6/AauBowYdSvxeTjFYB145TzPNGFhfHQfymI8T4aJBjNeBMBJx3tNfkmGeoNaWweeKBC
vX2k1zpqoDkMIMdIUtl4TkqmRiLgas76VIZxNm5yPQamiO7fD/+E6eczKbK1WWbJmlhfytCr9LcJ
ebdocbe3FyJ+6OVhXYqQjC2xKcAJJ1KGtPybs08DKuPAl9lbw/MQf6+T0Lm7I0hak5RKTGrT0PBg
KMPEDDzi+Nq9tEy4m7AkmBvUAiO+YLm/9B+LVzed20MC+7t9KhRWda3clx+Xfn7Wu5Wbc3w8N544
2YzRp9vnce2RLr8vGS0Q/2dQWeA8NPex+cLpocwOVn24LWRVeykSVuAix59EumBj6mmx3ZllmDmP
cXvkyRO1Fc0EK/sk8riY9RCUZbYr1nl2h3eVV+U0S8pQBxSlP2YKtV3/POrHaC1Cb5Hcod1mzKKm
lpfhDDpSw/GXRJXGuXba8CsCJvS/EsQvOFtAaYwjOgzLMiwMupsLuJYyOdSZsyc0OnJeKs59bUFo
MkbxC+3mCIilOyJJB8o6lLvCnrn+ZOagCQ9uH/p17RhOEmlj8S4FFttVxKhHzJ2yecaK8uhp9tKv
8VIeI3sAYLf+pPVa0NNib5HhMSHalixzMDfsOaW94hEllEvyOBc/Q9pYcDh3Hsv1MlzsMQ/SdD6h
S3XbsX7vABoQLf5/0nZRXEnXsNIfa8doKWIKQJdcQRcApdjVurEM7dEJZ684JF16BPPBrgXILF/K
LRhenueE+8SrN2a3BPmcoWadnRJA6eptvm0wH+3fPpAVKyRgvAQppY1G+as7ZBi8ji6GXoSEt2jk
CMEssClqVcFzxcFDiofanU0EELykWL3DwE/mOAVaoI7cBaXEKck+JRUN6jb3++lTm/91e1mrAvEi
AVKUmHuWWy8w7qMt5ZiVIWgjnbHzE75rUNdLk+fWcvyu1pFJyO93aEDqB3s76HNWpnM0jS1j1sMd
mM1hKLacxJgrV6QnVo/rHxnyqEHM8PjpKdaVIH3nJpCQfk8XFSPYihSBKYlOU8wciITNpdtxF2R9
aelUYVy9z817Xr7lxtvtA1pxNRciJANMF8vJyWRX4aAf/hje/vbXVQsQf3/mN3sYU6S3WEBiHCka
i8FppmWDwpet3JIXS5BuFzYaGTEbCOnJe6+Xe7PMgenFg1gFSqwSJFlP07btjDuuCu3BT8xNjLbF
/KE0VeorTlXyiRfrkS5kK6XmklcQQ5chyPPfTgH6TRssqskO6fatU/x0GuQOQcPnTs2+ooVPy301
gRSanbxBCwpEv/pRLxefasdmAb8e+4bHTTCNju95+YHn09Y1Gn8GsHL1YJQ7I+2/LITvFm8LfhTf
M/4AqMSv8vcC3NCVUSGltWkcsom5vslAQubav/Xxr7yK/Tz7xPWfMxIbPTPQQfHmJc86Ud2+KzoK
U0NmQ5Tsr/nX0nEGP3tZ1aKngRps29mZYs/XJQi4UEMM58vJRmbzqqZ2XocGmYPJxUyiqvF1xRKw
hn8kSKFijPlyzpy0Dhn5Mkb7dH63te1tY1MtQvIWQz86ntsWdUjcn4ZxbKvN7e+vqP/FEoT8M2Me
+1av9Rzfn/TnYkKP7gNfdnGvsGah3ZL2X0iRXIZO7WG2DByFY9InJLb8ONojFvJpvdO0aesNP2+v
alUe0BhBTIhMCThLLldFcr3QdMNgmBgogzoufIeFOt3VU7QxtKf4bkQAGy3cuJ0wSgQIHXSrXYqz
kTGx+ili4byYT1b3rSjvLtkLCeg1AEgo6LPRgngpgRsmnqFxXeNRf8wcv1e1wK2q2dn3pRX0XO8x
dctgjfZXq/jJckXwu6pmAiJTYMLgPS25c7MYlrlpDSgAGIPY8Ck1/ioaFBtUzfwqOdLBe6OVpXlE
6jACU0XqDPtmeIpcUEQpHj+rCkYBmoHjRmgnd7xrWZcDcIfWYU59VH+65VARv87eNRYsqrHhVS9z
JksyUVKmphcz7F3E3V1dLpthzB/Gzr0/WBXgmf9bkmSj1VKXbmpgSVq0d2vbn6tNn6kw+qXzQc3M
Rmsz+gvRPYMJYrnRrMp4E4+9Z51sc+Sb3mzMF8NK+R68xNUxmYfmTnie/wgEmA0WhmvmCu0YQ93a
0qAgdTKKDdUNzPLf6aE/JAgOcgF1hIe2XH/IiUtigN5apzoxXwlHOUurFO5THrD4jwyE95CAEBid
k5fmP4JxK2p62zwltb0AiMKaf7GysvdABhoCMvb2k51P4MlJGgNI6Gi4tiO4uti1G8UvkQuN+CUu
qPGAVo7aGMo5Mq4VqozcLLy2C1O0BDCjQhGx8pso2ybzexs9LfGeRF9H+j2qM7QqHyYXU9zZZ3d8
W/rEJ04ZFGg0may/52J+KAFAVTfP1qhI3QkjP7ttxG4ZonPKA40CSKvk2eQkt5yijm1y4gzMxYnf
esOGxdvO21j6fdfzf0WJPjAHnhmCLw+may08JU0LNWAKhMxXomrG/UjUSGtBAzaGrGGaHlrBJAGo
mrGkrlpyavW8fNQzq9nZwzi+RrQnWzQum9wfujJtffDX6shtT/Qx4y7ZdSw2fEvj9tFevH7XIpp+
mUvebpmdxF9i6qS7ukEof58TkdVDbizqXDb2dOi7sO62tbZhzqHPFVsuVny5IxcaKAMWJYVZ1qhc
d0BReGcp3oOZ36m68FUyJHtzeGslrYllgNDSYN9Ls/dH1USBdIX8d6uA+o4oGMUDW/z9WeSlcZ6N
Q5N1wGFPphde6topQzrfHzw0+mQLMzfzqL3xsmgPt4Oj68UhRyCGwjHo+DEAfSk46nhntpFpnix7
t9SPiPeUHD9SOCEMQbxvUeJHkUBAz1yKWFIUagvU4E7ZuGfJhqve0HLlQwjAbIJo9hV1bERdlwJA
aMrbmjjjCeQZHSiIo+YN/IpJ4Xuszj+ZeWJ8WWr6i/OI7cZyJntgYvQvGS2B48O8SIVaseagMbKF
UU4g32DRct+K3jva1DXadMqsfNjUg15sKxfNOWhTmd2HloO8HEyzycZNvOEzhpg0f+o7G2Gw099Z
IxRbc/FTpFDLBsG00ej5fFraB83bxebRVJUUVo4XvhWxHJBG0M0rz6llvEv41EIEr15Mnvra+PO2
iq6ECecC5HA3X7KY6BUE2J8B4thbB1SYvElhB4pVyNwBhj1o05xDiOb5WQvg2bt9obiB/rdLjuRE
KMcRG3k1n1z9e5mGNNlXKkYoKRP3cdZCAjDohCXIuaQk6gFuPOn9qS34ZIGBqiwnH62B1e+GevEv
2qUx+Ey9JZgdZiw+Ii0VN/i1M8GjRDRDg9IPRQC5TGZi3CJJe3M4zZMxBF4cn0jroIoV3dmFhqVe
CJIrZXxZFjuPjOGkkQ2pN7zYzVQR3FzHDYgAUQ9AqgALuqo32lY5W5MLQNqJ+0hcVyUmcne99Tqo
ch8r7uJSkuT762np2WKm/ckz/iLL1k6euvnNqHY28jB5t2noPu0fC4z33Dara42/FCt5TeBNDWBy
h9jMtJeHMqH2I0rIw8PdUkA5DEQ+dOGLUpdQmbOLTSdJao2kGU7ga/WX7L1UPbevvQNwTc4ESB6u
jNt5aYtuOPFca4K81sYgBVnBm1bmEzAcTBWN47WVIbwneHvD0IDrLHM2uy6I9/K8x4LeojdSBqDX
zdHwF5jVvr0TwF6oObo7PPT+Yp4Z6CrS5qUz2HQWJzdODA/9Zp+oCLpW9g41L9Sf8JjAFSqX1eop
L5lj1cZp6o5ZtvOcgHQ7rnDfK04BU+AozAJ9DNNq8v2gMRIvFe7JE9cPTfZUGhsl9qtChHxDdLGO
YhpF82Ve4J0RpGi1sBTWohIh5UR4V/aVV4r+zvkp/z5mD61qhnVFAibhDPThW/jjCjsWDIIaM5tq
OeV6Z22qIn+oDLS3UluFwrkqCOwrgNUSyGlyiSg3Cs3Lcr6c3LZ+WAzjaYzL1M84VQUfKy5UwEgj
R4X+C1iNeWn7g93FQETtsKJ03rrLW6dHgZFWz1ZSq9OvwktevgTw6BL8ZqCbQEB79c6Lkm5ipsdC
mmV+bP5tR69z/5UODymLAqe5M0EC07wQJ5eHxiFdWNlA3LB8p8UDA30tAOVv+87rg7qUIencwqu5
sA2NhZX2XFQHa/qc3EkBeLUM4/KIZhA8VkmCZKVmP4iseDcrrP/6lrlcg6QDGSVNb5CkDvmY7QG7
HYEU4/YuXTsxeDCRfBDNH+h9kp8Xxkgzq8Tjz5kn3eeY7Ytjc/Lj2tlFFgort6WtrOdCmnRZW300
d2PbpGFKp63jZi+JrRwpXVFlzBUhSSVeZOiVlW7mcRhBhZA6ScjLDXPRffxqZ8Gg+033yuO32+tZ
0TEAniCXBOBJzCbLPZ6DGP5vEidF44buO/SxrWPfUbm2tU0TLgCgVIAEQSRwqWXWmAyd1Y5pCDbn
z7aKOGR1CWdfl3RYxzBRlxF8HXBBr9zlL4RpL5Ee3QmqJ2wFraPoccEkgoWeNyntXqW8Y/NE0pAk
+zl7iouHrMr8XHtq+aZ1FI3FazpwLkzasqQZzcHpdLwUrG+TfdIXzTeKNMhj4M7af6IuUYS765v4
z+KkTcRQMUbNKBaXj3QTRbGfIT2Xqtql1xUBUTWK3Wh0l7WtBI5jjJAnxcx6m7/VWdM+OtpAFDq9
JgVtARgeQecHnqVirWcxZ1oPRmLZURra8+dhDjzn622bUX1fCjkXM+rLKk2zsDT0V6P81hfGX7cl
rJ3G+Qokn6YzczYdghXE5YOeHWp9nzJF0eL6cgbeh6AaRdABXyMXLZwxbeZyxIG3/Ze+ehLQeqVl
+BT0LlZ3J17Oh+mcCxM7enYirq3hBZ9Cm3U6bThzA/7r9oatmcu5AOnIAennTHFqpGGkfZ7tTZzN
KIRXflmD1ipJ/VRTdIesqQAgEdCzjEAKYFGSPCPipML7MwmjR/5NCd+p+rqkYIbeszQvxiQ0Nct/
qRtVMLt29ue/XlKvfin5RDz8+nRArDRskdXM9R9jfLo/64ECz9k2iWM7O/fFqkoMSUHQadJ+uTut
+HH72FUbJd2UmVY5aWbh+0A6bMaAbm9/fs0MkcIDkwM4ia4DWIdVNjfdIsFkrLPB5Num6tB7aKpI
WdeOA49Y5BkwZYFQRlKmicexG49JEmbu3vMeif7JJNNeM8xgzn7fXtGKnaBugJEmaC5gIuXQgmUg
fY5MHocVinpJNO14bzzqc/dG6uoA2MAHQDlmipBpZRdBwQbIQSRERcVKWh6JKr1pPC8OtXij/XS7
va0qiq6ogWA5QQURRUsEGdJlmZduD0TAFq11dvxWAvlHXxRVpBUJ6KgXg37ocEOTqGSRpqlNWmqx
OIzSx/jRmxXO+HqLEBd9AApB1wDWLBmkMaeuRi1tCGtCfS2em8B1xy+xoUKZEz/z8pEEOVS02ohx
ZU9+kVllSSfDAeICy13zpZyrcYM8duNHM3P2rTGqZvw+EnHXAgVyEBH4TDKopr3oo97O8RimjutH
JvMTsnX7X6lz7OtTG89brV+Cnuxua/n1aeEBqEPVUC1DxU9uwSgGXKCWPY0Y9V1AI1edkqTc3hax
krUTMkCMhZcHmmvlWRLX4E7K03kMi2r0Yw2IkCwg9YExJibOgqFifhq7/oyJX6vUFNHaR81E3lc8
dgX+mAOKeLnrEtRNfYOxmT50e/o8p8DUa90NoRVQirNHmgzMB1qS35jmllf67Mct0pa01LYWSH2d
uv5Tpxb+7/oGQ7EKD7OmypgWw6CVKFXiLX7p8rWOl2yxmz6MdVMLSjuzn5LEdf0uaj3FLqxpsyg9
I0OGdz/CyUtRmWsWHWB/OhChblgCpJJlV6BHX0WntKZN8FyAnhIV9ytAqMQdilTLjC4s6fzACvKJ
aIUi2l/bNGp8lNMxEItepcuVJM7Y6jTBUKRmbzFy5Y9d7hdMobJr6zgXInlJkEe3yGEVfegVx9F4
VjVpXidGRRkR5+AgUwmoXvng9Z6gOG0Aq8x2/SH5g2lIf0l/MMvZN/orKcLWjRU3y+qKzkRK4UW5
OB6vdSKgJgnwx8iX0lRRf6tESBEGmowjgMthVfryTOzH6k6SJUTGF7tGpZOvo8GKaIbvx9Wf0vxV
q3gIV38/sq6wRszsYy7sUrN6GGln6TkwdtwpyDAqVamm4Fcl4LyR3kU8DEiASwlFodsN5c4QZu2r
F0TsPhqnjw0CuwBGHEVPO3qkLz9PutaxksYckNdLD6WFsasWQ7DJeCyL6C0xsx85MTcK3y42Xfau
YthLgG1gnk52LGls0aQrPcjM9978FYRtGOHw89jypzTepv23vGkPVru/LXZtIwWmKGAeMbOBXMzl
SifqJETPdADPFafkx8xf//8+L8SfxeIJx5z34C2wT/QL9z/yTjEqtebDEBtZQBRFvvdqnL8X8J/m
AmM02r9SDLsO9uwr+VhWA4pzKVKeAj2FA+EEmxS5vPhRaJb1f6RdaW/jOrL9RQK0L18leUmcxE56
7y9C+nY3RYraN4q//h3lvZlr04KF5GFw5w6Qgcoki1XFWs65yxPifK7rRnsqpVFELqg3Q3Tq/6BB
mx5Na8rfB8j0ppEzjClcHKLoKzY/uwBbYCcBZpnZQ8i3jrbW57O8k/8VoPbN+INXeoRjaLN0Y2bG
pr/7kK6drUHtm9E8QnUhcKvsjm7MVourP+/XtnMByjkh2Qc6xxpr6Lxfzq/E+sjnMfAHb4n8zhVO
c8Nop0kH4/Bkb5jw/P5anncptpijF8vwgJoNpILL2+I5GTW0YMJlTH+QiWxyP9u55p3VrIBJLV16
H/QmaBd+w+tQ/Is7gkmw7mE99eSJ3uvVB6zn2edVvlsLtHT/az11P7/vR75rzeDoZuZGr6Yn4mA6
CKB4Hzh5C+1pGLaf8VEVjxbwAh1qBYxnsKdtjqBszevPW69YZyDPgM8TOA8Y+1Pfk+A2TgD9EaDd
1tMx8vDMmru+ru/0HjAgxUd62PS3UhneS1iOogdtJUdtSNr6FJQ2MMuGnW6Kh6Jay8gs2TVk4f9t
AFP0wKwCzXE72p68nEW1vberp6DoNik3Q2afPPCVVieZfn/3UWFAEEEbEIveUE4ulTzldVMYDoTa
BRojD0b1+/b3Fy4R0Ba8mZPNx4vAUVzOOMDlmD2alRlvI1r/bC03FNp2oP9PObNBPXNtHTH8kRhW
dbLtre6GuftAg51BV3J+C2YZo3Vghpn7zRAdKPFzZTlJXtdjdWr6qKvuuNwka8ho1+kZHxkGNJ0A
DBUDu2prr2baVtMmUG0OSDnHePHLI3CfRfM1Le/oWs/hgum5EKbEGwnTuS59CLOnsDKizFwxBEv3
9HwxyunbE80I7fF9o3oO8h9TvSft79ZMUcBYeT4t6Rm6FwCNiYfgHCZenj/ohyozCfT2ZKWvHm2j
AvUy5sRW889tfV7aMfj8OWRHd/eVPpuVEIAEattT0mlh2GfvhHyfIwsURqBgAJVG8U8FHMJgri3L
gE2n4btpHGh59+6fjywcGrbnt8A1w0kGxRsLtwQ7w0Pq/vTsbx/4/FtKHG3W1+yetENcW7FAnAj9
VlMGPKePCICbxMQI+iSuEC4EMjG+IYEWPNg80rSNaFfN8GxmFd8CDgYAlAP6FqM1lmKGfYO7Im+B
TVv2gbGldvOpTtpvVlo/icGLPAoc0b55SCYtRMHxoBf+7wmJLV/gZVDKPQOHi8nde5o3vyvbBRT5
Gsvsggae/z5bca4p0Q1tSK3hZCOXpldVuNYStCQAVefZscLGIWd3eZXsznOFqKbh5GlemKFntctW
TnHBLKC6/RY/o63pKp3C6jIf+0YbMPwIDJ7JqT/5fb6v6y700gy9fK2Ib+vlgnWAQIANG8E8EK3G
QK1pFjwY6HhKGtAftb38Nfq1F1GMdop2/Htb2NL+veVWAQAE0oY3yLgzV0TMKs1AcgseD9BdPwTl
iqVb8EFYx8wGAWw8IDTP4s8+byVOBYxTH0D61aZg21GL7bWMx9J2zTOSSC7O4DWqm7OsqvNzcNyc
psk4emn+3LMxEiCFEOVaEnVRFHDP0Bqum9eDU6zVfMzE58OJ2ex7LSlmjPhnX/j7rl+buV08F/ht
9KCB1u0Ky40gLZlMOiCN24qHmwr/dfvclwK4GXkH6eC56RtZg8uTCWwYgKQfx1NWAipL78dHodeP
hkX2dWrKO0xkbAcje3KYtZt4/v63Pci3oNuI5XRko5VEWFbyEdXeGenYfHadF7biyZe0DnUAVPIQ
AVsAm79cG/eY3uTjNJ5ArxyW6atuH5N3stS9+b6Z0wl2B24QrRqXMoamLSa84YE53bnxLw3p7NsH
tKRr599XHqSVRO4qABc90hPsTnY5YDqz1zEbPgeoFd8WtaRrGOc33iDh56Gjy6WUVc+JlGw8Odrr
kO3NtfnPxeNAInquGGFwQ3VSNDGE7rcBbmj/YDYHix779gMKNee6/0+E6me0tGmCKYOIImAAzgW1
wIpKLR3HTAcC3G+8QKBTyh5NmqGJzp1OTrL186fJBLDYXt/fPoiljcJEJmok6Aax0Ld1KYRkLrjw
un469eazWT8D3rhZaz5aOmtYeWMGcMDtfzMLZwbZaKa6BH/odAIOnxb14tPtFSyVmfB8gj3+31E7
Nf0pgC46SF4DYtSr8+8jWlBjbntg9KO1FeqdLDbIe0/3nczceByKKs6Lpn5uRGCs3J+FhQKFFQ1c
wUyRB5aVy70sKmvCULIpAV+CHFvQhXmzub3WhdjrQoJixETfjiBJhIS62bZNRLRPifGQIcTpwzx7
GPWVBS1M06HT9mxFigqmGvrhEuYA3pO0UTd903Nr6zlPfpaETrpN0jQqpxfSTVtQbUS1taFpC6jv
JNSdHRnEruCnUl/rOFi4FnjFIH72USzFyJSyyx44s22qV/CIZvmQe+W+c7/XSYG+TP719m4vnSei
9BmKE8PvwMm/PE/ole7kNihzumaInHxj037FDC7cvjfWImD7g/3pqsMoDYC6SDzEKkTzgRzxyLUn
vSlXTnFhGcCfm1Ed8KIBMJSyjNFqESy1qG8I9srDcvj+7l26+Lyik0wUHvM4HdBXRKJ2V/I117r0
+xFsOShwIOS+6v1oxCAcWgbdqZ0itjXeSbw0e1XAo/37+VnfzsyTxyaL1hU+TwB2pB9BCL1yyGu/
X9l/XoGlrOIJ4FylH04/JFsrkC1oEQrdM5Kxj55BQz1g3UaKahQpwOLTSPghKw6dWEnoL4oA+hey
+YBMwsv1cpMmYZXjlOHR11R0V8CuAkG6/EDGGtV6xIdgF3bRd6+83CZQYFGHEtC2OFEaFmtT4Uvn
cP55JXwinc0nCez5k0Hisog+cs1QOzZB2IKiPgZSLreID16vj2aGALMDyCL+WYk3lo4AiXYfXEaz
qVAzOF5aSjSKOeJUDBH4L9s8ku8f/kfFBlk1z8RAwlx0vVzCkIok80aJ9IRjhJsAQfq7TYWLhzOY
2mZThD4b5fs+sfvB7cTJFFGvhSxd0dLZ1CipCQy9od4EoHcgC3izBpxdZTwJXSY4Tjghj9Lqwspq
Ios++uWBYagqEyvlvAVPdCFO2S7ki0GBmiQjLnb0S39tgQ7ufmTHAIQGJ4wM+9UoFR+aQQcw83jq
+Fbmu/TL7QNZiCcw4YbbNgOl4F2k6Gw3FBh8LWocuDC0AxKH3j5L/faPKSs7AniDlobalJMDkaW7
kVmdrjR1XV9JpNnwnplhWmaQeOXAskCzEjHnakb6RzdCAU6A2wtcE6AcUd53nZNoJpJBz5N5SMXd
Bz4PCrQ5ew/npNYIC8NA9JnhGeONqKzY30xnRaPn33ep0digMwHmpUb3gMcdEx+JGbvZimHTsKMw
dx9Zg4sIfe4P1NWmlJGmtd81PgiT6ieiHZ349ueXVoA0Pd5JwG5HX51i1DXb6cZ8KAdAMNMHMWC0
HeE6Rd5MvDvvg5zCrMrgGgO9qfo6bho0qAIgvj/lernxcrrT8Y+Y1hIyCxoFdEIHJw4Qk5nu7/JE
gqmlhZ0CPr07ugDIMvW15NKaACVc6JgJbmtuQQDI9UY/AcrailK9PeoUrUKcgAQ3Ah/QEKsBw0C6
tOkDiGBlupmc58r5zNu/zvg9n/a63Yekq8Opy6Kq5WE/NfGUNBv+/rYbRCzoVjGQrZ27IRRngARU
oU1+5R+1egx9v45cZ6Wyu6B6eNE6M/LibN/UoMX0+lb0fecdzcoKrb7ZFKX54oAa4baGLxwY0lro
fUbcgrlEdSH62Ad2xWvvmDtOZOR1xEX3fjOGp7MFBnQMPSHNpIQuduKD7zhg/jF3q7DMrYjrK5W7
pUUgMQczhgEnQE4pEiwajLpm0GCe5Z7HQob3W3qE7v9+XzFknlYmTjCw4GhPUcfj9tv7z+D884oy
Ud0bxqnD58cqEnkRUX+tyr24QR6wrWd28Bkk7fLe16QbKw5smGOT51Geo39vbRZ0TYLiq5pmKsfa
hIS0eJZf8cy+vUXXwRF8LPgjgYeE8hmeCcoCzKot/CTF5xv2ONngS65pMAAe0f2H+v2+AW2GYX9k
TedClV1DjzHmjpssOIqaRcCYi4q1yYClS34uQdm1LjObKXAgQfItYRFt7+j7w1bUYOYxQ4Bno49W
vRsiZVnbooR/nCw9dHQ0Dr870YBzgTEGZJzhwN+rPsUqER31iXcco1J87sin2yd/Hadefl7xKJUz
Sscc8PkC2CNM7FMHWEZ32dq874L+YjgOI/8zugag/ZQrToll8dHOkyN4XE365BSvt5ex9n1FgUtZ
oI8V2b2jBE56vbXe/z7EiwYdxkj1ILFz1Z0HKjR4ItkkR0+8sDBn736/XX5e2R5GkMUoBnweCC19
H/oytt4fjV4sQNkgPjjclj0kYDai3/D3jwxgAQgbkGuAsmJe7NKADMiUscLrEvg5PbyzM33FyS2o
6QwNiJgE/wJUkeKCfKrpSSEaDfavaMKCOHFeFqe2s0JUh1aCxUVZ6CGYvSlqkepj3XApBxLZiHA3
+NX2Pxzr02D+0NbaYZY0Fk77P1LUhIYJpoexzSFF+nnsDgHK0R84cvgjXDrYdjwUFPsqMDdBrX5M
jrGb95HfrQGRLq/g3+8r1nWqUkdP/SEBAkoakoMlP+Ag7BnqFINJaIhDx8KlUmGcSMsGTEkcC+3V
T19pfNtmLHiH88+r5O12a7fJmMF0G+LAnV/E+WVqK9H00hbNVI3ohARWPXovLlfQ8q5qraFKjjwt
QculPxKg295exWyglXgdlUtgNqCDHFvlzj/hLK9hcq82izQIjnWGqSDpkSh3jY1TBjvPJFugC74T
FhQ50Rk7D6Un+GdUTdW8gHB6hwwG1mRodtSC4dYH/r5VnOp0JexcXNm/gtTakMwF7wcBQRp9Mcfn
tGxjqwOz2hgctWTNwC9d+pl58A3RAxNkiq6ZrlZOtgFltrqNuxn2XB4m7/fto1rShpmDEl1ws1lR
n7t1QnoAxiGIk5whYwO+OLK7LWFhyzBYj3BkTpNejyv0icV0jZfu0fK/sHpfA6EtTb8zjYZOuSJq
YTEQBTKtGZLOA379pd6VfeaTphjcY//om5+cNeLWhfNA9RRbhbY095rnrK19jbCGeQA3NWKa/5MX
5b0/ghOoWvEsb2qkXCB3Ni8zounbLNrlQkyvs7hfje5RDOUUFpIdsrS47103TjPxS4yjfod9/WI6
Yzy6xeb2gS0tE0OdyOEBEOUa/p8UfAK4eOodB1Hcp/Y+fQrKLcmD99shcDYh/TyHX9f5YfRI201f
Qkxv7Mim71d0YXEPz7+vKIMzCmRYEpxWAzD0TOyc9m7UT/p0X9ZVSPIqHPp9soZcsmC/LxY1X4Yz
yydbt2RJg0VpRzf4ijay8evtw1m4TRcClKAG+TChDRYEiH6K9Axtq0hOpRUN0d6I//35trSFCwUa
HrTNzVxkGMRVQhzmNklquLhQGj262s+aruU7l5YD7AgbhQIL6BFqyqMohF9inlIDUJobVskXh4yh
44itwYttltXb28tZOp1zaYpKZCzxOzwqtSMxjR7U4RgvJ9kB8LEr27YkBxEhWkqB9jXTkl1qQV6k
ic4TRztWjbzrq/aBYtA842vV9aXNQ3cpxvPgYzGjo6Qq68AaJWmwHJPyMMHc6BFpkLELMQCyYpAW
9ADd3khxIWDAe1zthNLcMeOtrQG+xq6RbYuy4Me7TwaIaICswUA2eqXteUfP7k0fcI+Wdh4cCY+d
ICymjTHtbotYWsO5COXwvaI2HVoVyOg8py6QlVd0a+HzAKyZJ/BRJ7rGQdFlrdl96ftHIP/dNWW1
yfN0JT84+3vFK6Bch0IXQquZt0x5L0mEnmJI8aAJbC0K7C+V+1y6WyvA+NfPpH1qV8cyltZ0LnD+
+9mp0FKKwLYgsPveEh7BB6zo1cJFAbEyTBNq2gDYV68/wUO/0rsCMAmAKNH2QRZq1koyYWkNKBKC
xhl1NvS5KUHUMLKxGC0LY/730kPfx/62Vi3cQSDgIc5FxIHpdHXCD6++XJLOICfRFFbUd35Yp2Jf
Db81q5oH5uTn2/KWljNn8efhIgAXqKalNkQr0DKUgtv1AJ5c8+4DnwcYwjzpA0upYqaiKEyF3Tdg
jfP+iI6FwcrPXzpwfPe/3zcvNWpK8pwMCVjpsmqYIneqYpoMG72z2+j2QtYEKXelLIAfUedYCAqD
HY9yHrXDiogFkGKMD82kzGirnVmpFNUypetTrwXIRynItvWqhzwDeZGw4tw3H3jh8RDlsBijSHVY
oHiRGgEysROG+G8v9S0TqtqFs9+hPkoYIb0lh4ScbE9rj62VOeUGJH3P4F8HVjF3sg2KDtXBFgjC
/c75zonbHSTQa8OqmczfOqgzb/+iJUN1/oMU/1dnRGZeiY2B89rqdRp2/DOwkwk5mTPYFVr9R7ny
MFOJu+cnIDpZUTI3Zm7bK8y4EtFk4bm4GAFOHugXP9FeFHpG/Ulg2D+0q6HdeWNZRYZfk22fBVVo
ltSLZN8PYd3kItbbqo4p6WmMB60dM0b5AYWlZhvYa0Na1ycGBGeA6AFDZe5OwRTa5TVokoBYWjMl
x6SrGvRFGMZzknp/7FIrdu3UBFva8CZMDFLGutf8HbTiBwbWyF56k3MEYbv4cvvAZt93pUF4rs99
xqC7UXPtHWOYugfS7wkEc88OH1+4pEfiZHEQVCuZrMWLeSZqNnBnPsUYiJtpHUtPtWch/HpN0aGX
ZCtXc8lKzkUD9AigPQdNjJdCvEnqZGxlcmwLM3L4vizWPNeaBCWa0BLhJOBqSI5DfxqmDfO/3j6R
te/Pfudsm7omYyl38X39T85iZ1hxW2ufV54Rk+4C/LTB54sE+fvIrlYed0sKdX4AioK7LdP13DeS
4+geWj7tOjuJMvbM7TWYjSX/i5F+ZHfRxIqix7zQs30qElblpp8kRyd51IK70WCx3xthnQGdeA0O
Y1EWNAqDLsj7otP0Uha1hI6EuK1hUeljkGJwqHquugmY9MbG9FYKkIs7OIMSzn2jgFpWdrCquR7A
dmtHADxtwK6+qezkW1pqv0dS727r2qIoPO8AfQx44quMIB3qvqC2jkR5SyOLPJjttDHJA6dr/Vpr
gua/nx3W6AAE05IQZPJ7Cm4R3t2VTgfw8hVnsGRjArTAopkeHZhXz9YKZE12MCDLLLX0rsrZI5mc
fTuRlSNa6ORGI+yZHEUhxh5vpiTo5wpM8DnN6OtIMV7Vm8HGyuWjRs2o9Npt2VrbTtd3nZV/v31w
SwqJcwNDGDweatWKnyWOxguUPvAgyIawqMZQq8Cip33hyBUWn27Leks9qz7iXJiy2NIVoIub3ORI
CrffctsmiC283xXz+3srGeiurjo3smqqR5plYI6tABjUPmhm8wWNCs2hK8MRPTcbbzLL3zT1vmlG
fvATFyGCbB8S18zDYOLmg2Og4g4GC7btuOaEgw7cyhITR5GGwCV0ZBfEOQIawOEX5MXNsuSuapvg
kE/gxAxyYDeBkiOIiqxN9o2e9IjC7OQpLRigTCYjOAQkf60y0Rwkuq1i4D6w3ShsH4Sh2XhXF3b5
NLlDu0mKzozA/p48Nhn/K3q67Wnf56Ez5k2kM3d40rq2ippsAiemiSLZVLTdndmjaoJec3sSYc4P
TAZDlAaTFZUJypjEZWRT2iTfZwP9PmldGoNBHT/Ylb8QuzVhTiftmABXcSulHYRDO6Y7W+aY5bXE
+Neh/hjfPtYrR4AeDR0GFFUlhPtXCKiVmTokyPMMFOOh5TwX9un938fcGZgD8KqHO1Y8MYCj0kJm
QXayQdV1lNlKk8CVRcHPn3PXrodBQIRlqpVs0zoQxAQSkfNql9G4Dcytm3y+vYbrez5LmYdBMGyG
UTMVVJ1nY2LWE6TM6Y/mk2Cxyw6cIGSMNc0Ix06GE8h3AVF8W/DS4QAIDM8wvGDnpsdLe4nGVwO8
TxJycT0+j83d+z+PzjM00s3vmKv22YQXIHdqRn5ieL6yLaW/3v19WEdMluDg8VvV/NREnE76FgWC
Z/9i/6jrlXTIwu5cfF7ZnSybipEF+Dywx5lNY9CLxbcXcOVHUAs9W4BqX0HB1RkjR9rLTez7ttE/
iRFI5E5TroSri3LABYBGbKTyfLVHz8RURVvY4BDR2yZu/T/d8EDXKq9rMmZfcuZ7czZ4heQlAJsF
uIoHEHvRKsqGFc+7eCZo0cNCgHivq+CAVePS0TAYPdW1hCf6rJcrgevVhYeuBrAjgL1Clu0K/KoG
9wljmo+4ewht+byNBvPnuw99bv8EZiNeDtd9R1YCN9J3MMO+dhqHn0DWy/sVX7qwSxci5r+fnYXm
owmoNaR25DwqZVitkSmvfV8xuvaE4jp18H0g5x7K91t0hNlz/Rutd9cmt2NgHbOCRDvqNO1Dyb1H
zW9WNkhl+8bRomKISUgXFV3k7dTRNJm0JurUsEu2AONN7aXFFlXZ5N7vbZQpyYjKuz/yEA0EVVTm
bNoWutnsMp2xyDEq+o9edUZs0RzkuBKGItTqYG3Y7Cr4Un6i8oSyBpDsNi0npyGo/wHPV7ep++nZ
04xHWTcRLfqVh/PioZ5tieLqXF0k0sgoOXk03dh+GtHxn9uav7iiGXMDdUeMSKluzqyY5laphtKV
+20K9KjLDw5mT2T1AsS026IWF+MhIkBqY6aRURZDRpvmEggvp4RNX3hufwK31va2iAWDp6NZ/z8i
1Mo2Q7OA07vIzDrpQ1B81dyI049s2JkIxQPRpG7YWOpQAR9Q2+3vPu1jD/Ch9DsFUfoHlgP3gDI9
nrtXyX8PtHuJ3rUEXMSgXCzuzelvl/y9LWNRAc5kKHapwliiY5U9gY/Q4nwC/8X4q2yqsB0Owlob
M1s8n3msHplTGBI1uDExg4eYAVccJIYxMX+Oubmt9eQD2wYyHGDvzPiVCEYuTS3Yy3zgfOHN7hva
jog7B5hflre7vW9LSzkXYl0KkYSm9mwX0WtLImDM/mqpeNVFuhKvrYlRjkejg6z0ei4r+l+m7FTK
p/wDUcJ8G8HoMHN8XIFJD8jOmZVAPXaoBhZNWr83xMDAZL52+ksGAGytOsqK8+yc2oVkW2gv9Gw0
z7k74XwtjBUnfhUmzDwBLnLzmOE2AJQ5a/qZh61GDchbPUzZMAVPVmDsCbXu6ZTG+mhHHzh8NKHD
o3sBWlyUw4cxBVtl4sIfGj/c9Hfi7dN3Y0nPq8HsMB5qqDJcTcSm6APqUrOBN8x2CY1tc0OqzQdW
gWKegbFbjA6rIDF1bdgClJjasa1YejeBgmvnDiLZFW29lpydHeNFIgExNdBL4a8RZCELr2wY90El
15VAIjH66VMW5E7Yl+S7LOgnWOw/jURiTfjGGvrfolRUzjDDMQ8mqPm0AvP4IJjrjGPVpxui71gh
Qqf+ypJNLQ8SUMO393PBlIKHa6YnB2gMtENRQMdPiDaUgX5Myr+kAHIMTcIRY++Wd6gBZnlb2Owt
r3YUyDvzRMd8pRRvmugTmN9YAbKsYkwOnoU03kQHvm0MkKfaGgNitOds7Nyloc28Nbq2BbOEFp45
IYp9vW6LAihwM2aEGcfB6CLd/N40L0mqrSzxup1nfokBr/mtRnEN1UZYlQa0NYyjbz6n0gz78d4s
9ZAMW+bFJNkgiA6yX7f39U3rlY1FrydSF3PtGBmAeelnZqRLkFTjvHaOdpnVG5AsAsrd0tINrTt9
n+utFfe58SWTeTOEXiPb3dB1RSRl1/7xG1/ELi2Np6BKmzCovD7MdLfbmU3a/BistvtUNI0MrXrK
HscaE7LwUuaLWctiaxBE1vqUQ1FrQZ+byf0hpjrfC0+Yka73wxbpsDzyAOrE45LTcuM2errVZCY2
bY358BDoSCQSMCXHRGrup77xAEFoVGuNngtm9mJ/5r+f7Q/pLD1t7c45gn44bo1tWkYuwA6Rfbt9
EAsqhsfkDDqIXBJelspt4r0dlKIx/KPj70vjUOI1kG5vi1hYyoUIJZyvEBLnvIQIJHQsNAaJ+3S6
035/QAguCZrS0e+A7b/cLyarDDzeg3/0s0+2sWd1VGZQjXTlsizYA/TA/itGCRS6OpW9ziGGO3mM
bKlh/UnHWNTHqprCvP4BDMLb67ouhaOgeS5RuSjc1LSyLTv/mPAgkp0feQwNvwnddEEZJvnBnLYW
ctSm8Uvkm959f2AEyAv8x8djEU1kinqI2iOVqXH/WFPnIGr3kND28+ivNWcv2SAbTJFAkUb7xfVY
W9pMduZpGAHM6jIKBMAi21BL4Ue0MnTTVzO7L2wnXOXDXNL+c7HmpdbkoMttsrHxj175eWh2LI2C
tcHmNRGKYlJJNdrLGgN7pPzHmrJfg6Abka89YpYu2flKFMUEO2npGQQbaIlvJd/Xc7Jc343W5rY6
Lq0Gw0l4WKJLCsgrij/0KGbHqsn0jkDhCSvzZaCfub8GLLi0Fgt9PzowCECDrd5lHWbcSwU6Me3B
2hRTEFnSjKr8taUrq7EXJQHxCGCyCCYBeHd5/k5p9QXTCcatQFm5Fcz3okrK4YuVBxiHdWnz3bOp
tk0MfQo7QcetA7avPSvqYAeSy5SEWADQbzTNuh9pUd8VpKqi3vLYpnLS7J41vLh3Kdo0Rs02Iwl8
7R+OW4rIrSs9RCfwGPeidbes9h3wGOhjQcLSYc1LN0j3D+NlfRAO97d4ImbbtrKRofAA1dn2if+Q
Um2KHZ82W1Z64smQjN5NAYNvanv61E0YB8CUVBlWras9sqZ/N0TYnMFFt9R8SBgdVmd0iJfahCcW
BkQdiSjhb9bVWxv0bijc3Fa5hTOCFqARbI5tUZFQzog5XV32AN495eSYWn+1/m8nvMiephXTviZH
cVNm40EZQC18soxfBb8v6T/NEHvdWvvUwvPsLZo05tcAuF4Ve6D3DcltCSqx0ZziJEgxxLvWtrS4
ErBaz9OdAAlRq+nS4I3uZhMYq1DGC1292vus+GJ52l6r1oZhF4L/N8yw/9wgZdds2WhS03BX6/EL
gNft9qFxrbBv7yv5PObbd6vC3Mw88wwAOhX118vrWmZidBHeuceBgTAm3+flK/Q8HI2X23IWzgiD
Z2gNwAGhyK0mUNC/1zDW2u5ROmWUGj9RxltRtiUJ80DN3NwIEAH1iHKnZ2zqiX9Mo6ZPw2D1lbRk
qG0gFoMKGSyMgCm43Ko86dEYUqZw3GjRymKW7XX/A6dxLmJWw7MQ1QrAH23PIlrjOQMRph4l7IF8
f/9RgDMOU5gAdrvOZjicTbZkOmYNnBctObE1D4DfqDxDMMWLhPvcJDuDhV6uYTQpPN3QQn0BEetm
gL1YMyvzF1QJ5w1pioSh6TyG9prkCJKqqBqG37Cmd2Xrh1aK10RTdSunsiZPuZDdkOvgD0WHhsb7
J6uxdwXp98REJT4J7suuWylLLemZh6gNvhMhATT6cgOZzloHsIHoEsLEvfZn6IHssdIMsiZCCW1S
rR28XJ97pYNHy3jh3UvprzRVLV3HudNjTprDYKpJLZtRNDjXNDlSUf9kGkqRvkf3tzV5qfJig5QF
YLHopgSskpLTBqJWKws3QIHNlwZ4rkDvtUed0E2B08X2WlPetxyqQdkuMYC4MQV3rtZtei/5xrm9
u/1jFheMgsRb8vaa2m4sLH2wSo6OiNQAwBbj39p2bchu6dxmTFwQf8ECwd9dqobWNTWxCxOa6MxI
qFW9rXtbhFIzViKERUEYvESiGJ06eMheCko7UfkUiFXHzssfe8PaGhl/cuXaO9Y0Z4um3mWwNf1X
kHqCtm6Qt+bHYLDooa6YuzV9ynd8TL4huSu3OtpJmNZYj8LS6q2crOSu64dqIxPH3RZp22x8p25j
aQx12FcZ3sO284+Fjpkdn2pyX0ivj7sE3TqameQbjMzZm5TmBmBXggHJvEaDrMoNfjhj6YFLLcjj
tC3RboNoesc9nW6qqW/CpuNNXJvAdue1AV5PjhaeIhiGA6eC3gVdIMqw8dFw4SUgTUFLZxMNdHK2
RVUW9x2xgq1N5bQVteAAS3GKUBMYIW8BrrLLShhIwtpxr6fMC1FOll/8yUPYOozZTjTU2TPDSCJX
R+/O2Hb6i+0h3S1RRwTwYOhV+vSkJwTcII78kuP/9dQOQbGRnpS7Nrd/eC7/JTPb25pCc8EazB5s
Pd9xvHA3zCkJJjHq6n4cBY+seixCUVngOJIEVf2JaQCn4lPEgS0W+j2ZXsCkmIYVJ03UVCyJXU/i
D8hpb8Di3cfgvS2/OEXaxL1R6nHvlnyHsTk7ArO8iDBW1T1hotrdgWnQ3fS+TvaAJRYxbTBF4w7V
5yDzRyOUUPwNMii5GY1d70aoXKF9qq2Q3ieUPHpZReOaChkKjGqF3JJ/6smTcPqGvhlLs8Z4VtOF
RYbHAxox+6ehKPWNLSYeT1bKN2ZuD4d2pAbmfPsBPzL52Teu+SVhg3EfNN4YRFOmDa9dQQwnLjQL
Qz6gegq6rAgNRO5bEDP9zYdBhMBhzv+SXns1x6Z4lByPly4o6Es/aQw47eMYodfTw/u38tDUXgUv
frBNjfsx+SQKPzilWu7upNMl+K2Td6gKp48JqTG6ApakLi576TxkBc0f81SX0dBXQTi1VRebRV59
SU2vPkmfQxmhSsUdwOlpqI9CRwKD4oliYEjF0xoT3VqDZ2x1qqO5v8l+2Lz76zVN/uT3vRWhImH+
tWvib+2ckB0gNMaHgFl+3IPSYCvssop5V0whIF/bI68xY6GZpNoWdTvc04JnoPiTbbFx216LPXji
Q+uM7j2qZVioyGnMdf5nbJJ+N4wpfdYYpREIv8kX0x2NLgzYgMItIYN+55XZtMurpg4tYqT3BtOC
val3TuTJNAXDkuHvytYQcWmMw6auGhsNum0SyWJM76jVVrtB/h16M0qhty3qa7EF1KD3B5iA7cPY
F6aM5ry8YhM96SWNKVt2auwN+kXszW3/sWByLz6vWEK9B7C+njQMr5gEbfzsifn6nWnpK355weBe
iFFcSJIObTeSjp1aGf4Pade1I7muJL9IgLx5lcq2mVGbMX1ehLEylEQZyn79BgfYmSo2V0T3XuDO
Sx8oi2SSTGZGRvjJf01+yJpDkihiTJUVIYbJF6xWkLRFvGo3TnPW7Gfa71397bfU1ViEMMawM69h
AVYkB2du0wJlYN/1gSL6k6ULYYWjwqBai9SdsO60B5hUt40iXhqjxA6A6IKZI30GwqLlfqDIv2LD
EFAFVHYVFUOl7+w5KHZVSlTQK0mIcfVLBBeBpKaW0gy/xEt21rLXdMVQVd8XfINlGdBKnl7E5rJ3
d+Am2/ZwSRyNdkCgcHQ8A5EhF5ZrmohmFhOWa+4fKnJvDo8Jia38DP0chWNIB3Jhie+1i3cU2GYM
XGtjEdvaLyAD1jez5XAg6sX3uftffL+rNBfNrNhEQQc2lcS2SURwYG5PlyQxDiOoVXFBXjw6hdVe
Rg1sByNWuypxfc1Rpn1fh2TPOwb6dAyH6mev6guVrBCHPzpc01V/TbOqT6M3uZQmH6lLuXr50IZ9
nR3wH/+mCbtzO5VaK58oMfzjnRCcoxJbS8wWzulgdSkkhz62c3CyWnSh0bk/0S5B4GOqkjgSr+B0
dbwhAjHJK/0Wulg+BbdS8jFLd7h4GlW3kPT7KJ8CQGxyymkhkzt0hVkXOfpIKhua5p3x0C+1Kssh
uSU4SxqehagsocIueLZXQxMl6HP3IymPOtiCi702vb1AcWVCcG40WBDNWWBioAe/NkMT6sL1m3t6
kOn08HLDiwCkIXgBXO+gEnGyYWU5dhB4XW+6QvGGliwFFpg3o/DWY7jy9edHE2+9hTjYO37k7tw3
N1Th1wMag05dNM4DjiwclJpurE3lr7h4qj6cPFRMl+ftzS8bAB5eaAgDMgRjEOanMrTMzRbkNPs0
6jJQTikOF9X3BT+ajYb1OHjy2PtS2IdZU/iQ5CABOBg5bDgqGK3FlGyTduDryAHgbZzgJg8+gwik
WOeIeSg9sx/vmKoLW8JUIZ536mDt83g+LPaTrj9uf146FFROcPkj9fcK/DP7mu+7Cy3isfQe0P+B
f+2cHpDd2tWqI19lS3DbvLbcZsITLbbQkB/NafF1HXWg9ZhbRiapnRDqO1+2hyc5UDzUQxHY8HzC
K0SQpi+pxZaiiLMarK7J3ZLTmzx52TYi8zbeQAqhHRxbcIrr7Zh41qKPCIpiO/jgVGGp6qHi8yJc
I2BnR2cIri7AocU8kBnkVoE8VAGJJS+c8YZk+g8jmfZJ8Hao1pUhYeP7Y+77ZYONbxk/ff9rrdlh
0j07KpkliR9cmRHCZ2hoGHVeIxDL1/8oOnia3gsrsPs66UNvftteG4kDXNkSto/mQzGKGGYRD01s
JcexifPp+A4TgIH+aUXknW7Xy29nGbPNBstP8q/M3heILnWFG0s9ABCtgJfPgNAUgiVnqdwarwHs
UlIuILWriuwZ6szZY9vnkJm3Gv3tKVQUnf5VhIQlMpc2Jx3WBL1IZhAGbZogv6glO9NJ1v329Mle
IKDw5fS0iJPcV5UHrSxS5mQjGE3w0ggQkIHs4pffazdmTXdOlv02e30/o+oSJl6wHxP9F7GT94z3
4jcIR1MNvVswCmO8ozG6UVf7e3A1PyBZ8I5n9tVg+d64iK3Xfi38hOpZXOdas+/Xb1bva4oZlZxH
aL1HoxJKOcjYii3kdV9WbGV2FkNKE9orKnEh1eeFLeW5y5ymiYtqob8zcHl/3/YH6ecRM6EGAo+H
8OT1DAEhnCd9CrqIUQsmNPDld8YM6Pu2EcmG4nxef40IYxgg42NM05DFehtb1rfMtY6mWUWG+bRt
R3L84FKAOCunKUT6TLBDs6Vyem4n8M4LOyKJg7yQCsohmzGAN7HSgP0h2SwY8XIfYrYtQT+R9RsI
gVRXdPbJBoFUDKdtQWxui8DtCSqjfVn4WPB6T8tdQPdQZ92eJ+kQLkwIi57V1VqyEiaCdp+mO2+3
/Xn5CBAz89Y9QA+EXYecn9mkC+LxxgU9KxQqFravqCIrxB9AwjUdAOPy14hwD1C9hJafi1gDCQCn
j/X8RtPutOZEym9D+52NCqCXakz851ycJIy0fVqkMEf15yTLQbBxdFR07/Jl+TskMbKp6VwRHaVt
KOaeiXfUFMuimDERElJpa+3TEcsyOyhZaPNpyedTqw97vxzue7t67Cb7gMR8tO0NfCE2FkqsMzUt
INX9TGBW+y+1hrBI4sCMi3o6zn0bAii8bU6xUKbg28G0DK5eYRLTRTtSbc1AgWIm6JMcFM9ClSG+
mhceMQ3JjOsThlz6M8keXAgA1PNpezCyg/PCycVmAS81ja4zMqSJ032en9rmPmjDVoUUkPod4Pq8
yg6pc1Gwpkjz3PVmvEo0CDEkpNixd7TOcWWUvxaEC9/QLNQZgOWKPdqE0wu6RcLtiVINQThy3KUj
vq/ByRj5WJ9GFTG3dK059yU0EHCviPInnVcjy+1qQAXZdpjPD+3ypU4UbW78J77aJxc2+G+48Ke0
rCo2+6D0NwIa1eOv1Xnuh4O+ot/69/ZkqSwJq2F5fTqhWocXwbRnaxc24BowjTEqUBDqs/WwbU2+
NP/mTliaoGCulfaYO807uZCOyRXnC/+1W/MmXAQAETulofl4sht3RfLdLz5TMKaP5Mf2MKRmIFGB
7ClnjHWFc6UdBgjtrjPy2VUQTxm9pbkZttoaFcRWvKKkpsAyz7vcQQ0oZoTSNm0dbwzyeK1cgFIW
k93l7joc7aGeYh801YoZlK7QHzEplOhf5xoJZXaho0Yf+9kKLcRFm0K7Vj2rpUbwYAccEe3LUK69
du+5RMc9smh5bLffC6gA1qMikpXu0QsDgh+gsZm6RWfmcZ56J85HSAL3ycnS/bYfyMeBRjHQQfIX
ouAHeVl2IFTBSVNMBx1VVBWRqur7/O8Xx0CXrzZdElwr5DPU1TwVE43089BHAG0bV6ETCwF95rEc
NNQoQJEvNjsiMnvH9Fx8X0hqzKhsEqbh7UzWKB0fMI7/3/eF6TfnvnH9rC1if9oF1V712pJuPbBB
c1YlYOpFNOvqjB4FJxBSyetP01miuQYIzP1Sr7pinqTeihgf7wgbQnQ6/yEXyxz0VtogdsaNaLhh
BcQH4CaRM0277emSjQcwFHSbgXYNaX4hbG2GeUpINSH1C2l3JLIqsNCszm7oTcUFbMgGZIEhSkd+
GU0eogiuVTSNmc44tLpsPGZJ/az16MYataICnRsAFhS6IiQbd3V2nMp1NwRL2FbePUnmIyjsjp6K
ak7m6DZkiwF+RuIb58L1BKcpkp+1j7LdMp1e2KQIzFRfF9zcqttuHBPcBuyrtewsVdOXbDIvf7zg
5faiNV1KFqQGs0Pd75YaTOgvb/cMThiIyg/yqCCUuJ6f1V+qaWoRbgTEDptn73aoorlTwSv5oSte
zpz9HFr1QIm/Yq0gVJ8Z87CfkpSEg/OBoUmUnCb62AQBKBRUFS3pslyYE+6Azu3mBfxxRWzkn/D2
NNjj9qTJnlBIbwOwAX1TKMDwdbvctZnrkjzx03jVrY/WMC27LAHSvbemm4bZuwBpzzQZXoZR5W+y
kA0cZTiYsImR3hAMT5quFYEB8kDcrodqmncWNQ+z6Z1Mkz11U7DfHqfKnHA6rWY1+00Ncxnw2800
H4ir7VBagrju8hFgvnecUmA2ARwaNMuo8fBlvZhWMjYgQ11zcLuaxUtrEYBUCYoiWugMKg0w2c5C
LQyiCQHgpK8EE3Ktmxw29uBhdXdjewQFFuBG25OnMCGykupNYLvM4wys9YtBP/fpjzn4uW2CT4i4
rTgjE+f7B15VPGwZcSonSFESW9pb0n/NVDpHsiGg6ozsDeeBQWfH9YLMeValvpOTuG7xNLDnW9t4
bHwVAlU2ClRywAMLWyDNEQ5ReBkSRD4h0E3/Xqdf5zcTX/NQ8+L7wilaN1oBfwXFFzQZgVAinSKN
LbtcL7/Px3fhtiX4sBPLwff74AkARj37res/XKJ4F6pmia/VhRX0f/qQAaxJPPUflzuHKQYhO6Ev
ByFs9XQgRYUKIQbB7iZoU7TFrxLSC+lwi6aURlM91FVzJniWtjSjZzKYm4cIciU0eXSWozKjobIi
3AMQVluMhHHPsvuw6F8y2w9XevTI57fvw8vJEy5R1xuyLu8xGr/53UFyZ1LRw79WgLz2YfEwqXUO
UKQliYkXnNh4S4JbLTlrySea/yz0ORrrR9b9sILzYBwsQ7sZVZtIMZV/KOIu3M/w8pWVBX5A0kTL
vEuzU7qiT/v8jon0uYA7qq5AVQtF3az0TG0yKSBcztEG5kXxedl9BobPv58XgsGqD7rWBC40RktS
4RzIr47sE+OYZy9vHQYgfWDeBeiJ81yJ/ZfZEpTVuKJ2jDd1aCO5OSrC7NergWZfVJ8hQQeOT7xC
rw8DnDezl/msjNHpGU75V5AvdfrNXKp0LF9fAIYOdmYHhgBNexUd0qVAhc4DAV/TvIzLY2fdmI7i
4JGZsG00p3ACRqQdhdPTBtxy0rsxj2uNof0AcpmKTPDrgxNP9AsDwsE52Utt0RoGaMVCgB6YsrtO
YgEJE/AjAFjjgEhQWI3C8Ee2ZlUV3y7Np2563nYmyQQBJ4JiCXAveCWKzCRIy05Bq2lY67IPmVaD
FLMMg1pVI319AcChwHvjIi0DkhCxWuOmrbsSJytR7X6okj0Q3w9l/jAjUK/6G5u9+f1+bU04mbXa
7ZzOhzVycj7kqv5/yYJYkKLgABSgzdG+eb09ZjOo5jbNm1gr/HB+9Nmk2H8qA8LPRxsFQI0MBvxi
B8rCedhvr7lkf18NQLhQam329LXB9+vm6+zcTFXE5pvCeXq7FSgcoVkTEEX0hwo7Iy9m1ga0aGPE
Lc1ptM5deiLNaduIbKrw7MZhiH8Q4Alr0XRGYgS518TOjzb4bJuftj8v2R34+f8+L6zEMOU6nQ23
iZtyjGgfVcPOT9boHUZcRNmQ6QB2Trx9PU9b88YumtgbbrosCAc0g+aLIsCTjgS8QCYAunjg/emC
v7hhqZfnWkZNGnvdMp9IXo4vdl4Mn+ypDXbb45GtCaihTGhvQyX1VYdu1bSOU+SkiSm5jU3tzRUx
AEsuvs6d+2IglbuWrkPwdebcdHkTWnoTdtObew5gBJShUPYFSAvc59dGiAH1vqrBktB0BtzzvCwx
RZuMSndSMlOo7WOOcPoCUyDqETrakngeWBtiW39o6pi8fSGuPi8EJBouXq0v8fkE+6OJVceUxKUA
HkBuEV2TJteLv54kkOJ4XjtbFKgOtPy0wMQ7KCTugtVgishKaskBVS8yptyUcAU6elE5VrHSGD4X
EhCnG2MeTaAF2XZcvqrXD14Osflnhi/XhWsliELHxIIZ0nxuuxlwxiA0nY+JfqtpsaWxaFp+bFuU
Dizg1Qo8sG30Nl9bbPu6ZulqY+nnKoS0yUI/apXiHJY62YUNYfKgYKbTitvIu5/gh98x/9f2ICTX
Cc+GAdsDiUNAowU/8DW3JiW0smKzuVvXR60ejvlAT/rUK9ZHNpJLQ8LW96rC1wAIBVFblBM0zM2q
wFeyHFDP4WRbLtrNEUNcL8folQ1aWTk5rfmiewdmnW0VFEoyWQ62PEJ3VHhf0xeA+3zG03SEqljw
ZBfgbXe/M68N12m/vSiSubqyI8wVmj6Dauhhx3ankJYvrYrS7vVrBxE1l0dDqzQnzRSuxjrNF6Cg
IDoTmC12ih81qRn2vREB4hda3dsZQK7NCScyqocJqRvw4hLypXPug2TfZ8fa3m3PmoSDiL8TULPi
QAJwMggewGhv662ZgaPTANd/hx7W6mBA6oI1n2bvqwdWclI/J838ds+GWQSTnIMLmEVhjxKAfpDe
bdIY3aPVy1z8Pz/PneXiYFvNoQragIBJlfRRbvKGWMUJzVdbODqvBiCcAb2jkyDowKGIprly59Kj
ln/RM/Q375Noe4mke9RBqwSaGlFTEJHTiGJIUeZgAy0r/dHQguwMxsP+bNTvKJLCFy4sCYez5VE0
qnJBEr8DvVZUNopIRrpFcdA4oLQAP4f4JrJAwzg4Eyhaux/6fMwbhS/LJgpPRiSgoV/4mtZymTqa
2QRk4XM6vjBG98QKbuH5isBSNopLM8I5wKrJZuvIOck182XM7adleM/uAEBJxy2J4BVkgdfum3hO
3w01y+OU3i7daT5ue5TsJIPQuw/qO9AZYa6uP98PVkGp5QC/63E+R3PXFcGuoDc0y8+GpbiNpavy
z5jI2m/rtAlq6gGlupJ9ljpfIPURjpP9a3tMslVBSh3axgaCZU88ncFQYNDSg5mR3fwqdMVul38d
8wXALeBKYoXKTxsLvc1AIy/urh/vtbcrA3Dy2n/fFy4vc2Y13l1AVNvsMfC6I5g5ItAWKE5F2VJc
WhHejhAX9Ftbxygc+nzQsi+upzAgcyyw30LgFXUnwPwFx8r1fBx7iq3hmej37sD3nVSPTJ/PRaDt
M61QJVlkywICGweZHKTVECldO/JUB43lJdgnCNfCDwOekttOJRsP1L7wZdAWQQFaGI9e6aWdoz0h
ntmNO9774IBHN0mwy39u25EtDA5FHojzS0VE8TjDWtqD2cKOXxWhO2QnU2vufUdFlSudL6hJQ4yZ
5yhEdSsN7Dvd3GK+mjsy+mE+uIoJkxuABh14CHB0iTS1NBgrtGDP4Efrsr0PkfFCRY8sCyeRoOAs
X/wRIQKF1twvvMWfcXZ12q6YknCwH4Yp24GEQDEWuSXEetCCQXAsYnrS3vB7ny2I96CW41XhGBIw
Nsyu4npXmTGvfXi1S5L6HsykE+oOwD61gHbTvj/68+dtL+PeKoYsEBVFjZZzsb1C4TQQEDTnlfEA
NmTWyZkOtnGHTjZ3wIs/SjrFbS+RuUEwcWFPuMVoApppMFKk8YJAuQZQxeoO6Iqtw/xQgixtlwPm
R9+RYbgyKm5Zt82KDFDM2CqjptxpKi112Vb1QJjPWXdcZHiFI8cA+5dlUCgNBMF9Pi67ur3NfJWM
tcoI95mL8HXUF7cowQERr+3z6HUQezp7i+rxL9urSCMCnYwedh+RwLURKzDniXh4XFL3hY2Pi33a
djfpIAIPnaXIMUDbQ3DsIbBMGkCSKh6s/OMwL2eOsxyhf7JtRtJ6hRQGNJI58zueZ64wWdpitj5k
L2Gn0XqoSSc3aZscLI3EqzNHy8KreXZExyGElEc0JNPOLd/OqHb9G4Sb1TVzp6BOm8VacPD122VU
FXhlN9HlIIW9lNlOHnQWbyiabgv6otn1wVvdHRRKQltXHHwyx/ANHY8N+DdCROFJOMyN10yJhzCd
nVZy9s7bCybzCxA0QkYT3DWvIW38tvWR20rj2qgeptm918zpoUezxLYZ6SjwEgAJl44sl8gF2K4I
yw2ADiE+sfQHUmjeb7NzctVLU3aogiaNy1q7HHAhrDwETWaQJyCW7myEbNQ41s05KLMwBcNZ5kw7
hz4NjirOkt0Zl0YFb9CYWTGTGVnsc+qsOgP876XNkijTVb4gWyxkuvgAcUwAYHx9SPRVUoPPBMCe
yaf3mYaSWUDzKA+GH29frQs7gVCpRjP/Olgjeswg5bJLZ2OXqagfpNcRV4NHKt0AX9rrldLmxOzX
LJ5197ZZm6ek8j/WgxbqYxqDIeAZkrjAiroxIcNOK9r99gilM4nMN4IXbCqA9q5nUvfHJdFJwtcs
+4DaYwyF5WPiW++5oMDV6XEUIgos4nGI7ucZGNgJYsnNgjLX75n98hpVYlIyGHg1SA+A+ULJXLw7
aJGOttmV6KowIV/qaOe1n46Qk1ccFRI/hxkXatgI90AaKmyuFAxYlWVizvLZQzF7BnuQG6XaQzr8
fPPigE0FFEHQxoMauogwGJtsyimDYprZFed0tI7McCKzdxVVFsmZhKAbGAAQkEDNwRF8oDJscDqA
UyPW/FOaHVWleemq/Pu8SAloZnPBzAXPr0YD69zCwOf4YzQNxfWgsiJcDzXwrWlOoJPXOz0ikyDU
kABbalUMJMtMgp0fNKVQvABUQuwX1zrwqc3IusbF8CXQykM7JlFpN7vCWcMR3IoGeTLMNrTzh21f
kFy1V3aFuCWlweQ4DIvkoJEuoxn45z4l9FyvoLPLVNeHzCMsDA7MC/D0Vy/MZZxXrR0n7SPKPf+V
VR31+fTp7eMBwBUdVvgXjdTCJhqYO5muDfU2g33thm6vA/AWfAeufKeViiZbyX710I7GX8zIw3ni
fm29jgIb3qZQgESU70PuK9mvAzrs1neUkPkh6gL0CSYB9Nddn6Z2aiMXT5HKqJZ+T1bjNABME7TO
fnvu/uShhTfTlR3hpq1dNjQ0tYA6XbT7RHMiaLsfZr0/5u0jCGaOllFGdjJEIxq8UHY69X4TzVTV
BsDPha1fIZwbrICSFsgAcTsyK7QZjSqCivl8S9YvQTKFRAff1Pq4PXQ+sg2bInas6I0KkCsENp7b
I1PwIfWLaB7Y/dCZR4dOscsUiULJVvAQZYBwCIfjayHAqS5aVjdon4aH7UjT73rVA1hhQRzS0BbW
aLEAwUx+DxBz6LJf75gzwBoAUwMHLF4+1165EKuZkOVJY6MGF+NugeCKsQvIczsdp3cAvVAM+GeL
D/bijdhMAdQJLYjFJcs+tW698smeFZluyUkIE0inQloJwYRYG5pNlB6ywMEzdLo1ikNJ7sGqbn/0
VEUo6bpc2BGmTRuM1E54mdMKHtYGogfft5dFNQ5hqiA8TsGphu93+d4zT50bgfZ3/BW8nVKJ93zg
/xxahqKWcDO2WqdBeqrCy8b10pO/JJ+b2f6UjzYLp4XZ5wLcgIrLWDY0PHGg44grEoslmJz02m+8
GQFs4NTpB38J0l2GM4uT3rZRMa7BIZgI/b09n5IIwMN9EkDqF9xRr6KlrrfNHpowMAqJuqb7jtLi
9yRV3CVSI0ggIZWPmB3/XPt3b0D/BZSwaaz331mghcX8CWxLiumTeR4oiXhfGpJfuLaujTj1zNx+
wfMmKfpwdppQ9X6Srg8etJyaCmGyGMTUvtdrABhmMQ29+TYPbu0WlZYvb48rkWUB2BCk1gCLiG8L
j6ItgxY13hb6S9HdZO3bG46QDPhnQCRWxWFjT6teIf3g/sy9fVpFFgHNTWiW0ezstr1LuiY4PFFo
x4jA13G9JgMp+2BgKV7U2o22933Fm0LmV+gHx/mO+tfr4heD8sRQt772sXVBjLM06IcBK9HdMCWq
tilZNHRhSax8QarcYilFBZ+37K39w1ixCGK3Yem8Hf3pobEZZHeofEGzTQwPFj1xxwVXgZ9C/wls
/v5tthq1Ii6WBQQXVsTbs3LKYKh43sbzyxfTGj/QwTmZtvOUEv+E2DMKyM9tT5AtlYtiEk9C+Xgy
CbuzNVnbLS4XgGHHKmNhakaWrZg72SKhiw6ZQwtVkVei5e5KCYBewD+Ywxoa+ofKQDzl9aFv7LcH
IzOEKgLqIn80EcXYYNTKqZgpDCVOc5PQNAkzWzuCt3aX0vUdhTFc2zzVAaeAeIhweKaBO4L5AG2j
1DAjSMF5b6dv5WXWfwb4aC+ijwDtC86oo7l9csAPDdbn8R3HACyAUcsG2hwqBUJGaG3SRKOpjc7X
AgTaeh0qnEuyHoAJAM3HlZDQyiuMIHVWxvyR49izpQwZtig1vchLx19d/2176WVPWYAq+csI7owK
srBBq7UgQ+KijpiMyZ3f0V9OO0QZeO7R7HhK0zUeu+ImaOw9o6Pquc6/LcTxl7bFU8gt59xOKWyv
KLdY810FnN+k3zJt2tfOS9vlkTUpTgrJCQ6TSCHzVjeegb12jhI5kCAtkXptc3DkL8dZL6LtGZWc
DOB7hG8g7Y45FTdTX0/BHCQdOvU8J0LQE9qTsysDVb1UagbNGlx0E9GOmENGTXDOdbIizWW5N8Zg
RL6fnDI7UMTZsvlC9QIZd665CaHc6/kCQMOlGmf6tLxTn4JWXhHlSE5u3HXAQP9JPL16llTt2PTw
ShRESBU57TEZT+AJG10/pCCOqRxPsTqSoMdHUhDvc7zn0AgtbF2ranu9ry2C5yqNloKgog3uFfPk
Zemp8/bbriDdXOgV4R3pKMu9osekLOnaImhJrNM01CBFlpVBmI0GjqUpNMG0HwwQUflVOarn0Z9m
d3FroTTMkx0BaqritkZS0st6Ez2EwJp5twA9lWHWdfYtK+c5RLqn2rlW46McRWmUIL8IGYuBhKMz
LTe+W4F4zq3vkrwrupBlXvEISpIezc5usG+p/yvzluZmmOx53yB+VQSMMsfmUG/OtoZTVowYatMf
HL9vCG498kztBVgmG9cEVQGZZPkTNIj9NSQGDS6hzQKWLxK3bjCHVM/PfZvfeXhJUkgDjydkRO+6
qd7N0OQwUnrQnPLcQ8Vt20dkGwwoKiTFObUc+tWuN5hbt+kIOp4KrAXsOGXaKXtHARBMwP8smNcW
vLkZ1sGDhZKGvX47qKRrZAuGCAjhpI//4VV0/X2ra60S262Kh2q96cpnH3QQqfnjHdOE54MNVDm4
M0RerMYwSWX5SRU7Iyfh2ZUqnIvsIAKp918Dwp2bt7aVNQQGgEI5DOWwnxZIcGC3/Ebd5mbq9Cpc
Ki3bbQ9LViFGdgFNkFyxCUU64TyagUFu/SIowT1LI6sIotQF3xT55eR1yLwbaDYH40fXLQ9e+zMH
1GfbvGzpLq0LzjeUY+04iYeGs+Yu6YJ9ZaUHv1eBLXgsLJ5FoLpGFQNJXii48V9xEZAB9+hD+iCt
kEPpQ1AanaBhek6yFjwhpXmekBcgvPJt+zerOX6pF/PWn4t7OqS/tkcrC6t8n2OkeWMojsbr38Eg
ZzxUpIajtmgStoOu2Wspa/bgQhvCLLWoYmtLZhdM/5xPFtAp3G98Xi7GrdWVxfqA1ijz1hGwe1Hu
PRrj85sHheMdGQ8u3oyDW9jdgV5X8zLjAu0LAI6A0wuZCz1aaGSH0JnctiU5q65sCQOC5rJTJYlP
YqM62EFIzGj7+5I9iGGAZYPnWKH2J8Si1oBGO2dGq2BhPeaGs0+aO1b+bsv7ofoPQpsKa4Yk/Lw0
J8YCydABJJ3AnG8+GFDKbM8GyFyz8t7RIWA93+cLlFS+Nf4QLssTSx+Xed7VkPWdvo3J79o9aMHv
7fFL5/ff+MUknTVY64hW3zKex8P6YIzn7c8rpvfPWXThj7YFxZ9OIyUoRbQoWB+YD0Wmh5E+psnn
Uv9v25iEHggR48VgBGfxaqMf3SCHtRx95OvXLr1tlv907Vfj3/YJC7XktqR9mDAzosXHkp1Rnglr
WxHvy/bg5a/gU34x5tZA+IKrvYy1/mlowjINVxV1huRYwUB5SsjlJWePT/uFicVzIVHbY9WIM+yd
VTs4enkigfkR6L3T9qTKR/PPlLBBBkhcOXoFU3p5WxV9tED+REUTJImQkWwATBL1KxScxeQmIGRN
Xjs4rRsfambuf8Hk75a7MurTl+3ByLwdcTg+aKPhDq1k1/NGZg8Xmo+rrywODcSx9tufly3L5eeF
gzGzGetMC+Noi1Ne7nQfjKcAHRy3rchWBHAhXN8677oSK5hwioBZzCRxk+308jx1UHpW3J8qE4J/
lUG/NpTCBM3tXZneUx7Lv0MAFTkmNCgAQY6OKF3sftNbd7Enw8ODIcy9u7R8x9XBMVW4efEYQurn
erE1vxjQhrog2G6GcP4AOhvFQ1I6S3gzAPuIV+SrBkh76Aun1Sc8G9IKekp6VI53tqs4TWThGmJE
tCXi2Y1KoCh4qxvmuNQpZqlp/LvByM9UB/baWaMG0gHIo0Vmq0FzNzXCoq2fOreOTOhLbruczLFB
DwApJTAcutg/11PZ2hNtpqkqobkw6AcIpDl7KBhUJ1JBBY25Y/30DnuIugHExPMEVB3X9kY7qO2u
Kas4x4wuyMwcx+wrClXbVgzZ7QSgwV8zfNgXxyhv07CCGdQKxeTdTZUb+mn1oSTZvra92wx0LnpG
djXSQ5m33liNeR5rsNXb4zeHFS/MLD8MebNvLPfebf1nxW/jR5EQwaJzB93aaEQDRaeY7eUpMlNf
kjJG1veH2zKGyBWdrwM0Sm5SAs6PkdgkbPUFmjpGcef27RF82KPC+6QLf/ErhLvM0JPVhG4iDswF
6r6fV51Cu7MPe/vTu4YL9+aNsFh1YbNmuJ4bq3XK2FqKe02rj3ppHK0Ml3ZRNxDXzD64s/3YectH
UtWf3EUVqMgH+te+iLgrswXcLSnsB/OTNT+mVqh3UDBReJzsxEBhDbecx/eSeHTntGpbZpMao2wj
i32o0c+s54ftuVQZEQ7v3oYko17mdTw632t20sYfq6k4WmUXNudwRZ0YsJZXdda2XwIvTd0qNlFu
19u7RQsi3Z1PWnnTdq5iPDKoIqCk/6wJ1yqY1Ga7rb0q9rL/UNpBu1QWIUkejha6zYssSjvQC1c3
tn2P5lrFismOiEvb1vUR0bR2o1cmbBeDE1b20xhkEQhmQxebry8+oTanuFRkCbyr0QpbzkMOQM86
v4qhAHyYe5B26k/GXO+H4cHnLeLt3rCh5jiopG1lbuO4ZsCphXS0Jws5lbGjqVeuDDkbNHX41s1S
fjMGFVRX5jhI+MNnkLnhjB3X0zk1Xt8sKU7cdu2eVie4rWrjhukuqlmzd84TFZZC6juXBvmoL474
HqzNdAIxeDx0h7wNQRi7WrveP+YEZKjhaD6U7omp8KB8FOLZza9qXu5EP7xYgLbcdZjAIwCwtRaR
IzX32xtc+nlgDfj1ZJivWnGC0k5700VbEQUbWNXct/1p24DMFTgy809qCsl+YZVKlwVszYFpHJ3H
kZ61/jEpFBGFbAx/TkEQOhpIkPDz+GJdGGVz4VsQuDDr22r84uWKCFa2bxGo8LvkjxKmEOknc27S
bMQQapCJUd/ZNYP2gAQNuh3W2OrGfbVWj9uz9qeFQ1z2S5vCOVWUYJ1rc8BmQeR+KGsSgYXnmHJd
4Z7sCSh4U2S5h6rcocPpQNvskLj5DilhJILx1vHruC3XKMfffEbvKpbdgYLkXDvNDqOJMpb9LGyy
z83hloEmTavanT8wyMgHt1binVvb3evVutsek9QTLJwGLl7W6IsRlgko7RV8u7ylcDwPdO/RY/V2
LmowRyC7imcLTgQghq49ARFs4fh5g+7eYYcMj+Yqdov0CLgwIJZOTXRepSMgurHr+KFjnRcQ0Dqs
PLjaQ+nt+/6BaT86kJvpvmr2pE74b2hi9s+C5hKaCIBAHjRw4Ldh5z2nc9z0cUJZVKpYR6Vb6sKa
4H5VMrlmagKFXrHxiWXLbiRE9eSRplguJ1O4D90ZwMSgQjEzccmp7t1w7JyQuF2Y5/bZBadeW69f
AX/4ZJvtoaj8h9JBp5FjRdkM7sDJ/bztn6ox879fHCMjQb3I57VVLwdrJUNdaVXcx9IdcDGr/O8X
FuicjOjGwKY2+ilcktPKHi0VuFvlJ8Iuc5mWm96AlSvoGCX28wKiurQ8L2Q8EPrDCBQxjWrShJu+
J8xpvAQbQhtuLahkFK0iEScrBWJP49UNPpg/Ve/rSUsL0PquUBaPU+jYj93XpHhGMkFPPszGQz1+
8J1Hbe3Dlnwamy9V2YYl3dtQx7YtFpbjkZZfDfqdzZDtVpSWDT6Tr47oix8mHDb54lVpu+CHEffD
SIudD8h82sX6cjb7ZddYALXTeDC/r81Pvf42tocs+V3053p82fbb/2Mf/e8MgdDxeobQ+V8beYlT
r1yNqNXcDzPgfeH/kPZlzW3rSre/iFWch1cOkizb8hTbSV5YyU7CCRxBAAR+/V3M+e7ZEs0SKzmV
hzy4Sk1MjUb36rUKo9k5iEvUqIcUXD2ZPcTaNO7VSCMbnwve6YOR6kfwOv24/kGrEwNBKwfgPFT3
ly8TLqFi1kk0ElPJQmu8QavBQUAdjjobF//qeTozNJ+Fs/OkBLOVMaEhxzblsUFdmjbDLduUCFg7
UsBKooMcJGQA5yyO7VRqaZ4T3P/ScSJ01lFXRJ2ThRBzAqVltifpVoP06t46N7k4xUrm2aAGeHtC
eVSwXeB/nZCHHoOnqtCjSUefRpXHE/08FTt0C0WmNiWuONEW4XawJcGw+oyAuJcDamXgrD6gKIxA
s0g39yQ16l12e2hZhrU4sO7B4UXIu2/2+HmqHq9vojXHcm5zMQOumRODz47FCYpDF+YqP1w3sLqq
Z4NaeK6mpamhKgzKEV2Cdq+o6b4ErhYqOsaG/cKy/XV7a88VhJAgl7dQTPzAUDpSVk6exC4aumLP
+ykWqYMCjbh357aRytwY3vr8/dfcMlKxTF4y28QOAtdYB2w53xjO2tnzQOyO8w20EPhBLs9eU4Hx
39PhdEzgex2+d9AFXDS763O2fg7OrCxCBOxlmzHgGh47juqHfLbd26au9mCgmYaXhj/b5UNq3kH+
NPS6Tx04bFP6PI27ur65/iGrm+XsO+bZPvM04MIwtXTEd3B1V78FZcRpqFvJ4N+53taYt2Z24W4o
001RlrCV59808sSdH/CfRfG5kh3UAd9653GUe7f86vd77nXh3HhrbzEjrga6UNbCCiPZDdD9YuLV
2CitBTnSo9U86eOrLmlUjoeydEJQCUdBCkE5zw5d96ncOpdrwBY86udGJwBKLNSfL+faV50qQGSH
BiQi+mS0Df955PJr6XR1iNb6n67bk0TPjXTnuGMJoHT5q5Dm8MKK5rso6VYSZXXpsctRVZgVkJcI
F09MoFWcm9YGe0j6TH/MIWyp4RVWDNWODFXM+Nbrb4VE28AU/GtzcbjghYeg89CgB/jmCUCnhFdm
Qpoh8XW500Ye23X5QGv6bSrTg94WMVxl3I3FHbfM+C92/tmnLFbD9bnZiPklYEsvBLl2VMxaf0Po
FiQR/kHv3q/bW939Z/YWJ83QeKNxE25Sp/D76C+Hes4v6ZFv181srerikPk8F3rJ5rh1ODRWEBP2
1o3wYGkfZToKbdhr1w3O0eAyWjxf0sV95jT9CGZ/+OMia17SvvlRT9NNnrZhI0H6a3d2xBqeoHCy
cQ+s2kUSXLfQ7YvwZZG88DVLEAiaIH+Us3uD0LtG775A4CCpSXWra81NUanY43/RrxjgiW9ayC1B
BmSJqmo94C6NBv3FZlAdCtXe9MDsjcDKdI6zMbOrO+bM1LzUZ765zY02tXMcFovIhBvas6FYzMt6
A2w0L9CHBUQ3i+fo6PT8UEeqp7Gwex1mqmYMaXFrAkpRJ8MWymf13j4zs9gnjWRmpwUwY6bjt0qz
f5WttzGS9S3x70jmSOV8wqwsrYWCRwPV4n1u5Xdmx0ioSYcDYIcGQTK8q0omrYRs6PVDsDY4jA3N
TSZYrIC6u7Scgd2TCwqZIGeoIoh2hGm/EZasWQjsOfUDcCxUbxfuSnSsNLgNwK/X3Iynrvwff37h
nYJBK5GcwM9r9VdZfEu3QD2rnz+TbQKHgcfGsjg6Cg2frwApRyP4qciGJxyhjfhi7big1v9fE4sh
oK+NWMwAwNv248KJah7lW7O0tsHOTXxY5nYsmMMQtY3pbQBWL6/jUOeWD7VkkWFXP3GNPmjZEF3f
XWsnFFKXcxEWVIug+LvcXW2msqHJFfJJBbJyakwsi73ZJDsB3LwxiR9NIVcOTBy6JwApw79LUw20
OkAcDVU6bEHgHouvPSIRmnpPbeu78fVhrcRic2IeYbZlgUfWXFbttaJWQTlrKYFvO1LqB+APoZJl
qLV7Kt51o8MxQq7HLZJS23qJrg4UfIkuAsFgVu+5HKjHRmXaaQdhJVegfxQ45kgXnbVHhDYYoQs+
my2LH/cnRotiPfTsAAg0l7WjSQAv3Zl41PdCewUpNJRwKyR6NlIHq+OaOdJ9D9BVdPJcjisVKu0h
GQGyMwn1UuYMCTHsI2HBnSm3iNU+HgeM6MzW4sS5rqYCZ8BdWHkluPG126o2Yy6DXTekcVHXiT72
T0PNN9o8V4eIu3feMdAsWm4bVbmdC6YHNEgyOx6aCf2qmQiDYjxWPfT7rm/StVWDXprrAAaM7Psy
56PSqXPaBrw5ZvcjkEBx4qR72kYs89E7gjIJ6YffJIj6h94Uc0iNPqdILDlSTUhq9Si89Vt8UGtG
zBlWP0tZYA8ubkfPZFLYIwKm1n9Bp0Xo1FucA2tzdW5hEbAI4VSpN3OVKNDiNC2q94j+itRK/nxJ
IFEG8K4L/uEPEmyZmaIdgqFyqNJjr900bjiJDY+76prObcx78CyUADlXpg8jolrZluEUQGLirR5k
7Jb7lIlQmE/peJITDQ370/XBzXN0GY0hgjgb3GKVQOtoEGXhWVJaQ9LVdpjrX3I0nHaqQhmTg4Bg
a1+sr9q/07lYNW00soE7sNgVzidWD/uek7gERdrGSVrJeVwObXGN5R4FzlvCUF3v++yTXjZR0B4M
81eefx9IFffkVthvaCAMbetYg5LbZjyy2I2Xv1yf4zUHcjbHSxxLC0k4yKChXOHpQx7qwnk2G3as
BrJjvXlz3dbGegaLe6boMz9AbR1Z/uBkyDuk9wO9ClPkPF31xdtqf93at4F5uW8LyjO7dfD8U8FD
VfzUzQENRdiw3T8MCmJpAw6QZsb2/2OIp+sD3TS9uHkKyJuYpphntY/19h1Y6aL7KYJH7uNGT79Y
6h7KG6EryP/mDpZwCQOtQlWuYcjBmNT8qTNuJrYxtvnQXTmUy267vvj/hxJR0VtlmzfZkB/KHBra
jMTM0zZOyrqn/u+JDBbORwWTldo+ZpIbv8DbHUr++fparV3c5wdg4WT8XHPKYIAH1Sw3zDUwI40g
quXFCBqK/JZq/onZ46Ngf4HTnF0AHtBIwWF8S8DeNLSlVhNEJ5af7ysjD5VR7ynnkWjaSHW7yjyS
rIjHeldat77YqGytLiMYAkwwUCDbv0Q2K8OgzlTDAQX6aUpjN62iVr642icJYOj1GV43NZf3nLmH
cgnVa7Ky47zDS0GAOM6MxjZus33uxs5WDWPVv4DB8v8MLX2Z7RX6VM7IgBSELsZb1/JwBiDW2Z1p
//La5+vDWqmYYAHPzC3cWe/UZeU0s95l8EIa4NrqFhLlr2531K0f1Luvy4PoN571q+76zObCp2Ut
+v1bZM1AQuvte//O7J2QjvdOsBFXrh67MzsLByatXM+hJ4wqtoMM4Fs//bg+eVtLNds/iynsEm/j
3sQ4hmlIWGeGVu8lHg9iCVqZwWzjfEBN+7rN1cv9bEzz389sZjLwmwZK44+Oe8ihk06i2oqvm9jc
Ewt31fQ204sa8+Yo9dD4RZw1zhO1iiNIBOMab8lO1/cogR+MSW7YXnVkoE5CBX0G3izfVA3aZHVw
L8KRNTTymrsMuCAIxeQvacl3fvq9/XOJKOx/lO/AhYwSMBrnLucT+GczB3qpAG+GsWvr4Juoyxh5
up/X53TeCh8uHNQK5jZYKCwti1Ag5bO538BTkbKLRPCt8zagX1sGFuPojJYrN8OlOWr1+ySgfO5m
36+PYXW7n41h/oSzredrpaB1AxOOI0OrePaVv894H7bjk1G+2dNWfLnqJs7sLbZ6WXkqoy3mrDeR
XfqUCy0UwW5bYH116pCKA5Wzi1rQMnOQp3wsugksECWLIK+U+vvr87Z6ZM9+f+HuNH0sJfQqAYjy
o0w8Q5VqK+JfGwGyLnOAMfMhLBmgaA6GzEB6GEHhJi0KLDqN/3wM5xYWY2BSY3klfdxKYK0IMBDb
6vYoa163snbJom1VR2+MH8yI8csdpljnlWOj4ZIF14c5sESKL1pGQ2VbUUU3Avn1SfvX2PwxZ9u5
xau9NCmMoQ1/NxQPmr8lObhqAWkAtOIic/MBMD72XTAQ30XYVwZhzYDyG8LrE7ZlYbEsXUHGup+c
4vFToF5L7+36r68dQGAAQO6K4nkAkoPLGUo9cKJmwMQ+0rDVDlJEKKhOWz0Ia14FNJEmMjKov3zI
gyubu5CWB29VUf/sajjHoohAtxhWOPFNFlrlBlxjdY/5KDEh04B2suVpD/pMFJ6APYmNlfZfO8OO
Sv9za9h76X65PoGry4P0+CxzOFdjFsFVC0C0MzVIA/XG5xF4nx/Xf351fdBmjfQ7NFwgHHG5Pn1q
aYRU+HlXOIk2TrGyPZCbF1EvNiytLRJYExDjmzMN7zLM71G1NpmOiMDkTkRFGZXafdPedoOYi5Cn
PK/+YmNDGgrt3LoNnYolrQaTPu9BeIncVhPzkOjR9ZkzVweE9NxvYYdZZudy6oKWpGndltVjKZmO
9gKCqnWmkCe2HNQ2J6HirgDTHEqv7wZA7V95A16C3En7hCiIa9cZVxHk7o29oKVINJCvhejD7cA9
IsVD4XYiVBl6YNPA+GG3skWjXNfFIEdGF5EWTCgVW3pMNOZ/4V2qNnb44r6xkYJHFhz/IQXvAcC8
8KK9sMZUq5k4sb6IGv002F9t1W/M4CJQ+20EuVpkv2cNUugTXU6gD5ADI2UrT+WgdbjZIJgtB30g
QFuY4piPrfZe2Xb2bLl1f2uDkmUrEF47W6j+urOSxQzTXkQHXTkyxwUJ8aOWQypFh/4aTsFWGXAx
lRbY1PRzI4upbCei9Ypgm8D/9VUZ+kgYC+svLqJzI4uLSHpDAT4MGNHCxt9NW52zqxOF9yQAgXhT
fiiMWE0ANv98qEAb4tKj3jsQMFFauRF/rvki2weV1ixP5iEbfbkfbDnYGeCT6DvVy6NOtLDmTYJG
qVB19oZvWF0UEHahCQu1WfBIXZryfJoJJ3fKR93u5GFySQsm3tQLda8rDtf9xO/02jJuB7wRZwn8
0y6Yky9tWcRzK6LZ6AEd0YbkKJzzevKsB8duoCmR+8IPfauZgDJMWUJVigTyRP3PmOovuhybSOd2
G1OwL914Grexd7gKdaezkAUOhhPu3CG2dA2UP+MgPpMC4rHFMMgjermHMEP1+J9U6jwFtdVgP/Rk
/KJzmd8GE69jJHbsxCcF+jVt5t/7KERFKve9xxpRTeTK9jP4MqbnQW/U3rHYZySgvkldVs9Ghl7P
EmCqW+m7VTKi/Qj0T3jcyeq7LvtsP6pyJuUBjq2RCgk+c3rh+VBCzZiZd5PnpOGoF04IvaITaMDd
g2g9JxxFi7NP6iIcOfmiB/JrDqKXCBgStcurt3r65KunFhhJsK3sQbkmd9XAIP3SqDBPSxELYLQg
c0o5aJtk1GZOlLbQCPMMf98FdR33FL2eVmuhM9tG0rO1SBtRc/SPPsBuUY863K7s2v5vHAAwAIAO
ovf8I+cOa4liFceTV4HnwxzqSNnvLd9w2GshybmR+bI6j0QZMSnJ8hLAcT2CVvKbSYJE1RCWEdkO
K75xflZg2LPmGxRsTaA80U21sEdGjHUkY/lYmiMPmyIVj0GutTetG6S3LTZ1ZORySjzNDG4Npucv
tEctLer0SdyjH9fdWX1JjhNSBPsxI9ZGdmjteKNU7eIlhszeh+PtWui9kUFfPk6BiojexoWOhqLq
deNkY06XBztA3hDNapBV/MC+QJq0K+0BD5rCdsncUCY+ITT8h/iqDYfRdh+ymvG9gRvmznUbZ+P2
XIxxvj2hr43oE3An0Mks239w+Kifimw8Mbc5ME++DIEXCdAubSz1mu8HlmseJ1K0eARe7qyO+JU9
ji55NOQ7uvLSjUlci6LOfn4J3SUGyi4qx8/L4thPR8CEPWfHu8Qq/mmKv9gWPkD6DtpvsWrLxwid
Wh00SujGJ276mHnZvQtqbUa2MFpr9xgq4ECDAfiMU7+4jFnZZgYLRrRkz7j5Br3Edpy3zk5jG1fL
7/LscgeeW1qcQhf6zqh7Mlhys4eSCT1kmnmTQn/VkUUERHRcURIGVBwsTyUiGE+5ab27+RRZsjuM
pI41YcZCbN3ki735O+YB68LcQogIEjH45Z7JTZ2mIhXkcfD+se2vAfvpbOk1rTm8cxOLsKqxDNl3
pSRg7v820pcseDC7XVo9Z2Dtu37MtwazmGQC8tDc7DEYx5ZhUN+M09y9vHGa1/cMJmyOfND+swgS
qCrA3tpQsMUgbZ5OPPKQ4Sm8G9QlNywtou7/W5t/LS2ibs3VhyJtYQkNJXoEwpIhKgtlHc20LHap
hfupaKF0m3W4HXWJauv12VxZN0CdEXSDRwYJ0+VAwUnVgQq8nl9NgHg7tX+n0vImbZxDX7rvja0l
1+2tMEeB2AvZYJBUgZcCnvJyL6YWSGYDnk1AmEE+rppu3fxd84xdSU8Aw2hpndD8cx8Modf/EraI
Cv3YDf/41gteDCGmEe3OxYPhb1EafvR7iAQhSIOn8PwaXtadIKun5VmWylNjvPOqS9z+sywsAMd+
Kmofu+D5+jR8nHZM9/ye83AjzhzPl7Mw9W6labYuT13xLOrvff2FgHe7NqpYN75dN/Vxg12Ychbv
YhBmD60rlTxVdQoEzi4okwoIY997ZdljL2Nw9l03+PGGwl2PfnFkmMD5gXLr5dgMopk5FCbUqbZ2
JY/zjVtj9ecR6IIhFnW7D9mljkhLSoeo05CRuDV+WenL9e9fqZJjAP7M44QSJNIVi8UhkHxDTlaT
JzY92CM0d8wbTb4P/qkad9R+rO2fRDxJZ9xwbKsD+9fs7xrOWczYKaACuqpUJ+Dc3OA5/ws8HQix
AckCQhFgPoj3XS4MLxySdyXQ+9U4RHZ/WxRzq+JeG942JvD3zX15EV5aWvho15UsL6oSDTINmpQt
1P93jtC/W9ngv9ZQAAV/Qet+HnyvvKlJZ99UttvFDCSDX5tUDd89r0eTsYPP0yeP7kY0u6HvxJK7
WqdveCk6J2C1wIBQVG4CWLv3mqXZj4p5DosK5aT/qECXIGKe6M4nPftsFd6nkrVm1FG32WeOzT/V
xlROSVYGxcPQmuavQmScHlw8B27RfNK/anzoo4650P0TqX9X1N303Nf1gGyQNj7lvvaWe1XwBC2N
OglIq++JnJAcypoqP4nMHfao+DpVCE0FK/FqMB5FvPD5DacVyKjdXMMTkwG9SMwsCzmguHuLV+ht
YBrkJDLb2nU0Zbd1PnU3peHg3dhzdbRdkd3YLe6BUo35XsOGAek82uUpKBB2nPRmnI1m+mggqkdZ
BX1Ipi0R9Y6URqZVZEHIHN3/LJpae8jLQfahIxz+XfiCHHW18wf2Kw2GbzaQ16LQDqq0Yg9ML895
6Q63VOdPuTba+2bq2U3ptlOSt4A+oTlFx0uulxHv7DHyQKn0kPJuODEUA784ZqH9aNHGsiumkr/Y
gabdqqBXkbRG72vvzuWZYqwfnEEO+8qVJVbYUDIypJN/HZjhP7W4H0F5VfxQYNvcUYW8oe/axa7u
epqYQe7tVOG0UeCl4oiqD5T5rDo9iDzo8IiFpgHgLsAdtuYUGUZV3qBhx8WvCB4Nk/mdtX4D0gGp
YuX4eYzAbIy0BmiR6FUvjKjSpupZH736VbWD/1yZbXmfg8MqbFFxum28zHjgKQEHRzrUwIFAhKkz
su69rxnbS594EQEP/d4jqXNvWBm6V9AGATJ65BakSaFZCelsdM97Y2g4xDsSp7G+6dLSfhkj4qig
BAmCiybXm6GuWMJbvdkXTMdkixqyGb4oE6TooKQg23HnaQaPTYeyGzdtjaNmsWHvZSCtLVK8xjVp
9FFPUx6ZZWnuXbtHUFH7zobf/xgzXR76hdu0U63zhqEqH9DWtTODz32xD8Ahnwb/XHcv3sqNhiQ/
2DbQFWrPVO+XfgzJtWyqmql4mKzc/dY7XllDNsmhx9RyGc4A0lTMTv3E00d1wEXihkqYQdy5/XD0
jCoIp7rSIPj9FTnGyIEKyf00lHVksi+drUPS1hsTVqABX6hRPea1Lr77FDvGdIsdHYUZQSjFjHpd
2A8NXkp7qAlPSSnQmFuymsb9QNr7MR2tZ9SJ+r1mqnTHUwiETKYSjwXTtLij5F0GdDgUDjIjml16
MWccPK6gid6Xdce+s5E0u9oN/pENVP6yHrlWTxVB1AapdS97JKWGwN+ZDqPPulQi8QO/B5azcvlL
b1XkYOGlmgzV+KumFtRJBhAXWFJne+7WA6IAbcijmmBDTKB9Ac5Bx0sktXjo0WL8NRaGHeolF/uU
Qhkor6Cr2hNaPNQG66KG5v2TaORW/n6xe/7zfoYqN6JQ3LvACVwuqobxe4Fk46kP8i5kbXuLWHDX
mBA90Qdvg/dpsYN+G5vFW5BtnAmRl1FvUFZBrVDBP3m1E0+Odg+y6kfoU9ZR6vsVWs3MHSR4fpit
thFur9zxOLM6MuZoFUDRZXEFG0VLNIcb+QO8XAtaNnTUNWAk2zggmKrl7YvmW/gGE3KEH4pIZpoB
Ky9V/mCK2OLg1kxUGaPAX7L4uqHV0ZwZmv9+FrGkRakpeE8Y4g+pXYRNvRG7roViyNEBXoGyDpr6
l4yaTW5I6JRq+UNvqVMu81fCBAfPt/ilCvGU5g4ytuY9WjruaC5+dv30ujHCOTpezCWSLJhJe3Y5
qGheDhEiTKUN+sX05KlWFmHu1sGegnzg1TFrK+yh/BG7IyUHXjoypszr74aa0ER0AlKgU19+Qfu+
cQ/p6TQhEHGMlNtlr63h1XHAsQMGCM3u0lQPDkPqqx0uiF/onunv+4DQm2zMugFIHYPsKqfnzw1R
7lOOvpbIoETeiRyNpyYa72K38KYYKW2kalVQTV8kVuUpldx7AhFp9isd/PZTpiOSuj45S1TRf44R
3i821C/wdFzmoiojdUZpBvRkBy+6dkDEFhZDE6daBeXIONfeB5HB5WzkVhdPtf9YtcGECZgP+nQ/
FBKrnniZr1OIunQxgg6OxzFoCBoN6R3iBPvWq/P9lG4hkleebO6cWgV6fuaUWrbd0NqnHAiq4oFY
3n2b5pAvSc036fXHoCH7LE+fNmZ3fgkvtp4L+rdZwgYNKcgvXm69aurrptE9+IrOa+/cYpzuemS4
EuEwM1GNUx4xCzqHrzSDB2t0g1umcu2IsnK6Jag17/Jrn2IuPoWho8ngbv4wE0G0NT0GVvesrOmP
K06QzPRQBgKEw8PLbukdmVN6vHLyB88wItxUIXVfe4nCq9h4fq85rnNDi/dJX/WahGxr/sCC9xKE
RgRQ0+urt2bBmWXLIbMHHaJl8Uz2Qee2PkOqwphCzdEhC7Th5RfHAImjAI1ROHg2mKLhnBaTFaig
paWO/ag0RJC+AqtfEw6aFqL2FYP2PjK3lDHWLIJDE1BZdNqgn3fhC2uJrHRBOywP8b1bPPy9O+Xo
KjGaPjjlnYubUyc0f1GjuSUbtHYRgKVRR6oEbG5zpupyBxLJK91PlXUyjV7uS2GZrzX4vp49U9U3
QQ+El4t6CwSy3G6XlbhS874IdqYysl9/vLAouQJJhITyb9bIyw8xfGmJjEnr1BFyLOr2uJVFXtk5
s7jT3IgGYmSkay8NmH1TVZnMvFNzZzgPzVZz9NbPLxdRaFNBLRD1jPxIyAE1z+vzs+IqLj5/jvPO
YoKW28QAys87If/b8B8geqdbmtvmyqUMfAJ2PQ4YPN4S6w/onW3IunBPnUeqFHQAmgcWpgICcGAI
EF6feFAkeJrzj3LfFwB2ox7bHbUUyEY6ZM+Q8gzR7GjtKu61T6Vm6AlHIexb1TfyS18gsAoRdiJh
bzhbAMjF7P/n7sLpCQCw19Enupj9KiiV0HrcXVwOYV65L4BifL++AAsTs1+4mJzFAoBYtCQVGvBO
nvdc3QzDnyGwMQLo3mNvAsUDqSaAEC7X128ACkhtZpxYBX2wkt7hAf9+fQSLLTSbcNA/DbAQcm/W
B2iStFpDBrL2Tn5usjAYtfxNz1OBBxhnG6YWkzWbAowTgcQsejbLUl+OBvwBmkBYxZFiyII6JLnN
vhcaEit/PCJ4L7QlO6C7x4N14au5iYI33oYc+B0gjdoiYvw9N/78CfX7STHHRDOl+nJzFT2SDk4j
xSmdrISAuo7liavfjWyr4XLeQmfhwO9ZQ8XOxgN8bg5egjqNYUyFrkZxMgzW3HQQUU7yATx61M+/
GDh68Z/P3rm5xez1rYdGYBfm+r4MkRGIJ5UltvPjupWPb0LMGR5nSIyiIvmh99JkjcdM3RcnLmb5
cXfvy5Nti7Asv1EgPQN7AD6u2l03urLVEdrhBTorokMIYRGIeOBUmZphgtFpCCfz0R36sLA2Aua1
Te4Bswr6MBTgUZu+3OQ4ZqNFAWA72YUXqreU/mFT6e/9cG5gcYpc2TMbe1yc9DeI1Yf2zja2pA/n
NV5uuXMT8xjPrhUI7UhCFExkBx0MYNqPSKVIxG34zrWNDWgiyINRTYLw2CKF1eijn7YMVhQPtWA/
QRBm5/7VbM25KyCIASK1FmueeR6jIq/4KafBDrWMUOItYbs/r++slccZ8CDQnfPnNAOYaRenxh39
oa8MdHY3FAdzV6DFkCMxmgPSc1s5IFJ7k1s0Y2sb7dzkYmSFBrSvlbX8JO+tNhHN4fqQtn5+sToC
D/He9DFxNHsa1QPE0v/894FRnxmP4aOBFrjcY53fmgbaX9mp88cwnwsSW4TKa8d9FsqygbrFyiwL
8QMYjTJgu9kpL1/NzI0J/1qTz38xirn8NgMQsY8Xh1FVnrQdp2InGiJMj+xuK4e1OggXBTJU4FAk
W14zo0gpmMR1fqpNpNxvqmA3Nvu/GMOZiUUMwwbXM0pm8NNIj1wexj+LUeGv5qoeMhb4N2PGF1PU
cb3yy8Flp2Bsj91I7136DEzdn47BgIw2RGUQzKMSurzzJzQ9GM04TaduPKKUj+zO9d//6BHx+7/Z
xxEB2yAMuNythpAVY8Asnmzwb3H3F0ONJFfH1OYJsclG0XXVmIfrMUBLFdIR89/P3K8PUdtCz+rp
FBjNTS3vA3SpSb0I9dEJdfoXMzerZeA+RKCMluRLYx3ArQFcvTxl3zrr4PsbE7fiGYEtBsh5FurB
MfEXv28qqyHVoE0n1MMeLZOBUsnvItCCPKMzGzSyQ/BqV9WLxrPjaInX68v28fQgIWvM2rQogKE+
vnBiEx8ym1mMnZhhvpFO/4QGmZ8WTTcG+dFXXphZ4rhsd1Do7xHsJGrvly7BqoRM0fWRzIfw8kqG
CcgdIZ+NrnEk5C6XqTJ6PkI4hp0y9XW0/B1yHmAWoTFIVOK/sIR0B2J15FQ+yK1n1Kea4XfsVFny
1ut5FnGnj/IBoSCZ6EYH8hLFNXuHGavoosavB7gL5hU82+tpkHa95U301LWi3cGSiPS6H56EkXm3
gTCnhLl6ZFcPwACX4eA32bF0nQ7V1qF6kRDiTXKzCMKuc1XSMtcOU87Hm+szsnIeL75xXpuzb7RV
a5CGc3oaiJ5UOfh+iWiOClw5ttG8y7pLrttbW2t00iHBAx6gmUL00h7Sfz5HkZaest5sQzPTDmbP
EzQl3o9kk3No9lzLjQV2I+TbZ9lcEL9eGhuY0+h929GTYf5U4mehffasVy4fDRDsNsgnH/VKu3EG
ZM/7H5O18b5dm9lz4/PBOpvZwdS0IGc9PdGGomhmim+9J16nSg8i1bgHi2/1kS6FkX7vNw9ih8j1
IrMEueBLi1M1a8tZlJ6I3tC5/GgcequA8LGJHEE9sfK2I1b5wEywQxSDk0XBAOiUMxgswt3jbKz0
mn9CagWxtm7PqcXFqR57UhOeq/E0CHRG0E57qDj5OeVbuLe1HXVuZxErQoEZqS8dhcemvzdYGWtE
i0qSR2Pzh3zy/5lfxPMIVeYi0rKG5Gek89N0ADI317LvIIuhYVWV+Y/rJ2R13lAZAMbSxVN/CSBz
OVWTK43xNAb9o2zkweumpKD5BnfUEun9ezQ+qgHzpQ8M3bJLhw6jlRPTQs1FcZUEolFJagCLlI6a
FTaI+uMMYIgoszryiTekTqTtqRh4FgO9BJ0T9qYB5qIGQUnN9D+ETc4fB+IiADCQE4As3fJKAHh4
GmVR0VMDGhHUSEIrO2rmkTvv1yd75XYDkgkvG5BCWzryUJdHhjoogRccdrj+PtU/jaHZuNvWYoQL
C4sYQaIxuhSkBihx2nXo/fIg382LGuDdl8FAn4h4w9s9dE0VXR/Zivu5sLvwfXWNCn3twi7t3no7
i3wKDowDrZ7L9O3PLYH2Yia5RVz30aWnTRPQ2dE51Tdoe+TTiTc/Kd7w6vm6obXFOjO0bMxjZmqD
HZPhrjKhi323JRO19fOLvRDoNC/tFOOYAAOxAw4sxFa+a3U3nA9hsRtQ9KhrS5svhe4kcbd7bYpe
wWpXj2/KbGLslKgyyp30NqZuxamgoQDHKYDn+sj7aTqpBkXvnIKHt5YJa+0xmdkp7jILyinXV2nN
FMhenBkSAaGhZXkT7fIkaA1kpoOguvNy+5Cnd4OzcbluGVnMY1MLE6Ldgp7SUUFF5p163wq0RV0f
ydoROh/J4gi5HkVrvo/YKPdvshll4R5s89WxPtlB/L9ZmrfmWazQg7V07AiGo/K48CK8tKkTZfS+
HDe8/toePx/SPK9nhrilgKnVFUreqbzVM+fZq6zv18eych+DPu/f9Z//fmZiItAntjTMmou3UNZ8
LywjMgHK22LnWB2K5yH/gRQ/DC7iC3PsvbwnOEpVKZ1j5jp6PGmqTa6PZm0PIH2HxkUgkedy0OVo
6gqNN24xx6ukDp75gGrOUOkt0FiWH49F0x9Hrob/R9qX9TauK93+IgGah1dJtuMkdqyk09OLkE53
ixI1UBNJ6dffpXwX59iyYCF9NvbGfgigMskiWaxatda320aXpvDc6My7iciIjEtsIS1/BEKFGABd
PCrl620rC0NDn5GDLDUwKZCVnIXiDaFuAn3H/pgO1RjpYy3v1Lxy9y74okLuDl2Uef1ad9NSkOog
rgECAi2nmNPZpuIqdtKgwT1GJbLbt8axH5pUbKACFaDjbFfbPLTIISbZIY5l2Iwr752FgwN07Cg3
gE0al9Xca6reAzA465pja5S+SEzIrH3V17p2F2YWRvAvbkUT7VWzMUKTQa2LumiORPPu0wQQOdY8
9hICffk946shxuSDs2cOiAQ+QOboA0C98dJHzVR0BU2y5tgUWWTlserrWQOBUPpmtRO0ndLUT7j5
WvDGb2wSyKLOtrd9aWEzTjkI9CCg9mVeNebxnMTNUHg1itnZT6/+kYp+rd1yiuOvRvlfE/P2AzxQ
QA7VOvWRanfIqx6ywYZQz4s+Zj6zu2fT/AdPgWLGtITg5oGo7eWsGjk6ShPTrI9pyd7sXr7yvn1R
JMK321O3sNmx9/B9hOETEGO2er209Gbs7PqoZSZeaYei/9J3kZ3+uG1maYWQXUGYC9QDMsazY5l7
6A5ykqY+xlFnHdw1beGlUeCNN4V/gJBcufxQ9gIrUWO2lI2oHzh/ax3AwldO44XdCyADwHN4VaJD
cp5RQb86UwfA4o5Fbt23ShuMPbSAqFwxs+BqE6fJBNECIAYqw5dLDyg1Les8UVFMk38YMX/Enfe7
693HolBif0Bex9fwp+D2Cl1bncrUKBoBCOdcw7RSp/MGyQb1aIEXORz70Q1rXfHtxIQ+BE2CIUYr
tDasZd+uHWMyiwQ8cjIaUNATRuLsvs7lKGqlzNUj00LzlWu726P6mKzLfXv5/dkNiocl7m+G74MO
NPdBIwwlesjYhr3Mj9AC3NDC3PWie9fT6jteNG9NM26ZgiSNNpaBkrdxOGrWVg7ucewV3yM66MbM
UxYbd5krI8Y97BW9PeRjzUPV6F/B7PxFJkmgJ2xXuXyj6fULLRmAUxxtcYncxMjDdcDxG739tQEv
Pd7aKWrp3deyse+osAJbMQKt0x4o5zvcnCsZ8DnoBG9bNJVM3N5IDeKknNdVvNJ2M5sKTDgj9Gmk
bn8vqlY/lFLjdwnRtWfIfqbcR2NB9eSZ6ruidM3LkFDP9u1+F9uH8acgPctDJXXpwYvtMrSZ+96w
BjnTrh9WdsO1g3z8zInp3kGlZp5WUsy+cgAJtQ+Di06b70l420HA2X51stsoAQGaiJwseumd6To9
80CnpgMZqtY6lK5dBHXqbqxs+N72Y2BoYgMJl9TX6iSsY9RQS2OLLsN7qzHAHFmXe/BYvqHVwW9l
B2hyE0eK4+6lmd2VZbPH58IKYiMqrQLQISB0GzrwM4IPqXRpHw4SD/DGTZ7UrqP3aCeELkxu/tEH
9yGpdFS49ebUs+SxyL2orprkQVbNoScVssZpvbEr9I1k6S4zhv5vYtRAtMdZGzYQpPaZA6LiMhY7
ydxvZdZlgBPJI5Gl8KnWbhQtf9Cn4CM1asMXBNK5vTe2+zqF1lghTN3nbi42EpLiYUppqDvKX5dl
gUR7jpuWaNupIH+p1L7DQT0DJqPUp0PabWPki2s/JvkP6dqPvOy+pZYXitLdm6x+srT2YGVZaBjk
uevIXsbq3uy8hxgE+mnW3oOo+Bt6rPfEtO/QPwSK3j4c2zGkIt9qtn4oZHuXVfUXJ272o5U8jiTf
VshNjd2PqtJC0Vob7igHKMvgXBbexhIMwp/DXTU4XzQ7fs4JR93Ya9SQjvZj0qjIQtbizSzVb5Uh
QuRLj3ahb2rhocElP5ZUkH2hcCDPXbnRCTzB1TcktX5B8upeTbo+KL0sCcrRS3w55GRbaUmKloT0
OBoZMo4ie05lGxqd+UspLWdrQnsoBFYfNC2i/GkkTnNfp9nO7iHqhnyWzdD9Ywwh7XNzZyXF3nQK
NHeAYDNAmxbAyG78lqWkuc8bTwudWgWCxBGhC7y3j7YzEvQJ+yk7EIbZsbWCZ13YgqA9A1AZ7GdI
1s0bCYuy0kRLuXUwFe+nVlXfCF/Z5B/lostj2j438ZG5ONuEeMnkXSt766B6rXqMTT0B5aHQvw1K
VQ4BetRwNllGqKnbGAnsIXzijb5X00zdNMVfQ3V3JdhxFbAdyz91HXZwqkPVt6iKGrV9LNQG/Tt2
WBoD30DzewzBFD9+pZnWPlIoyqzcOdfBCBKbFgAqBs5aPDZmKeE0JiqgEZo82DYLWnlsoS7VsBc3
ISuzdn1yXRqaPaGAl7aczhgRtI13lfIHlTHy+UzHuQnApC4Px94SXMETWh5SyCZkX1i9rbtPJ1Mu
TcxuaFai55BN00WLzQi1SeWnuhYeujOkJS49uBdS5ioe7FPTymym0K7CYkCCrYPdOCVw0mOz093+
pQSmUyNG4KElyfB6Go7qKLaelupbnY1d2KjKu94OG2b0YUxJsUmgOj5yDj4Zz54uxz1X6LNil997
2YRoUhP7UeY5TtiEPGYd1K0H2dUb1qK7kY71q4T29d5WsqCJlR9qzSKhqGgCF8/FaETKUIL5zXxM
haAHqfMCemzDs+2VG96bOx0XQM/M7zHNf3oF+ZYnheWjx0oLtKZB0ODJtzLjPy2te9RVdhhMLUw5
Ozg52ydiDCjxDN8Ft83QpT9RvEEoY1mPKYp72yFJKnRw6o8dWKZpa35RBwt3WR2Y3AjUptmahCPR
BewY4doDtuZdmo0vWm5Yvsi8RyRmX25fydfvVywWgABQTAMK9Cr7TnIXbUwptw9WxxNcZjXzWT88
93r6XKmKH9v2yhvoOvSdoOeo0Vko06FpfpbwoAOtCk5H7eCNJRhXCHHj+6GU3YugHvRI0V+MnUWG
7lC2Q7W9PVh7+vjlyYcz2kYXPRI8C5hKV0f5wuljcSCganusjaZ+dYqu2PddbQQc2aUdeurIK2qa
yiTnYf/KAby6B8AH1KOJatxD9KCZBEjdr+jftR6btKMQrGa56VsOQZOPrFPmoyMvfRnKXG5oYv2q
Gj156YeK0UBnbXKSmcqf8cK3NlaegKQBJRj1q84M9b2NwXto8g7XMPYB2IpHIDLB+vcjVq1u61WO
9+rGOg6gQSmRZqvFozO28aPZMv5QuyQ9KEpah0gxd3eDBgpi3scdOAm09KFvJdi+dOqcWh4PX+LY
Fq+8ZDixEQf/0fQW/dLwzCBFv2zs18RWClD420mQxbwBk6g0dmCHXsu5TufAbDFwQCAvhLMbBD/z
qiHNTIFXsssPRtt9b3SyqS0euLURljglCqvejiJ+Tld5jRccEBSv08NVBa3J1cPSbR3FTfVUHCqA
ePr0b5W+km6fE5QR0QRRWW8rPnc9SjyR4W/IKOJBO68k4r3icrcfBtwbm75/4sUeFOjm2rl+HTWg
FDx1wKDBFSfvHCRWO7xmiVsOh6yOhvLp8/BDQF4siFSZEELH7pklLgQkxLtaxbVReKKAdrGp+Fqf
fFNtyN18frpwRaGNAUVtwKtnFxS4WAtHJoY8aPLF1bdwOuk8iDU42kLUADjdf63MDiF4hcbEtJcc
I/WhjbjLjR/dlPa3Xm8PZyFquDA0mzilBl1upcKQWv3FAwJkmar67X8zMbnGWTQndVdaVIcJ6gWJ
PLRmoIiV1tfrSwLLPz1hJ9D7dQdqR81Y64ppulocb1CQJG91F7RAGqSfD+fQnGTBDlLV+hW9E9Nk
P3aVxg/UcvjvtFDHHYVQ1FOaGfoGNCzA29+evQVPmLqhUIHG2wk34TT0s9nLq6oxe2bzA3g60d5N
70wMqwRyIZZr0uMLswjwGHDbOlLSluZOP+XMlGqN5lDgpjvw1tb3Y5+Ou5Kx+ndBPPlidGoWOFKg
X/T2ABdOBvSOTNk6QJRwyM4GaMSS9rWS84NlNvWmGVR1y51BWVm3BT+3gL2E/unU0nnFcWwZTQ+G
TsYPmmiGUy0HinxOom2G3liDZnzghmb3BiqOk3w4EnZAk83iS6pqCZp0KD+QkWdHXpiVr4Ea56m3
6/ZE2Gi806EbD45jJcdmHJW3jNAUgsK2ANysKH90o5vex7i1NywmY1B2wKApeZ89e9zDc7zSYiSS
IOZilOPo24Wl90HSFfkmh/6FL3MCjgzZgYG8ruqt5LkbimZMHnHh9wHzOtXHxSnuiGzfO2ZyoB0V
7Jm+qjeDrHZSlXhtcgaCY6ME6SPuaX+w5aYh4PoTLk0RhcjEB94vYJmVbE1poXaRO94+NTqcvCPR
Q71WrH1fQuLGzsz8G3qK/2iys/54crSDlnXdpjO1/l7XRLxJSVfvsrKmT2rZg1euR63kD1DwyiF3
Oz33DS0Dz4jdtCLqsliUK3nOJbeAS4DQ2QYG9CqfxIpEH1V0lxzMTo0PoqranxT0Lo9aVw0rubaF
aAJpdaTYAFx3kMed+fnYxMwgnIpDq/TldrQt94nGPH6qFUhDgqnJ2MRdlT86eh7/wTOU/MNIJwpa
MO4CG4Fq0+Xmpi1VgLxtxMHVhvemR5+3nUFbKsnXAOcLp8jFg3c2zl7LiQGuIXkgsY+eXTcJXR4N
2RNf07K+OhkN+AICFuBO0QOCGO1yRLnMwNypZDRKVEWDPGH/rBUD6CLyNxNAs9uH1JWffNiydLRK
421wBQt1S+L00HalEfCVB2DRv6RmETpG+fu2mau5m5mZJQuodAeQ31Y0suzYJ4kO1mokIRNlQymI
tLztbWtrg5qdUyBtUSQIYmnEbC0kyEUxgkYd++f/YuU6aYC+9iKvChop/MEFT2jzVK0xX9weCBBx
l56Azt7/b8Jp7nSxa3/ra7fwVUx+sTCIXy8tsKZoQJmDhYHU56Mk2o/CrZE3siJDi5+cRLy0ur4y
b8vujcIwONwQa35kqs9uY5sA4Zd5kkYNYLcQLaq2xEbv+O726lzdvtPAQHUwUZgjopkHzoZhC8Wt
VRp5ynd6cqtvtz+/OAh0ZiByAQ0ybvjLeYtbq/cqwmjEmQ4KEnRWJKp1J/th5zbl/n+zNVsjWXZu
YQ8tjRwDbeJ36HID3Xw9riCpF7fo2Yhm52hNXDbkBUbkxF6Gp6gMu8Z85KO7BxXdAwcn3Up8tDiF
aBE38AiFEuQcJVDg+T6ooIWLCHqbaVSwIWgcBRjxlftp0ROgoQCHQ54F8cvlUqHDsbP1usgjV+61
9C7/7P0zORo6H/DIBCwAj7TLzzvUHuucuJM7v6nKs8Heefb1HxwAgA68BUBWdEWCHTPW9nmKEXTg
P7b2We7z4g6Fu9tWFucJSvIgdUC8ikLU5UCqxMh5Mq1HVyR/ChQNK8V6v21iccmBEUei0p3IOWae
rMSpl0LaNI8oKKYBvkKUp/lk7SW7cKZNqVBQx0/IEMj9XA4kL/VYVfo4i7S+3mO0uj90XePXkCVs
pXtwSuXrkI1rPD5XYRA6Qs+tTmM/O9aqKs9tJ0loZFr8WMXpPQ6PwLT6l7Yc/+pSeVNYv62IWKla
LFwRQNSid8lGuyuya7PBlgy5a7AM08h1HxpG/TZ5sCGQcHvdFo3YFroJkOaYQsrLsSUSgUfh6jSq
jd04HhXvmK69Pxe8z0RqGsVneB+yNrPjh3V9XjK0JUd5HrQBiLZuj2Dt87NdCs0uRvUYnx9Tf0ju
6zWl9KXv/192UwOcBWwBlzPUcTLkpQloUGegABqUK3mAtc/P4qeeAYchbXw+KTZ59iqdNTWHhZ1p
gi9n0nNAPvqq1zFx9Vj3MjONgDvyXci/tDq5GwChlvW44kyLppzpakZiw0T6+3Kq0kKyWgc/WuSY
xK9LPP71vyqeXnJVIHXpIEBTBPYFQlsURWZxYEwzsO+TPo16q4qM3L4DxVxAweXmm0z5v7qyaL/e
drSlrYKd/QE7mHI3s/045gbH+5mlkZ7lYFDXH0TbvAr0Dd82s+QQE5jJ0RB8XOsiaHrFXDPN0mis
o2Q8Gp/fLlNXLZDMky9cZRX4mOqs7HUZ6c3W/ZF2m9u/fk4Qg1VHVuvs+7MDpXBF7dTKKCM8qKll
bZl5lKDqa1xfK+659yVpvo9FGkBt4LbhhSAHbSxgWkOKC5ol88diAWyTyKghogLVLUu858ZDoezR
+8ySlaBtwfeQtZ0I8oCiuiagcgpulGqSiGisIqV/GDL0cYw/AXaoh28qlJxvj2vB62AN3Gs4oRFN
zTMzBjQ4B64YPCo8clAy+9SW1mvarRWwF7wOPo0aCd6mSGrN729ZW6Ol8I7jkOZohP/q9StB6JqB
2dngeZ0+1KgERegX66utOa6s/8I8XQxgsn92Sbeov1vm9H23+JUooVRBPvP79lIsLPyFidkBkMUg
cXPAWYohfFFFGrK8w1FztNV8A/5SVqorQ1pw6Qt7s7gD3JVEWLbkeOggo6WXKPsOPn7Blnanxl0x
Ns3PRQYQiNtJR8tBzAEM7Dw1kXq9yCuN8ShrXqydxr98fu7OPz97VfW9asaFg88PuQ/AQtaFHjrj
oXhFdnXx/batJVdAOvhDXgj/mx/UiWcVrVtXPDLAjNJB4GT8ipzZyr5cuOtc+0OfaYI5Ar176W/I
EJqgItH7CLgMXqHIaFrIBALe6Ird7eEsrQweISDJxNV6rTShuDRDRTzpIwJ+itR8H1futZXvz1ee
lZDPkUneR92p1UL6adYYONbZzzdmEyXQMkPBoNhHhrVPs4dR3refVL2d7hwPATqiV8hMogA5C9Ha
VoIdOMm7KNXucbfkxl0F1vN2ZcWvG5I/zHg26DymjuQ58nCgeaFphd5FLnLQmZDQuPtexr/APijy
V9r4X8kdt33nRP4obkDAb6wFVnJ32xmu3Q7vOCR/ITCjuzpyo5dux1oPoPiRdJGJ35CDpZoAQPZW
VZ+OSsGWoE78GwbQ2zgYLs3gN4AgNfFabFcH7JrIsX2SZR1rdmlh5hZSZxVUYWABLLNZBzWB8PZE
XXv1RN5mQAtDR7P6VdVLKZ26UqHXFKVfAS2S1dvtz1+fMfg85ubDF66DAL3OG87UrEMweGemQQWx
YP7ZfY9HJ9iVJ7Tr1BA0z6LwrBtiC3Wmk73zOCC2fC3tfTVFkwEPD0yQiKGCNj8nWZyoam7S+JQ/
ApSJ++WTUzT7/MxV67osBm7h82ii0PrWz5TfibUSi60NYb7z+xTQjDiLT3FvoBWb+qCFvj2KJQuo
P2DTTz0+V6vgGW2iGEnvnarhDVzWBVljVLryJEzTuYEp6jgLXOzKcwrd67xT3FTqtmkBZkI/lfnI
APRYma0lUzglHTAuAzCMxb80VRqKBHNP5YGc4KABmFlreSCGlbTF0oRB2QAVS5Ci4KSaLfuA8oyZ
1Ew5pQ54z0AeUz3kpbLGTLM0FKRnoWFiYSRX7Dq8gJS1kHUSub2MTC95cISxAx1veHv1l8xMhWxw
hMAYjqzLGUs9pNFFCjJ/JANPHhfHTAWN/apo1dWpDh+AActCLdlAZ9X0M858gOnMUdDYGp8MyJ27
pQAbenoEogKQxTXypmlHXMR5MIXGMVR5oe0I1u2Zu+VNbsaceklUgtT2JffyvxUHHqiWUPFxydQ+
FnvuP+yhc5uz17oxakMhOCFRaLbvRvt+e42WHA4JWpzFwL87VzzEpqgHILKaJMoG6W487tjhmJTx
5raVpSWC2CzuRA89k1dyJ8BUDrRD+Tvy9L/t8Dawn0z9Kctfn7aCFCratLBBgSyYdzPlg9VnnZuT
yHVQgY+DrtN906rCLlvL1UzrPPODC0vTrJ65HJASVKpqRqIWDcZOU0QctNg+Gml/lVa6zXTnpWD6
738YnY5CLrI2+jUwRKSZrQ8xfG/QAYxDshv8Z+pwSJ10xeGu2ySnzOmZpZmXM3fUWr1xkqiTVA8N
DzS8mWGzTWsq1kuq6MJvB3QEgBlqDDKoRj5UbIQMSF4bED5LobX6DwO3IPCLFnIXO2F2jIDnviyI
Crq0yrOCunxWxtI3zB+G9/e2nYXjCqK0IJ00QQmGovnsOoRgha5Jq0siNAwkgZEW2k73eoD8Gdob
bpua9uyV/5yZms1wB/Vtj7MhicaBn5RhKKE4maPTqov9vIEmTOH54yjArLZGfLrouNAoBZ4Mh+VV
u2aRsUEXpqKAT79I/DFlf5FDn5KbT6Ch/wpprp9u3HyaOHTyJ+ChUboH0uiqQRME8uiZN1kSoeVk
Vwi2ARNRGDvF5w8ZmEH6DO8LENHM4ZusMgqztkkS5XJAQWhotSMF7nTT18MQ0CJ1V0LMpUWcypyo
MOiIA/WZX1YaaHRsNKPguPHa+wKP0K2NBuMj7w8KtDTqTakxVAxrye9ue8+So+ICmuDKEx/mXHKw
5GOpk1xLIqOMdwRUJX4NliaoGq9M6LId5AA+zEBi4vKUi10qEETjxNGtLYo3Tf+rWxvKwsWAgfzX
xPT3s4N0guPaJk1IVDcAEyXvrXPwrEfqfbk9Ywu33IWZ2dbukINQJFOwVERpAZmibwDmrBybi7MF
qMjHiljGnHsid1WBbiEXp6bbbUbn0IzWpujXYD2LIzmzMssQ12iM6gcNa2JUwLXRscn3pWuuHblr
Y5m5NprIR8aHGGNJPOoPBrilKzyZQZO14srLw4E+M053lLrnCVqT8wTJ02n9pRcJFbkz8ITcXvul
sUCsBN19ug3Bg3kUWqOwOoIGJz65iBR9rS2LDRHDkyMhanvb0tJgAEdFRX0ayxXm2XYYQO9OiSdh
Ql4K00ZDh75y5iwOBpAycIajKngVUpMe543SVfGpaAYvbM3htzCG5MEDFGIFHrC0M/E4mNjS8Hq7
giHQuDZLnZH41LY5RHn0xtqhxy1ALMoCO1/lM1waGCIJoF5d1CCuAN2NzCHj3ODwbuS2K2rftqFG
8ul67ZSePTMyLeDZaTOaSmcM9XRDeD61j7Q5UL5ysy+NA8JZExPBVCGaX0KGrKAApqU4M+ON/RbT
rfXntpOtGZiFDgNeWkA2JknU01IPihhNTKa0pW/1pbv530zNXh4A5VIrrjAWFYelk+9M649a7f/B
BvYltAhApHKl6lqI0tKrGgEJwW2NztQ2av8hzTHFO/8xMbtjGDesYmS2coo9FepWyDclK+WZpb1y
bmF2vdhJo+mJxCBGupVCg34f25RxGRhy5bhcCjnODc0Wf3THUddrLH4BFS16z/jRy+9bwzddP83x
7z8caOhHQQgIojYD8ObL/VIaLorPCsZV+FUNhii5liFYOjEnxDRCDJxpIMa8NKDHSjPWQwsD1W+N
va9Vg5f2Ck59sMhP+aeriFD0FjdxDSMzwJQwHvVj3r1WkIi/7cLTpM+DeTR8onSLxDKeKbNB9Fjx
Lk1LxNQlK7gf56q9SxyjDYZBaeEPZNjlKReNz4RbfJZTCSca8Cc4MxGHTjoqlxNoUTXvNDtXTiba
DUet8q1sxeUW5xAvd3Bv60Ayz4NNmuGmEw1VTsyxiwhq1/F9nlXGXdHG+crZubSNQMgP+CPUiidF
s8vB2F3KSs5G5WRJKxTqdxMJlZT+wP5dWbFFt3ORwQHOwgP33mzF2q4a3TqD2xlk40DcdQ09vPb9
2b5p+UiaIumUk5c8QtTDqV9ve9za92fnjcEsxADOtG0EFLjAJO/+uG1AW/TpsxmaHTRN3HpdO1lI
3UArfC31s6/KO9pU37WP/7gCqS6/+WswHw0i4MNY069ddDt03BgIBcCi/IGUOLuqwS4xGOi8xKHd
b0geoPdFW8OTL5hA8tMFGgHpQ/S2zxK6kNWRoB0g7mno9VCBYCeUeZ4q8fv2VE5rMTsdLqzMAnZR
or42mIpzqojxtfCKbSWTU+qh5pEU4g/4k1Z8e9Ee4g5gLieq4Xm7fq06cddAtekUQ2rU66s7i1O/
RK4qkI2x1ztUWm8PcMEZ8QC2UDxUwVaEfy53rYVOhpKQxj05mXgbvCJUh/rbbRNLKwXACHB8CKyB
6Judcklrpj3Ygp1TNx518mIMT1a3gr5emrap7xNBNYApV+grSMuD+KbMvJOtVJlf5tpRIa30e7P4
ZjnoADbMbCXy+ag2zj3j3OQ0sWcu3upGHUOKzYNoutiBbAaivtWGFO5RAISpkWSrZO6OZN3XnrdP
6ig3guXP9oDecj3fW6TZD2ztdXnNEQmCSJRpwI4MIfFrsodWktHwErwvoA/1wpQ0EgXdZLy47+Ix
lJz90RL8uLqEJiMxVnbKwpkD8iHEzeBGQ/A8v2kkTMVAWHgno887kN/EHahycrYjTcLA0VZXj4xk
v7LcW2MhuoZdTaPGl3VECS64smcXD6SGQAcbK95JK3vzcUQS8062hXpI0dj0yGsr21WSkse+key5
kI266YB022tF9+e2n18Xyacf4iKVhLQSeH7ngFJpO2mXNqj62alhgeyvBUccSOQf0Qiu3aUOhdJC
nVPfFnH/1LSkeSwb8OWVdWN+gSBKFSZVVgYxk/UO76BE+qRR6gPIKun32z90canOfudsQ/YaMwyR
xt4J6A4SEIjn+BVC7NduEHHAOpvsRKtaoUeqtbVaOgrOZ2i2abRaIGPQp/EJUtqhS+5zewih1Hh7
eAuByMUyTD/ibGdKImI7lzBSgOsBvC/utuLB6Ky8GqaferX/4VgTUABh3Dz3QR2rVwRJvFNjmFuP
N1uZrqVEl2frPybm6BQB4EuJ2Nc9iZF+LQDwRl9iJMRqCLxkB4IzyH1AmgcF2dmElcJVbLsj3okn
z0mLpKc0t0n/5/aqLM0Xzn/DwGyhEDAv72R6b+ajhvOyzFAAQHOx9J5vW1ha93MLM+eyx1bVYwoL
1Qiav7va/lW8G8bKfbm0d2wDPPTgSwQbyZzSyvHK0mpyzz2plRM0FQAcoNXpf486RNhJFTjp5vag
FtcGqSI0MUFoTptzemeeGceZUL1TDrGVjZ1zhmCn8fYEDQcr78WPJZi7NPDw/7GlX26cAtkp1mjC
O0nT/WMRMFq09sH0hkNVQASeWJFo0zc71n1RqXct+KEGrp8khIpvD3lxHcE5DDymPbWGTH8/278c
YrtDOwzwFHT7Nr4JtpJ32qCdHp1JxfuIFtOVu3zN4CwGyrLGHD1rhOO8jkYOafW3VPXru9uj+ghz
rmYXjNwoN9jwnTkdT5mA3SNLqXdqe0fs0cXxdWS6Bm4+mR84zauN2tIhbGrberXj3NjnxYimxTFn
AUenwiklvAzH1IX08Fj0O5PVzbY1eh5YpScCDwjQraAkDite61AiBtQU9QeyMoilOAvhBdLjeCxr
V3xrWacMXTM68Yka2c6w7yzrzlLRBo7ejJz/wzF+bmvaiWduoIm0RoeABwxN5bBnV8vju35IyG+X
VF3AeB2v7OylAwrCW0j+4f2KnqRZGKFUXMtSvYhPUmy1n4x+HhvygWDESx8ABGseH1kKy0uopSKR
TR/sk0ZPt91rqewLJn4gKCacPir1s/eQ20qNs8KMT0qaDC921dHHwXEzdNU5ZmA05I2P4P9TBss5
uU7p/hoUFTRqharxyCky518mExTBULhB6h5vmcvF65K4HOspbW+QULUCaN3fHu7SMYxgHx1qIFoF
FHUWwoxulXVWTZB4VKqfdSy+lqzcdJX0Wwedi03B/oIJ8V9soraMnmxUnK7g6A7Xy451cEihPJIm
7M1vrC4CheNd+FarZCWDv3TwQzl9oi1B3saZv28ZqhyJE2OrGeNp1N8zJArQq7QypEWfPzMyO/HV
ylbS1nLjk9pRvyKFv5azXzIASipsKWSFJujVpR+UmeiMHiRMp2GjGXu3Wpmktc9Pfz87I3qtZ4iJ
sKmINP66qfOEilp429OW1uF8BNPfz0zUQmRxkcDEoD15YAsXO7Nf2btro5hdeI5Hycg0TFJ7VPlL
Q1Y+vzaC2fWW9EaaOU6Cg01V75M2/jmW6hFqMCvJzDUzs/OaxGVrgfUpPqXlLjbCuA+gw/gPa4ET
BRUaDTjAeXnGa0ujTLjjnQY3dJU77qKGthILLK7FmYnZKEr0VHZtCxMEryADKJmVISzFGigt4YLx
wK6GEtOlOxXUzqTkHIeIuosTZP+3zfizXiPNW7QCkXh0TwJ3g0jq0oqRFV7pqDUugz4gT4Xpty/F
moLd4rsbWMr/GJldmD3OQg6UYHxqyvJITAYiJ+MAcuMXxM6dX7uI8fux+NOPMkz6NsiZ9nzbHZai
kbMfML9k5JRI7Rr8gKJE0iepH2RpPYrSeMkTGaJX9x/q6qCwAF0GSsRgh5wjKjLaSmqDivsE1l/0
xCtgmVVW3GPR/QwQj8AQsn/e9Pez04Z6aN+oEjzNG+Jscwv9SPaaAOTS1YneQSSIcL0ARjTzwFFP
AabAC+3UpHaOjERmvE7U31vV6bT7pAfdG7KFWchrtN/eXq/JIeYRMGYOdxreT+C8mVk2cicriItz
ruTZd1TdIjMzQibRPUarDdSW9UBxRr9ss5WTaXE3gBgO/KeQQgTk+3JSW/BsGk4/orJPB36XKwbC
BMTVO2krKugc22Z7e5yL9tCIN6lsgsFlLp+ugQ0VoSTScCnkF9K/xDvmyZeGvd62suT9YEdCFQQR
wqRBfjkqB+FqngvdPQH1ttEQ+ojqSVSvWY2Ev7YSvK7YmmciONLvmZIZSEv3v/LkVeg+Q6YIQq6i
/nF7VEsb4GxUc+/UE1XYXMAS10PNDdYkv9Y+r19OGhWNrXR41p8y903U3z/dYYoMIOQE8LjDDYUI
cXbuKjRHljK2kbGhfkJ9vsZiv/zz//v92ZpzsDuOuoLva+X3uCz8NFsrfi3d4v8dAdJBlxOUaG4i
BHPdk10dDXtnxRs13t9e4sWL49zG7BxopGPgHTnlUNRkX1Et1NPuHs+m17ZSnl1PPGhm8axRbodV
p39XyzUqhWmW5ufQuf2ZEzStgbIrbs4TpHMgUPtajDuvcXzOj6wmPhGRGH7fHvLHtX5lEhl59OQh
PYwM2OW0xjgN0q7M3ZOi1infsQatc0k1ps99E5u/PTw7n7SMIznMQEF86Jxh3LVNnB10Qns/YeQ7
HwS9Q0NA/WQjj73hLBufCgKdE5KTbxUIZXdKZTfI1Ai50g+1cJqhxvr/SLuSHblxJfhFAiSK1HJV
qbberF6n7Ytg+421UqL25etf0MCMq1RECd0DGL40oCySSTKZGRkBeXBJBYkbY+HT3OmoNYUUz8YB
CS/+sC3xn72Gv1N4NgrHskNDNjBf5NX0KTWNPjbsAEqX0buTrxSIFG6NrDxqkS6Ggt25iIHn2ppA
zIJqoYjEM0uS7xPTG6/R+eH6QiuGAVbLP+ss/35yf9dNiY68OXUCBmp+4XVrmqrKgxit68jdoCcS
GZjz7/eVW1eRHcnvVzvUJvdDaHpzuae89EFy9YloBJy6/1pbLD2e0IB49JkTZPwmzY5gtfrEbIEd
w5BN/1gXuWonsxWXZmX0eeEElWsew7p57U3n53UTCu9FifiPCfn3ExMNBCzryk6cgEJ6Q89/IrG1
oeFtO75ct6NwMMgQwIEBJAF3wbJwG3VpGbMKQ0GxON3kFtP2dVqMW+Fq+cr5qfQBNBJAqRMOgHaW
8yGlJq4BFI6cgIjmXnR8h2TIDXR0nuYpP/bjhzmn5J3mgG1OYlQo5BbOzUWaZuYxyBqR6T3W6aoQ
tjLrDDZbiERYqOZfMNoyrdZZ0taIR7sp+3tCuXZT2tzNvVEftL3RuuRmRhlkBsAYDlih2/VQZMCZ
eFVqTF7cCM0DyY++EvEo1xNoYEnBJ/UrFhs518rG6i1UlGdCd2E77izh19rTdadRnhYu6AVBWyzb
EBcXoWZHaZM2uRvYTuc9tGJNIEjxfdzgEiSDtBWaZhfhAqdtX+k1gin9WwrMzxrvgOoiB80VqIJx
rjKkhReuIcqCNMbs4mowxi8MeqYmePasPPWdRHuJIQHu2RxSF3b/VBXmXTmvESuoCt6AboFxFWUl
YoNk59w3CdgtK1FagGdYjmeb92aebpr2OeMS9tzvKtZu4sLe6Pbj9YVTnCpndhcRxEzGSGiQtg9K
e/rhltO7MJzDSEH91EoBiU8YQ93AQNOSZJdZhGTofRghhAEMSktb6xinkOSFynroQ0PizR1Ta+V4
IfJUX8QqQPNB+1YqrWM/Lu6YqCIgNbc5jjJ0W78wFkdfctIZTzY3jV/J7IK/ANSLf7WVafhzSUjt
6Yhu7lEUx7T3jVEfRZc4904CaY40saNjFUPlVWjN4Amw426iSh+9ts7sTdzUw13MZuNxpHUE/q+2
2dhu6L5XBZ6+yE3nuKITY3t9PhVb28RcInVsI0F9wZHgmnPErRa3WtL7XVPh128z++PXAWxITSRk
bqFivNgZJWKEsHJwHTidvYkg4MqhotI4K56huAlgBTUl2foPhqaF+9d62A1VhWjDnGspBnMII/qA
hs4dGGpBqW1rK9GNcsPLDj3g/ZH+uOgIBtMtbUjUyeqn9q1PzGcrEbdjxh+nmTRezmPcR6Gn19o2
SelT7n6YMQqR86n9RUCSFWGmJ2zAXdR2N30W3bZsjfNKtbXRfohQF1giG03050fKELVzbcDLg7Ap
yI3mkvoZym0O5AUz52jGI12ZU9UZjfgHNXHZnXoBOU9I31OIFgO9AvkuwEDTaK1kvWZhMWm56KlW
4Y4PzHFHrO3aTan8PFA3yHeA1N1d3pTxOI5uEZdADwA+q0GG6Nf17aoKELAS0HgCnQFSY8u026Rp
dTk4I5BWxd6KbrpfdoEX4jZxvHraDj9CaHyUm9z2ta/XDcvbcXkOEmi5oZcQp8QFMpg4M2nLCs9E
qUAWvhH2QvsSjBClN5Xvw/yjW3M9uRAXBsHkjSZlgKkv4MCx5pbgc0bMUaR8h5LDHdH4Tcmd0TNr
iLe1Wci2GnBV14epWj8AAP+1Kv9+EiG7dRHzBoQXwciNFz51751A8fi6DeVUMtBiojbpoNlucVAV
IU2hvICQlc7dJgsHL+Gpp81fefvY0aeuSaGo9fO6SdUpT0DgARFw9BJf9CYNdtLbVcxwAhe3NNtb
9RHiLv/JxDIrVrXNgEZh3QmiNP3hdsZzrbuzF4f2SgFHdcwjuoGaCjYYQZPk+QoxnlCRAd0dDIn4
aTJxLHoQTtsmtDZSwOlCQfX99ZEpPdFBvRqvC7SWXzTlI4kB9++R77PDEX3l7eS7oZNszTjlG71t
9W2EwMufIHq9MqeqsaK6itQpVFDhLgtPCfMqnMhI48dwPtZkM8Z+y/Z1drTzlQBf5fZoNUfqFOO7
7JCae1CI96KOH4mzGSChwT6OD0OAIanS0HzhXpCyFQ5r6nxK4kda3mq5DwW+60ukuKdAkyf1i4GR
QUppMVEgYzCjHrmAoO/HfdTr3miwbTGi63ulxqo0hIMdGQfTRjZ7cSHKx6ZR9YMVhCLySiM96uN8
BNAyX6u0KlYETQoIl9CuBvzqksYuYRXVS71lQZdanmg9d1pr/FecCSgb2niwEMD2wAJ4vpFqQHSH
OSUsoGwIKjN7GbT6pc0/zCAELgacqCjhgKDxMq0x0qxrZ1BeBOlwK1Hb/OMntgxMQJYBBWsIP5Dz
YSSVwYFLT1jQm3427cv2+bprKXb/2ffN8++nUSYIm/F9fdiW33iTbZs63ToOBDrcznOaj+9EG2TW
wMQAhS5Jh8/NtcTKZnBn04CiIoq3/cpZ9ttBF9cq+kfRooQkhn0Zi0PZmwsRDTQwZq4/jOHsfnWK
vPFaWvU3UYkjxh6s+s4p8CQweaGj6Gu4+xLZ2b3TObjxa7PYV6413klFUv/6XKtcEpkcNOegDQjN
jYvbF6C+Sp/tlgbR4DwjTDtAq7j0bS1ck89WHKwoN8seWhxJ6HNebGOe66mA3icNzKz3YASCldWm
xhPISPY2SVeGpTo00NmErYyCG2B8i9Npzt1J8InTAMpXpC58E+SrDn2dySdcFeKiIEMFNlLCwM99
x3GKhkZxxQLiPsc294h+P+uvGb0rtdtuLSBUrRWSQfBV0Mle9ohDc7W0KjdnAYuGfqNJHgSWdJZv
VfYnmpGRD/tjarHFnRCUb2DhxxEyPlPx5FprEZnSHUCq97sKfBlTINnXO0ONTTfkDnpQnSnxc6FP
x9Q20m3fM/tOdoWsbEWlUcgj48EKDreLzi2L550zIpUUIOXoh3m0zRDGU+euLZ7i9Of1jaU6xCz4
BK53vPTRQnruGQzJ0SJrHBYUpPhFY2is2tB8rY036kD3dShewgpMLNdtqhwE72LQL4L4D9nShTdq
BAh6l8MbwYi9qXhgkINprwnWqK5JNHdQuDueRcCSnA+sCHkRDRWjYEN9ECBHs8TKha8cBaQvJfk2
ArDledyhTcgcI5sGgvh6uauIl6xpWSjeA6jn/TGxOPVSI6ntGfX6oIOazcQ1T0tsv29+9fZDXwCp
GO3d8f362lyKJ0uyZOwoWYJDELDkTRZJ13TQG6MBkDntl3ns45skzqw9NSrqM4ECumWh6WJOZ30z
91ZzWztd81CXE9nEWfq3sMUYZOB1tiAXC+A3HuqhvRcQV/UqThyw1zsO+Niv/2jVhsFWRH7Txd1w
Ue6hrDdre5C/edxqeAGaBxdZM5Qq17CNSqdCZuh3Xcm4qMTQPi2AHsZ5HVUppClRSaKWtQYGVI5G
yleg3IPH3jLAI3pJNLvqaDDrf00Ep47ten31g9RA0RufoBCEQpAMWF25S5bxMcmRw9SHmQb6/MWx
j+NaEVk1YwAK4JWCfjPQli32egPhpkgjCJI0kbzW2fCQ62vdMqpL9NTEIlyNY3B7ak1Ig6wms+f2
GjRFcFgihN1GPfevu5oql46OBnDtg8LcRE/L4so2TS0PI2SDg6iJrE055b6ptbdxWmyHzvym5eZ9
wqstKZK3bi4+jtABh4iOOwG8nsD1LUYqZq5B6UuH7bKt/boeoXQNxrGgpMawY/lUrVwOqiMO6VIQ
caLdBYf1YvEEo22bi9lGOd7wusjcDxNBJ8e4vz6nKh/BpoKOEzL3YJaWfz9JrSRlYRqN1diBVQUh
NLIeP/F5tMDKRL2Jt8Diihsr045z8BEGdNpXfrFG9q3qWABE7M/3F7NkzI2d0RTfzznLmUfrlAfV
PFlfnNSgqYQqmPtGnybgUOK02jehnuKdy0NvsGNtU+k83+eExzs7A1wgQ7+uT/Whf7fqOn1E0QSl
mroYj+VUuoeoQvLQdIXztczjNcCJ/J3LBwBqYIbMPsHNlmWwCFJAEYw6QefyTTabXp0/CpBZjk50
Q9GBd31VVLsWLDLyNQP01yX2kqQ6mCwnQA3KA3XfptskfyTm4boRhQOjIoT3OLJbuNCWKSFwMxqG
IKgv8Pw5hzY86bE+a7i5NSOLXalHWdfnKV5FJOZ7Ou+nHnUMd2Ukij0CeDW8F2EhKpRLGBu3Coc0
AjVEV+9foWLgszxeUzFZsbFM1IURmsXrGeW6sQifo3a6c7L59fqCKFYdwwACQILdkW1czJWVsKij
NeYqj19J8dbaz23xlqy8dpTjAKG01LNAaLZMy2lW3aVg+sA4eo9ANmmFa0n1eTxEEScBKQOA5uIG
iFCYm52+toJp9IrJL62VwFIR9YGL6M/3F4+ayigHgdSFFfSi3BU2v+2b4WksuN+b6Exx5u9ocPiK
ntQVs3Lql9sfroXHL17TlwKPJGqIm8SVEzTDlhe+fuTvWuUNzSYMV+J/hRMg1PjX0tLPAJF0YiNv
nMCttMc4tJ5DJg4ReAlSsoYoWzO1WCvbDLU44wJ9+xwK4DnzZ0d4yYzM+vTjumcrvOJsUItVMwrI
/JQpTk9Ii0OOWlsrTylHguc0AkI8rC/KsVPRV2ilx1HWpeymAvenbm+7lt2PkfYZRzixJH/JyXU8
oi1bH+Wh2bTfi8LwevenQ0cfFGae2fwvXSsPKCfuxNzi+nTCuEwKCsxfbhEvt+WLYeXsVBzQNsop
/07d4tBhesgnd8KhU2aHydqRAdLyx0+s/okJuadP5ixKp7TGGwcXzfBktz8oXQmRVoawxGbjRujt
GLLxgXBfR/ZNT6hn52s4NlVz3OlELXEivKqdGvrvyO81I15v4pXS+T116jvIsz7rTvtMnepvEWp7
kyVbChrDkqypjKgHKosaIEW8pEjLhwiKd2S0gUB0H9LK3kdu9FUM+sqLcc2MdMrT9cpik6J/FmAR
yJhkLvlJDRdVX7KylZRmoIr6G3lgXhAPG+4oiKN1dpBEf5XJNxH9ypOVtLDyXACQRGINDADEFtsn
je3CintAHWPtnoGG32LogEtfSP5y3cNVoAaknf8YWuyiTHTtAOkkOwin2q+aceM44abpIfWaeGT6
K+KPbWd7TVkcpw/LdeCuRbwA5Xi0J8h62/lqWbGRdSIBOrEI72d+TOgmXaNvVZ5CJyYWDkEyw0rK
Fiaa2mP9Pq4+HjRgCMgnS9AjHHtxEZk5eLqjCDFJEtpfRdr/Rcw1/mn1CiEmkVakkspimlgTC8PM
iRVE+tcogrSeJqRgeAHWNCtpwOcB+VV7+sJL7djP7W4EXcJ1H1H6IgJujE+GEUtNiJwkeF6w1A66
yquYb73nQByUK9GDIjzC4+SPkcVMhkIvbI3CyADNE7TN9uJHq9Hir7K1hyfN1bvvxRwN23RqWgD/
w3nlDa6sk+B8kkwDEES4QKLkQGSRlAs7MEbrJi6zPVpM/BZ9fAapX1zb3k/x9FNE6f/MsTmC6+Qx
zfsbh/egz+5veOf8uj7nqlcbutfQJgdgjGy4Pd8bwxDNXV+GVjBrXeSlcdvfRWXCAz1tpqcmduk+
ImItq6M0CjCOFP/AybgEs2ig49VHPQOiMb9JzFvIxqLSTulhzleubtVi40yTpIlAh100MIMVu8jx
I6yAILyCjK9AtxftvLTon+Z+1rcTKXeR0UH4+xNdc8hIoLcMKQn0Zy8r7JHrJDoUxnFDFN9a+hMY
YgtYcss9TGuBt+roObW0iBzTOaysatIswMf3ZggKFv+6h6g4mDAUIFtxQaBvf/l21MN8nvPOsAI7
F1x4HLxjvjFJXfqkEd/nuHrDnZ95pNKb7RDr+Y2AhsXdwBrx2A19f2zTeDpUiSk2kzZZ2yq3Hq//
QtU1efIDlw8CK041i3RY5clMb9qyBFlD4wnrE0fwqZXFwRFnRqaBqwQVeo5isG+u5W2Vo8AljxMe
fY/Q4DnfiXlD9TA2cdlDBuxbQ8Ob0CrfQ6hLXZ8s1d7DCQ9guwvVlwtZqRxQSUuzECG5YP3njQAz
0fRQW+FPoxjezVqsNUIq3fPE3sI97dZlrTai5SSadT/k5UNYfQJHY2MwyA5D4uKSIROv7JagIGEB
hLRJQ7+pdoO1zUqP1Lfm2jtKuUontuQddhL59WDcm1iB81JkjmeV3y2j2pC1cF11EUIEAlsNKXXk
1xeuRjMHzfAJMpqaOJZh7I1FfahSzTP7tS4H5XAAK8TcIZt2QTvP53aYOBsAsTbHn2JCCXm2nwHq
2F93uhUzy5sdIkfpWNUwY9ApqGhyQLJ/a1prQabS18AI9htLCKZP+feTxUmKbKwTEIwHRjj+HeXl
HcnpSp+WcvucmJAjPTFRtQX6RCtpAskhtnGyrabd1eNGrNXcFT6AxUfJHWgK3F/uAo8OUdhxQG3M
CqwUsrNY+2aHmnFFX6+vjGI8MCNh/RauxwsYemKAxLoRUH3kg37EE5h6IHm7N6ZuZ8btwZzFCspO
dZtIp4aUJkiQoHOynMA40zvNKeUxSp4o+UvEP6M7K5/9yrbip1CP4ps2j9Fu5XZgIuZGwHm2C60U
tH801793mc6PaHNaS14qPBRFXvgMksmY8GVLOKm7SkA/G5GCdauFX0cN6hYoAX5istHeI/G7kq1j
ccTHqQnZkxak5waa42Q/zX7W89e5sN+wCjcMhcfr9hThDxSX/7F3QYYkKqecU4GDMcoQQvpOJ2XQ
Nqm9mUBZk/Sbej5eN6jYgHhfgdodPT2AXi2hXxxJ9KS1R8Qitm82XvH03z6/mL+xzexC1/F51r2P
N7r9mc+jcAFdE6BPUP0/39tOUfa1ruHz3L51y4fPNPohb/nn+3IvnpwdA8KlqQnx/fxIjF2V7K7P
jmq10X4PxIes/oKj7fzzU8W0FEEtC5qct15jOX4yN1/Rd7gthn5bQKTOcDIGKp21yEh1VJ0aXhy7
7gANs5FMAIFA8WbIuk3PIFdJfg5O6F8fosq/gFwBlBS4PHJxXWXFQC2gWxhu+rdUf3RXrqmVzy+v
qaHixUAqfD7VM6C2LE//OFwVby2Z6MXBh6N9sURWQ9p+6gYzoHbtbBpAS/cMqk8rVlTrgfNVtkFL
lrllvqONI7w8hGYGhO/zeTdUB9IcUAi8vhZKK8DtA/4tlaSXYzGcbjDyviSBQGJgNO2jwwmUuLXG
RzFr7XiW2aFFdQGJa/Sl4CY05f1+7tspENEjutlJ0ExmhM6AAVoy9l9VV36FcL3p5ZYbeTUezteH
qNpRKM2C+hhMwVK09twqz2gEmOloAnoubivgNB2BlgEz/Q7B5GHTJeW76SJT3+XuGgePyhOBtpPd
aDYwIMtbEp1nGThJIjPQu+4l5u5tNvOVm1h14yEhBx1wXfKwLQFIRTJWeezEZlA0B8greaHmd/HX
6xOoWjaJNUXt3AVQa/l0BHENcAFuCZBThKyCZwz8J3fBKUcKq/hFIJ11yMHu6Ycl1FOuW1aODlc5
/AX33kXpFiRwzBQ69oDRjP034dTjmyOs3BdkWBPqVZr6DbRCPRrUy4tbKZ+tidhaRYMwK+8Thx8y
I74Jy3QlU6t0iT9mljl8FPDHWsQ1zPB9VWwysRKcqIcBP0Azjgs82mKLGandlKOF78/1fTXddOF3
x3j9xKJA2hXvNHQdAC18vp8crUiaErXVoC/rN0aHg5uE/6s657+Z+Y3BOblnZ9S5wqG2TNzjZuWX
JHZ3E258JC1ia+U5oJy0PyP6nVM9MRVbejfHhWMGAj2wLEaKKfFsa+WklTO/PPwAl/tn2n7XXU6M
NEhfJ/oUAVqdWBXx8ALVDtwu6XZqumyjc+B4BnMVeqUaGnJ0eBaiNxtaLYvDb4Z2gcSn00DnW40e
4ug+zVZSKkoTgOzAAi50gKLO/UF0U0JHrgO/POfvQ1g9mDnfMqiCfdztgHz/14y8yU7mzzIiHrPS
pMGk8eolS2jiM861r8NsdGumiGKt0NCLDA6OVDQoLJ7uo6Fz04wjFkBZlHp9QvtdkybNprJZ3nlJ
lJZ3fJ6mXVlUpe80obURQhs3DSQzsbEnAJ6zNju0UOvcjpHBOm+AhO6+6cZyQ0q9uXGg1ualVjt4
s90lN1ZZPabozf6ip3UGUSAWHiK0G+10UIf6U9lBCh39JJNl4HivrZ9hY5aFx+Y23AxDaXkISHLP
HYZuM8Qk+lvjBDDUUv/GNF17x4uRbLV4au6aaUQwjCIimvQpOoWRQDcgraibzyyMDC9N4sSnRd8e
a1YmO70P15JWirMP6H1MK4oTQBctH/ZaRqIssgEDFMZ28kF1ft1BFKEMPo/eBRByUZx/i3OpBmk8
EHgjC6rmTo8fy/K2qQ8JX2skVo4C0QukfpHTuXhrZ6ICN1dksiA3N1AjEvrKc09ul8U5Af1giSfG
AwDw24Wf91WTZtXQsICLB7t9ndEnn3w8QpaZNqDVZH0GDJ3nW6lqUXuC2BVM0Gdy16cfj0lAIwJQ
jIsk6GXn8xQJTsaQs6CNf1QD24Aw2zfmlTEoVhunKVoZgITEVC1jq7JKxoa2AOW7uuubJoi8tBot
tSC4yNxP3KmnphYrEkcxrdwhZkHkgq3kvkYSY43HWXU5IJ8LeCLIGdDavPDdPHXnNLdxbZd9eyfT
06IMI0jRsS9F79BdwdYYKBVeLPXbUCTUQSB0QYzS0TZqOo2aAXBz32172gFJ9vGE/pmJxbS5SRT2
fW4iNDUMfzLYkzsaB4livL7tVdGp5GN3wCQEociLG67MRq3obBNcxPytNcTNXM97i1Og/WPht2Dp
8/JsDfevnD4cnUi4UlfyGJ7voFmLSNYneFNY/AmyMKxbmTvF911U8n4zzePZsizoQeCXZZ0lzGCy
0HLpJF4dJiterdhAeJnIGjEEo1zcrOdDKMew08oRQY/luD8j0urPncnFlguNbulgWCvPWeWIUC0F
EAIPwAs9v6Ft+rHr0bxlm+k2JMyv+pVjRzmgEwvyF5wECIOWz+6Qw0IXh08Fcw+dFt/W3byxu2It
zFaOBtIdIKTBuxk96Oe2XK3sZhl+B3bvVba2DZmxu+7WqmsAT7p/LCwfCtDWQx6G4OkzpeH3yAKm
eBzEX86IU+4ThtD7DXQ3IvqL5ltIfQ11HoZmMLTiby00Ys+ZzdjjpF6zJCdlebPhqP7X0mKBBBpa
ZzLB47T3Nt3SNymfYG+61Acf9Tx9HHUDoiQpnoCSOKq38sQ98QYIY6M5Z0a4TZv2jabZ1uEFoOvO
ym1tK0JF2EC7jDy1gclbbCNK5rpNrIEE7ajn3qRzgJgpZ2gBbbogaRnzi7LTPbeZzSczaboXpo+T
ZyLobz2rTkcvtOzK9EYe1f/jwPcBpRH2O8La8T13RgvEwI1zZ4q6OVqOVr6ASDPbGFEonrFu2S2f
cbZS8FJvJrOKD20fggcmnDjfkZAWt2GGGqFnC/D62DG1Drxu6y9gkcpv3SiM/Sk7zG13rNHg6US+
k/ugG9hH0L4boeynbcYo9AvLuU2jit4jHkSSm4va18Gt8xRDfXJTanp9azg9e2SNE/1CHOxsmZs2
uzod5l1aDRMIzTv2JgYEvp1VJRtEVfavqbQTzy1T4hHRaT6lzbg1QyffATSdPI2Jad64Ian9ttfn
leVSnRHMlogFpB51i8rL5MQraDWnFTqX0C0BSPtTFflFuvWv7yelCbQxOAaSuCDFkn8/MdGEdUwh
6MUCK9za0PdMcD/w9Gcvvl+3o9pNYBL5187CwW1RRzHaMlgQp6+x2MbNFlqMWTpskhHir6JFoWAt
f6c6k05NLmYP8AuzLMGAELjDDuBDa95Fa6qi6tlzdDTEgt0QGa3z2asYMlqj2yN21PHkSSqkvWPz
MA/pV42uMT+rDnHJJYZYGLc4AHrntjRRTn3fpDhiyQ2p/44KsfLkXzOwOBvygZttJmBAH/zwxpp2
1z1A+XmUCJBPRf/EBQlAb1HBI1KawOhWvzqz/9KVazwDirgUDyoomQPhIz1t8VKYK26MrjAIHsLh
AUziQrcPZfE61Y+avgbHVHVVwRjkGEA4KjtfF9NV9hPUW3KONAxptwiIX0AhtAOv3B6AjoPR9V9S
CH9Ti0cboK5ers/l7zBxeTkBz2VZUGdF7mypLzm2TQbwH6JVs8pqdNvQ2zZ29gTXYQod97nJmGdk
Ah2YjvaVjMzyYjfaIxMwejwCo8TKr5Gud/Fr0FCEjhWQPSIIOHdNEnddPONeCKzspgZyK2SVJ6If
rtn6IfTJiJH5sbhP9B/X7ao2OJUthzKyldm9c7NayZlRGRMJuHNL5mPU3jT9yr2sctpTE4vjUfSG
mNkwEtBivbb3ebISBK59fjFxM0K9ynRxHcfdu2m/fzx7i5ron/lZHICsEkaPhl8SkDc2tr4Vmf71
BVj7+Yvjz6RdPk0tDPDxYOmVh3fGypmkOmApXuYIjiDl6iz7ro0yc6kGlD0QCZ3lDQmn+3YyII2j
a6CJdNpPEMFLKCoIa/FQMkA7cO5SFbfnupgJQYGC+fE8Ybvomz7bXp831aiAFJECIEgvgd/n3AqP
cOUKVOyCxCi82nhynHtefMuyl/9mZrE84VTNoznBTG8AIUyeTPthxPvSiOKVA0B17srkDBqX0I9/
cQ2Cy7mw40SQIIWe71QBq9YZEOoCIWA54yQI2f76wFR+hzYmPAPRJYfG0sXAsqjkhivgdyPZDEnq
URx3/8nC75bzk7CI15rdTZNOAtY/j+0rAOqf+T4K52Cjc8GPsvAzh9EEwYOJnVO0/siShyZNV8oE
KtQvLieCvjUK2qULdjVQmzZtVzVGMCUWewlHN9raZam/5mM9+KWwsjeD2ZavCypeem2KjoUg0yYl
XehzjoxrHSf1a1Hp7j2II5PX6xOgchlkC9HvhvcoYqfFBNRzb0ZDOhtBbGb7xOWOr5PunoT16KWC
37b1ajlX5TS4LHFBoR+JXtTxkWfOJqBW4TRoRtq13eH6gJSfl0I4kopA6hGc72mHg3RBq2PcgQVa
CuwfcbZ2FqqmDKSs+P2WbDlevt247bY0sUMSaGOQlt+MyNkIAMZnetMNnyDtRjfiH1vkfDQTtxth
6RFGE28g/3LIebYyX+r46cTEotZTD8U4ARZPgtqZOXKhZXmvVSTE3DECYrJJ37G2KA5lOgkAS9Cg
bsg6wscXDe7wT/y+BF8AHp1OqDawINMNqK8l26FYOYPlsi9DI+xA6KrhvQ0MllzUk4OEGNjnpTnj
EQJ9Vlo+Scw0VJuvD+N3uHdhBUh6VO9BTYX04rmVZrSrnDugRDCGwvrSFvbgjeAYYB7R5k54bOh+
Rr0oDnOozx6frGiTDOlNxu4Hk4JmfMhpuLEqzh4iVwPdJ+lDukGCqq68cjJSHILc/NKgur0FYSaq
R8nUbDMQWLReaCBngcPC+jnpdnyc4x535jRlyW4aLetd6KDtjbg7bRidym1vVuRJ9GnvRUTUg2eX
4YOLs1t0YhNFe63d57be/R1PIn0kc/I/wuroLS6MYsv6sdiUwiw9J5/yWxx3mTfM5bAj49x7LrbF
QQ/T/Mf1eVXtaTQwSxI5IAcR6J9Pq5l3dluKzArS9sZxb5ADuf59lXOgL4PI2jeqKMvvp70xjAXF
+z7EY6VuNMBTrWMKhfrrZpTDODEj/37ig7lRmm3C4IN6temo34uVl93aMBZH30zqLCoIvs9Qnukf
GHns1rhUpQOfO7gBRAVaRnCNoctu2YtkaGM75DlYTHIzso9uBwRMDLzoNIOTIG+d8TYZh86vxcC2
1+fucmwwDI4RcFfILuMlR3rORscATzMDswmeNZClt9ItDt3rRi4X6NzIYoHmnAObnMNIWu8530TO
ygKtfX+xQE4iuBnK7+u/+vo5a56v/3xFF5f8/UguI0OPLOYyDcKsvMIEpgxggX5f6nQzVJoX1jZC
9Ka944O5JyPVPVC9Qy6+L35o81pF6jKihmW0zyNda8vC1OKYBR+I1qWDRQO9FkcTTwZvSviuLvhz
WLUrLnE5m2iHQ9yOFAxS3ijjnG8nogMTNgubBhbdieo5XGumvxzL+ffJ+fftchgzaoMcJp7u8E8D
cx7ZuYl/fdHWRrE422I6U7OVo+DWpnjq1mDHl/tGDgLSIsgGAJv7OxF9cuaMgMwCFopBzK2H9Edb
vMbVyq5RmmCSMAtBLsByC6/maecOFRwrmOaIeTkZczTPIYdrxvvrU6VcEJCuArYGHCjeh+cLogk8
YxhQeYELQtYnM2fJrh/C9PscRdFLVc+f4AFDXAzMKdTe4WPLqAT6BGPLpxrnafjC7s3h6/XhKFf+
5PML/zVZq/fOiM8bhmfckrX6s/LziEOAnJBpPmcRi9B5cktGSxYA3E/rQ7rWs6T+PjrDILbrgLR0
4bjEKgTqQrg0p5tSAwIz+vsT0wMy6n++L+2feG5DpkLXWnyfoV/93i1XKotKrz35/MKZWr0lQy3v
/P4vZ/KYvs/XuIlUFsCbiMMJaWmEL4uzEMFZE84ztp5wjsLYmyLbd0Ks7AnVKpwaWaxyGk4sYiaM
WMVttcnGldSVcgySu1pqioPGd/F5lIDC2LEEC0znCynvGrKZ6Pbj6yxhMeBdRuEats7XWW8EqFYH
h+H9cURMW35mBFKGABLyyNov8T0hOJYApxVWoBf+lLwm5cM8fiKuk+QHOGVli/myJg5VBjYZFOEp
BKb6HW2dejsMdXm4Pk+q0w+Bj4RCg2H0ArGANzzHxeuCDi2CFoFG43sQ7O31qLsDktf/hC2g8pAc
Q3Yb+b7zNTHHCcKBwO0FWu/UG9AW85vECOv9nPdAnxEzNh+vG7x0Y4CsoTyANCmBgiBd7JUhySAs
Mrdm0DbHxDmsXbKXbiwx3NK/MKRLfiqw/8eUxyUNRnPYQDTCTyNj585rlRuZ71pGxydmln1bCdfB
hzkLRAxa3tr7ioU8MAejeBvjggRRQjLg8fI2Oc6lmECyP8avn5hGFOR1qPwA/LzU9mu4FoNCDOX/
EHmcYtwUzbTiGcqFOrGwCIp6rY+RMbLNIH6ZkkNOjv9tAItLJWz/GUA6p94oNnmxxlAtPelijU4G
IAd4cq2UAmBnfbYA/CHxJq92RoPH9IF+h/j0h48FOB2CIkdS4Mko9dySmMosLnq8lZj7wznGxrfr
U6XIK+L7SMIgKw8m28tCHkdR+jdZbkheuvYNpKjo2Aezp2dFfMOnCZ1es5egkp+itNsbu86KvYf0
4xla/IrfyHGQC0mOj/NR8on9n7Qv644bR7L+K3PqHf1xX+ZM9wPJ3LRmypJl+YVHtlUkQBIkSHAB
f/1cerq7UhRP8rP7pU9VZykjsQUCETfuVaJOUXodv3MLweXD5VEu7TcADlF3B0cJGnxnk5j4ghZx
y+3joB0Je9Z/HZKD6sLUCgE4Gy65+e2T9Y3LGlwexx55V1CQrOzn6X6c7TbQ0QBJbXtTjDSnQSyF
DU1WF8KoFJmd3Pw27slX9O0EuQW1rW4t/7/g5sBxjW5nvLyQJ5lfRKTmdm5kwgfHaBxV8Y571baP
ya/va0wV6gvTfYrQZnY5aKqyQCUG3QcT3KIoK/S/ng0EWwsAjXDXIG3BQ/L9lhKpblZtSYpTIT5/
V+Lx8o5amKQJ/zmhfAwDfJyzkEYCYGhmXPGTiV6ULuLmV79bMbGwad+ZmO6Jcx9TFCyxe5iwtwQ3
QL3CI7LgwgDLnwCE2Ll4ncwWwJMcdOteW5w82h0ghhFa+hEUiEjvh9q4vTxba7Zm/j4fKJQ1ta44
kXRDDQwnJK8u9DPNT5ftLOUu3g1q5vl1cPASXcri1JbfcaSCBl2yprilKrly0FeT5ECXdaqakE1B
0/lrbN0LS4Y+eByaKcmInqu5GxsUGgSSpji59n0VuO3Kki0P7+z7Z7tusFhRVrIuTprY2vGT4d3Y
AqRL+0mGT6aHytrY9NZKVh45i6NC98jPGiqigtlGxOMEYDD0O5zS/qrauGLl6xc3xwSeNYBkwyNz
Ompn+9zXqdkajBcnRm47Z0SF4pG1aPCHkt+Q/DICAD0ceIQDWQjwOejh39uqS11USQ6qqGIItVYL
7LRd8WsLjgG3KPJJCD/RBzBHU9c1AK908HCQwH+ky9saKRNivVze50tG8CyeygOT0pI1G0au1V0P
Wa/8lHYh08OMRuPalbZmYtoUZ6tSUbtWDHyyJ3CLRqx/gpxEjRLE5XF8fI1ASuJsHLOlz4TGC1Fg
HHEe2V4AOKbdbBFcX7aytMHOrUy/4mwowiuGLFZWfupVG5bZj2bwUbL4TtnO8VYWZvGEntuaeQBN
+aIiFLa8UaCRRtsQgCQh/xKornpLW7WVXvtqJCJKfHUkOXpf/rOxzjyEC+Yc32JOflINDTOka2p5
U9W7ROwttuLUFxfPsjzXm6QjUKd6P605Rfen0WPxBgsYTvOudsNe39rOipkl7wOa63+ZmcduBQoe
OioE2IipEfhMBNJYqa0vbnUbQTCIYX/WSd8PhBokLVJhYM6GrxKsPMr7Zqz1bS9O1pmN6fOzPWgW
vswkALInnkbUDRlKaiDsWrsgFkbiahC0wbMNAMYPHblmI0owjuf5qQOe0IXALR8f/fSXcyEIoc+M
zDwDuGA0DY23Obqc7jL6YzCuyjU4/UI5+b2NmWPgyGgCyIBwpJI7x73R/ABxVqNvU8B4/WvPfWnW
SJSXTi6GBQgeFMXB3zDn26pzk9eZqLDPUAkFPUQZX8nkmqNI2TrfHPdFanuiRVq6uXxgp1Myi+3f
mZ2FRiwnzI0TmG0Afxqxw1EKHUJDBX27kQa65dbC+4WdiKcEItfp+YobZHZ3ZLaf6cizZycjj+Aj
gLpmY+isiXcuPFneWZltEulVtImVk52QvzfUwbUOTf9a+1VEwULUjN8uT+LivkdZVwNTG4g35kWc
znVqUTKSnbjxp6496eVdX65EDmsmZuvE+1LP7RImynrb0u+s2GhrUniLW+FsFLOVAVanKXIXBwtP
jr3Ov1rssw/djar7YfPnnF3xeCXyWhvTbJEG5XVo/WT5SSvdTVW9Ns2Ba/3KjbRoBEpeQNFMpZ05
lwTRu07F3gDval/zeNehdMjd3xnImY3ZQIq8aTLZjvCueYh+G1lGkIf69S2GpypeF2ANwUBmtx3X
M+oBhJGdhvQh52DB+dT/Ov4cCVkkJ9APhUTwB+AtiLQMSIa12cknoIY4GGJfdvfxsIaknyZj7nGA
OEIyBGnSqaX5/VVEsqQDxqXLTnYXim5faA+/MVNn3z+76jK/mhrIpu8fnrv0hZRvnlxB2i7tqfMh
zKIsahS93TOV4bUasfauoNFvMPdjMc5GMQuknAbKE2XRZ6ex2SS+HpjZQdI1X7wwDqT6JxEiJN0/
1gZNR+kF0CTixD2QcyktqrxrYawBEpasoOziTVQgAJfPb7bCaZ0kthtx0uWV0PeWOKh05QAuXCoI
0H4iK0wHOaqZ6+pIXEHooKmxdbvItPaZzEHu+CNVu8t7a9GOj0oqYPoTDGu28CnpxVBytABYfh1I
5QcebaGooYKGfLlsaWnSIEQHIASYzTwIOL4/JairFixutfokeBZV7JUCdi+5seIclwIdcMn+ZWY2
cWLghpfKHgPSqyhlDA3LJShwujAxN5lq90XqBb0wAyWe/7PxzVymqkk/KjLWp3zMwt65Kywj4GuJ
+MVJBAUdeM9wK3/QcnKFnTjliOWqu+Gqo/1uHJ7i+tfjUbyzUZub1EHBEjPzzJaUlWc5sj6VnzUN
WZdTjM6ny5O14DKhGYG87pQ2QHgx23bAjZj+4GJ795k6+HYeoeNtJb5YMzHzN4iWzJb6MKEXIANP
hh8GsHeXR7GwGqj6+SiF4woD6HS210ZqtIVXpeKkWL6vm+LOUGJreWvpop/p6NkF887ObGvluQG0
IV5UpzzP1BWA5j/qzgWdW1mYN5lL9QPAKkYIFJu7UXYfB1nserfSct/MTrNPItHsfZX23dOYgIKT
EQ5JQmGxTe+4b6RiLfRnIHFQa1V3bY1Ffqit5I21SOqNFnl0hLDCxmQ8bAbvM+06+FTX+jRqzNwR
4fr7yifx41hqxq2XpPlnS+c0dBrfCHpbocFFGTQ0W7DjuCKOA73WKBIsrR9yfyz3qcPrrUh5D+It
z9qrQoxb3tlDiMAg2RtOZUYoMpQQLKDpY8my5jAWhhamvW599q1cbsAe4j4Ch9jgUaO1z53gbRg7
TrtJ0trHp752n4Iz+9rTK1Cbe3ry7GuJgy5F1WeBhTYrgKunf0yYlW9KuknLK6iZZVfop7HBXuW3
93Vp8assF+DtgHJSMLgMSa7BIDuaOVroqppGihugDswF6Gxay9tc3mMLDhon0PdQskLpACSN792m
LuRQViItT2750mX3zTgEAq+mtVB5zczMOw8VmJizIimn27kogjS7TQF2L7eXB/MzjzbfyXjGIFYC
UnGSp34/GpUmCcEuKU+FNbr72MogF4iydcgFZ4FtDmQ32pREhuAA53aCBp4xFMFAHf1KOrU8MVnQ
vSlbelNAsyVsU228HhyZbUaIaTzIwmThUJlWSJUGvKPZ1pGRyDwsvWZ4GqTt7zjtx8AQAispqtdK
0reu5WzXD367IRoYGRPhJWHt2wLdrhDEqxSqwagSeUFeGDzU8WQKdKM/WbFUAee1FzRFl66kpadZ
mM/SuV+Z/M5ZbsNJOBshLS9Ogr3xZMPACKOB1LbqD6m/FjEtvCuRWP2phglv/AGcmLiNrgkWVycD
KBJHnQR5NlHkBdXDgfk3+q9TZoFcHIACG7qvC6xxlW+NFAW/8sRqRJo6vWNyjVtowfHDBCAZoBlD
xPkB+Dbm0DN0s+rUi7FDaysjW8mZF61s5YU1wuNlottwcTbnNxiraUkBBC9P9YElN5iq/+zrZ7eX
atKkGijB19uvNz7/dvnbl047yiooRQJVPT1a3m+wlOqk1VqwgSeNhLiNWxYBaHTroIzJDXKQK1O1
tJ2hFYimejCiIHKYbWcLVwwlfQprJUNGZp/VSSA1RBUsJHKtYrRsDAR6qOu6gAnO7mSLcrPJ67w6
cQHh+ycbwX/io4FC1EHjreqrTHXu+UkFpvbf1mY3M/GGxCMOrPXoh0/jMUhIJL0XT5wS55MoXhKt
Cbri9fLqLR1ZdN9N749p8ebJGT3twTfQ++XJ4tAO6g51WwSxRUI57OmwK5w6vGxvKcw5u4Lm8aCK
DXfUVcxPzZhsiLoZYqA01pqTV4zMYRkyqWVLBhhJG+3aStihJ/qtiMfVZpD5igEMAeFDKNTjBYfQ
bbb1AdmwtcbyK/CV1lHny5BLuauRPr48Zx+24WQGQgp48YKI40MMjTRQ7FkZhfyhUwVZe++leGFd
1QpVYffxsqkPhxmmgIVF3R/iwvBFs3DddVA4jyFqfQQbRwIUWHbgKQlY5x/SfI0G6MPWm2yZEHRE
Uhpx5vz+xv+fVlRwDAsd1FXUF5ukQD1420FrlK7cgtPZeXe2ftrCJke7H2Ty5nku5TDRWUkmjp58
0gQ40szfWCMQIv/bwOzwjikoWcaYiePQkMjrrnX2YqGtCoJI5u7yEi3thnNLMw+IyLfUYg3TZn/K
+qjCY7Tcxu1hHFa2wqIdwFmgm4sXHBzEe78u4k4ViUrFMTFrFLB7bU/zGJ3N/DhaxrU/piv2Free
CxYJRHMe3hgze8RJc63sMK7U/M6177pWBrL9piffL0/fh12H9+4EsTQAREQib36jC4meBrRr58dR
925cCJiBSgRciJ/6uN2lOblmprfi8gCbme8+2HQn1maU4qAOPMdRQ5RBjRXGdzTYoG/12tHDskEi
pnRckH12ibMhOU/CtI35IVYuYkxVl89eEXfXPetZRMApdAViFbq1imSMOouikSCzmtD0c7bFW1SG
tdbhU78D8xx3I6vJn7OkB1lC6hBIpnkdWPyICcA+Mz51lZtsmrGRgRfX/aazenHlCYIHSEyMoB2U
vlNO5wSjTPmNGgnZGJS2d5IV7kuu5WTDwD6mpISkMzZ6lW0bPcd7SEIR9FM53Oh99lCX7uE53Yyp
c/BcEeYP5EDy/uQQ40A7I9+Ae33cVGMH1kF9ygr0aMVpDbsIqVah0IKjDckY/N5hSFhEexqHXg62
w6FB8wSrlBYYRq6HaVE2gUs8c8dUocJu7J9MQmREhOlEhd9U26YbW4wIvfJU1nYogLfZGSx5zPjo
bCkZvbCUDcgr2rgPNT15c2UOKTvF8w0pJfLIhUnCAqxRYNqL6y3pAFgxBnxgt4RFTarKQJm1GVQV
IoIByuz7UvPfSurwQBTK2ppDhcKYZ6WHnkGcpk5iC8IiphGIuAVbZK4raF/n9VazVBqkBjXCwUYR
TeuA+iWC2oHHoZlTtWMcmDZGyJzSCDMnzyOOn/zFdu30qi0gX163frsFPQ65R3okTYLYG581jbIU
muDOsGt8WaMi4nTXPlSgcLQcM2BstPZM1c0GdTfQK5c5o8dGmN/VYGsvnrTlQTCQxqQ9cvaDbq6R
1//E+75zyZCx1OH20UyEkwF0+Hv/MsZ5FXdoUTqmTX1jDyIAkeup6l4a27mBtEnASnKqHPPaZXeV
C6LrYidj+aDETtPAc9Hnm4KaQeEw7ID4tqj9iDV4AIKkladgz6xoMKos6lkS4G0deMNLW/zodS3o
rSEc4V74VdUlmxaa44gNkuwu6W04uDyw4sdEdJtY3Bsp5GCbHcWLqbLsB31o9pdd0QcPO80AahZI
wTlIzGqzdzJXOa1HNvBjU/0wpQyLjm/i8VuS3pHV9tsPIdHM1ux+ciV0SXW350eAyQ1gayDITtUv
t9rPjMyuppRYaAwtYaSxn938U+O+XJ6w6Ud+2DJnEzZdIWdvWU3qFG4O34/8VdDSV3/tzlszMK3Y
mQEnLZrYQKPoMYVTGtEsG10ewIc7bjZBsz1vW6AcdzsMYKgRJDyUUEGrHxt7ZV+trfUsiMs5eJ5b
hZPVunFYySqAqkLUkJV334qVn8nzs7mq+Ng7BcFYMhE24qETn2NrJWpbma6fqIAzE6a0kVYcYUL8
qXtBVt6QNjLWOjbXjMxOoedmJcTRseZ5HFBzq9P7vA6dXybQeb/yH9K7BYfaWt/yI2lDm4VWGYBi
/vLm+ogWn9mYrbvwi9ZOmcbR26pZm8wiyLPCy+LG9MyN5zSQtHEN0BK5GhS8B2KDsA2Xb8nzfMOb
5lVkxXc99b4gmb7mGCbLHw4uVIiA3zBALqvP9j3XlZ9bToOFLNynpAa3aL8ZrBfEF6BQDn2Whma/
krJf3J4+Kg7AUSCjPg9fVTtWRpNkfGJba40tumXzt5X5Nj+OCmVaYGEMYL8BJ5x5CyCjPWkMTnZ0
lTh48tpItn1yg1xOyIGQLPm2qb/Y9VPPbor22hnaFXrtJWcFhi8N7dJTw8s8a1R6oHXoGqM4xu6x
NWnQQVbn8gjXLMyWrc0GpCE6SBPkZlSPofzlyg027PkIZhsWcR64CNFYDjnCLhpHEujl7vIIlg73
mYU5uczglTKXplYcE+MqRR1BpCBx18wIbforrn1pv51bmj1fGmV2g4naNxqDxk1pOBvLhrylsQbY
WB4QUg4uYgdXn3cbMM0TdueYxbFttqI7JfaeoS1/jZJ+0QryqkCqQTbqAwWs1hYyI4mbHxkI743y
tR4eSu1Hqx4ur87i/gISG/JtEEyC7Nb761a5vJcZ4NHH8QthYTf8zvaFA8BrD7IsljWZP7s+rDhp
mhGgy2ObfGL8DptxxcDSmp+HsDMHoFm9XvuxRLjg73oPfP0brV7ZwIsmwMmFRgBQU35IyCD7bcQ8
1fmxT0OvDMkQlNpv7FyId6BOOpUdP+RhCqvyKtdHuJDEd2NxqsyX2lipAi8t9LmJmSMZpKZI1k2x
Po0y1LfWgLWLs4SdiuwzAI4f0jtFOaat5Sf8CKqloI+rwPIlnMkvg3OmCxaYEDhbUL98oMaQwmoz
lzB+BNpoUw0H0+Erd/hPEvcPN+WZidmRaNoEt2dL+RG5NydqakcdvMaygtqQbYS6a7ozFX/qOc6L
HKv+Fjyuxd5WfRMZrAZDr2JeMOrpVzfjfjDaSA+JJkXpKU/ycKQ6RDrFQDfIRzgbt0fpdPBiFbk9
VFMh4oeHo+7+chP5bNKmW/TsFA7oy6Swzo9ljbVp7tvmVxHCPw0gq2fh4Yom/tkt4nZZPmSuVxyZ
/SpVBtnGg2bkKwuzuIPR4f1PI/Not0OFEK3eMDLqmR44BH04idX9lhEIQE/aTjiIM3/C6xbxRJly
ZES74F5DH+5lfzv9/cfN9df3z44hi2PJqgYxEV7HCd8N3jaO+vZKf7lsZnmu/jIzWxDNjPuyTTCM
tvgWsxvb//Py939Uov+54v824M06BnlW9kI16LvK4vIazYNRZo2b0WQPhdAje8g3oO66ymLNDY1x
2KQO8mBWubn8IxZdDnAn/1yreXzpmq1s4wrdv7m4h0RtoOKn3l6rCS3OJFDvqC2g0AC6lfdnJ06A
AVIO56CnQHYPiQjTXuPeXhzHmYkpFDg7nlaeGXDNNT9qSG4NQxvE7hV83MrOW7My29kuSztZdRgI
eERCcMWE0I4CofT28pqsTddsfxuJsmMjrTBdY4TApf9lTbRp353N1Wxj+2D0BpV1yY98eM78HKnT
K798zNZktZairzMzc1IS7hXw7ODmPmZIBQ2lEYwJiBeNb4P5Gy+Ic0OzmBVVBiJ6C+OpzRirQW/E
SL5fXpKVhbdn9xmNAUVpKoyl1qtNlyFcBcilYN5KiXvZzF8PzNklU8BMYfR4YOrl7Yj+6Nx41Onp
8lCWl+UvG9PuOzspTtZLMx4FP3aGEzB5S4gbJrmCJsIajmJ5H/9laRrtmSUqnaRSKUYTjy9MI89y
RE738mDWTMyOfeL6tSItTJRq7ANSVw+ydPeXbSwvyl9P8NnaJ9pIG6Xj0DdQO/qR1lu5RsuxtCQG
8sdA+Llov56zYcV8SMrMwAbO9F0M5naD3vl8k0AT4fJIlu1MREHgA0fpaOa+Kr9PfId7GAmqJm1b
hNLpwNd3U/0ySzE8jIG+5X8ZmnkwYRHZ2pUDD6bd1G4TcpX8RoxxbmHmwwaFRAS0oeCJ7SvoDeRr
ch5Li372/fMXd1xrvcHBHHSU7nfNeDbFdd2t7KtpEuZhzLmJmdsyqF5UKEbheJTbrkBWS/g3Dfx9
S17wygxF++Py6i+dFQMcAihOTipm3uysjKhddC5qc8eue7bBjWzxr5cNLMVliCxBsgDdKFBJzLaX
30lCC78oIYgD3Iy969LXtMui1v/Ggaa5bGtx8lDTBfwPzKxoqXrvW/oeKrHMxoPScK9ZE9k0IK/J
znw1jJU2gMVZOzM0fX7mxEzKqp4ZMOTVAeKjYdz8xkAccM9PIIKP0CxUZ8Tol05xBFlpFJtJmFdH
zr8ptw9Jvyfp58vmFoczCdlBeRXEZO7MJ6Nmnekl95HfQb0veXLzH5e/f3EPnH3/bJNlhQNtCD7F
k6hckRAh0uBvM3FfrTFiLx7QM0OzzWa16AqlNgZSUhWUyYNGeFCuoQ7XjMz8mEE9KKe6MFKr+gla
CncQLgp1sIlfnrTJWX3wBGhxBVccsrwf6OJiaObpwiyQu1dsm6HMWv7QxmIr3BIs/EXY2HyjsnjF
6OJlcGZ0tlKpw+ra6KbMsg/ewCJSSVSZPLLNJro8usVJRN8GlGmhsoD/fX+Cat/v4m7a4VK/sxsU
BXe0XTmki2NBywZyfCBU/oA8HCxZykrTiyNHYSD2b2ohA1rce97j5aEsnp4zO7P94DsMkVKpimNF
wuesWpmo5W9Hw4kNiix0Ts7OppaouPWSFt8u9JvBUo/EUyuh8uJagGPhXyZmi95TwNZEKvH+/2Kk
n2x5w5yVpVizMDuXWqeEPVawkCUnSOR17Y0Xr6Thlk1gFABdgdRljkNpXUatknTFsfO/aexzD8S6
fP6dhf7LxLRUZ14fyibAfUII+NjrV1nxWnUryZ6lE49OEktzIM4CvOIspiSpljtegrhVSe3gNH2g
Rj/y9c/K/rPswU10Z7e/8+o7Nzk7hkghE8kMvJBpIm50UUcFQCLgqr2qB/Z0efaWFgjRLKBCOI8f
tYaTUpdoxhgRnFFAS8Sr2ZgBap6XjSydFjRoacAkAXf3UabXbKA9XWIKPSCOtco5JB5fizIWbaAq
BrzdJHE9j2icpG2zPBb5MQuMcbeKtlv6emhHTJLhKE58kCORRWfgkZQW4N16tNt7Y+WwL339lHEB
kbgOItI5RqwrvA5IfpyTJg+KIYAC+a+vwPn3z5wJGaqc5Qm8oZ1vPR4ALvRr34/+f8hrotDqQ7gd
cpuzQ4IoUm9Sp5e3IKkLXO9b2a01xs/vjbmF2ZkwGegc9WqQt1m/16o7x3+qb7I17Ql9vg6wgscW
UPdYBAPA6FmgPxBf+WZP5a3o9XujSrYqTh51k+/y7LVIPnkpO+b+lLnWrwj5bJsvgHulQVtkKzf+
h4Tj9EMsxP/4MSgjGXOtkhy61vrgeu1tLPxTofmvksdtkNHYCtqM7TTDOQyWtQcn1M4V2jczzVLI
8Dpr4o9z5/fzZ6CUDbYf/B648PfO1Wt8AQgPfoYOeS3f9XddY6WRVP3TUKWALmUo+3t2kQbmCNm2
y3vqJ03aeayFwzA1ifsAuVqQD583qiagtUbXZ1vfjsAq7+KuLa7choNCx1OhS+Mdcchn0Pd6t5Vq
rmJmf63N7s2CeJ0+tE9dAkQT9eNPmkcBMDcK7S7WZb2tUZ/dxKp/yKElFeXg1AdSb4xqSg6pPQbp
MGxLd7wy/fEO11noNnGUtxR1ioHvWkdO/yADS/nXYizLAEovb2hMvbE7nUVo2GOhl9DtWNk7CqBl
l6H01IhkqzHt4Bu4KrT2U2G4aUjc/Fuit9nKlH3cvghGEFkBQgvtKvSMv18uv41H0xvz+rb5XCRX
ZvJ/CIf/93347+StPP7f3Df/+B/8+3eQRdY0SeXsX//x9Y3XlP/P9Df//m/e/8U/bun3umzKP+X8
v3r3R/jifxqOXuXru3/ZcEmlOrVvtXp4a9pc/jSAnzj9l/+/H/7X289veVTV29//+F62XE7fltCS
//HPjw4//v4HmDXPduX0/f/88O61wN9dqzpRAKa+fvyjt9dG/v0PT/sbulmnbhQwrEDbfCr59m/T
J47/NwO71wLUHB3d4EnDYvCylunf/7BMfASquImV5V8fNWU7fWT6f0PZ0p18KJj9kGnS//jX4N+t
z1/r9V8cYWZJuWzw1/hCLPlfh2g6tqaHnjWIC6CGCKHBmWdWhGdV5VjpvqkheBu4dBw3NM7JLm5B
K2FWeLEETm6Ru0GO7T4z6/7gQhgbkFtB9qCbq677ust/5JVB7vOkoUc9zj45qT7WISj7xEYyoR8k
YAcg7nNaectYVv8phhHij1mtx5HNc+sN4rtNEUBpgmyRy7KAhlUuWNeatEvCYhAgxh/Mz8JTlRaU
VUyP7sB5HjQ2ZTLwY259SSw//q4Ln1wxkMdWAW2sTOALSXzPC1BdN449gspNq4OiTPaa3njbNs/v
3DJVfVBK23iuKLPedEqTXdOnfKsZRXkwBn84iMGt89BJNQZpNdc5FalrQnTCGDc1hFKeU9o1B5tq
3hfP6f/s/KoGjrbLq72GLkEZZWYCDuC21dJH2+X5lVaaE4y8F9+bonCi2gXGyxzSewUNtdC30E8a
JSPfo0v5G60NhsbLaoywAVP0+6GNwy1NIEAdtkXkfKOZSkESo9ukFDknljjPknxvxPRYGsC+D/33
ryT3CSgPEifwqkKGbZ98bUhm39HxFkJ1Se289VJqoWD6g4qrr5XLvlQS5H7EgM92igbCxAbaflqq
B5B5Qvuh52xGLpKA28MARfj6W+9XgIk7gfBd0DKyMn+htHGDsfbIzkvprV2Z9cYeyzDjxXXtlPKT
mwn12YKYZ+bbGw7qmjgZ905hYhb7jaWpfe5kKGZ69Cp1EuuK8+RH38uoYz4oqtrYDgvxVWdsk6ps
1+QeuRFMJiFRfRWk5cjD3HvDuw7IufrUGk25l5792lYQHxCWF6B31w60orBC04x93Mxqn/XpFzTb
fU5th+aBINiGQVp4+1gzN04a6yFjRX8AWAzOGu+Ydq+lUOvoHeUGQ+2OKsxGZnyvQHsHcHPsQzYM
8F7anYgE0j2D/gEzmvbgg8QfbdYN+nIljcq8bqNC6fXU/ogNYRUq3cV24T02Wk7R72m4gWNlD6OR
FmCL7TBhomff81RzAruvZIiuRnLt10a7JXbs4tapqXnd2+0DddAmoynT26CJotsyIisjyIq023AT
ki+19QkKsOoLsorDbuiHA/UBHldls41tRxxQ1ZOApeCIjU0Rf24Ts3iW9oOdqnjn1pLtktzxP3U5
QOzgdXBVVHi0Plb4ZFNlvYD6QmZaASm8DCvS1U8jZOcZLubI0jj6Sws930qnaq9qput/unGXHJgW
h63mtnt0sSb3WqoNUSnTKtQlbZpAZuxUaaK6MqxyDL3eN1+Jy3hEquF6MHQAh22+z5rioU8A+UfD
tjrEjXBufS1OQHlY7XMOF+IONWgPc2DKmdSeUNRGA1EhmlcbVSyW22GeAUiG0BW0IG04tv5dDZmH
vd25exLHkfCTu0yRBKeElxsvq/xgyO9zXvzZkLQMzESAVhW7yu7QcZBo/RNTA/ANIoLLUQf80uEW
7WzPVEKslnrsPmfiJTExnKLurpqeftJbTGTSGREDOAJY2atUeQfe8k2e34xufBp6hmzVcIVeg42Z
pJ9VXtqA8/fxndKHEJj6r3SA3nufemVQ5NVnCuya6eToKeZvJBXQL0upk936wzjuc8DVKcR9Qr/L
8Ku1F8cRyTVaGBkkf0Or63Ucd1eSUK9ZJDVyiz5G/abzuXFNcKlHEi3geVbu4rE1owIQBMjMZ9jx
aGPukuIWCJBNSdA0bhAwiuE9tCOWHvVe5kbamIPF2+P7Ird5OOE8tXFI95r2SGRDIZqpjfAG9Mqs
R0gHERFxmbU7UdRgyFX2F422zw7PdmhGqSKo5RZYsBzeT0sjgla0a8IdqBu1zUsmmhdFJCDA8C1R
bid3zAPozYRib2hSq9n3ffJggqp431q1uB/d5LrMsk2a1jxMoN3+CCqq54Jl1Y1r16dB+0LKySGi
GadBwTjQPHU1aC6KO90GHce3hBWhWRNcM75zz7rKDrPM4IFlJxFaQNS2clp2Z3WtvCoEjpCffTXy
nuLMiU1ddQo6xpX8qowCwbKn/2nmyvw6EN0JtNI+OMLOQq3pvvh6zEOW2V+9It14JNbQiMS1L5Vz
XVsNuUejh8IGTqsHW9/1Pr9y5J+NPzSfcTrgCKmj7gbXKCNoHfNdxpqD29jJzm6goKz5EH9CksIy
odahWASW1/ip9M0n18/YoansITLsrIlYZ7rPsdZfT8z2gU6T57QngJCiP8Aye5Ckii6KRdtdZW3V
b5tKGGFTUvupqCGdYUoLaapa33nQiQliEjcbS6otCIyysM7kF6HFmRHgzrN2YJY9dI6zScF/MC3e
bRK7WVj6vQoNOvZWCB56GpRZs4fgrr6nWQrdqMYDpyX3o5TGGVQVGKjykiIDsbK786rqOfeN/oaz
/AEvNxbUyrx2jEbuGlV+yyrxFUoiUHhXCeCqVQbprGzcpkl9x93/JenKdtvG2fYVCRC161Sb7djO
4mxtToRp0lILRVKiSIq6+v/x9w8wwEyBtokjke/7rBA3BOGT88KhoiNDFmPbHYZURaWIyb91zE6h
uLtkQIzWaWIi/F3IeE80rGntRKp2JC/zLKaSEw/N68P8jhTwI6GrLria06uQafCaLEHQiI3CXrsw
XYnF+BeC07ZMkNPpIe3lRmEOvLR2gz5mXWHxaRM0eW2+/JjDeT90na4T6YoV1qqi7dJjMIGvQXV5
LQ20VFINyMeMaixBfZ3oPqpksudPY0IrhBU1XObmATx1nftKFLk37kdBpkPgeUnNbNzALQUiVouC
WahUk5nYYjSROyjaHraFN+hiRNfYuKsqWv1PCaCrIsF8CASk8S4kzZbgZgoy+RhF/Vur9whqMHn1
coOPkOq5BIySwVvk0coH6FubJMcRvqHSdm/XIwfnsGZJBuX7+tJ3jBSr5AK3OKuiEckEGWdNF7UI
tiBPbUbHWg+YH1D+e2JYg8vw7v9CagVkMEisiZT/unjbJYnHFPYa8hhQaPEIB08naYsxa/Q/sVCz
gm/phlZOnx0tZG01xTxypQmmJp0+9gh0yvr8mCFk65RaDAtWu6yQqXmDIlKWk52+DKb9k/JMXCA4
4Qa3eZ3uOjrTuIdBxEvXCaYi6p9k1y4lYLe84kyRT0rnpdzE8oF35ghJZIVUxqAiix3+Dn68Nn3X
p8c4GuB2dMATuj74o1HneNuRoqAg0SwRNZHWChMWCL0B9+89zjEtMu8VA6ktl1arYocgG30RB067
f8LT5AWliLjJDL+ubD7tnMOI1PZFK9X/xh5W+qvnGn+CG4xsmWmg7T4h+fJvsuu11l1+DHb9Na1B
dm7jdqk37AsNYm+6/yzyGBptEtJwJhbkXcvEHBMQI7SQ/v6lAvRxx93WopI4XM/96qPmaMfAtlo8
VnvGyXs+J99hG6jDjLoaiAeR/BLvCF6Bi2DDI+LR9dVfWmQzhzl3T7NZfsfztMF6OjLyBZVzWsR9
ixiYaJRoWc2245DsBwxgp5XMr2nqLn3vvDoyw/w69ZGpoWqOf/TQiXIRMb94Y76XhmJjH8Hm10rS
uZiZ2qFqJDsv1jn4C+shNJ0uX9RDnIgHZ8g/lYXfZBe6QmTwWbER7cfzV9yL9llIJutYqPQw5aE4
svhfaHFrdFH4nGXuc6V+VqK+OjrGQnxM990k4YjNHxVHwaNeTcMgtenUdMzptl8xJB5SzNTpMKJj
1fXQR43JmXs+qRVItHpm8wBbhW+gaHpMLMdxM4V/uyXB0L6q4xb1y8nPvAi+j7iAA9TkYXf15CTr
NWXDyzCuURl0eP5jd8v68E3j475C44p/5Vfm/5f3wDdS/UOQ4fXMNPJr5tF97IP6s2TDTdHwkcyU
41knG3wAcDaj0RKXl4TKJkk5ho4IkErrKHJ67BhsZ0di+wButnveM70/UW72mqy0O8c0D48DfGKl
TMVcLRkgGo3I2NnO/9oc7Crh12nvZZGhU56OCyY13OdU77aKFgQ14+8IobzoxNXCTfkrbDOvZJ1n
YG/CE+iLPgdKFOt/PZj0t1ZQcosNtz9o52UlImvsYyD9QOMwSIDFLG1w6ZC5JGue6LZ2c68xeRn5
C01082Fog/C7j81yZiG6D7oB44uRcAuyNTjt/diIheUN1UOhQ/kvkci0jJCCO8b4EYwB++h8rz+M
yAHCqSF/RwTZLx66s+MWbZFi2XgxwXFfmVzHXoHKklNIs4Prwr0gWE2qSToYPOTQQGvKjpkOzGUc
5Ekb5IPhrdOPxqeyiSwSsum8Ve2A0xNoITmmvfpeI+ShcAIbU44/TycaYRLDO4S5tlzDUMLVpqx/
3Q15ZKI/udGqg/Sm5CGmVBZBS8sgVxhNclPTdF6reOnUVeb6GrC9yWxQAi519Uz333xXCik4XjI/
5e2YP0SJrSUqKD8zO7yieWs6QcscYu+z5GQn92fq8B4WIFZ+xnZ5jeetSecQl/WQFhS/NaeIJfK8
MXrshxcsBqdBHz1U2IrxlHjs2nN5cghn/M+iQKKOO/LZLdkx7MwjVtS9BAb2d5nyZlM4KVeEOI0a
QADfCQSHKcKWiastSSnyp9rkLAQNKqygM+KaFqT5jApJSroru3mPz6h42UqF3hM0Z/pZE0OKw5x8
glm3Yfg0X2UCAGUKkqPOIrRY7tOJJ9PZjzHF2D3eHtrOi8vF89tPcEteYewmVJmizL4WYTwWZkU/
DZI3Q3Tn0ewhXCHMxOCcXweNTXMU4QwTqntRaWh/FB+Sak5jUW0yJ685TzAY2PuOAPbD9Y0NxFJT
SRA0bqf2Nc8lYi9blrIa6JW5bHMg36ZVrxffLd1SoqO3b8Yp7W5BOyf1uHe2wTYpDjYf+SljkT2O
Ym8rbUjWFtmAnlHVwUS9RMHBl+N/zEMXTaVohHcXRk9TtKt5lUBnz5Qkyyn2VwwpIWuCrhM11TE7
ozv0M4zN8ypnVzLtyHUiZnmdU3kxYYehF+9wkS8ECweiNbPaS21+js38YDS1pUSk0WnchDygT9aU
wNOGxt+yuaCW9B+tw8YdCOEBpfXNTzRgpqkly4p0C79oiFt1Zvi8MQRgcyVd8AlTM8bNOQE3LFnu
I6aJf20tPeSA2NFxAdvDqB+QJEuxkKMweTfaRzKYJxpNdFtCN0Ufpm3LKxqx4ODtU/bhZvfZbRjU
GEvE0WISA0WPlxuNll8bgOp6ksGbcOt5DUaAyQuAGbdEReJacQ2A3SMmKXkABeVVfBsGrPwQxWJJ
9Ronk/5d4VDLljnAtcrZVdMfmHJwGVFYeIXO+MkfZsgCUqAkZAzefS2jCs81K2gWbwUgTHfySX61
ChdBh9740pMBnHqQ60TFOuQH0qoR41vEL4KIXwjwMY2DtQ9bh/aLFJqHw+7kJcB1Ewy5KTjUjzhN
8keRwNun+unPxvyp4QBza59ikBrS8cFTeVj0WnP4AvqrtN43RURK66m/mo2NP9K3VA7dx5LHY0Vm
KNzjZLIFUlOCF3+jzwxVIR+ZSXDdW2bvKNhUOC+IK7F13o8g3nBAQcp7mm6kEFMa1sJPGzpk53BK
mt2RvMJE7yoXjeeJQZyR9wNmHUpfiQmeJrFde9Z1tVbkhjm1KySJ/bNMso8ZlUfN1mMtDumlHaAe
pVFf9TJ7TtPk16y227C5E27+R72i6EclSN0QlQyio4LODmHNAhRYUEb7eEwT+9ayBbb4NNnQCxT4
txQpiPiGgIAlHLUTBhcFXvEO+2yIEY1u9JLPtPuvjTZAh6vchqZnPf1NkRZfWSQAFIBWaKNChZls
nTBZJFBUsf1GFPX+a9nQXXfHqw7/8TBbP6261vsgwEf/SoF7ZwWJEq/4HYvseDmHYde048+08RPW
QFJR5bCBmSYZULa6aPaBhJ4jABn+N+qQQmBbOpcCOfUN41HDV4+/9Qs16M/I0vvw2dd9jqhaF4Tr
4xZvUMb1ITlM6fYmJ2CUXC3mE9+iOIkw+gWMF18dp8AZ0phBQiX4oUUYTRMsWfeXg6LhACHgG8UF
lhoP2dcbq2YABoUKACisu3mzEkCVv2AdGHVqKqE3C2QO0Kbs8Rl1jj+F+HkDoXK3IEwADHbKHCC4
Pox8+QES09WEOUQRxqupc6w2ZcwJYGA7mq8Zx2GB0+YtXiLQ/vw2pPKFoSzkuLt0fkHfODYqF31O
bnv2WmA1ptce/DLQNS+bbytto+mmpz649fZ+fPL+ENn2t5D0qvH8IqLMu+m2C86p2ruXdF8fVqgB
C29wJ7tzU94rdnInFmRpbAXS+z1gXhOvO2IeFrPWMV7rd4TRpX+kjRVAKgacLwTYGun8kvh2ebIc
U/vOl6P05B8EOpRc6AMROm0QhHDtg/zBsh2O86n/An78zsPtH474scCGNT8Kbir4lAsrI0QlpMjV
jUG+Ik+b5QW6bmaENKQzbi/pzWUPHKVehnw7Iud3PXrAgvt8WbFhOgv7rTgbNazo7rATNgm7nvJJ
ipO1D9PYP8QdfCdQiLhC5z4rSLpjKsJhX9AWYNPYooYuHKsU/uXYU8ghIfOXhwCfeoq3E0Zar4zA
DjzgOzSPcJqgLgJo9RK091XIIimV7RSbirixFbUbGzxMmNBn+454Wn3Oxf5ATTueRTbRRwyKCvDy
+N5ZwIhdjBKfHLbkN/ih4sIbvcs4gjxUO2rkTP61W0bhl4oP7Rw/zjlsOd68n90Y/Nel63Pg3L8c
U+7W73nNp/ZhBkNTdBwwRgL4+R9vyYtayHkFpJn7sivjtW3miYZFqP5FOs2r1sPnin1dVaHyb2sU
PInd+o3L177xE8LqYcQsZpAO5qulPUf+zJ7S2EOC+xzynykDixG420op8mOtq/KBYGJ3q1SFjLux
6v3omtjWPzgazPW+4niKRp7VYl6gAZbRIR5XHHAWdu5ZCaSYtMGR0ntci9ifRo6PHZdq3wjrlyuS
8FMhL3y2LRIXbdmCQGUpsPMEc+hrknnymSJYpZ5bLDDT1GmY3fuzH8k70IVNZuB31AvV8HTSryxI
H1uMmpsASI45SoODYUc9CnGQrXrg6TbhPgdyN+Jk8vVLmjx1JKE1UT5teIriqFwMWxHR8BmRadM5
1/neJD0QkJmndY+5OPDUVgc22B8igkEMrEbSePjzq3VRTRTqq8q9E3bUuyrW/eXh8DdcEsQnBuML
7kt2miQ9SLFUPUvnY2bW0oYfWRf4/4CrjVgbsrHG8tf/zSANbjEGFctMotPSIW1TtUSXymBiGPuD
Zd6LF1N5CIf5tI7EFQinYQck5Zy24WlI02OoxQUW+qSKgbGvq08K+GOxQJCeH2Q30ArZFODCGX/C
KU7BtvndMYhNe4kB/iEvnvb+IUfaCkCnX3wI6IMGiIPHcAvfJTb4oguHcyJQsMMQWzpkM3iIdZ0v
WC++Exa+0h6EGj7WV5NkFYY0gqaKkQ6yAGe83jrIhkqQaX29OFm12bKUXdepymKw6YTFSKWH9r9p
dUntpNnqGex3HZBgPZK8xylnt+VDb4wBF7PR/Oo7rd9AoV4QtvcUIAn2L9bL2zzt5KpX20+P8YzU
nALpM0heDuKTwOi03dlMJ+iF06S9OSmSGpOmAh4U7zikNh4We++WQ3unCuaJeTdD5+dU+d8RWubr
bZgmgP3mCKYAEa1z9CoRRQx4csfxqQ9xvuJAFWn8nxf5j3B3Ia3nknG/iqbMO20zw3aycBBAZvRz
7EnbH9m5vW43qPV27g5oZboBnMVZoIHh9gZYGGrsSBCqRk7Tc87EMRyBldowLbM18+tRhsd8fIeG
uQIydsOZ6JVqdgbZsvSNB3h3tmFj5Yj8/DrI1p8+a1fseuH4EScRFlYzNAZ6AjTQUtyP0wvWvrJd
yAaKFwXKszc8Q4StK+mZVzNGcxFqWsNM1mxGHD1J8tLPDTKW5gqrb1AKhmzTfUBOWkz37wxj2wNl
39BP0AbnYIwOxc2CPIEQx6nRO3je5D26NUaSWn+d+ZYfIwsyIfIEReyEiXUxaJOdxgUJS0m7PyJU
ZTmILcKvdytCMNo8LxiGqGLCKTfF82ObqU/fB3BHXByXnsretAD/6KIE8qKhdy+9SsYDjHi2UPkS
P3ToX12gIvnww5nWHS60cgwNlBzPUi8PRgQvKxjfAldOUKt7hj7ZTVY6nRLs/9N1bPNHmQVPowau
3Zmh2rEQIa2nipSGYTFECweyWo/EwsSfScILs7Sq3NFZWuzdDiTBC70C1En42kKZU20rwrOow8ue
ovA98mFBjsgV232xtCI5JthhcN4gkCmjjlxCHv6bVADIYsOEwjg4kSRHwBqiCqo827sTAmkZRiA9
K1RT6+4gMCRGRZ/aoFmyMTrmy0ZOvMWgA/qpdYXDUE8rMrHxGe5LhMPNQ/AOAvZMx6BJNlKinvAZ
V+ZRwcaOh2TaLnBPuhFwSQpLC2Kn8fo7zz9gF8G3G/F64r78HcQ6eI3p9MvI3cIusvWymqJM1aNY
BlqulED1khuLDkKZDXXmSFsMeZS9eEP/1CEIBEtDsFbDFgXPrZXua0mwvyvZ+ufMmz6A2MoKI6pX
dl7an8O+Q5VmYrvK7N1tjLah2pL2v8CLHgmGE8t/4SeLIA/MKDHv6sEaeGToPX5Kvw+42mww1H6K
wCE9xUdMmpd9vlMC+sFLYvBAkyhaBcMyKNIn2bKbU5u8zdoHoAH9XbBuBzEChGAxBAd7MfjD7wT3
ks/MM9u3p9yN41jqdZtLZ+m3Dv/TyQxauR8NLUKogMj6HUePG8YpE6fN7PaXTAIdGIbwAcFR+zEn
qi+62VwzuEhk/9CPadOF6hoP8rzpqZ5culY9EK5bL4KfjMz26m3DWP3vSx7dT74zhLKpii3YT3ex
4ETS9rltWYej3JQS/V/G676lFZ80OXJnDoS2uP2xuU4k+N3mc1fBY3TanRAY+YjNG4RjYX5oOfY8
AgQwNyAo0JVdItXllI9iPvAQxxhFzWEF1cFvBPHcllnW3hw9sm37mqIIODaUNIscH/qV13YXt8G2
2UPU6ryI9vAhlvg8rGvD8xKC5BCwGuygGv8HtU4yA1qZx8/RHINu0ihU4X7sVSmqvKvcn3G05vf0
rT7TH47bvEpsHuH/W/5h/X4t29jrStiozn28XjfNj1nCvm0cvniItgdhky3XMPRP1DNQKmyIw2NM
Nkk4A7oROMnTSVaZ13+sKcHyBq39dVbhQzovWDYST/6LOeLjuMk96FHSDvUPwvu1BpIX6dgifdZh
GRAho1XKe0B4yDv/4WO3wE1PlyaEdOFtt90Eoc0i8hNamcKhyKFnPPXLHH5GwQZ9hUsMPVASoPTu
fxwFi1kylEuKHL9CZ8P0e0CY6uemYTWknUgelwjSj0NPZjxek/cRsT59cW3Kr4MC0NggRuMqtzDE
syyC9ZHHa3ehOvGecxOo32xAI+EitvynNcjqKfbNjhdAEH4DxzmIDDfr8V5qIvB1zd10AiXZ1nHa
hWfVt1kIFqWN3pSJxYGYLQUjnI516iTEPDHbQZ245OD8ePyJkt2WYZsC25kDxQ8CWYdYVvPOHnRv
7KMOUZDu42FsSNgnT0zy8BcN7myub+VjGkeYd9Il/t7gFN1CYr4B5Y6la7uGgTSafHmcNzgVxDxc
8GnJy8pF+OWjOeN5N6tuVhh1kItuMOwwikUKRZOtCWjZj+N+cAgULOLZxbcw0+RnQrJqTTgyfqVr
EYHA1SFLJnAAWHkvLUs+83j9gI4gALnaNlFv52aOTPRHRuKU+lc/364uwrOAJ2j4GmKH2SJ9jrfp
lXvoPZmCoEDSXnrYJFaBPJJ32jW5tQjkqwf8MxarYf4/Ti194sOMb9Js7SVfzPjo/KxOGVSSJciR
dG5apjFu++9KZtRWavPgop77oYSUS5XWM6p0iB4Fd9KBi5gJfLxTgv2ETdt5IO6MuCRagi/KnwWF
GUvgQgvvNZzC3l82BSYYiq6fKJhZCUQAqpkA8gNcD9UABvOrD7Dkms1YbHdqrYNxCF8yBxQCuXLI
UlyHI7SSBpgdiopAJSYngPhZDQEEwUKQpeStE8wUbpH4onFKgyMIejWAo8v6v92s1ienCFmPVgpg
33wZAOf8/7AdV4p10W+k6xtoRSQYhTj6NlNaoid9OmZ3AKbbDWo9U49XoNywJfsZe7Ar6LF0AdI7
rairhGDNO5nRZZ/zYnTN4xnkdeq8h3FM0aIJ7eRaRpPnHpcth4UfeUd3JNkVu8IcTffEIcIOm0+h
14W7ItEB/6ajnGrtzeacWrU3MujZgfEwOhNp+jpTzv/c9/gHl9VXGuanubfxBZgELv859JL/XE+z
88I4xzXnoG31hgSsJ+sv3kbjqzbz9ioAUuPHi+6nFxaRd88GKOIFZGsuRkvxMzinjggenUJsCQge
mPhyprvGaYPIDnGVYToVpm31z7B242ucaP1rC5BaWEUSoRwlIE+g+IHdW1NR2aZvW5DYY6+X/ggQ
a6hSut44QyPJPUb8POPFP23EidOKw/rMU7tc8j6CBCmO27EJ1bRdR597P52CgmsZNf3j9xmCXANp
wfT5W4hLee1Rqmfb7ca7YEZg4j6ZmqmtfeoiHjSTN4KwGBGT6K8KlxtEJFi/2BPp8ZNf5TXASI10
BZN+GELvs2Han+wI2GZKkAO/yBm6lgQqmCidySsKdbpTvE4riCtsPYjM3OUTB5xy1MztUIsZGyJ0
mP4HNTCQDMKhoRutPMVoVPiEKm8uoxVVDH4a/yivX8pYzvLqE7KciRd27xHTNq0y6vUYz7onyLX8
+0ToBBjQlJoTp6v9k2ou3wjEl1chnEV47hVSNvy8ie+V0Osiiyjvze9ldezvKvK0LZYsBAcXQs4D
6MHvzK9eIZazTLx8hKOtA8jM9b8udvqxZbuPNM18q4cFEroY4ZQ3GHFMEbIJspHNDC+GxVguEXo0
HAeNTh6g5WP7ElgcQ8rHa+0PnFzwbqlqz/y0GHegYA7lJyfETYSy7CnDT0ttGb76nP721tRdeZ5C
KAbUpFiSpT/53bI3/Rou5b5x3SBZWp8zu3gYEbuu6gySTilTQzV76fYi+9Z8IGl0esGfNJ6x6yV/
4sQuqKVATyaS+5eJvEM3MACHnKL4qcuS5y5Vn9GAIoQO+tuKJR38iiLLj50m2c0HfrYcPD8Yn7o9
N9dpcPvXOmmQwOM+/c7NMII8DPPHZISyIiX7WikF4c+SDH4Tjsv0KIVAuK1YaGn8BIhguooLslQT
3OgTrftBtNDOjd1zmMHlTXLZHXdkigNWQFly23rbwdJpaAbCwSnsIn0kTPVnFq95bed2rQcVlhuu
hlJr9CwpkuGZ2kxcJqDScHCNoPZUFPzKEdT4NPfSftF4A1bo5tkUi1rzP6bd2teJBsh1oyhfFfOc
f9M+jv+NjJmXLXTtk0KaqUV7SoLsVipyWeBpz49gBO4jUpaxF1TtIQgp45L9TLvpPzzQdnXn3TWG
+TI+ep36GNBEVnojS/8b9CbK+5pTtwv6JKqWIGQ3JPMEIHwHbhoz+eRCMZZqWvBrMPQ01sNZnxMv
eNtj0/sFMheiBTm4CQkwQEF/hU1XZtd+F8ggDkJb0dCs/3hEosb5AqeJAHKHIxBfAtJk5XHiff+k
zZZUvJ9U1QYMsCmBnI9BivuElbbrjx6wqaWAYDO9UYLTS03B2gwrXAo1KqHiohfAGU0nuHwwyYrz
OlJwPOLRWX/WzMxhgUBycpYRmFADbPy0e4mucgrR3p6PdwHd7GNL1umDTGOJJIGFnly+60tk2gF6
WB0bUHhrVHtW+r9ambsaXBoIOfUSLhTwPhZbD09QRfvtZc5eiQvpUzwO+5tLYnVRnWVducbRXZ2H
tmPHIqg5DSfnAfxDvUpo9FBeveNQYl4jqFVnYmz3zBG6W+UtBjuDlFegbHw+jmyRSJ/aYnqeYgD2
IJm9ChI5WnEt7GePyMBC2ty/U37QQfU+/wmHJHtxLp2+Nwl9eJmy+1EbAV5Rk/8zxDYAjDdl7pAt
aDj0OP/nrOZzoQa+GoxTufgOTOJVMUjbKkpCKFdiw34pxKs/u1jPfwAJQD8DkSGVwcnvv4VNShFC
KeW2cfhHVjFVMAa6q5uTWRUiQetZCsHg/ZlCow1hJnkc2mfVUwuUNpSvOW0hRARn7L8PoJr3Ily9
/A1cHxS30p9qZyGtSZI29gvcl/3fKQzUUjAS7689dJzl6KbtR4b3FhSU4PwBItzdQAgBLt5hFKGr
8D57jQOXta6D5IQZ6E8VZk24Ox5RLQOSIHDLX98GwTudrG7ozLKLmzSGCnRanWNoDo6+QguJJxbo
e3xQPYXlOEZAjveAWQYxvnj4Dh8ShGf/ISi7v1EvSxodbv5d+2V6MJ/YQgKPxhWF7aVmDmUvZGq3
2kLCloCJW/HMmi3CjeItWIqGl20LKy/055vrMf9CNzTgu4XWrtr7OcQIGSbubLsBa9dsdyoqKhzQ
UTwTyCxGv+QrYrajqRBWxS+ZBwJNLU6/e8GavEf9Oh7MLsHTxh3KYhwcZHvh+HaEol09RHLh3zrC
sJm4dcLuqPSBB/uIy2CGM2vSyY/XYu5tZ3fwREdqhj+wonpTZ0x0kPl7itAi8QAPYS/obv4Yewjj
BzDTpX2AFRoWZz5l8S9omOgF64e4EQQyAwId7iPmNu2Fl235C81G70UsfV/bFDI9ygS7+ev8lSlI
bt2OQS6lHqvxuuelaMUGSmXtL8NO0lcR3SnOBcmDJVMStRNoBwiwPQ1xEzI7/KIqeSBWYG/sE0RK
SS/5baQcKjOidgdCry2CMoyuJ7el7nVYiAdF8UoCMPBAQp8HDu0TBANoJGEtA2AequHY96t4BIa/
/zdPXf8er5I84YzkO57/hPwhsGh+xyxTfyCmcafdpMlBg1H6jpW3/BpXLFCj5u1rsu57d26X7rcS
LG5AIQTX1CQOQ8i66ucJ9/znNMbrbeNqhDLUw2E28hjx0lBGSNmRU+QNPg5BgoAfPb2pwGpbpSvH
GbnhkytllqFAKmNd/JTnGpHwaQTtdI9fy5csedujJblN7bgtRZhysdWop3IAXgjYgxiPSLHnOXsa
WqbApC/gVDLg2G/JiIOt0oA0sa8Ed0HYti3eeuXjovxmbNGuS1DlUkLBiHjtYELenMWC0B3dgoaD
RxQK0co4VByIQaRXvxu1bqKFjr+QAT1eWiiKX6ZZp89bzyCPyz2slYUnJvKW5Dtcuwkoh8KXKDnx
sU7XoU7pq9/qrF6DJXowJlHvLQQ6Z/hjdBHNbP0FbHmE2EtDdxxCslnxeQMaC/vKa9gjkS3LoNnd
9LJBzZH2h9lOr1mwPgWx15617cMaQXf7OUX07afc47bs/o+6M9tuG9uy7K/UBwSy0DevYE9REiVZ
suwXDMmW0XcHPb6+JhyZETJSFMflW71EjPD1BUEQp9t7rbnqnH9Y1A2rSLWWnc95k1MqaYJ0VF6a
qGzyRT3YU0tfjbZCNqqV0ofROs8Qa8WUgb4khh4sGgPUlEeQxbKXPONWAeSxy9AQXw0hlx6CQV03
I+LsoALFPFoBh8IRTWtKlUnqv/jsoK8KRZLctNLUR5JEdPwUcM18u/QOTeHkD5jC0595iznJTWFf
XxNVQ+e3QlC00u3MnDpSOhKo0Ze/ayiWblPhDSg+WCowoBp3kaI3FFdC+XtUde1B11NWv6GRb23f
8BeVkNJbzQFgWeJl/qpFfr2u0NoQEpSGtx2bij3dfIrQqkgkV+OoxqJBk9235XBFZcBeZbFh3Tqd
1S+jQfW/lOyqvhYFBe1BM71DC8ZoHZWm/RPiBIEYSJDf8C+2ro8gZ2GOUBNUT0/XToIFyU381LzR
hsr6boqEd1+PY7wyAzY+5C45u7PIIj7LT+HECo8yMexp9X4wKiyDqqHtKBB732QnSu58ze43BTks
z6MZp8sMB+GrX2o5Gge9voqkztpW2aS90kd/oNLcym4jUVeUQ25cMqToR4p69YthJ82hLRSxH3Kt
2IfZyPKvsQxKvYTlxlL0JbaOHuU8ed6c++q3LuijK1iK0Y+uTfxVHws0QbphOAt2Kvge2VYFxIsR
gOe7DbPKayo0g7+hKtgEHAqIBYvZi5I44U8Rxvfs/Ppt1Rm1CyM1/4FGvbqKmyjeeaFlVij9GH8s
r7ZM7LoDM8Yu83YTOMTcOJWdr6nY1XubOtKCWZWGNYPyusIFM6XUtGvAkdquw7TynX188OYgcnzE
/koiNEl3xl62fWtwnZLGw2RRctD3pf4XP+po59eK5Gw1q9eXg8Un4ta36RN2/YbTeX7dq3hvejGS
W2E1Jj4b08o5Cxk7aYiFyqI11itOIdaDMiWSaTjPfK1TXirsp0+FYtbbvlG0hW+S0qeEOef+vjKo
WsZUZco8QIBW+C0PtNH7o5Vb5s9eLwexzHhlSV4bOk4M3p5JXqWXrnq3IQLIX5JdUhOpFTyyqtRh
NirLkBda6cd6WGD2Dn6GRqZvtby11ypyaHoyTrZVIr+A1V11bK0ds9+XjEr2PNiLd2I6VVFGGfaG
KNsfnqN6j35gEDQHeLQ89JZd/hSk0q2NAJWa2guegDwo92PSUxlRp5qw6MXtX1oaKIOvq85G9336
yIY5HHId8SNtLPVVNkv5W5saw7bN++52bNToa+F3/XNex/hJhIyK49CrTbHrhoEIxjrsV6aTajgK
dGdplYiU8doQLVd2uYsUPl8ZrJMh/L1Ce9XYVR0y7BC7iGqT7/5FE9sRuRz428ZzxDYttPpXNCLH
QejMVJmSXejS40d7opB+TpIUyi0crquGmNQFBRVpkwV+tavQbS+LSs0pa41vgn4/7vAM/WaXdvR3
msxkI4jFmT6rniZfGhqjySqmPYFtMKNlnNZ6QSeYPpDqemyLDrLRJNshlvSD6KZjdBx3e8zz2Taq
tZCTtk83xrb68OtoFTQzeQ9pYbE/umNLcW3XIRkyQ6feG3UcP4U1AuVVYdF17zWkjZFWNqT/Iby3
EZQt24zRUdV++JD20rOZsH+sRaLuQQQE+zwU1WM/Bj3ujVS/87EN7TOh50tLrvt1FA3B3V9a3XIa
161wW8EJXWil5KwLw7LXGnQf7MnofSPlkcWJznw9WR5qL0TQJYyRM4ZU1j983wuxQcc4J7QiJWTU
z3jTLEsV35kashUHlnGNWZgsyyFVC/evEGlNn8uduYnY02yiIEDqUXHI/asGAWAHWhJsewR3x8hD
XSyZQ7xS9KjbhBxINg2+ob/RA//tDf7D9PqP4XhuSj7pOP7DpXxbvGUPtXh7q69fiv8vvMngB/7v
/9h//5c3+WYyE/+fq1y8vfzpaOb/9bc5GXPzfxHwCsrAlFmQHBmowt/mZHAsk8/4d8oglnHcyO/N
ybLM5EsEE7MvOAouxxL825xs/ZeJ09l2ABKQG8c//xNz8p9mdYk4JKZpAMrTn78DtnRk2hSTzu3e
sShKlb6vbAJ7lP8josa/V58RC8gTk+XKK6W7LDK+pbyS7oBS+d1z/u837r2t+tSdz7zUldLgr+ZI
f880cYuMyV5WhmVceHEe+/vHonHiL1MyGQmtj74XcIGpHuJBu+zOMb3/cfG2onDicedVx76Owu4V
HrRzkJE/WTL/PPLJ6P7+4o4x6lQrEv+eegXRB52UvySZjM6Ftsfuovufxzl0fII0jnyEMjT9Vd7F
ayuRvTOknxM/65y1aBcOPpDI9u7I3qTapetP4MMZc/8MzQ9emVPPhnH2/tlU9NfGIQydO6vN2ToJ
NpiGEkJWD+Qz782fRv9/n/70ye+GU533/ZiZtNl9qxivk64otsKolEVvhDVr16RmVppXSbbizedf
6dTjmo3fxKarWFMbuoua5mZEeEjNRD8XTn3q4rPhazhalmWGad0RdIy7vSWZTBhniFG/X8h/mQj/
PqrZ+I0hBzRW1bR3Vams1JKiwZgTSbZT6yd7fMwFPl/21fFtXEYr/KaoKrdJ88Pzdla95p+58wMx
0d/L1x9IjfdzyYy//u/NzMZ7mSuVPtKAuGu8Ep1ltx79Kwmjc3Rtcu40tNfexq0ojW6r7lr72aIq
ljFkk7Lce/IhdTAg/f2vsjWmv5PS6gtai/7JQJbYr8n9/vnvrUzv6kePbTZ5yLbw0j5o2zsahTtN
ex0oYZs8Ea2/wiSodDjicWNKwkY2s5aaYgEYwbWSfiFnDp218gwb5zdM6IP7mGPXkXBHklAHGnXp
ZHxwkCOXrp3WG8XkCWHpUjleUIm9Q/BFydrl+eSQYhTYCejTPN1z+xoBmrmL4zWGHpd90OdPyDox
yn9DON6NQdQaMerfIrwr0xZzlrB2HcZiYspRIUWFWyfyohNglYOieFCkpHGTqkUIb0RP0CwOlVz+
CgvnEBbps6OF9+ogXTdO+NxX/qNUQUnBX4/LY9+xOxTBQBy4dG01CD/6oNrVnvZI/+Q1TuVlR10A
O2r/HS3KKkjKpRMEV41E19LztsKOkEmNN2bdP7Av2COv2lDdvpICcgAleT89sRBgByWEm6ptNqOu
3EVS9T3MyuusIMdMU8utg24rCJO70ISCVEr4YRLM4Eny1EndGij+ShhE64C/WKtJvzfCYo8veVO1
ZJgn7Y2mZPeT7sKHZYj4yjtS/L1sFpRnLDulS33MhHF5VFsWOCg+Pb4KtFJNoqbXcpXpdIe0yvWw
aH3+m5+YqKat1ftpt+pHlv6BsznN7LUaCqoO6eqyS89m9KjDQemw1z7qHS/EWJtYLItvl117Nnnr
eRrbZqGVxxI3kBuY3o1th/efX/vUKJjN3a1UYWOzjPIIpQa2A7F+wV2E+eGWgozzn/He/pk25zwb
xHKDpftDdRw6567Rk30kx2e4iKd+0tmMbIlKcXBul2iHpcYdk/y+Qb+2vOzhzCZRyehtKdL8Cj+m
3S0kI6YaUMXyJkaYeNF7Azjrz1eyN2ynKE1FHDH2HknRRPtjEov9+f1//HD0eXhiQ9YWqI1RHDuL
9cYxfLHtRBxctKeAeD27dbuPSK1MqmPSJ98s6kmEoL9dduOzgZo6wRDKQSOOCpp8ikrjEbh3cWZN
OvVUZkPVsqWkbjumncRTiBXjzuHoWheNVVBSfz6USJOyfKruHOPe+TEmlBryUD6zFzp147Oxmqhi
iPQ8rI9pZW8ygWK7osF7ZjI+dXH1zxvXEFiUsc3FVcdbU5kZcbNUw/Ky33M2Sj2jF/hIbWaZkgY6
JjhjGXkQnD6/+jRW/vceQ3dmwzRtaZx0yBiPlPsaiHrwvpP4oYyjK/pPvzo93Gc1IlCDguqZ6MET
D8uejdrKNIdRjqeHVcS/eJ8WWoZS8/Nvc+racwhubvlxh4LlqIqC2d6BGZBDDfz84if2Y/o8GQxb
LbC7AoNHW1vZS5Ya0rfRGis3aT17NZY9XR1eM4g3pXpjg//3EEp6yC8N5Z4tQ3mbtYa3Hi1ajv1o
ajeJbCtuVoCSkUzFcBHodAf6kT9jkz6S2SrmZS+QPZsQkMJYfS/J9ZE215vfY6xo2nPZbB8fxogY
+/PN95rUEw5yo6NqxdI2NYSFI9x6koEQmOTuHhoMMKukkKvd57/BqR94+vN3G8+x7lIno4x3xH3p
KkKmc16D8rjs4rM5ggAvb2IpsdQOpreQhFW7lf0fRtr/z0Ku27NJQtGwTOEBro94L0PEdUZ6pXd1
uqwaRbloQYev8+fTaSKj0m0zFiTk5ZwYelMH5IKS6rLHM5sqvFIrqH/b1dGqB5UGU/XTHLBHfn7x
34mjH0xE1mxagPA2pCH64KOjOPpOrnP8Yl34wyLZztXKYlxFfYtTyQ7i64FOBk1FrVwlAX2Tz2/g
xJtlzaaO3EqYZU0hjmNa3eeFuGqyc6lKpy49W+xzKdKFSOv6mFv6j0LWf9K+/Pn5XZvT2/PRY5sN
blSFWuNNzLIo75udUg4Ep2iZw3lVwrHjY1ZdFjgQlnFkfTWDQF92pVK6MZPVXgKACCsJA4Yz4uXC
e948WGkmXSM699YdlgFON4MEKsqjS53WLMdeLDajapJmWsjOhn75l7L10qUyduUSSJq6aqWxdAM7
MFxmdQRmSp1ua6rlS+Tf2tqG1AUlpizR0BrFLsCX5NZgfG4kh9YH/cxqmaqj/Rw7EuiSANmzhsfw
ARFH/ezF3bBXSqNYUtsfVoMt/2iGKlrInRUth7gq3LFTSDu3TLwQpvNstSlCEpxDoPtaAIp9+9qH
uAzLNLxwtbFmA6LqpGQY+rw8Io6Il5j9EWnU6ZmZbnrvP/hhzdl4oOFt623cFkdgSumCHq016Zje
sKZSc4AVhMu38AKAGZw8xjzwz2xMp4n7g4/9feJ/N8G2ItArXzaLI1N5sMMegZ/JSctdr7ZnPuHU
aJj+/N0nqHAqYyJli6MnvIOUEjucq+JcXOH02n90+7MpPFa73GtRPhwpxTfoJwVaN8eSqBxIw04h
IvHMr3PqS8wm836M00K2lOoIGey2Ed53Ocu/fD6kT/0Cs0m8D2NkaDBhjjgotG+20NL7TB7B9pjx
uVzKE3dvzua6YSzjzAqH4gie8IAz6WcU22f22Sfu3pzNdaIY1Kjz2SOJJFSv6gal9IBo7drgcHxm
mT71EbMpr9HU2IJnaB7VUAZ3BZyKVrkoFsWAaPfz3+DUA5o++t072kiNNYhBNY8m/XJ0EsNj5HRn
ArVOXXv683fXHi2zDNuCa0sJaNUmEtdFdVllHxnin9eO0Sz6Jt2vY5QshLEJLjwM/1593t2zFdvS
QLS6eUzaepc63YuvOZftWebQa7XvzRJBlHm0QgfZmOfHbtSB5rjsh5xN0cKRRm+wsVmVgYKvCgvm
YlCCM0HYJ35JYzZFa13fAqVNzaMh5dFSJPWNN0j5mTufBswHM5kxG6OiL2u1Qad3LOW2uOk8Gim+
g0mhcRRQNo6O7dDCwvL5YzoxpOZhAhhBiMJqNeNo9yWawQiLmG0L6Qb1Zbb+/CNOPazZqJUcJ0Yp
rxjHrggXnVk+SarzdtmlZ6PVD1E9FWLgRy6lGGJpBanPQFR12dWnL/Tu3bdNbCQgX7nxwWtdxc4e
WhSFl117Pl4DnH7ILcUxi9CPKMipg0J//vza6vSOf/QGzdYoE1VEEJG1deyjQ1ZbG9mOsTGv1eyL
F8AxKq77kIB6ZdOnb6r2mmhfZX280kz8XsjO+a9yH44x8Iwz897v3uVH9zNb2PSgz4c4Si1SMZAn
9v3Chm+iIPgZHBTT3oFGhd7cWmW0i9ubLBMIWJkfS30DSCYqpyZG+R/mOPxzGJsHQHZRlI+mmeRH
NgdrRKUaHq2oOTN0T7zq+mxeyPQ6LDhK5kfPNq5Bve07VTo3E59oo+n6bF4IgONhALXTow0p4AeA
gGZiNLxQnA/XxTj5H0vQR3iVXwOv/aIrxRNULPu+H0ZtURhgoZA0QWqLQRm0Jn2rvFXCpVao3W2r
6P5dXvH3qtq2tnlefAsruYVNpX6n2XCtlWVy4ROa7RJ6mv9G44nsiN3nl6riwCQAbjxz8RN7QH02
04xpjqpLIXGp7JNr8FMoIjjYAa9JX1S/u2zkznNjOzpIGDq75Gj5/UuD7cvsnj4ft6fentl8g3gV
CNoUIeT1zip1InRFxbnn/jtO44MxqM8mnLAOxhJ2QHJs6FnuArD1D4WWR9eqBDCmgLsEraYqkBPb
pPDUvtTfoOtO7uESQTHtimTdoQZfQrgzX4Mwbw+2lslrP6R0WHMSRAuhfDHUXl17dffWCw28QocR
Yplim1in4WUdeeJC/pyS/QSeKukxPPwanoEakFZyYbFsHoiCGjrTElTWR0bRBr7jk1EnZybkUz/s
bC9CqBYn16SOj7GdvTmF86yYZ6bWE1fWZhOO3PWKJTd5dPSF4a/0yhR4narNRe+jNptwDEvYujV2
4RHvR7pSfAKgQUSeG6y/H+wHb6Q2mwq0TDKKEeH3MbXWLfgPdjUUx+6yZkfLPZ3cLREcgvxFm5b2
EBUtfC0dqxm+ZEpzsTKC/jKWmF2pHzzZerBGgen6ToABK1jkygPjdDEGXybbul18RdjAHtmNNfXB
a8tVRXWST6rt544/BUz798cqvrW47OHN5qJOllQE4kly7Ef5FbrhopIJDLrs2rNtD91oJdLiPD6K
NqdXTo5LqF74m8/moNCJfVOKs/jolf4hV6vborls3pwH7GDIigBSp9O8ScnHBszs98njZQ9kNi0k
TDABnsD0aJg7Tz+WF67nRJT8sQPM0yRTOrOPj1oLxdhBVrZDjWutL7vr2bQQewRJcODk6nkJHbx5
pi739aJLz+NxsrxM41TAKpfHGAhIE4OSxAiwvOzqs4khMHLb7Fs1xs+L+rrK4xt01c6FF59NC0Wu
mpBVm+g4JP5XxQxwkUx0kcvufDYqvbGztQ7z7nEosnjto5bWrPyyn3MeZBXrMvo3drVHJXKqVdsB
WkwdeGKX3flsYI5UnXxTCVOwITpQ/+wVTO65VqDyu/7zwVysznYHnl/EcWNm4VFWpQ0T8YFhb5hP
zLVGae/kRJBcuauIkGGORtm/Cuqv4NZW6qAuBn8EPMkRO5XufFhwWqNtBPzKrvqpxV+4QkJhWEuM
g8pVTCyVmtlsqf26JIXsNOWA64RsGV7S/GvO6dNkbtdiCKk1RLHxyAReZMY2b3atvJ6m6srq3EKO
NvzJyGshdfKO9aPUAmi03/s8txaivuZ/VGOdDQKkAHt4tb2fsv2oeIqr67ccdg8sBsR4/RT9jmSH
JbO/xI9lY44uo2BaFvJmCiHQN3x6adWggEq354uExX2U7mK+jxS8eUPB7/ujmlhHfA6XVKgF41Ry
2+iav2YTGMZ9GEBq7ZQSbvr3YyT2ThbaptbZv0D2w7SUtmCN15H31rTFmgfCatbKxd5LdHK2ZJCR
Ht6ycl/La8fz+c/1tMYN6P3TNrnNFahbffnVc1BaFl9VYxd3/qHhWKOkk4/I/Mo9+NRX/CTdqsqz
qHDSZsY33JBXXgZDoczA0ger0ccjUF+r5sGigRRAWDKpoDZVsvCh2fWjOuHzt9MjVIgE4VDWyOtG
mNg/13X9DbSdK3fDFfasZRIgHyyWcYEJgayd5tmOTUj5DqxfeVleWFT43al9dzYPOtq9DrTEYxX5
hNl4xndcjGeW7mmm+WgwzGZ9H3QmVm+OEVbdfYGp3NGBghSvQdR1QxHUoDFwtV82rGdrgJ0DFmjR
hBzjwD+AmXnUffNMMuk0M3zwNeZi5TIu8ds1VXw0m0Df2WR/uHpPgvNFNz7XKRdN75jA0jhHS/lz
2gHDqNMzNdjfIbwf3flsCShpWhtGp4XHjHc/6IMF+QF7BljQGDjP19OOp4rvAKjVbbANRuVGqZ8+
/1YnfvrfwtB3r1XS11nSR150tLXkFz0v6eg5VfElNe34l0ay842NN+TMWnTya862cWLwdLMYzfBo
60551RHKepdVHswhjCtu00j9dWZH4cLHMAn9E8AjY1JxdgWBEFAclGYXWr5yZnk59cVnywtZl0ki
EtKeZUzL1/ghkhs4hMlzSGA3s+bgE0qRVBe+O9qf2yqczOCShiiDGtS94C5/Tgf/5fMfcNqCfPTq
zHeCtTamAhHLUfGBDqaO5bsOlKjFZGjaybFwtpKTDEsAjfllR7Dfbe13rwwmzsGz+zg5qlnULhC4
0G1MLmw0KvPpwTJUQFMDWa9d/i3DPZvK6vfPn9SJ6WGuMdYCUUm23iTHKfRAMdvv1DvPvEynLj39
OO8eydBIcR3panSsLfnJqyIYRMa5Mtipa8/mhjyqRC3nSgLeS/4KfX+dlPWZDdzv3c4HL89c6ap4
dt4kjh4ehaWm+36Q8VEbhPhV4CNWQaSGvitlNt3lXCrVifp7h10cC61jpNEyIFpuk+eBSq6BlC6l
oWxXIPABRftOuaSooGwFeG1Xb31zHfMllp2qZDHU6tI78wVOHann4bqiGoi9Kpzg2ABjj414jTnQ
xegP6d92++yO/cyAoIJ/yaQUxi39BLZanfnVAIkQGcdpRzViJGJVr8ajGgOz3kck8CURiAT86MpD
baar2ErJ4SGGQF9NW4fW9hbTbivUvqfxfVO1Sw0D+ljp27r9KTfPbXNmXTj1009//u61MlNLLoyI
b8fGNxw2yrlBphI0//G0Ic9mJOHkoqM6Gh0TpQgehrBo1hRPx0fd7OxtC3JiRcalWMVKCjoNJPIm
k8BXTJgebaPYMpZDKLDscEjecmAcqwtkFulTrAbUK6RKJ7CkUtJlWHXiphMhRW8wCG5rRTh8m4C0
L6drb/rciIHP2AreDIPUoFbN8bKbtbIG7RVfdXVWLYSfqntZFOxE4JO06wDNIb+QLj3auXMvJ/LS
6JXboCaTQethdoK0MNx6HBKwJ4VwraCYYKmZlbtZ1sJfDUPtIAWOxk5+wMPdYHDVO31cD2oG3jeR
wl9S00UvNlSOtzZvi7egiKrbEfc6BEgnXjkAvNdIuOGuEhbwlew+f8UIsVyyJjOKy8Dhw6iXDx4i
/rVZ9MlOiyR7mWvA1BTjNQq0YeVh0l8A9BG4ToN+j87OKheZGpFt4/ibuCxfQlu0YF1a/drW0zdd
U/2nYAy+OcTRfCVtxrgijdDbdLperQ25SBdySp6Jm2lde5vJSb3p6r7ZDmZjLhMEKosphmevY+Rc
oq1gp9pB4kzz8CkJRXETSZAvJPK1nzgTWUQa2IX5ooM2vo1qccdyvailQN8Ope6vuHbmKjIBYPHQ
KPwFutLQYDsyYvJ4lViWf+vFVXgbkg7BIbyWXNLpvnc9HLUhZhoZUgCZbTqoSyEp7SKGqvIgRRbj
tNB/IRwiiEv1s1sui9JDSI9NgqA69ntUgi2EkX3YAs8YxtDDZB+Z0itIIHWpZQ3pKFVYbzWllFx/
1Jp1mFrqsvKDduvHmbKLdIVfB+c0ULp68HdyllgbU0v7bzIgyaVT6oSQZL28qR00WAS5wVUjZGYl
gwg/SnaTvU4we+y8CILWeVNEe8+MfBd9N7syaxi+JFkCU1mWAur7EE6w/pMsX7mCuRX5GBCepnZQ
IMF8AvOgYGV3of51yQL663hwWEPvRK37b7Xp5fjZE+1V93WRci70CDoDmbl2JEjsBO3Jm9xT7eXg
SJDc7R5y4ChrX1Oj0jCWS179EiWatcu6wl9VQzIsokAmEUBt2uqXrBu8obkc7238di8gs9uFPnC6
bCYWw6BI8QaEh7puTT+CTQBbhQouZmajIK2vbfp6O0JT2Qlg8y+eAZm36CzYA3lS9IyIWt93FlAm
0XLgbThSaSWxX+qzAa3GUYOdEPBe0x4AXRlaI1YZxwGMFGT7zBm1b5UcatfK2EzZgIMT7hsGJlvP
BC6TNNR3QVU4K5/VZCN3dlWuotpKn5Q20w6GpIMbhgNJxwzePwjPRHszYjs1F5EmN2sEJtWVaCjX
UDgNlZsgcGJv2ypTwEoh9/HVqBkwIPDyKDv42NmtXcqxs1IdFe2oYaRPXWZEmxRHzWNdTVhWQytz
jOGB3RMrkBLNnZchDpoxx0A1BipnM+jk4wM4KXPRg+b5WRkjjhU7KQZzWRu9PEyUE0wItp0qiF9t
ieVH1XPQUmbhN+jA+/pHJME54kJG89Q4MUWtWHS/ChDLICWbKeakVbXmzh4rc9WqajquEicBwKKX
HUDUEjx2T/YjqZIj1kGvKW5KNW03Y51rK6NocFfpVpUuR1/N9hFpuPQs+DZZQK6vqDSCQwh9XAlC
ig4p8bVXZaVIqzQXFDFzm+SXEYA1eVC9v3KyrrmTKRAu+8iUV1WNqi1uO2cRZhpxfj5RNCAl8reo
rseXCm2cawyjBwk6XDRlufByfOxjdihIt8mJ1EFUlvHC94RLSdY2qhp1aUmAMAfTAQAQGp3uei2J
VICU5OAV8A9Opk42jpqvmKPLVKEv8RbgpStq8swMEE+A+sCBq0RuNUYDzsskUChRgnFBIg/71wo8
YhHUZFGGDkhXPapq80apcnUiNdTf665uvnaEUh18pLjb0mp6krY8O36AOeTdBXXYUjURMoA70miW
jeoEwFc8XFmunsk9yU/0bIhRAPXnJEC8QlN50Qajfh2giS0g0Zc3NWwWtup+utd7gjq0oKeCoGSk
a+SMo8ooC/AbmnkLAajq3djM2d4M9OUzD+p7IFqwQWqrr2QnzR7B4mfbQDfCmwI24q8oMLHp9f2t
XXnsW8JKu+VbacAX+u7N84bhrtVtZ1ETJPiaRrq9HodW+qrD49h1TaF9a0h85e2CIwgWk7kNnL7r
R/J3JYx+yKl1G0Qk8UaVot0luT66+tCSsaE0HZkm3kOnsgCkOkBQu8oId3CMaEmKdcGb1zdkKhsv
oz7orgqqZmGrfULoCD0MO5BGcg7AsSCTq2+rtKvcamRb2bYa/EKNFMJQge2eaCoEGawTbhEEhJlo
7O3KWIJqkyDRBDtuLBqL4E92re6Q8ue+9lJkEYiJdEFWbLogWq24Yz/zQ85MiHbGBMNNHeka57zY
pahjl0lh2Gxae7Qu6topk90QiHCTiukb+bW/FoFCJqZP5Jcs2xnpmLV1IySvXTtxId93ZqKsaNzF
q1j3NFS9cqxtQihrfL6AmJcB3f5ChKOmrfNKSdhnNRJQTs1SgyVJnPLOG2Ui7vtBrJvG7Bbk8pjr
QbO/gTb9kRPrBuJW9VYJ/NCNyd59paWhtEyg3fLy9+ke4gcjgjHqrVS1r9dW3IDP93K9XuWq4azb
zH8jXhAQoxUmOuinrA0XYQpJFudkKL6Ygw3GnJPAMlBIGQUDGG8qJx82TEbU8Ihk3AjQhoto8maG
ijTuNaUFOF50uEYL4Tu7Nim1A9q1ez0kqEkPjdIddYnAbAzMKB3Kt2lne4NRt3Eh8AMQJV3DB0yl
c5LIVR+SYyBIQ5QJyguNwthIGnTSIgtAvuaM6bSJAIiwkuzTXIX3Da7/KpGc52CMzF0W6tIhLbpH
X26B+6P23bWlon0zHaIVIj3+JQbygeM6f7IKEpd1NnKUTmP0IWI0pEcIWtILFVB5IQojW2ds54iC
AddkCAdU7rAODLv5VnGDi0pXsptQMpStnZfeo9nATB1ZPpeTv5OAwwcmk25ZS337WI5y8MMGT0y2
WT/u1NIv12AnqyUjNneBvPQMjsoJN1pSOZsMVt8Ck70E9bzX1EPWtfm6zCw4QFqLU9gRNfFsygNE
KzaKDt7YorLMA1FJ/lURmTH1x0zbR+xNCD0UmQ2JSPRvDtGU1qKrBrKPvQxogCvpAE4UJgi30JPO
YkfjcIaS7GHRdEZyUxLHczDLnt2vr7QNMX+9/SUXAsStDzTsB+kYytpshX8FT+6WPaP6JWrbJ1Jh
vEWH7B9Omy8vCXZK76M4Z6eBXgSeu+bcCk80bzLZl3vfCX+ZTiGvtCJUSZ0GHehibSdly1eVbQDV
FWV/ZF0nORhXokaovEOVGg5eyZFikSVBOa3ZpZs37eAyV3o8GEDBclfKEtRnK/sWZwQKLUy47sR4
hzFzIRjaIHIIkg+rm6H0rStg6eF3aH/RBpOz6Y5pmiytMBi2vZ3+oobP+aapgquYefeqwWGy7mvg
5Z6XvSWGVS+QYfRLHlhwM2jkOXgKO75CbQWqU2VYi8gYSSPTHAwQsXB1Ugm3iqYxLeqBTte2I3e2
acYfgTcOQLHsqF8MUuiEK0BvTKOBo4q1I2S9XgQ6wTM0vIE4BcVzKnv2AcYru0M2MVhz4x952QIq
HnISOUh45Y2Sgf+6rT7iLM9kdhfCUcEG+qkb2aSF+ZO3N7eGfiWF8ZsO+eVO08SwaijQrntSV2oy
BKX0CyyxFAtESmWd+/7ZFGm7I6aTLG41sta9KMwNpIh0VyaWw363ySDXTaFFdVd8K03A3UVIXKxm
jYTWUR0HuRX2W7x11VJqu2ZDwEp16IDPbCHyZ9dNr+RbUbcgcb2BGC008YvIJNu7aTX9UZA3ezBq
AbANKYDr1LxSPoYKsiSZ3iAEJhwGCP/Kc5abCEY8s1RODDhActZ5z17QdbB2plZkTzYhU+wbTPkg
cwugbkIT+Tk7YnMQASkkibhRAr/mBEvvrNShYut9HiwB9RA5ZzXxQzRwB1TOrR0WmiDkt5Mc2MKw
6VzSWf8fZWfW2ziSRem/Mph3NshgMIJ8mHkQtVmSN3n3C+F0ZnLfd/76+VTVmKl0FzqngO4GqivT
tCgyIu65557vLW87aW/cMnSf6053yWqaiel2HbO7boJxuc04fPhZpeXPBV1hgS9LlDB1bNA+DjO8
Atec1PcQGjHBqrrxU4LucJJpgmzDaNrGjnot+9H1B5P8CekZP6VtmlsCYWxSogLivJgKI3OOqelH
L2TXIyk9P4ayV8e5NK11VXoEjGXk9fPxli1Rt5cmUacOZmFha6kK8a0kyK0pGPlqqBgobxLrdlzA
6KwcWZCJGLeX6NAPJ3WGktjnLNrUi/d9DKJ4k4O0XmXC6vdty47dVRU3qm/NGyphMhFJkPHTpna2
c8oK5fbtfDsQ2wdRhnzaMQnnM6WUd56FAUYmiaZNb4zxujD5gph6IDqWkE+6UAuYjEAzgSHd8rq4
1CSO6L0N2E3zyjBdtbFJdj6Url5WcCGdh8ylpGcVosibjaHwXZ6+c9WW0SZgwAHHz6B5E5T9UJBo
Za4oOQlWbUom1ggt9F1MedvOIth2AEnoQ92sn5NpwrfBQg6COv4ZhnPnDx0s6mh0rTVTStmW6Mdi
lxT9sCsHZW3GhMngQkyAi4epuhlEE5Pt3lY/ozKIX+Efh0c2Sv1U1l16ZTjiUq7XktRU8GZLGAQk
xzZUj0tfXpH9Nd+UXgYxOVvkzgYEeBPwU3eTOYCDTnW9tlxskMElmazqARkwajTe06Pl5peRsW8H
sXyfa1utiVSkeVt5y1080/4Zivwzz2LjXmWDsamaUj25Sx7sK47fxxr1d+UuFBNTTjikOy2cOmw3
3sqEGSmGZZ3HvCLUd8lkcD80RbMeHOYfco4nnPKzKIaSZtlniEGE7eNvugrrhXjJ2RmemGmmqqDS
uBrk0GxUPb6OUjFWR0YhXUTt0qjU7b5jg4LcFffHgJbCKp61BpdLh7WvC/e6Nfvi1E2wJjrlzUAN
83DYzxaWgyKXLc9FUewsoLCgNYf4VeTcpkI74GRSLck26N+DmBREtoH8DQJouy3g/TSDvBXD7O2m
OcrWBIElNy3jeCtdjuIOCPsdpDFTEXQ9yYNZRn1L1KMJ1YaEzmjb1e6zKrVFWmP86pIFKcykA+ez
/KACe82i4C1ts/wnqdvEqfV6HevJXPdTD/JNkVIHKmV6NwOg8i5j4JuUFEPfFgTzd+xzj3Sj4UUh
5GzbuEo3ZTQNDAUN8Wl2DMaQDF7lUHX1hpf9YxZRukKzcHinvB8BSWBIZeAXrY46trfb+IDQdZ/i
wrtk7hUb0CXAskQHpSrjVLTpI6Issj5zHhvRiENZsFrJYtzPU92frWUytln8jcTehTUPlmcq5zvK
I72n8B58fYkn6rPyJYnCW5kPPMlNO1Kdqemla039HWiy4K3oK/ec0nk+isQQ50jGzFfaff4MDkXe
BV0DstKuiUgmk3ED7B2XewpbE+HEgvRGgVyapGO2pvfa9suNHcljIOnju0FWwoQWQI5KknODKI3X
IzEtTzlyw7XJ0fR70gNoAiSR7Idu9lYdNNy0TJ64Z6Soyep71lk1cpLXb8YcxvNcds9z5z5wILsj
S4Cy2RIfsZc9dnmRXGHm1T4glQJ2qgMYYwnYaqYRFWK2b6hVuhUvyzUsVD8YkwIu4ZJdEQleWitt
6uS6j432ZDDTg95QTHdd5s7vgNkuh4zG8jswSdDYmnVdOoBZvJPXJ3KVFoYGaRP0/B2CIJd+hjeg
SJEnURux2+ujZ8uLSIV3T10m7A1IgVflOE9SOtOzzeO6j62yOak8Uo9I/THR0FG3Ux2hvU0euHyd
zjro+13Zuvn3PuwBHDd6JNnUNstDpDKiwovO3MvSVj7FAPDWWZH6OxbYT1ZOjiV7rIC2gFMyC9fd
2EVMuDsBKQcD4OV+pJ5fl3kMf5IYx7UZeXKfE/kPAil3tsSTQvslWneTcQ5aK8PQRGXK2bfqKX+p
I08dekG/t4+gSSRFcrOIdl5p4vOusJEczOrCSmsj9lFr3JK6Op+IvjTuScRPnuyEu8437R1dAX+w
9zpOAYa41a5Fpeg4vF5uTh5YQQXJaeDT6Qi4jkvZ+heEOesW5F42z+t6kcc+KE/aii2wFzXmimJo
QDYRNBjY88cwp5GfVxxSHA3iu5zybGfIdOAEsHyqiwqF2+9BN73nVx15gtolbZq+UkzcRvNpNfWr
EV1siWZ8M0xY/Wh3LKik1v2U5UdhB+QThPbzkmtiWyqPIF59qkeGhUTbn5qmgTjDY7Iix/rUlsTx
w32G7zRYnzZbWz1VBJbnEEXMwaA26N8H1BSbM6g1BffS8Sjal3zem3kTvwDiMHBEFNFtRUFBXmQp
joTKORADXeUrz7ukrkcHvYiDaunpCmtXA1S0UD21VT9FtXDvgLDA1SFF+VB7YMINQZ03AcWlyzCw
LbvmOlWqh4joXcUROcQRsBKIPBcmgkMMOwbT5NPqgRlV5hNPBFugEceggjq9soS5HztSssis4ay3
V2RTLmb40drgGrPyBgZXssqNiTzg+3ZRRC5OuziKa9oTI24PxwjXrqOaLWbcPWnGua8Nb7XUxeXc
94o9mIzgwluTV3ww5/w8LMHBdQ14sBHh/DXHzPssXTa17R07Nriuc7cz3uCwWAbCWgvQUHlzm1T2
qTEKwiDz/onm6R3ZOkcrmO7blm+/kOCarNSRfp4t434YxrsQK9SqTOJ+PTtxcZemXrkdp2V4cEOF
Ih4vr2Ehqm1sfDRV8rHY6PqStIMLiQAdMSU+lY5evHV1A5MhXw7lPAz7KILCFic8KhHHNBBtXlY9
933ymNHzajr9lMliXbdE809G8abT+kfYZjip2SyCIrMuU5mnmI0eppd1bRThmRaLv+TLvSBN9EoI
CAKdoJm21CTTu3n0PBn9z2Sw92SXE1rqTRRAzRm5IN0lanTX7lJEq3AaTtR0p2w0O3B51h4yjuWn
aRD5uvXS62gyjRsd8etb47KRiXmscTKz9OQpiNfIe1g6M8JHxD0jQBkhlNyOpZOZX9cOgab9g9PP
hd/HAbFRXr72QEjZY1Tt4zTEHStyULZpka2KrO9eahgvGxkFpBu00SmtzT0p769MVZmb0eKYxBmv
JxCz9fwhC1Cf5um6qjDvWtO3RnZ7DpIGGeg5oJnkUzUe9IEu6tHBmr07Fbuiit+SOj5Rnx+dmb0/
6KLqMbDsY62/O454Kc3mYJvhupluORqs0xgxRHlpfEySDlcw0jx1zWiO8EOKNn4pVPHZAqjkqJtu
Gzt+HYNOH+XkDge3Q/MTYW1fw8Q6o+U6KyzrjykK+6oZl0PbNR0OVcagDWs0fKHHt1iwutR2d52C
vAd5cSfn8tCW4RvaZwlI7sMrSgQw0qixzdcrIlZPZk1J3cSWdRU14oLPBL7XkOwdM9wy9OKWgFDy
eRsAnKxNyVXdM6vhLS+5ZxL0P1a7GWNLQa6V39NL87Wsap4zIQ8LqFfQzoSagGa5s0bq2sl9Z7m/
DuwfYwvqGls1p71+6a4nTdqzzKYfofR6eJUsEbM0fqa2sbeEqq+YUbmi5CmucHoltFr67NsYlJlx
GKzZdXaMxyQI2UuomzW+sIyONmhxDvJ2v6JMf6oMb2Zfce2QJVNPHl423by3AoK7QWuKLqd9H4nh
CbQ0XzRByzQRNOWbVUkOK8aAs6fyEGgHMAYpA+xG3d/MDSV6XnOCoNxPH9H3fxiZUe0NpkprguvX
WVoBzab8BRa4SmPGNCPTdDb2oN6QxtVaVNbPNvPOCvugVRAOF0ZZ5yNq1hs7KPNdHXyLh4mKpy/X
xtS0yI/py2zFri+zHOTLCf+46ZvQJ9OWdxbOVLjSwLMMWlxDVv3oOf+ZgowzHVg1J9kCj9xs0vkx
5dbAsg45Biado44ZHPUypLgCiZYxopMfB27RMPe+NmPSpk1ASvxRpnthc2bmw2U7E/V07M2muJ3U
dGZUZhPZ3U7L/kV7sV4VuvO+k/S5MxUbXkAhRE/8M8wtUtbH+UeStisTLsan6cIsaVoG1mai0Izs
zm3Cs1lTcld2oWlKQshSwXZwy2QzB8me7GGoyXkRXTuxSHae6J7HttH+rIprepyg1SfaJPZAsEnA
gRp15luZYYbr2VuXCyUqBDgbW8kbUhfamIpSkvFotPV9vW4NWA4l7Halopm1J38wpvTRdGzuT3tj
Oxgkguq94/n027p7dMESbKKiX5g2Xd5ry/sGluddeO03eozLxnBF5VvFVKzZYJQP9+mhX8SJkH9L
NhqZ1En2Elf1qR/TbLWEHdykwpNPE4f1jd1GB4t0vHXh0tRIDLs+kwHvrKuu3OdxR+kUAf4rBLp4
ANZgZVh19j2eGsevMvOlGoxuDU5AEpye576zYE6rbTYoLYrq3EcUTiFx3tSSc/NCFXgOSJHaQTvF
4qmnlFVplns3MBo/1kPlm9JK96ofnp3SaG/MIA42i2thRXUK8IJTOj1ksk6fYXQiDMuofXA1UlwU
heM1nT+1MSZXPeh+0PdV2b/VkZw5f7gWgQdRudxNZQdagE3zITdi85GdwD7rEA6wB5oIlupE4k9D
fLboOaKoSL+ay1DvdN4W3GvW8sAc7XNdFSO51hxVCSuHXs6kT3+q2AJPoHlxE7Zz+WjPpdw4TnIu
XZCLBoG0K6qSYr1YvXc/qsU9irpgJSGJahXL+INR1mKXc0gmo34kysCijYUDQezoLMBvriH6LnX+
CJsVAKFlD/dZ40Bin4p05fXk9UUl4jcQYKMz2uuBo8FRVToG5wP9sTSCdJ1aPRgjcPL7ZSy3i8XT
O0eJsVGNHb6yYoOt7Nt3yOMO3CMYNoyHGUSIO6XYmCqsj1ZayStjEmID9mj2CWI4ZrloffKyvZss
9ARKYNAzdMLo3GNkyeIkxBKTT0IqpU7neyg9uABSk4E720pIaXQSNsqAzLwssW8xJkz3UW1c3Dfm
T7vj+wJYYT9Ku8jWjtHReGz6ZT3lxks90RsYu6yhmqBJP3rBg1YS2W5g4ax8Xg+gjnGfzGv0BeOJ
1AyEpYkZZx4gONe6dQBKi77eWwOaAeqictax6y7HKeImDrPTXIXByJOMTSYUawhfF2CUjB+LtJ0P
pWNU62x0xrtRXyQHOWq4zlnBQQp65NiTjLnMrQdfa3xEXSBomza6ZD0P+j3cJe9mWtzwJDqYKcGU
4ScYx2Y3xDV8UKDUcA8ccrIqOw6up25KrtQU2x91LJf1QuL7KQbj3MCZpZMF8YBNwYmiXRdTiqT0
2HZ0fW2+syqXx1gGMTJs4AJ+Ufn3oJVEAw25xQERH4nAIb6YwTf4VOmV8hxx1dXtcjWKXp6Ik4aC
E6kk/xx5rW75w5X0o9pcntXQkd6UdQDMVGueddll7zIV9gGyOtVpFFQv0h3tbzTJFB4Y4MIJnTwf
exd7BYqpXMfLHF2jfIb+FIbipnAbb+XYZo6CrBBTYyZgT6KYQGr1MF2rWDM+l7btVdNnyHnz4O7o
QtsvTW5adwNfypXoiu7YcLp5TDnJn706ab6Hg5jhApI+vjZzs7s02/DjW1hc4g7rjDXWxnox+uhu
QjT7KY0o31kLcisovHIcfJDwCN9Z4BXrMkkz4mJqAyW/AwQcg2G6xl4N7avHlrCygBIfliFNbsA6
Lt/tpeh4RxrSPIeq/2jMmvqiLLx9OpusjDA8dqStyx889WAeQjAU+Bfd8zJ0rQ/m/pLlTz7UjB7t
OG8hMOvrpnGLbToslPhWSdzuig6tZEyr7KZoN+uI32GMVLsGaNecRnuK7roitE66DY11HutykwBl
BV5Lyw4x1N3VfE68ObbG/1ZP7kcvVb63WoTruO8vcQMQtw0EaiHelZpgSrlFOf8IMryhdAtploZF
+DEYerwyTVs/6jpLWiJm5LgWop3o17Dw0pBG40MNUCZAK+khA5Zu/TPhybWSor1JNF8mtjjpfjj0
Wu9pihYfIlbjz9Ib3FWSBAhswnXuukaz0NdT+HNSMj3HXa7Xurdp+wXBeIAhqn3oD3RyLDvZ5pJj
bsh2f8pkywTOPB4zZTdXmZJYJ6ZU1S9LyebjZd+iUIftRbnJ9oaoR3+sG+JZPRnsUzCmIy53MN5z
iapkMDdQji6T7m50Q1/sOa3YOSG18ZSYwUPmJdXT0sxQCENUjXKTt7n6lOGItGTw0wEnZAdPsA4n
QLO3wkqtEyBW04e+12E9w8YToHZ/mIYX3lR6oM2Uwhik7atve1sScVI3EPeauoGVucSsidHi/IBh
MDDehs6SJGA+PRfw62hxRgvHsEtXFV2TuxJb3rZvRfTQthUWgdjALACwA4WuYKm/GLe3LRClrT3w
6xh9WF5VzKuuI9cRGyOtKdV1aR8LN4g+kpQmpBllL2FZGCswPGALCQVz4nVtFfW7DlX5MnJPNtqZ
2B2YLyZYDQvQPGCrWcVGke7qqP0YUwB7rWzeY1dPO2an27u0Hlvw2J7YC5IrbzKp7Geddu1exnNO
F85GmpoqTvqtM1PfNNbWLAHq6SHD6eFko58vFW41eEv8Khxm63J+F84f7Nkx2NLFcSmdXb3RCfSC
IrFS3Pj0ixeADVvPNegXj1533S6pomFCbygMiGC2Rrtb1TRuvsODH5CiIUf1GH9WccZMywK5ZGcH
E0KXGabXoXagPne2He6ELXko48JZq9Z7dmKXN4H9OXuL7Ka5LSf3U3VmcxJjyKLQXkDyQC2fWPOH
TaTQPLtHkxCoBzlXSAVNaV8FPbQGGen0OKORnQpB17wrBsNH6PmZ5yoniKrLT+OY1BxvEzI5x7F7
GPFn0ld3xmdnChIanCb9DSLCGUhOEWrsomyvF5HOaysAXkqeUbpVGTF8gmSqW0c20D9MfQX3a1pT
seX7KW/Nt9QNhsMcjbSTNd4leBXmU9IYODnT6sxxrIKCDV09DCLjdnRa2Lba1WscahaFX5bSZsQM
GwddvCLQkro6bPn4CZZOiCXvfTguGIKUzWvRFBsdleWmcxvqtarybjD9J9tOc5o26G77gcq+R27l
7gYP0SqKzHxvAynasxm3R8U2VNJpG8VxKEeospDGz7GYIZaWU7CzjeA1CDqxm6LUOE1RLz6CuuEf
624+pXpwriLGtHfg2qOrFOrdriqH8JxO6AKrYXSMm7geRl8O9vDZQZks+WzywYOlSt7wsOCvieJq
p4OFNn4zfLp2j4mYav8OXMhc0Vl2rZMT6sSfHTpStW3Jg8TsA0O97ZuPtAwmvsKeOgLW72faW8UR
fpa6I6cTY35qvEJoz05dTVtSSJFv6gDBydBDBzjHHneofvPNkhj9OsyLwu+Wbnm1w0ivo1zbvi3n
9gHwePNYj3mzHRtbXhHJKdYje8NbPBZbHG9A7csB6STyZYzLwjD7M0I6MnhryxXEufo2mKx0Ewsl
whUNbX52WTZ+l0csh5aAJ00fkn7dRg7xsK3gdWEjuqIRvh7dOQJ91BYHwOTcrdEcHodsrjfGMMeP
8YJpTIei/3TRqBDdluZQz5Wz0TO0LkQNOhCcIcqVM8ln/mp7cNhzAbiKzwgXJfezG3YqiLOPhVy8
p1Gm3ZaFITg1/RAdC+yfBE7Y3kYtjD3MVtp9WPgq3g3Zuoo3pw3W+WA+93yqHXdXnoOwbB485dbR
qmr6eFOXS70OJgDAk1FvZtg0R2sgakx0Yn5gUHImQ07aaz1nxX1jVVih0gpPvKjd5Db0XGdPHBpn
78bqDxgXpvNygRUn09ytB1F71y1NqRdKZSrMCM7LpzGB9/aDijqoSjTSdi+6U2IN8y0V9JO283lH
mCqUcSvs61NojU/VQl0r6qX2B9v9GGJHHBvysC/g49VM4zGlFYkrkmnDMxk6705SfrpBmCAFxOir
hDUgW6hq/GmKhdZPCjuVRbXo1tSqQIQjagzS+sxvQgf2Li+d5EpWXsVoGy3DYCXC0Iac2wpocHnO
/51lpbGfnTDdu7bSoEWLd2Oc8YAuZNTtlRdDV41nfFEuk466AovXFFVB/9W5t1MV31lBSYdLx839
3C7TY6wJqavo1jFyR8c8ytNxlybGeza5iY8Ty9k7Fa2T9JIduSM1MTxmLnBjmqL22g5ZHAgdHeob
/MtPswGwvJFVdlWQm+kPYCQh0DtvDtaVY5wP9qvjYkdJoiHaelPwrLLpW0x43zrNc7nBEMEwYMkj
1QR2cC5Td286NyPE6EjF1buh8vimdpvi7DSKjdJt1phXrCU2mBuMFjLqcb2H9C5WKjNul6wCbS7t
bxULss/u/jOBBdk5u7C+N+22uxEQUW8U04lLr8JNACtr44aRd21m8zcQ2cXaqgbE3jZx2bv6gt0W
3S7LNSVOkdvup1eTxAaMHDdVtAChnG2z3U5xTS4fOsWmczCBth5uPCatXgc4gj6nf0J3zEAba0y/
6gFWfXMLAjO6q3FAvMFsWn6KuSwehYkRQ3e9dcbYkbIQ9QV6u6FXRjgkL47RMvaJ7w92JSbHNaZ7
XJqG2Ae9UR0MjwoQ7rbI7rtswkuEZlvT9gt0/c0TzMdi16k2FSasvUULFp92TFg2XCXswZnl44Nl
+xhLuZuZTaXFZVR3EdLc1eSJeD9DeKS5Y7UncsE5UgIkCNoxP2bZKIAS9gFt9zAcH3qMdzvMXuxY
YxbAkp6Hx9osszWn+nlfBUnoW2jtpyg2Qx/bBIrPQIGj6Kes/gipDQxkidBLPSRa+5vbBQht2jKQ
EdPF8G7HiYP4GCbezsNs972mx0o5vmB0EkO6aYe4eK6VLPEfNmghfg9Cbu2oWuyYIjDdY+SmtO8y
aovrdG4BQDBwGeO2Uc59rDv2SjIeOqqJny0y/k0vkxjIqhrcn7pwsaj1+HYCOqK7IF/UjckkDuep
uHgYLwx65uVQJbtk/ubhTD2UBuOEVYp8ODiM4wTJkDwNGKcQpIbx2DUVRojAK9UWRuK4soAD8UFw
ABuz11y3OFeR4hPsBmGmz9rMsZQYg1glE24+TirmrhL1K+IjSLYS2O0SYiFfouE7mSL5N8+cuhtq
8OApR9faefVSHsolndjPYoqSige0idW8pyISvmXnzcHri3jdUxg9L/ECvqEdOvYhizDNSEF+L9P2
MDQjwwA6wcsxCWfYuaBbb4qg8D6GAVWvUW2w0fnU7KOU00w5lBPwCjoch2UcxJ6RjYHDq+I841Gi
RTMeyikNlwR52K3fGkcum4m1cKWSeDrpmEFFTkQq2jscHwAm0N20LVikgNm6H50wptiXbVm+Ilfn
56nF9lHG0CFr4o822qbXu1iQv7qiH09Tj5mSUFFmZnJqkgvWix5Yps7aih4isw52ZpHQj8utN4w0
feKnbIau3QR7HLPlrhgD66qrNA4uGdrJqgyVfLDBx51mHHM8+03q17xHaDuwAUcQfUxYKZR8AzTw
SITwCy95chNIzKcUyflz55E4sBKjmtFv3DbaeL093kKeD99D/r2fuANVccLmWVYBMR5z3B+sHLBm
S0TwpvJCSLYjdX7moGqEJLORaMWai17/4GBtX5OfSR8xjOtvLcgM6oFk3IcYt33LmPvjYEGyq+Mx
vSo8t93Gizf91E7Au+Cxg+7Yfiq/ZCunuTpC0zDagZmUNlnCDeM4rMttnCHVhPMLVELtow9/Lmbf
bwYbZ6Vph3Pkk9tu7KWq30HQ07bEYLTBuCM4dWbhyIwI/A10UkY8dD19H52lWoUp7c9eD9E6GeNo
V/MG3pjJwrRRb3avtIyzTZkyEbpQrF6Zs6sOWeUmOAmC4j1Ns7fBMhE6I9YQqRnqCMr5zTDKhdEY
6eANbw2/ws97TplgYIQ+41WeHe2kuEeA1aiw53WQQAX/GHP8R/C0xzLnP195aL+Q03Y/ypuP/Ef7
9Q9drvNXKNu/r3tBlf3vP/5s+KO8/MOmQIWa70GVzOcfbZ91f4Wa/f/+y//x44+f8jhXP/7X/8TA
XHSXnxbGZfEr/ozZx/9LZvoPaNrxY/lIo7b7+M+/9CczzdX/si1HCdd0LAw9rsWs7J/MNKn+JT2c
mVoqVyhLX0bHwcJfwGiO8y8avSZ/STrKgZ7I7/BvZpo0/+UoVyGC4AtX0pXynzDTfh1E1pbjucKx
pOmiPtrSFF/mPIsIFR+WJkQ+5ibo7U1B+sOqsH8gCBrki0K9vJHxGMe/mca+DF3/v9nPf1/38str
ZVswa9WvQ4ZxhFQ4BuaybRV9KJM4ty21W7UXY6Z+kx55+VFfL4XxUwjputIlmOzXS+VLlCx9xwTM
wOjQIbP7Z49qZiuWZVgVwrj7y7d/9+fP/St+6deJ6D8/mGcprO6uLWwu++vVxppZrqSb5i2lFF5+
bdGKNBEbMRyQHzeOo88aZfm5Kh/++4X/5mMq5VgmQhlYZ8v5MuYej2i1jPjwTbrMHUatMn/2Kp83
ILytDWMw5W+mjv/uep4CT+eaNvrd19wD+LaKrLx+2eZRdkmEShipW4fNMtwrjnveFlmp+90M/68j
qZeb6/G8SkfwwPLifM3baVWnEhcz0hZmNqRIklTQAi1399/v5NerKPqYIIcFgpDFu/HH2O9fBmCN
RqIPNnrcgs9lIrXqon2dJL+Lvfj6BnAVzdQDPgKpsND+EVfwl6sQA20UhUI5opYiQt7O4H8mFU2W
FZOh5m/SoP7uYranJVuC5Tn/8VR2kUX9qsJpawZVvFPR9BQKdkQ7Fm//+N5paUrhCmoxhmi/PIUV
YOAi5kC0NTx9m1ZOg1bnTb959P7mC9L4wy7rlsNLJr+M6/NEa9dtQZYGtvy0JW3WcAnc3ywbf3fL
SH/kbrEqmsr+chE7CoD3MYW+tVw17KplQfnxylMWxr9DTP06Dc1zxgvLiiF5DjT/K7+swUrMI+Jh
lh3NTbH6HULsyw+3HfOys5iOCx3T5bv/8sNHlCS8YHm6jSBpyNUSm0FztlVidffkbrXxfupExZFm
CVD8BhSq6hljQjCd//tzcbnMXxbhy68hIIZKxX95o8wvi7BBEecuqD3bzhzT5ZWYlNpdRbFoSxxY
qVvtdRHZ7xMOLvXPHv0/rsyyjyDDjaBx92VBdpbZzpqlz7ZB7Ga7GUF1OyeMmjQ8XI///EPydbLL
YznDTH75Lv7ySsuI2dDCM3HtR3ipjbBtPlnT+qshkAux/nl/Tmu3/w2X9O/u7OWVJtLdtgU73K8X
DRJh0uhumBCOLYrKXnfdy0CLiqCmDrPmhA6GQ2wo7R//8MOy/irPxBjq8n1yiPhyXWGWRWpWOTlJ
YfdgKE1YUVQUb2021rux7cu7QmTy5b9f9MubbzvCsk1hOopJFcvkxPLrReUopC48K9/Ws+Xej507
Zmt7jO3hnx1P/rwOpywlPd58jlq/XieKgYG3zKAwqx8G1046yLtKaOc+Cpnf/+8f6ev35zm2cphY
ciX3kif0ss/+8tBgtMYFhn2p87v3+DcQIGF/iSfWGPAl0xdsM3xfTJx7X5Zku5fMgNpC7oYucvTG
nJfiMESpGa/H7DJ7l9B7xwTQ5BTsukxEus4KdyQCjC53sRotfCbgBQ2OhLZkUE1XsBJWUxJ6r7Jz
pOEPUUuYGPnWWKIG1wkJz3JwTTOcXOu3kn73IcOrEfq2O03oV3bLiII9xMTm2p32wXHn+2RkyMxv
08Y+9EvTOteZWAymiEWOVCdjmzatocYXTXvkwqAW0blIPfWathCCaK3JGyvpnE/cQ/q7OZjFfWYk
PQJq2+m3OHXCDpXFpu1C5U1ASrNgAvSjNqSPXtX8JmvVlfO+i8oWq3EogXnn2lIPvMTBTd82S7tu
HRfefIxH775Ri32R+gYJIsUewiunax1sUVYXt2tp4fnZo97R3jFSTz9mA/PEm8mtJ8WYasjtp0aY
5L74o4esPWP+ZiNHvEaZDfZ0Lqw8W3l5itFahqI+JCztl+SGzul81fdlhTs6pOuhx7B4DeOgzRkh
MbP7WquKvCzGDY+hgy2YJBFnCfZBp0J7VbsXTbFhoBpxxRiyfp86NfIp55ySKYlRt49BSlJzEcM0
X3szobWrDPKPTYdZJdOemT3XRNvrAJLYmEb+D0fntdy2kkXRL0JVIzTCKwGSCpQlWbIVXlC+ltUI
DXQjh6+fxXmauTUeX4lEOL3P3msznzT6NlIOKk9HDUp9WnRsv/JG7o+y3AUp6K33WVzXVj9Y9An/
iVXdAmiQPGEKUcyMl6nc25Un/8IKbNn6tr2hTsL92svQDOyU2HKtm+d/em65sDMuYk76imswysa5
BVWoRqe3GdoBXmlsD+wqa4mJG3lyXnCAxz65xbAY/Z9zXfdERPCCfydzZWOaZWO2GQXz40celQbI
qVG2euorsd53gU6cs49LMEw9uTYfDH2ufzZkj4dTY3iH3WhF2p3lVNG0hyAc+AlXf+kRQ8kGXhcN
eXRu/DHeb5HSsXiOO0FhU4c0Z/amcwQxH+i9adV001+2Ry5rYsTkNsXN793b0Cuik3Wn2k3baRLP
/DgVqTUx0ICa55PvkNjpXJwI4Y7bre+sVeyJrb0GOcPlcW9dWjC90N8+MZpYcs4qWocjoOxxuNT5
NgKnLDtsXw5RwrPA00AbjCsHc1SVbZqTr/FV3eIBGMeD5+6Desa6lwdQHwLgJ6G7VceaKfWeCMA1
GW8mkpFwPjTEv0QigLSDaO9yd+OS26cEY/ZuqtFBl0oWHil+EbFnwDWL5E7sYD44U9K7h2IcuuRq
11c5Z4jAlw14XQL06RZYbJ67GNV/fc+2LGs6LQPiZ1iG0k7jnj3DdRjb1yQwU5zNth7jY7DPuSDj
ErtLVvS4Og6FjkjztFu0p9IvpjeX1I/8tUgb/S5LJQhm+PX25SSj9IgKizG4HfaNyjEbrwYaiF8O
d2sXSUnm3IQfOYuX8VYBalSpicL+jRC6rrPZGZavMpetj99Gh4AdyjqceHJtWNajbiKoHk02X06x
3ve3gMn/0naCxKNsvSJG3KKYm3WWUMFpEY0Z0zbs9LnfNqc4EnLb2IGETqBOiS2m72VeHTdFFax/
5J5s7EkOev9nu5Y/FniT/A1Sz53S2LRcAnbwcdNF0Vj8mZPC/JyjknWxixmlP5DjxutZh60BsYB/
fzu0QdjjaLWsd882LFhgqjxx5uNas8w4tKTxkkPokqE97DaCWTSwcrtp4pWSbsq0Z4206wmd1rRE
3o7L/y+1oelOBPVHc6vqafYyDzcG6isulgmEYZN7R68I8idMFfrvXK+YebaIP9aJisV0t9fA0Eon
GH3eUqP8N4nQiS5KSq581vRJcoRzENIXjXQwH/kuqJ4tt/Zah93PBEL0MoWop/hQJRZ7NYY3bpfU
8rwx/7JLNQshaNh9uLH3jedRM7KIXAaWDHUDZ8iLVgkUUrftu+0Boeiq4TqXAGYyGHXtgzOP5X/s
XL44Kyy4DXPxCKEPCFGJrdjf9RXTwYSB1tb99A2Pn8xoiiOp3o3tx/9FFoLEOQuViEMtn2w9sLxj
VOBnItt0rzdcP2dw4RPaczPf5ZgGLhPjGA8Gc5xk8gc60uMgm+TYNs1X65D6IQGF8c4Zv+Q07C+L
V397cXQqhHfjl/GL7iYDQ0e8bxikC1G/s3a+Caz3UypjUtFdO1bjqnogMkvJ1E5IJ9aQqrwNqoTT
Xbqi3+63q6nZlNxaG2+5NJJOi5l7vAswwPMrROck9Eyq56a/9LiUf/vjWGQBNBF5ZXcA2ssP+H1N
audyYtOKQbSPSIBgBBruKhpeD1OrTo7daRPqm+KRbfN8WaBpDbCkefBRS3bN9gnJPY+9tPsH8MV+
hUMzrccKm8NrL+burom2+DA0nO7S6ynlPIQuS2OZyL/DbkCPFIJr7cDS1nsB6zP+DBqfObZMtteS
jB5CrUXwqvhFztO8iLObtNVj0Kn9dzC4n6BcootPDdIja75Spegr5buyiuWT28b6sWMX6jBPLQ09
HOMYfHVhg0DiNlMuXvtkKIKKDyRMfi3zBtIGY8Ymf4YT0dJ6Hn/tDnZEcicvYywwxw2r95MKQ4kL
ON+623D2WYyUi/8NWyfMFNLzUSCmsyUQ2b7yVmpxhU2p7xIHOva96P/LGWUrGEJDvqVxvWJL2+de
HGVNgVja8h9O5ueL9+kPPvXWHl1qh5DNGeCRgbvBLMNTHLowUciT/HAYfv6rkM2X32OzLf6xpJ6Q
beJkdMVOtdv+kYBa77Z1/2dkNB3N4owPOQpANptGvs1KlF+63OS/YY5HcmQ1g8VUmN+rGwbPa4wc
cr1FuNwqES53wJdsC4/G9z6smKfbZAnENw2RnyuYgWePXMvLNm43jEf66Dqu8+2war6YJO+u6bz3
AsT+WyCvoadppNlMqOVQL4rwQU7t7I+lbm8rsgNpRLnoc8dKbCcSjJtkUUnDqjn+nlcSzjRMsv5a
K+9Yj9F+HKJqyOzkoN9Pi7e91klAVrb11dEPcE2UmL9T4RaYxANJ3siSr3IFho56oao6LJebROyP
sUM244B/I7rrpGGrqPIw/DcUW8tr1DhU7Fo6vf8s+OTmaxJ4OTKVikPIpui0hTOws0XorPT805JL
DMJe6cE3aDQm8x4bFcFjFgYMc6TJ5Qridm+4ZV2ASR1ut2yewiSrJ2BKqR2E918Q5GGaFOvvfArr
F2so1z4om2x3ncA0nOQC/MOStx8+HpLXMcF1ElckFbd6DZ+qqfVfwYeWP0XlkeziKI+RoRxdYvRM
t4/lzhKFHREXVRMv9SXgnXaIejvdWcxkZ2wjSxbu+BBX6FcQbUZuua1y5Y3DWqvGzXeM53lL+Z2L
00q0F9PUMDCvjGxqhujKNWk3/O/N1N4JNQyPDIF9KptmwO8gQ764BkQHw7UzUA+u5VNFBPR3YIfV
h+RSXmlAoWaZaLv1o9xNfIi3ebPHRvNCP+27px5Rc3fCBD7wnENSzURYPLPx1GDGu1v4lvC5uIWT
MgRa7qMtOo0z4uyhbzWrnmX3CmhboZPvLAmXgnMIeInnSjKQ35DVkH8b18zlfUPQ0b/1QUl1D+CJ
xpEEBNagi9/E4Y6zYzJMLG4LR4lraTjGnWH+iGteeaVx3NegcPB6xwy28AFgCqd1UO5LGrtib057
2QX8fY30tuvejmQvvwMYs2p8xKVnmF2bkNz6knTTbRcOWNeSuC9eCe+a6bmj6Q2Sj/OPIL0kzMXi
yB8SkQ6TdE6+bxp+DDX+Sphx/gGomkh9wPr4qZjqjoZuk8clqD4mnEm47erH0pm6NCwLl5c0Yxmc
JFqR0gWn5oSt2WLiI5U64UIsFGmSiYHrsKlk/dhrCB6ZGPz2vC5bfVp5yep06/uW8yYJ/6bj/NqW
jpORIOdBGyJ44K0ASFa4D+1evSlHBXeFyolG+tUxZPi504WNHiIBfX922ukldAp4OgFgE9JvTcHm
EEjOXPct1u+QPqVRl+XwZPVmL+UU1EduHu+pb3rC/qENu+DUC0U+LQn534Mh/CFXfFiO7G9mh9Fu
r5RgLV8q9cSJis0fqdAD8kx3gwF+g365aDrN8aL3UAHOfrS5fzETbL+lXxecSjxOR9LBqI8dZrv3
eT5FGTqQPfEJ/GbXIDqMKW5MboUNB158cDnBAQI7dGqlg4QDJESZW0bD6Oz3HSFMI406h1Vx6av4
r7cDzhm95CFot8Y7rHq+wqyAm91EpfPWbnb8BWtn/hHnsXgqSC7gFq6Bwezrf+HaNY/Wlc1j35n1
iyvrN0obQSvM0eYQ2ai4wOUK75rOP8eimH+yHbmNlhK8wmYUny1WPXHrtmqD3WU+yFxc35sEI10d
++wwXHd/ziPkpYPn7+K+UnFy4yuiFAEPxbRtG++N4aF8HfWEQaYPUdMPYEqUPVZ9rpdzMqzqFShb
AvdsmxWxgrzmimWy/+TNiD28HW0W8yxlkmoYMMiLHLSrHlfR5rdxH3bvi+1EkVbwin85muTRYcGk
lbJJzF8wXs8XHF+AipKoicKjddnhFz5honCunV9uu0HjqqGllOncNH22TOI94J9ftAn7NV30/Gcb
3F8oTMFJ1TjT6DKucK/LOSvb3q0PC3Mk4Ul9KWfiHobwOrOlidbuIDhw43BvxKszdss/AIXljWrs
2yAngnSxk5NpFRaECSA0WEMtM8c/m/Q82P0CCwjJltWuv0TfY36UNj+hA7cfpM+Ct1ElPnVFYHyP
tGHH/0XrlpOVuKY6DvsoXEps6Cw9qVmQ3IzaRhAy5pmcxaX5B5ywPFhXOQ9kdePmLpyV89zp69kB
otf2gRf4CktniPiRg4OYz+hqbXNslk3+KulT4VjBdPcpYhVkVbPpfx6t3w+AH7bfi5zFi+/aKyHB
IS1j5AgeEDCZJjbrmfksHBcT+F61MdnoikSnHX3y9nS3nopiJxUQtR4r/SkmL2Kr3cls6xCkSfYi
Yvjk48DKMoxbD/iI8ttjU/Dtp02Je6byRw/UoNx9D1fpjKmevsXx9xQrRv3V2PBuGKLwLShqfNnF
1IUzT+x46o/DJCTfp1rbNpv3qHuI1h6GFxeIXrJEN/DGyKQ5B0vmgBiZmco/E8RPkFigL55o1YOk
5gMzEQxPrltlDZyeOVvcXfwtBx7qWbLaECj7goxy0KRoXqtEaIZQK7wpA0aCDTZcsJwceXoo9xgR
LP25rJUGIjKAC0gjO3tNGseR++3E18zEPowuTswh6kLIonlBfrbWojq061wNzHfMX1nXBeaMpFBf
c15X/p6OIvudsydesnxuNFlL9KYHwzL2UtHzPKVVFfFUj+meeUr8vXYz8DrukzMnFeko+AB4orue
owSz3DpeklXhpiGrw04MrZdToVdxOKFrK8DiSXaDcG1HhVY/Vzz3tmDa3xFs6NselmEkw+tPxCzo
dJ/BjxWSz3WWZE54ge9nAwYRTyF+SCb3nr7Xqlr2gtXH1LpXx5FmmxhsORTwYeMy4dYiSdsHm2pv
l2Zyh+OONWlienTlxWB7TdChoulZ8aoC/M8na7OAR+1KfjDSNTOojpz7Dj5kdYx6WDSHvjD9q9YD
ycZwdVCqIiI7/80u0i14mJKDB9LfjKLta5rjsEnZR1EJXprGVjyRYDlhWOxK1IqsllTxMGLNzWfp
Tx0P0HVu5nSdJ/ntWyXfuyQgvjXYhEyWqyXm8dAxk0x9X2wPAWZnWhoGv3uM9oiwOWku9R9/Y/gN
WZlRMyeN+SG9Mf4e/HW/ulrb9eQ75EXTKsTfdt6SuuDgtw1hcGjZOtJCWnqdPZpwQbNVAvGNHBMO
8VMyRf77RtCZerTQEfIm7NqeGXFzwipLQGNtPCSnDbhS545XEQx1A2yFmo8oW/OjogE4Tp04WcEf
JA5U2643A3o1NURx1jMVcdvTWM5RbXCT7radOgW5gVnxucD96d+GgK92sDdFe5Y50ZV0Xzs7HVzj
1NET2RuKt6iH3zR4T8NOKunKqx/LK0D0aSLjn1FUyl/8zslLGW81I5bnKyCbZdL3d/B1+LVifkZe
nJGtg3vs0PV6q+sxeBddwal+5Bj7Po9MGcc9Dz1ys+sUvsSVB4GoU1gr0pwS5+1RgTXvUp140+9S
9PDowmRsg/+2GAPFDwBPy/bA1EsUrWpK+291AWHg78EmfVhEEgeX0SKRY9qlNAaYE9JXkBEfFwNO
OdIXmzv7/CuM69021b4G/jdTqgPgXpSVHIhy5yuQhCdVh0qX98mAeZ93ZhQlizlikMYLTdSWNSLx
8pqPNUx3GRlH3RgjNdGD2WqzpQt4H/MU8zJeDmQiFadpW3Nk90QLHkuz1ME2muy1gHlKAAB8D7M9
eCWMa5nthQ/i2IBtehN+SzAc8Jrqzqru5iidklXnGSvDwU1DdD1LjELEc1bX3cTEzcOa33x0RXzo
Kw2eb6Bzz03n+ppNgXUbVfl9UzO+HvNOq/V9tp0LDG+s4wrlkaNmVqwRCrXnUJ50RMadpwZamIW8
FwRzeC78xTdvY1AtzB8kzUsu/6r1bgsYJAUuPpCn9yJwJ33srGvNH94jk3/v1cZ8za7qcPvFJee0
baErK0MSxsDgD7iP09Uy1Z7rcIjB3vS1r97QDvocbFjcMOyaLSGo6AvyZZJzD1yBmj0+MsGsun91
MFjnTHlYK492bfzkg+YAFql15w7MV7Cy8BnzGxV3YVtNb1WFPJI6AYY5xqcpLzPHqcbm3tmIFt/N
TR5AP46up63HvWi4n2OVxyPalQxefWn19cMm4D7OUvy0QR+aA1RkAsC5ztc3b+vH4H6ZwTiec3cl
3B3QQznzUCuiO0f6a3Qs5zkCnjYnYfg01Ub9RPcteRwX6+A4J2FzgIpSxSrhmpqWFsujSbzDjG1z
ec9bR6hLIOdgegrQFOpzGOXOBn0jwM9moer+AbyKaZtLSYRIZjgEjoGqou9qmVwUZ7SNRJwYJOjR
W6c5DLKZ60TcUSzdRc9dCGWC13/NiL24IdtwMVYgp43fxs4RPbtsU52rtbmx3JIjQcvGtjcLRr5v
xu4y4B2DDfa5XEDlfJatAuqmrCvWDF9Ha461s44wwrua4zzM7MjXX57K9cags5EiQMt0rnnyApCg
M7MJS9mfFy/xzviUxe62bxwklr5PC7+zxT/8RdfsivGHlyQvoJkCU4bIGNQGdosxzsuuoE6dTRvO
K3AVFQ1naCLEw7poHStSfwKyBomBqrwNl7HOYB3QijG4pEoPg9j9pyawwQsptwgQnmimr0RhYrrf
2ZyBhCG6+GT9eeH9S2LoJeAw/Ed6BQWHW7Grb1/g0j3IWlnnJ2mp8CdhLYA92zgkycfmk3N6Qk5d
4BR7XXiHMbbb75Mgsupm3jhDXiaY3/VJ0zyQnH1ChaT/N2Ak+Gx1FcvHri71y6qi2T0N/iZGxsq+
+J1cJSEO0yNxlyqfvtDIOIHvPRzi89ojkJxynpbtj7yYFEd5rrQZAvZOWrJodxmkA1f34z7k/Q/m
sIaj8oDpnuRGG9fnUmzhcgG9zRserxCFPn7pwARSHGWPbt5x+ow5ynJPdlX+l9Flum8ML9fDHmu1
kbvqi/m0qqB4UV3CmzlpBfMjJfao5J0T0Oq1M50e207Vv7qhwga6envPkDIJvKkrzCDUHBeGeY23
7cvCJIeeWpBiTyUWsNJkQZg77T3P1Nr7wamYrYhAqh250V3/JMe1+RagEQrgYYnUXJY4pU+9J+Ym
G9j9urf1Vml9kpNtSBSRybYUeYiimW/srvlRgUOT3r34bcXQX41ztD7WjgAosRo6nE5RWXbmpZ1c
cF496Q32H1vuT6lJlh74pNeq96aNr5nyhiU1EfDIne9N23DMhq4JCaD2ZA0kBQ2eroFBVp/Juls3
67s2+WzArTpHUY8Q/sgsCq6/uPAbzU2Xl8sP5YYkXrgbCnE/1iMaG27q8J/chcTLyz9XWS76CZTI
CNnj4BPjBuNTRM3duLEzzXzhr/8FzV7ds8ir2aENtbgHSWy55Ze1+xDA0zhAz+jWjIVL8csV3Jw/
koK9NfuBeiNwErC9IYZQhEcX5TDKEmfYb8pRh6zyQadtxJz3xDlODYTUS88vwnTtB9T/Mgz3HaJM
AbGIALrfnHdsvdWh2txwPK+zot8CXRnVfxGWE/TAOxGQKUHnT29p2ACz+0BmR+1BR2HF6QhYJ3r/
ZQrdibsEsPJyF+QcQG/3OGI6VOAr+6MiHxsfh5h2gbvr/hvTZ4U8CoEUtW8VEfw+Cis0rM9RWFZP
wTK4h7ktIRvppf0nBg83Y4GdE9t0V1TzAdv0SitFV8FNlYoJmXr69ZJzfiafvU18Y3McbwZm4xog
pUqG7JNhdwsNAOk1ArQSbBD8Cag5KQ858U5Jh9l5gLS7umtYdf+3JQqgkkmkQdAaxuv8hQrTHEvr
hu5DycvRnnCw7syivHt/ekT2YlDfTG4Z1SBteI4jv0ggx/Aw5+1v/eVJz5TSHcRcde4HlSPeaz/x
OvIF+bebcJdgGED4a4c31i5NNlZ1M0Lis6RF3Lxx/u3QOoKbmh/pVred95uhpJYZIH6SPmsl81+B
8bY647O+Hkj3mocD1JNggliWB9sxrr0tvyGWF2yZLle3gVEvDGJh7JbFcFNzvb1FbN9JbQ+ISEdM
HVBURjoQQkzcblG/lFFE6JN6MQ84ZQnCqz/tSyj1n2UM8/FZdqK8ABPM7WXyY7S23cdPc+gcr1zv
EZDkZ1uv7phdh8n8trMBK4SOGXI+wYOX4Yus+uQR6Mu8HLUXDD/jugJnGFltQW1pSzk6+0brs7kO
l9faFdtyLsQo5V3vBHF+4+AOTG6mbuFHZLwhp8f0hKl94gBNPMvdF/tYd2XFD604yf+YNZHGLKkX
EsUsSHxKAPIJSOzkrC6S6yZjQ86jjS4k6PvoHE350H3arhZemDaQ39xjBR51eMcSMHyuxRyB9CoG
FvZVdEXR7FNH6iWvgr+qU9Xrzre3grMB8RlcZMg9e3QHOI6UIO6QqMLNoOjGU4VZRubNdC5nlMBb
giBRiKlfogAd/W0BP8eAHf3XxQFM3xGHf3RY1wZGPM0K5o8iCWhuWhw/SbppO1VnrPpNd+dpB1l8
J94q73ZVBOIzd4vBpRlETnJDscv9KA3s1g2/o91DJL5gMF7XLLCk7X5HRcMkQihXrbDjiUtAwl6i
hvOX65XNcl/swMQPM1i26TRFYTfc2tV4891ac8w7RtNeLDch77S5wWgTeP9yyYMyWwq/BgE0a7e6
JYa7kCWP4+qvrxcWpECyJFblNezD+4Vh7Qu4l+6zstOsGnXXy+h5IjkjX6JhWeB/kP8rDqwF6n8z
FgmfdQTnsLv6+m8bqRGAtZigwfRLt3Q3uFQm0q1r14OXYkQPIW7L5a5fe2/6uXjz+sHqr9DHOIAm
dBjmuUPCF0XwPdS14/zgltK/hnUWvwoZLp/RWJLv5+zFWDtP9j/MTJU+LH7UE8eXsnmefeaBLAy6
hf1AtNsiiyzyxCHPWZ0dSs9dv8O+ytWZ7zgabislobO0K3vxh4rzOn/Q6Jx31OgGn4xh6A1GsnW9
IHUyOGG36coDN3Pz7m0O/9Xh1If1uo+JMm5luRasIvoOUFGtvQq8HR94eNkip4oBIQuX7JMfU1uA
V6z3DsDi0Ub9tZyBwCfJAPWpmag7ibt67074+arp7BgZ6CMkmvi9A9WNRYnOnDGFlkGNRuh4fstM
fS3K2GBuRDdCKcLDHMF40ZUgEJILru3Qzegp0e4NQ3P+jtAwMBXUjrsfQwyFX6FsHPalC6keOlly
UNl1M5SnEFvXn6Fxu+2p2DYGZ8dpRe9BlJTddqNJl+734GNqcvXxyDjhkPtjSUp6X102z2uuzICI
RPWu8wDFfrHmXiGxX/P5c/AzAaAL3ypI2nu+/SpJnULx3q7zZfwqYXVSWu8y0x7Wrt1tqsvENlhH
SUGlbYk8mNIZTj3JrjuoYjy5Of/Bd2uae7pYmHtbr8yx4k/8v2+Lfa5I7LcsM1PtTfaROD3tGRH+
Q0qculq7mVst11DRUneQKvqYfX4iSEAtBT0omYg1aPUI6gHj9FS/RcPGlN/rgVTgULHVTKu+8h4U
FJq/ig/tF94IuR/yoNbfboBb5kpoRahbVslXBpFgoyakTbxHLLjo0PxY5bkcIUgccAQMtKlIJ3xa
ZybAjFT68jkhRwBrZnL6SXGRlgcD/VIhrPugmyTrVn3wOfA8zaoNf4zsLn9zGeOLWaqFkLWj1k6B
JQAJdEDK8l+DoDfXqhkuSR7tILSJ8Jr2yU9GEPE9uGpGGo1p8NCB4XjPOf0bCiasAiOskuGxmKdx
xR9Wc4F5o+5OZRhsf4X05HPk1/5HJzXrmsqhpuyQoLE+1vsKnUyp9g+KZnRbL9O6vc3wIv4sIZ00
ERoo/E4zBpQaiUlkVmvvpwC0Vjy2tnOQDidurgxqrPzrBA3lCZBxSo6cqgn/ymYzzlOf+COMTRc3
1E1Q5SGs2+pKOfCb4aRxSGGC2mfDGLZ55QNkHIT6gUcDKcvGcfO7qZzq7jMcfBAPAlAV6U5bb8uh
MnCB06bOBxKM3bixPN4dET2udc5rXA38jNBXwfxhMMFDcGFxEu2QFQdnzqiK7LlXg7mrmeOtfIhh
R8FKLSPGO1zFDBn9PpbfHrfwTDY58kH1N2CWTvi6Yue2J0THdzyUyDNE2OcY6sMmbiqO37ANG5St
B7myA5ox7SUUOETepaiqZDltSeE9mcYV33D6xoQH6kY411ODeZBBsPMk2Nf9WzZ1/cvBxDwfKlT9
L15nE24KhwjDYQwW0IejBPWE3WCs+teJwIEpDoNU/lcf6Kq77FcF+rssK1H+7eIO6n3TFDWR/sBA
5tJNUv7HepRU7rRMZr01ign4EOkZ81WRrBvx1K0bM3rQq4cO8xMIyEqY8pc3gc6C2lHI/RzZQnl/
cRfM07FEn9vf+BthzlJ9wjEnNxGqJ4uRWaf70mLLMTCS8atMAJLaco8lpVN63AglNgOcMH4PtMCZ
xLcBhAZaD+RKjqTfSMVR40Dkt/O9FIczHrUhIMh7dHoQIgf0PfZvbG2KKZUC7R6bQh6+2TBviH8L
cnUXp9WsYgXU3WO5YsI4eF4PL79xt6a+pW+qGF5j1ogPKzVixBdJTMNcHngQAsXUMRPU3HunUanE
ZLEfYUmg1V6aH4FrNMAaWfojg/uO6AEQkwYYKLI4sqBFlx2VcV6OB2rZkKctii9KWn7QxOrzT1j5
O2VYiRL971lY4z0y4BDDqniRNX+rnVqIu6Z3+bkc4tRF+bDp0rAAdWuz2pyDmYn3TKqZOKZTa+sd
Y47s8aXpTKVu8OmZ9uKomPAeawTi09mcO+Cd3GnENcikFJOlsaFwaOVLYqFiKJhONHkcZFrFO5Ik
Ko+9E2u6KkjnERywZIhwWoPHIuQb+1sEXTXeWX8HQ3MY1qVe6PtZ27+MInN/6ldZfXQrYJbTZHfW
CCvXx2sz4xSBCTptCPbQlP6IvVUaLECeRMcFr05znzhF2WCIWxbE/zBY1fNmln55LylZmh621jPT
DXY/XR7bZc8xmq6lEd55q4V8r+AVfA9cxE0KbzZfM2U8fd1JArfC44ErEvQwr8OeZ5XT6Z+WO7FK
PUy1Cx3PvpQXAqTVG1fv2p/hwQX/AKGWICGGccaauQ0tyq/mvHebVzCtTvyOIRTuAEdNWi1BUJMl
5pD5p1lVHGS7TzYmLfA/F+LK5GLn7zSW10cJiUz9CPwI+qqa8/ENH9uVQlrVbMMDjLbqJgfvjSpL
6h4PWVw1039yasj/u2BxQqwURUjbYUcf3l3L0jumD4p103Cze/Ya1l+JoUfPmFIaVIk98P/myL7V
UVRBIJB3Wj5glAxVHvOiBe6QiraWOEg1pi6bVQKL1ymI5ugdbDQOharBC3Dq6MIJ0KFDO99JDfj4
FCpDkzh44qK5Uy5rkRvyyYCGbFNr3vVOXUG2WiGmoc9NVQklcd2oCQdS70znaCQvcI+r0Iq02Edp
iOFt0GONN7G5HFW/JOc8wV314bgrAwzHn62/8bZGFPd4s1svK7YOlGQwlCSDWS+RTMbsCN/J3xA8
CX5zTn+cxAh7RqMNAaXhex8eAk9ii+SrFtX96i0jaEMcsjxliHkuL9wNtfsqvPW6n9QO7Cin353n
3LM2vLhOLijT7veOGGrMu+y2oyHaPYS80Klp2WOCUPIey8bMfVNAamjf87CHr2c4nKLfdI1TP1sv
30oOcj4SkPGs07wNw45Mj/1dDX+ciiXhU21zM/zuDf7QS+JVG9nFxK5Wp64Jyvir7CENwhEs0MNd
xrEGldpbAhLMkKra9nlYjDu9TYoyoZb0R+Bgy8ENPe5HN6jr4SNEVWTGY2cf08zme5omnZ0Zh6t/
cd3ofcF0EjIDWkObl+fldnrl+ofEk+ZCJ9SZ14Bxmh8B4QUNVE/jB3KKaVN4hlAf5ywpnb6/rWrb
qLtNR5g5Nmt7JArW+PGXKWNTvkWuFs4tsAZnft7JAuNegVdXuI/7QoMUBpFhnz7MWLvegxUg/DIY
WVG3X93imOQZYRUrYF1X+7jdk4dXdX0PJGxovcc50fMeY4x38h58MCuSsw0oNvqByNabCxtLeQVY
46K5L01B7cQyGAx7bZPQ6sabz6PzTNSAkIYB8nRIDwRlIInHsz2pKh+M3f+4O6/dyLE1S7/KYO55
QG8upoFhkAxvpJBC5oaQpdv0nk8/X9QpTJ8unO5G99VggEQClalKhSJI7r3/tda3KprJRIhumLCJ
wwjS4FUk1IBZ0JU5FH2JrsI2OGQcjF2H0e/eAePADnPgL/Y9qXKLbjN2hhG1FaqBMyBcQ3yL9Gkd
jmxWq6uTQnjttikNR0axQQdR8+bDlpOSOzITmBbnvV0pJAMWY2j6h0GWe5VRkpELq7sNjFruwMQ8
S6v5K6d9KNYCHm2m3O30aYhrOxinjinZJOHhjjwNiokugkGosYLrIZlbOr/y2cQHWlWhc+f81AZ2
AKL/Uc3TU0UOZDGOGlPChBvnM1z1aYmRIeNuoMnHH0GcmI9hGMZp46Jw2lq7xR9mTBdKu2SWioHX
5lw1MwnHTYOusoAQqCPGoqLIG3ccW3vdlVp6g6SNCgymQ34YqTj+TQjF9K6RjsYPy9qgsyOt7Rdr
KcJ3594/4Fa4ip/S3nbWk6wszSZXpexdaWrjpZAMmqHaIh7Iw+RtWtLeBVvNHTpjEmB5Z4UQS1IC
TCkQt/8bMfxj8oUSWv52fw3Z/2PG/l/O1U9x7Zqfn+74Uf31K/+fjOMTcPv34/iHj7L9t+l9vvzv
QXxFtv5mamTkNBO5VtMM4nl/D+ITmv6bjGPK4qhND5KskMH6M4ivqn8zSFTbBMgdBa+FQ+LszyC+
ov3NQZonhWb9Pdtv/1eC+Iqp/ttwm0Rg8E4C0P+a4KOSvhibXhLbeiGbYmpxxJYP+fO90OH8QLNa
8Avok7RNRqk/0kKnQ5YplnrYLgz4p5Ux4fhxx2hOfw0YlsCt8qY+0huCkZSqkxz+P9vShwkNB7Bu
rANTR3an27TpXqtZKM9mkpSo8AUmdWyRNQ0gUT6JghrcUpwmtbFe5IpqeDlLTej8YjjVaQ0GNmRJ
YIbd3zNLlYPvKyyBXK0UZ1FuFbTdQBgLjuRJn9KvkMQRYbq5gmKojOqvjNaQkekYEdIWZtiofd1R
SDn0yglH/6p20vFI1BLlMC7G4kGiUI8ixx5tysmyIt/nMOnuTVAdwwA5K9qDksbNFvEfk1uC5diz
U/YdZs6og0G//TLbI819sW1K8EnYiV2IAPRXQf3IDatL/c4pH8IjlKP9wBrPvGDpXya7VtA5tZzD
vF3DtWKYEXXbOuaIvhqkEiipGFT6VmAMHLFdl58Ap2jIG82mW+vMVAVRn9YMGIzoxICQVgdbyR9B
unHGNJhciwUXLGbn1Kw3WRv3JyjI+L3xRnEsiirsYEmeYjOScU88Qh3t2DFOvH4r2VfJwKBHYbbN
aiHvmWP0xOKHoboyYXZsVyHY8l73S37sIyGt4zAx39lH09oVdylrK23VcVpIwLjFO1uFcSWHTkUg
PCoOHC7hQdH2xqnBTDC+Tk5Io11Mk7ExZMkjqFLEQbtTzIzVd7rnrmxFCXp5mNbt2EMY7fUn23KO
agxfBwNhhi94di45tFYvcmKDXgJqc8zRbuVVZNbdk1YumNPF6Bzwytob3Aj6LYHfj/W8nT5SMoNH
h/3FRR3vjYJAuHYdG9GD3TYwamx7b1IldawZ99zaJk2/alYW5NtKCT2trfMDozvp28L34Uu6Ps74
xnLmvJqGgTmSJWc3d2jlQPHtTxFzunf7pkjOVZwnaww+k1dyZBqwMVUhwZUeD6BF74bZs6rNC4Rg
cOZ8XKojUVGeNxjOltqItx3FEr8UKDrfRjuV297SaaAaqAeljWiC8o9aWTsvcXsgtk/Mkinx8pA6
A23bMqK9WGOkwf7vGKg+uaBIAW7VOzS76FUmSXQgvCGfmZRJV2YVGjov2KVIGKDX+yp7geZfPy2Z
xaYlTnogaUUEvGwqneKxoa7sYQHsdJXmSv6wuZI77Dpy64mmRnqthLML0WUPeQ7hbcwJ2OWlbJ6J
LRr9niqFbpM70wh4DqF6QUp6LsfK9LK5YshEtu1+mCalxtBYkIhTSBPaODmK0Uu60TqqczseIdNp
q6LDe3RPez/MtsB4nYxO9aHk1t2QVuolGyTV4RJrM9zejNi2fHf91Ald/VCG0ryBYw6xd+rLIz1l
km+QIfOo9bg7lUoqhGwnjuAxZ3ghI6W51KE1+Het6m4XNd7QOkbeX7thjI47YEe5wRCMOnL7AJl7
n0SyfbUNvQ5Q2qD8JRQptVVLkesENpQEnw1BH2b+flHT8Wee0jC/oqJbWy3Xlie7z+1nLIzPtWX5
TtrtF4bEw0IxldxYlRePk8SKz3fpJmbIPVqZK2LgLK7Nw+7SdYwBwRJjtjSlb9opL2E+x1eiVGPm
tmoZ/4y0zC0eNmsmWaGKzyGzRuXR6lrskoXGjn/U99UAC1ntO92jC7MOhogy8RS7z0OhtsOurSxr
je08+QHCMlwIrFVHBqXqZlLU+TXtsKEl5qBWT1hyHEJxOcVqKTRhWlDqOzN1Vpc/+MIx8iZ2ntKt
xppUDDPubEUNcLyl4LvYJg3rLd6MuiLzu7wtk2U99XTkUraNSWCbKjYgdhHix0Kvlp8AMjXbwQLM
Dmq49ONQTgAygtVsANRddOJlmLIACMDKj8CxFeP0JIswgcYY9R8kj6ugYMU6ZRHN6GrdcpOPoNAO
haLIj1qN8ZVUyU4MYBXVpDwlGOyujMcVFwZWc9aob1szg8MnT7XW8ltU6nCAEcCTtwu1yq/ha9OW
LNXHmkbRhAGrtHJ69smLnCofmGedbQEzca1Wg/4Wczh5hnPV7iLBhYaAJ9tPcZaNlxhs7ZYtbYcp
sJfWPHnloOky+UTRKRhpbC9kkpji34uUW8CxSIzrATz2pq+MeXPPH+EYm+6tjHbyogAN8oe6qa8M
AI0vHUzdwP2WqE85CG1PqSWG2ffTyUFbBv0o1/nyM+it5QDOdsoTA5vO6/HpevIYDm/lpElrAi3q
u0XHHWHhMdFdekn0V74kRxkrmAe6fWbM51Imv5xlQHVwoYgWSJ6uB6DhxK7TjVW5YHyXG9H7wLOy
DSXs8YVGFPHTlaQEEEEsJupkCy2McTB7V6NuslilZJ4faVNw9og1vOKUXoJxXpqLEivyzh4bdatJ
jbiO1aQdId3pO5RNi6DHTFWxTpXSOnO6meZvLVbWFaWGycrkCPEoEw39bIdmftRGiyt1TvsSe/og
KQ94MgzDrRI7vqXIuDvoOUyGhvA+YST/tpr0nMc9olflYR2O7tP8Rks9UYfqTorpQU+Jhe771Gbg
k4dIOpPQeF9as7lY6VwPrmWU4dkouniXtk33Sev0shU9mxjOOeKn0GVOu/AGX6J21PFt6uGp7rPG
WwwneQSMkf1iW08JRkBkmldqI/W7XgUjCzFw+RYThL79wkCtTFf1bOmI1U6ImYQkjxLr0i3KU+sr
rpnauY3s5B8N3nbfkmZIQHRzbBssG2daJKVd12Xmw0TEEhtBTiJKj+zqUJMI2iCB42PpcYcpfklb
5V7pa2cr2L2RjOkqsmDxsCbCoflDptlUUarxZ1tRIeoidmIIt3N5X+Vz+hazviFX57l2i3EdrDGc
lH4ZzdFRCCvcWAIlHEVAO06K0267eGjBFN+5tg4TZzikpmBGH5oV969hSB7IEGbleZzOT31Y1LsZ
ZNBBa5TpsaI5HkkMoFrIR743mlg9a+080W2A3jOz4jwwq+TZGoLDmpmrk/NNs17ZtcaCnaPQm3Fd
NbZ1Veh5uuWOyALqermoCfq0IF9tKfEnMbFy084uvLDSqViiwIVaV5z07Jzb91iEg9ctWbSbevZr
rloMLCNtaW91QhSQyHrrPQbS8LSUXXdtOTVvNLPovmhYZZuoC2qO51TiFhfax2LUIrANikFre/QX
przALXmmS7UGej6FG3jVu3bcyDjudjFsBGb0ljYFnSORrWE+ucXSMh4nKND1irQc3UW8/74Ob8Un
IdIZqymW02+BN/Qhk8LwjboNhxpk3T7iAqH0JFuy8FCyGp4lqVOYZYX6JTEbDOFJmtC9GZcVViVL
tcNrpgIDUBaSiiu2iNo6mnXGufViGWR0pATQoFr31hpTGYdx+smSgDmTjItjYGvd1X24pW9zPKEi
lZdqgNrOsUL2JrNWjg4+PhxrNJUP/B7OnB9M9TTA9w1qme0YBnZNI7BOos0rR0CGwAeLDY4B48C5
795PVmjEQKMs8oEKJq9SNsaBRk3dhax6CDdQDJtl7mkkMclz+ibiK5q3ps23AQrjXnJ4RHDsFyNu
39nxzFREBCLScq+lkcCYpvK0FwMVuhWD/dtSqXUQZ0bpk+9hPenYo0p+nCkKDZijcSYYoK+KMlc3
uHmtB7kBWbiqEvxyih0Rn9fAwQqAs+/EesqVviSp7zhmeiQu4AStQkNBn6vUBYR2eWY4IbZlIfMv
JEtSbgbL4E6veyqiEsy5PGGl6dvIzBAlFP3Yxd+T+ipc/gMN0PLaJimzo73H0Velbh4Z70JGXYzp
02iqEFOq2j1Vobwp43G4MLSAvIv0gwcLUd+PMsMMGkgFlZdIebaTx9b81Jj84BRRwfUa3FxPXZeO
35N9d1XiwnvQoEysRKo7P1aftOuu783bhI/xoAFC9CB0F19Uz2aPIaasM6kYPm9ZFwezwQSLy0XA
dGbJD/JQiZ6FFHU/Q1RGD6wDeAXHpT1OQ9F+EnXQd9wVxq+YIJlAa1weasWuvwT+JmIkEDU82TJD
RCJZt25OK+EQiFB4CWGjztyly5ahOG8xpRzFiZ41gi+RRMme1LbFGfsEp5tR4v7Di1Ws2sWJAgpX
RxxNIzgDBCPzawBz/GZoUUPI1jT8ocWqMue2dJyVbjilEcUewFIQzgkDUv2mk3PrTVXmCNZzA8oA
Cpis37cKnFUvtV3yjxfNRC2TMwDAoAYPc6JhU9mRlsuzxAIKQ7vIRjoQq/jbNrjAXT60xMW15zCr
qnDWalLZBaLs8mcU2HHbO6HzHFLvi20gpaaVLgis6pU9m3RYDjHHvs7ofzm2TqDrIead9Swpvvna
BrsjzkAXj0S4Dy2FhJESlfJBXYz7iZGAJbZ+3PpKaxJJgcwPUTDvbhTF259RL6XNHpQtXj9jnvb0
52Q8ZKpUw2iitQW1VNH4iH2FIVkjS5XvFBajhQhKLoGkWD3h71Yo2+FsXcqS9TvrvXnEwDDt8Knb
+66Wsl0VQ8XlNDReBC6DjxpgqQcgLIgqu9mrZgpUvZ5rnpsmGI2Jp6xnLC2Y2Eofzl2S15teNesP
1eitgGgmcBJOYPdqNsdfltJ453trvRuDk8BuoIbPTkmdprno1hFrHvs4ZoBByzzjjFjfdRjzHP0M
GwTFtoFdspSy8rzYRbOeEKKhwvTt1Uwl+YCRd8JeXqb1Skom5ziqTbFTLfzG+uCqgq0/QBsAT1wt
It0aHGxdo5m4jzAuvhPIx+G80B6GsXPQnkKnbbdylGdXqCmEAAyKkxtDGYIFFeqmEa3/hX/D/RdZ
8WkegWyAbuIWhVT9Puo4EvHp8fCQ2irfm0qeeva9zI44ljigZqUgDu7XlrM4xl4e8gWojmN9TPJi
D6u+mhlLkyHK9iovZa1Pch84iaPdOPrT1pFE0maSpyf0huVqF7UOoaan6nYo6mOR4Z4wjbEn1Zii
EN9PS9vBWWY8AsRn2YYMqwin0wnPdj/y1zOBlbR5swwIEL6Oa+gtZgLrJmBWXlXRkuQqOqNzJ2jW
HhOd4rVvwytFvuyDamU+5kmJTgZmnNUbl/aGm43onFRYLRVSHd0EdM9Ly6dlZc+tnAG21SYlDjqz
lx4gtEjHsmyrl0FT2p9UKvTvOLu/6HpoCVeVchjIxTj7M1m1lUxQgbE2xMm5msHPF85uUugWW8qc
CEj6x89NKrna37Uo6hEcsSE2JR0NLAG6GzEMYiHG6zmrpfmOChNiNCACOMZt5uZDk69LNM0AlHx5
6mpTrNO0748wcMVpYHZN68IoE8YMORczmKj1lpHSiKZty3V1aRE7MSjldssT21R2g6GVJTzxOL92
Wha9xVnZ7agzGDzuiOJRDJbzbRHjQL/EuXogJYNU2FRx8mklmTZhhKfrGtFJZVsQDtYZLVBdZzkH
TJbS2qez/CW6WwLBAotPWx03hH1C3oSSoGYwzUNIcjqWtUM18zzYyAX7ftpCMOhM98dcwA7V3na9
hdtYnbT6u49zSgMIkY6oA/rYs4qMVrpZpjbyJAUUMuaqRiIMHMrOJudAiMlJmh4TuomYuiUaH3Uo
EUdJIWe6TZZOxMFLUhJ6yt4Ry5wCMYkJCSttEzWvFu+LwjirF54c9rHGBFDLTdeuEuBy9OWa+Q4C
g/JbJZl4GeGer0pcR7afRJnUgZ4O2x/TQqR1Oa7WR6pc7IvWt4ni0fTU750q09RXRoPYqkwbGuqc
qiM/RWZabs34lhc4xdopVeqWfGidYHqG4Lidkwam/sLzlf1LHQ4XEllcCM2gPGkcaIO2GMznKESc
VJCA9oaS5TugVzHF6zEb14o15VTVZKOcRJcGipkTYwgK3Ouqq5fl+AJvDCM6hvpZYKq2knVRhwaL
1qhR2ElDF546Jm6D35st+elMVQ9qpAgAKcRH/Bz360M2IPb25th+o04yyErtBW8zRtJfjIYmpd+K
+QSaQ16RN+3Pg+Gw0NOGYAPPNhV6gZUchbsb+qcRjWetDk18ykdHwLMxE96azIlXzkz9Z6Xow8MU
1wOfdFnTsq72RZAOLZiRepi6hy5aTOGiPC04zRys3U7STGsENtkrJWgpO9TcEXQBs8sWrj+zPHRw
dn42KzBJjpLkZsi1ESnWco2rtsNtkMSY2QpJ+m2b0jnLXS//0phNl7Aqd995xvw51KSZJCDlny4v
h8mMXNknAofaFhpAiU+zRRim72d5t6e4uuQ4eF04gdL3yHzXb2Hbo0tr1cRDfxSPWDzNNwoACP+U
YfxG/p5uYTgG3ykEmqPGZ/RWM7qcXR7w9MtQ5+KsFLqG9lFVMT2shXIBBnePgva5tltE3N9Sq9PW
fAaDF8ZEAGSypBi0YCLhLYDj6uZdwUAUnu19KayMjRZD/2GRmD859DGOiSuRX8i1ZV/0W+o8DHBc
vC+axeE2BPXl0lGmB3oPGmIes+nZ1BmgRIkyniPDIo+gM5XJtOSXAFOwmN1Tf7ApAyodjlXmWhuU
XSRxwMnTd7VLkm+HgsstQD77SK1ixFxA5iyS9XUOuz2kOzPlgHsPcqYvLUk9qEkcuoj+AeHPuFAy
41Y3psGMp6uK51YdJup1LGKrk1TnYLty/W41aOvtHNW8FUozmW8NLgueAaGQzyyVKSFhiIEHtmlY
/5AtR7ewW81bonTcTgQCD71ix1tOcGqGCK72M59tTfAv5V/AWELg2LA0cqOSDDbIZSItgE1Q572X
IsEuD9RGF1S6Kl7T2EjeGytarhYNWdd+JgBOklw5zLUpkVyDBDf3MrS8lHYzV3YmiD+ZmmA3msEh
9fEU08poWv0T9gsLLBZdze298FPpG2j7NBrPO9VuOuL6NmF/o+tgBFBXgvNUBWiQwykIK+mCYb/Y
OEnmfKeKqE5aggGM7Vy5HSNdC7AJAYAJh37H4KA8lVhab4qdOcoq1TtnY7TA7K1iELcqUYvnGL/x
eaoWVkRS905gYgBj0t5LyoeNuXyjaw5NmaSWX6mzSf1OTVuyH38E+AqFqKlCqREuw/Rqsip4hqXT
P1Ol/YkjAZ7GqMcjr+qAF8bc4CBEjUQMt+gIFSL/EIZM3cHCOMtVm1QPEHTy3WDW5QM7YrINcRYd
TDvhBNtalHIv5Isf6e9WmJ6rZQkJB488YK8KFlJtqsYp0kj80fgmD6NnO23xwX6BjHs3UqDqCWWw
n4RMsmhjmxRiL40kYQdOS2VDpM2UkTmMpF5pndPeZssaD+iLiBVSqwvEGANT2mtbjDj7m1EvxTrj
EE6Pi8IDd1vxfGWnV2mYzvNJZhE3w3YIOiUmUNGkmvJBqLa/TYwGPG2ytH3cF+UXFsc+UDHP41Tv
c/rBgcCR0jb0ge2FpdlEKilutOygsyXq35h4dZxy23xc4UFnGxTjkOo9fOjZ1emaCIe60oX8nGUB
BCZppfDDmEzKAOtukTmo1froeClWcHYxDc9ePM7RqdQ4KwIkUfmKItPHbjs0bamtJKPKnkq9CZWV
LtFS1IXzIPO0MeFeNJSIGBscYQAytIIH2B2JSC7TIRedrybzrpyFs2a/DCkBUl+0dTFt0FHDdSky
J9qTsAmNV6eLeShXi436n8rQgtr7EAAfi7SUgGNIobQDp+cMeBXzH+qiFC4/yS9SO//JmjhOH9E8
ynPX5GL80skOkF+WowIRSKTTjzyVjfDobm8rX2TN2LCrwGmCLtvwquNSsb4ojh5Jmk2M2r0usXON
VjGs5ZlEoS1Z0NF6lKReBt/CrtbvLKWssY5YFBg1dtQo6xKRAWUNhOgKs7e+4e1FupQR0gqnraLt
BKQSn5TZq4elTuKvsZtb3SvGQd0CkWt2DSWqD5yZmKGbuLtWbNPLl8Ky02WPulE9NpVIvxcSMGty
ss3FXghfUJKyYY/QUN7bcDp09RCa4wiuJGAmwXJmo+YBepin/qRVunjV5SXtNq2tjbkHHA3dh7Qk
rOHWpjGT6hA2/4GU4yZyif1xgszMgSE6gDQXMZOZGq6XlLJBsx2oE2ErRENQ+si5vobT1ZjbogG4
FeihSohL07UPBhWa14tp9rWalxARUthbMhFXfDl4ABuTQXg9ScNOrzLnt+jBknfRlBy76g44s2x6
kQC3WC8R4wmeCJktfns5z9+AZFvg39KePxX6pPl95rRU3tDHdZRLm/OzKAkV4BMZMoZ9goWSUQXV
YGOpPSIVW9e7/nUZGXeSTKUOgoz5PL3YeaKfJtNeuPGi4oHxW7qjTFpdh7Ha7xIRqxvDvpeAMsJ8
nhnHkguYm52aWai2ViEHusnUY4oydl2anXGuiVRxdqKCGtd20SaXzY1l+7UxO1fgUBkabs1ApqDN
x6nY3WNfrjjma9AUIunsSJlGhrsYbxx37Q5bYE0raNeqK6k2umfbBB4AurTutsyIlMBhWkCZXazd
ocaqM+5I/8FoE7LoA5Su0cfBODMl1czncDHm0svkLj8JoizPfU79ueAFISRIUzrggxYAVBJ64ryO
SAse2FE/qhVkNlrUIfgyLegucTdps2dNsJHw2gN0Cke2i0rU2juljiNusLwXIH/yqajOvT3phq8q
gC+Ry8Ug+X9YR/4slfgT5t/+UR3xVVY8ju5gon/7n//y/1mZhQGm+d93zxw/vj7K/3H938C9f/7o
xth+/6//Sa71/1po8LyYYKZlx9QUTbfusOI/LTT8jUEk18RDI4MZ1/h//tVCg7VFRsOUNeWO74fA
/aeFBneNImN5kRUNU45JZvG/ZKG5U5n/FTL+dwONdacd8Of/gFCmSMXmIFMPe2vQ/dA5ZaX2jFA0
RvfR4yXkEhnDlx6Nd98Vh8zR3v7hPfrzKvnHyoc/EOL/7Pv+hRKN8a7tkCMGLCPBAuZYucpjeSqi
Z4XjC9S31dnomo9QVJ4ZmWwupo1V7qDA9vpj3W0EXwDIh4Lmn/s+theF79DrV5rnEZLyqNsbhDoK
h95YOtkI7e8Y0Xn6/I9fu2rfOfb/7MXzqfzjm2Y5/ZCnUTzss2Q7yT+p8SmSd3Z0Oie9lPkltLjq
q1B+rek0fCnoQZG3jBc5nV1nOjnzZXQaKkdP0lvyyX/dZxnlghf4oKgHGnl3dX5ldJI5g9vkgQph
4O5QWhUtMLld+V7/Zqg+KTnWLaOXTXEs3mlVJWsTQJgJmjVUP5/CcK/1e3/yFo9Q+YHZjhv5MCQ9
eqhXqZf5xVlyPy03d1s/zNz4kB7UGWe0X4YvBlNtS2Xf86SOpynepPU2VN5MSkHFMxNDLLuW9pzV
C/QMfxQvzkTjG45D+15jTZqTkvThjEHHjtgterPYvTPQLHeMiY0EZ4hbP+K6wPtsMu4q+RUYLXyB
8NShEECWxA9Saw/ZfIZ7QaGsZW5E88Q3HAq3a8gVteYK6lKK8Zo0Ea7W7lYXu2zeaMZGqTb0Pyn6
ZhoudX+2I557a3nYasO3STOgKrk9J1wwnneSJ8m9+ZG+MuK0q5Jx0IZ8YvUZe/0zWAkj48B4hKUN
DsWlb044nvFIjAwgWeVj3O1ukn68L7rd7OnNmYJXfim7MkY8JubDjCl5G817Z5M7fOhf8levudAN
C2zKJoyRNmWBA0GJqopJ+HGyYBRDh4Lw9oXwaX/qsXgr1i1vbGtSYrwZr8nrpHZB7Sgvo4mnKTq1
4Xpun9CaVigLIBIpDANqk/GxS8ekh1WwJ2VDfu6DPlOCrM1aGB7vU+xPFkwEAJ2uZnkxEpq1h7Gk
3RZ+c3w2TDSjGdtkvvXsU7TsZJq7zrmxVa4DNeBYvdV8sRPPzkbdGYETGIHss+UF5KWvs88i+U8A
/Xf34D+9w/5CyJ+Ynsad7fR76Sou4a7eKZv4rJ2Mo7YrTtOp2BVH5ZLv/+MbWrnz/v/Z/fyXvgo2
/RRlZHy34tDf6lNzma7lO9yBteGnp+aUv83Xwm+O9qn8b35H6y91BwCkYTOQlt0rZ3kX7szbsq3X
8Tk7mgf7bOzEST6YG/XFPmlP/8nPiJPpn/+U1l/aDgaIvsqkYEXSzrgHCMITiWVXp7w4p2Q3benI
eppQJgc3v807ZVtvTH8Jsg23wI4C4x1/FnA42ra74uB8gfg7NJfuXAUYSS4JUAUBCm3DLIWEFBMU
CVoLtD7KgAkBBiqRLRXliyHxKqEFc17dqRq5z7kRxaQUrnp0EMw/2f6ND8nkMUIDPFfPHppk6lO5
5S4Wws7qcCqDB7AcEymVGXz8ynitDuoaK3s9HboBTZBjfFB1awNcMS6SkzNSmXrAl8zQCtlo/p0L
bEhueyMkPv9O+WqhfZux668JJyt2mWU8yEdOZGiv9kf9WJ+c/VO7Js7EMZo8L7Pk7Mh+HWcjlo7X
hozoBSonyprkJnQI8i23fIMzfgm2kD6ihO1VxhpqLWQmZiS58Cw8KVFgq+s63/X1j8PTt6x+ndes
/RLVW6fd1OI3kreNtbHTzfSlHse99IYbywBAAtttnQP/iDY9EPMf+RPe8JbuQejVwmu+os/lDZLu
kDKWcfPP6SI/YAXkobWfsvehX0W513BwNOHdcQiA0uOGYiODSQ9BvvlcEO2vBUjuKzmRv91Em/qG
7O/o93VEW/EhOZt2P+/hCIwv5qP8KD+IbfykvfZ+5hKg4JYUx3LTrxjl3Drvm2m+Zwak+c/OhXdf
GXk8Bg6OOapRuVZUr+LZy4huq3kiyNbFxjg2/uLqqyVQH+4mpJXtQ+D3sxNGb3lVHaCBBIwKf+PL
PvKY6a4Sjw/K5UDopitrK15rn/Q9TaFcfK7ioY1RFHpk0dtaPhXUrr3jR6y2OFlJAXLxe6zcEO1e
5rNyit7bbN05DxHsxPmG69CNnooYhq+ghhMJsviUf5x9/Vi9NW9cBDW/Ml9P183iNe2G2K3uc3ka
fpO7FJD/ygF1Ismz2JsAeuxhS6aie6LZYRWfCf+65TNII/5X/gHz3qHpKo/yfLUZhT/IF3tkKX00
7EB7lLfSQ/ORnoyH+lV5mM8k43ye0L52UP16xXDU69zUW9wncwVP6lF6tQLjcH8zpVW8Cnfv3dbh
qznjrgqPWuEgO1Ia4b4Bggr6JypO17E/b+rgbVp9TT6WzEP2nSJyvHUfyUWcwmv/OjSriR8JD8ol
25F6vf9rpOZ3y441yyMn17r6B6aFLsFWTfTAY2DdYtz6hHZYeISPTVc393SqcObFBahxe6LMs70g
pPHIdTexBpMM09nNuY7rBEUw7Lnb9G/k0vJVvrMH9zbiOjvFlQLWjkOxGbTX6miSj5vXxIpzT1qX
B+7EZZ2TzParGHLjAVL/KXpIpFv5Dlf2MJAwB0+ae+PvSC2Gs5258FUo5OtWC2TaFLRgcgJSGUa7
yt7J1m6wSQUpuyVzq7woL9pG97utbrj2WrRb/LqnZduf6hM5pJu0Xy7jw/ClGi6xuTbGAeZxR7Yz
4ligIksSCP3iHMkswXQJVRP+LagshFwstom8YiacoEpgLMj2PdpU77XTg6Ftmna/dBeVQgDG+1if
sM5YwlMX6IYnzu/LelL8cdpVL8U120f77tBmaLE3VXmrrE8nezelF+s1WrK3VrY2iJRhAo0TPnr7
FM2/MC6L1E+fxQOenKcWRYkguN9B5reJTN+flOMmPU64VegmdTmB+zOTCWiDwo2/pVcaoy/OyyCq
fFXW9Xup0kHLWLJSCTaqd9YcHzxTrZ/8x36zHtWLfJnPOU78nv0eU42v7iN66x6Hh+i1Rm0eu7Vs
DshSNVAvGCnsCVW/r+sNNfJh8h6JtYHbkJEBbNouprbzWW+2cQZChGpkTFqPxO5W3dX+6b7J2rJr
TppVNhz6U3fW38wrm5x+ftUlcwvKn+CjulVwgt3NVhNcsY8kOQ/DOhq2jkpFRaA/lt8gz4ZiYyLx
XO2bPHxm7fesbKXX/Na96g+Yz6QBBzKzfTa35AmdT6LoGg3zvD/3coN8VcUw2m9LH/wf6s5jSXYs
O7b/8sYPZQCOADANLTMjMiLlBJZXQWuNr+eKZpPsntDYAw44LCu7VTcjEQdn+3Zf7uebqCTpzGfI
7ZMQqNOPp5KrcKCDs9f8wl2jEiAVq3IgPUsIch++wgtbF1iI2nc8qGc09nlC8lkaHLJqWdFA5r1k
1ib3j6K9VNamJDVnbJmM6iO3Zxab+oSX7rm6UXMNQOQN7H5X471bZt0yfzhtVn2G+Y2rHmsFfBDI
gasAzmV/RKcAKTrI9di/zhlPGJr4J283fjT/JFfe1f8Z/MJDTg9MSAPNZco+0fMWYbdJp6Ux7Xu5
AdsDyodb5hBsTWQTayE4IMQi+80mKmy2ynqZvatqj9irOef4ncZ/YHclF/vU4mZe2OUurL+FOKb+
KZM/PLnwGQAVzs8Ds51Vv2KPRcwDYTjsknaZjouMACS7x2KlLFxFxzH9YZF91javZxjWuV6GyVuG
Wq5HWibuvDYdLjDtxnie3jgbr06L1LZWxlF0T6p7Sq7YAV+Sb/VcfojiKwV3tyjeo1vxLBBpgoXV
vrEOLPbNanyxvi6cSet2Wb5Gq6Jal8StFMzqkHwmCBPsdLydgiXBTzJXcF3cgcpZAbdnoMXgnbDY
MbAsWDr90txPvPW2+JEvqNHptJt+BMXVviki1VBPAEKA2rt3NxoaNJUu79bZvFcXm5fZvGTJz9RB
TzzD5XgdfoqJY2LBQ1dF6z7dYz+ol92GBzL5WazVKSak++7c3U1zSTHibIkZUxk8UZZ8a79cn/jW
xrC3Xnl05L0uj5Fc0nbhZOtulTS7eJetqh8Sie+V2Il77G75Nf1twOI784SznX0w3ylu+BH9iU9A
SFiPAMR/DU/Y6p9AEhi4c9XSCna4/edf1bvHnQx/R/m42Ng21HyokfSTLAhn1hvzhV+zC1PFXP7/
aHLhJPlJf4z8eKDxeFqYndhpN74aHyCNX3HK8wZIwOiuvA722lPcnDFZLvxDzbjUNG/2uKKPotwM
Rk8mMV8/IBTmw7JoLKTxaVXfXZquhy4746hcM0571gfcuPVY/Pnb9ftfksX+Z+GyJ8rh8z/F/4VY
mUI0+m+EsYIKljT6/mddjD/y92iZ5f3FmgaAh/2f6te/62K0vzpS4EETtmWjgGlklv/oeEX8kp4i
3qEd2tscern+LotJ6y/lUjvooqh5xIKl86/IYrZlPSq+/msmxP4kTE1ZmlZa8bcgNsW//weBzG8N
vEOmk51DGYIzcGTLQ0nUCAxdZSZkMhoKTyKx0mWVDWyQbI9nbQb1WXAau7ZRvsYg3czfOrRc95nw
N0z+Tk/DD7sis/GdeH5h7nDASP2dlM1gLQp6tYAKkKidDwTYy+4CIifJyRTLetXYNetJo03poK5i
cwiB1LSA98qytqwLfiYiKZiadIMt2ojuaaPEMlaQVe9NA+rkols7z06GJ9OXvu21SWfRTDQ/yJPm
CllPvgG1iQ2MwSou3uUciwyQ4tg1O0oFlKTFyMi48rHEdQQBgKHJorMV1Cx2dPI3uqMH76pKR000
ox67OLhRnOhgBRgAtvzSpeGe7NiCrghlDEmEBWjPUR8OdHH1FuXRtFm1+bnByMbM0it2X6wGzSnZ
zQP66THD0j6vMZBm7Uc2JLbzRJFNFO7tWhUN5tbSbn6hUbLbIcVPfM7ohvQrmMtHBjoyhmcLJzlb
xCJ0oleo0ngTTAXxznaJ3mqIbduOwNHWovmbgE5sy/tgtk61cbMArz+ZA+JrgXIJxqiS5FY4Jrm9
jP3BgBaqWPX9jjDlck/KZT6uckp3WsKADXw1KgVs6jh05CqXh6KuvM2j3OEpaDvY5RmasTjpfoiJ
bI+hFZnrEqbNQ1aDAc3xHNG540MkqOE0FDm0O5AX/E2vmdClf5AklSGMVraxc8aYmWkouHPx5DG8
pwEJMdsZE1mtSeEb3S3LXPzanetE3MlBXBf1RbllgO9FZfLxsLQ9udwVBA/sDgvaxWeuWI3bDO1T
6mZW8l4JmSsifT4kZVdq26VHW4cefg3Zue4voF+J3A8AqifF5JOU06IfqJHcWLHldxttZMpZ9d7U
DpzvbnuaLXapnxZPgngfSpOrQ5/XWYfWND42rgsQUypf531ii1dsSiaX3KbN9MrzHS6zqs/9bI+B
awgvEBIEZW20lhlAzvtMkW/IA2v8kiLEhjyXNKbdWOPycp5yF1eFpwM/wO8uYeoPJimbnedH7Ifz
ER13PSo74tZt5vDh/a5hh9qzicGWIVhLWx+12+W4DvBbMM9a/OTTakyb0uNXbqcyPptOjaOJ3FPg
TtmKCmtohRoKIhHKtoxpW1pJJcea2t8cpjqtP9iMSdiwJuUoYP3ZKO/d602PXAuojmj67YRjoX60
jhxqzohCJaa1iDFeBcTYq161lBUXpXor3VlQzGJMnpswTONgds4hC0HDBZAMKHZTsltq20PUPRi7
h85wdMYyNx0zddNz5I7bcRpq8VWKiWlGeE1LywukXX334VYxilgtWOI28/r0tScGBDg0Jwi6TvHY
w9CaW//FN4HR0qzChm9H/R3uRV/IrDh6gI2ZEScVMUoKw/EuQQGOZznEVOCB53TXLJml8UhzGhmG
yNgAMAoRoEIHlvKeGbnLtyePYi7VkalYsTpNJD60W0wcjArezLabiIJ90JtgsE7rYclgny6nD019
RrStxsis7lUxTVxRsUwSDugK+ZHhvlhVozXuZRJ69dFPaMJpxgYuKy43OuEVv9Q6rph9ciJSaqsL
qNPJQlqmUXFRiPoX4EnFRxUE85MosJTB0vaOKsUX23hFDTWMHfmzZJXL/I+0QHdCRKdhZ3GxDsuS
1gkYXJ/BbLSfCbGGPeQUwmNFWjtiNwwgGEyImYzD/FmiWC4NSBgnDnqw0BVKcEOuVfrPwDJdhs6s
D97cyQm4rqUsHsDFVyB05uQ6WANbefyoH74F9ZyQgJzKDdbbUe3pjaRfyuchFs9NZZfkMkPAq4tp
GkyXuaFWZxmHxY8Ew99HMuKoQ+mqgjNUxGS62VTNnDVrxoXZVlO5n3KcAVhvpTmd/aYD3bskJOiy
FSV/hwRd+oY+U72INUC3UXcrLM/Giz80Jv8pJV4mUYUb38YD2sE/QpcAzgOSAt8/RBTAkBdzTu9J
0vGRTIZzx/djuQuoGiaPXxhg6YkhZ5GKro2GpmayNZgqo7h9n6oheQsUCIY1P4O59D1w18sgkOW5
Kq3pM8spiRqcpHomtsG5EAwKH5sVvsAMNA6UBAQn7AecP+BjjpXMa/8mZW8cJxqRgIrgwD4HgH6H
ZYWBdD/4lt1sGyNm2MNPBeR6EsYnrhzUsU56BCg6TQlc656HIZwOdYJ1D3c3HmGgIR9u61CdRESr
PhL0nfkJmua1n3Dq6Hoyzi78kqU9KPuoJVEYHLw8ZHYCLWFysVnCsi7wlECCjrra5Flm9zvQH/FL
G+UuinF10lCYXGuniW/JEJNTKGPUDUFeg/wuChAuXPcDX1D6aWOaWpP/59kBu3HwpzL4NOeGKaOb
hyd7TKejP5Dozsjd7mXKC4SEb3RwSb4xtFqPtRu1dsQG0q5YYbhE24p650XTFgPJRWPsIFymF03d
sQNyOs6NhMj7t4xdSToNUO7CzGoDs0zZ8YSmpnfDjBs/m2MZL4D3ucchnnGe5xPCKNmh18jo6VfM
fIRHJ/ae9JDyWHa29Y39jcMAE8WNphmTNqs+8T5s8jFMLIH15Nhxsq8Sbk+ynWnyLIT3RBLe/Q70
9DtJweiWfutghJRyCz6+I55ls5Jgo3olJEbwImLOhgCFjNXbhnjuMRg+pRFZ+jJPL1UkSU5z1WTy
gx7uc5lalFafH7rc8XY9dQBHDmNKkIIp3PaFNDfTFABpAlJ9jC36HFjdV+7RK0I6p53euTdWQPGA
2egTWTvnapCjfbcTPz/ALSDK4yODkxC4yBwKakm56EaTNHwP5hZOrklglRYiVgCmbd2LYn6aRtJT
MHMFGzeQw2ftcSVtu3kbWyWw30p+qrb/GcLE3QZa+BsnjeNdY6FRVA+eTmIGP9ueZLxbY5WPeK3u
4ixOOW8ne92QCATXVh3SNjJPZcsmwRPZZYJVtW8cJq0yip8cAR2/MthIza5fbhtnKE6yyx+O9PCh
5VZVEF14JgTLwgiKwtbxLS0uRZzUT7Lzg9/S8eIvAUXgxckwSzdFS6RHh9Mp9seSsZy3xchh55KM
y4qQwr/Zqt8qmbIeVNLjwzcvJJQCfuKxubn2A4nISbMCWb7BfRKSE2OiTjIUp2weHOCpXvYlZjFo
/K+Yj2BbyvgS0N9Fl0FLSrzkTniiNV4di7mbNrysA1aW0KrJpRFRMcKwd1GJau8o0nDe53QFMOLr
V+698aVt4NskfZeGOzH6jyVgJSfws7Th2m1fnAH5UBpMzibBK4PZYOFXvQBTOPr4WegIBPOUk8sJ
/xiGbrczxJiAf5zUrY0bMveqN4zvDl/B0U+b7qkWUKGAKpXdhvcr0iycy5/hxOJcumYGi6muXnms
3WU9Et7GvYSwO1neKmtDn3GoYQ08OvZTozEdziOCejsGxblQ3N0U16EtRu7gtx0yA2CGjHG52mwL
BVPLNiy5ljEPcSukkGIBOJh/G3b4q8PIPTZlEr33wFG5YWNvLLTIzyPfOdI86GK5bPZESf2NB+UL
B6BAljEJYK2alpVulTJYLAxbq6+gr/wNZY7dkcyLuRn73v7Eod3vzSbn3aHzbBXQbvMHbPMT5LQJ
c+VUn7McUFzokIS0ZZdt3KoZj9ZcPbfSsl5K1VH9mCbOPvNm90OHzWseQjTAhubNtKYiQM+u6a8q
Iz8VXL32gcjTjWl6+Ra+OZQSw5c3COvh1mOFfLNk9dElmVqQVPBXHRQGHF8dB86Yx3wf63zVhKOg
WzOrX4IgTneKMkncALTdjGncPFUV9XBYjv1pVcN6XsLqoLEKgNDaDrxHZJ3dVOtn40c3tF+VF6ZH
lUQaZFOm+ZLnny1ebG6Fs7n1aFdKFy6JsOFhgjRXrZjLTax79wQsxTqGUfTS9tYDuVD4COMJD7Ed
27fEc8t7HmG8C/BZfnD8fuVkS4iFQ1iRmruNYdE9UhEX060rNhjev3nApp3J7XCtJ1m8TEXp0F/I
Z10LRNNR+8nF8sCvdH2enUloyxWXAdibY3mTjkI8F3I6qJbeFrN+zL84kP+kgkXgbI0hcAkERnNC
fsp6ONw4ZcMXZ0S45j4Mn40DbBFUKj7maWrs2ljMu2lGVG+mEtyzsDFwQsPyn4YBD+6SII+/cQGV
HixQVSyeKExFpUOaWHROTSCrDb4BEJRntxySfd7oYS2godyY8rFUc814PNZDxmjEcmkMp6uIy+Aa
FK5xwxAntzP2zWNrEu2CJ5h3NBlgFcB0+toYofftdUN5jQDGwLEZGJG9OYOoMtHe3ZIe3MQpxrvG
bEMy+X7CsibtbqDXfjbSC6gSKZMeKaEiW1hEMMIUxDE+LBjZz8C1UDu9YHwBSQ0iyxXxnvaK/JVh
t/+c3Mm8+LC3joksxRqFPXtuQh0fpoJLSProQuR0yLZNjo3QGfIC8XV8l8wF714RhV+ujeOXbbOz
5qvJ6pZXzDrQTXoAsievRdHdC6u9WnWCG7SPx6NnjtU35sb5wGum21lmKT+jjiXaA1P7HPTF+Fby
ZXkvKShg5Ki51YVhR2NAbbxVVDytI9Wk5yzm2K2Zo791yIXAnYh6p6AHekf22wL8wREOAtqsyaCd
u2FyEI5D1AjATzZibh69loa8zKajy8f50YhCfzChjMQjLUo7aMKoty3n8KE03enchjXoBXYms7I5
OwOALPgTiyW22SPeTGpl6PfcE2VG7SBLv6Lto1uVgfBXXm49QSvx16Ezv5Yir9YtlBFOKeSEqG6f
ObCH33NNQzPWjTLfRgEhcUFWZllKqrukVNaeRoqLTDtr69iyf4tgMK6t8vFS0d4ILZESwcjtqq1P
+uJeePpKFReJA9L4e9pzqHqrKbARLtWtUQkMoUx80sIWXP1iYK43TLO71I4DES2OFcv9YfKyZWjV
Gk9nUNWU0KQpRS7iySnU4yuLiVhb5ndl+sEuwN2/8PlNLOy417u4jurd7ACZTSt8Wfjr8z3v8+6I
h326zp4TXX2smUegC8yelqi5aITqwA+fH7KG2nElyoqLp31XZSPWnonx00qcRVOY3Z2en5RFQmTc
oVpmL6ZJYA3WsI/wXsmvIZnmZV7SIB7lvnE0pN0QqjR1tKvcIHhuCJxvicr9IhkWHkFlTsClqUmD
eiZ+U/4mVr5VJAQ6EQgPaVZTpx5xaYNpEwZrREuPWk3GWjlTeJk4nfyw3bn8TueKXZiL0rhCt2mo
5NTVpa5LtriMQTAineSxfYtksHOChBwHwucPk6YIthmGWoOQ01xviI3ReAo3t5rq/mByiV62wPpW
dGp4S0bX/JCaTfeexfUDUjroSwOxYJtaBCRNR/lvvJIplhY6+Y6Fj8Vrxphb4D/kLl/ER5P4ya43
SSAZEUbWyhU5a+4OAwQ3YAZGlaenMDL7oxy0uUXNsvBJzMZhsOIze9x+nRO2wfVE6AcsdE4LY0CP
NoRskzi1z+fbzCPxyS74REsJNs1Myim1UOzwGXjZJRoji21e2GGvaepppYX6rsOSctSB0qtqLJmh
i1m4a8vjexvFVf5Bsel0Nssu2dnkW5cUELQXNebReZpyvqljjuU+n/KNLEPM077qv0jRY7K3IDsD
VXan5xEu/DvdfMOG4vDiLilvshcQUupzip9v6VMb9lxNYtryAsEyhcPvl4aA5y9a6AsrYm/JJ5U2
40sTu798x55P2TgPeztEllmUBKa2Tha4m4iay7VNZdHiMd6fdc2eF8pCvzFyHL86MNwaPWeocpzh
ubuOhWFc0UzRwWw9XFU8RbcQDDe230JtzVbOT22Y6wgWlknRk4aDREAPwF49t0cDOspL2M3jyUvI
i6QADBYDaU0iTD3hV4PymU2b8zaEB0ZSlbl9M5Y9hHBdPFxvMZHIB0iniZ0ag86c0CFQCd58tmCX
ojEGM5+CB0Wd77aJ2w6vFuZnEt1CGIR5XJgBdRf6V8Kf09powxkji/eQORP6VXgnCQN4pMH599B2
0SYQdPSe9J8MV2TaS5JdRVcvhSnowFKWWhMQ6G7I8GO1a9wRExBfXxj2sZlu7YCxdrYz+uMpOGU4
Cus1US+88TSeNz90BvCJa2hnfRtNG971lNDUyZtmeH3UGSBFFe5WTyP8Ugs7oKkedDBZj9yiK434
448KdzUNoTHmlOl7CFL7qRu4b9qT5EZpuOPN7cx0nREG+l3AL/plRpbkr+FYX/hk6axHYb5KIiun
ni+xxeBO/MDVoXoLCiZ1uHHi2aycno36GOy1NpDHO4lgbJmU49BfKbZxF5JEBYFCTWVzheuEbZ+n
kzlV0UmmYUVr3/7KNFCGMuLSQR90/t70I1jLpgPGWtH01lbzieQc8wm9ksiMtAZQ07fjavvbjbqT
ETflEtXop1tDS+MXTojAqa3LTBIBQ6BVYegf5k0YJyZ2pzmB1wCwhRayeqN5Hony95ilJjpE4Yoi
LbhvcuRAH3m5cmcpsecXhzJ6vChS42qXrCG5vN57jfcE720QGJ/kVrg5wdL7zOLqVwDZB7HCtbiB
xFC6pZ09T5RWPfy7441rRLWQiJns6kV7MxqS3guvcNPl4Ce4osjGbEjmM/LqhLlKZ+WfNrXS9zmO
drbi0NQCWTzsEHV6MEyUQ0cRY38uarb+yvqeKo4LBnO15di+jRI9QpDHXCGmnee24h5oNiBP4YBc
ox5aW0LWjCfZ/KjzYHyrQtGuapM2NwTzcKlrlI7amKNLPYTlKVDKP2tX6HVlyRc09NeKXe+mNIxX
NSn15LsVi32q2/g+RfBXR/cCO/5IxGl8QrZxedKYRWnbOifQDn62kgOxc8px7cQoCiTLGIOIe+zL
gInUnmiwkePQr1sKLF7cOHG/LAv272B73NwIW+9JPTdforfxRvu2zahNt9WemPBNJNRTzFNC6r2u
ho1k2Nv5c2EgoUz2hpWJd9FkUo/ayXxiZInznCvvwcHvmxdTdTjfynh4KSRfymF2rUUog/bNjzF/
MAqR5E0eh6xMQNFk1oC6pjLCFECg4bVGBl/iyrabnTkBL4WQPWzjsiHm3REepWlBfrkWAmsxYYEY
wJctKis3fjRIAlftGHTCgi3mf4OMVphlcwlAX2wbQI5n0ODDPbA8qEyEf3DKiggVbdJiY8zV385z
SoqBJF4GN+zWJHnqHRhfdWcRVWxLBLtDK5xo13qabtBGqX1mIQb7RXIaNAye0UWRlgXNj5aZ+ac6
HeZD13OZzPmxfs+ugx+PnDbMWYc2eiciA2kF3nqkM+5lLELOtbjTGyMa/Fec3yi1MeDEeQpxu1hz
PdwdzKGYpECgHptUtMwSPd+EfrJwVv0Ny+dLdYbgOJm86AYsQ/QwTTinLXPJDVnjeotLzd3OqBc2
y5ozSzBEF7qkntJE2cG6jLBQB0Xz6bSiuPIioYZxdCnccXmrrOWIigSNEJm76ZyLKVwOB2IIOd2d
XgyEuDyD4UeLM7snaSc3H1TTRTW+dUSQ8KlxApQB4qqIntB1admsuujelhORX+jpHGIGYHvhVpAE
OtR10mnRPerbW+en2XMRee0TPwj3o8byuWunYw8jQaFuwlAoeOtPxbanRHrhtWlx7ktCtfiNmODZ
U53dPssvXuvKbzs0UDyRPMaXmDpvsLEujBKCXTt6a50TWxeCiW4HKZgE9A9j6r7zpEoeTclh/YYw
FQdglnX43GqcWerBfStLXoVkghQ7uQLUQDKDvmVu8lazCR6wtiEIp4i/VCAP8ZW0KJaNgJvQzq3s
K8yJ4WeVUdgz9Z6BelZ/eDbDyMJUFbWKXfODJt1hz3g3IUZySXK8lGI99r6lKs624rYPkBDHFfhl
KmHFPI1rm/gbpjP+R4g3dQ3UmKTsMGPFzh8YXV5+flleWSpnL3EVcP/3EinuDPZanvKs0O9T7Ph1
tKyCPi+WDa9NC2/RqKKlDaKu/Zm1HYqKYQ/sYFwVOyAwHK9VH3nVQUYlLCYrWtjTkgFL1pRXqS6y
fxI391jStjZZetlb3AtD334BZmfXqy5zhmAzFha9zKPqcd56kWrNBasMYOV2Sr43GGzx0rRVWmwa
yPevRc0bHqWyqFbjOOUXNnH5phh1cDBYgwX7qMqjFrtNo6cVVS3uVyeJymEsHPjnvIMBybuHFit+
0e9dG2AvnQ33gDrWXTky0RcsF0eekdkVjp0qvRlTE/50lHfty9n5MbEcWtvhQKtE7l7IvqJDAp5P
Vw27jpco02LgS+BPJ6uYgYrkViPuhm3TTTJT/rgv01p2J5X6xe8il8PV7BXf+p6JbdgbvqOudRLI
jygchLnv4jKm2b5J8QzRQIHFMXVpR5u9on+SQx/ORNLCyrsn0q1RdYCUqW8hDQxQA5VOzVp6xOJp
AmKtwPnL+JqOgg8RnCXKjm5lUj41YWugSJEAu4HlBkAUO9LsX0OvqY192sog/NkasmNIM3h6qECZ
GFEAJNt9IOOdlnyus7D7534Koi2NMog3Vt/knxMvr41OEsxkWatw6hXQ7jAGdBEA/4gidKrB+nuk
DbXhA7OPrWHW+MNAlejU/iUHDvTHkahqejaY+6qdS5buSTEq7Md26H5w5aX2SdSPLXOTriDNtlAI
Q+xSKqnhxaAWF/MApbOSFCdHVB/UtsyWZi+mPx4vgltmexTsYCvQr/DA5JWQHXkMuDP3eRjcd5PS
tLVnRADAhoRNLq1q4QmQDaQH9tU/C1XCHgHbz8nViWE7VaxqWb0r+hbAEJ00iSpUrwrll6Q7EpDT
D+JX31TZrq9YTiVD8y77jsNUVAdVVATim6yp7u1IpTEJdloww9RcNc3jegVC8LMoxu+gbIpjpC2q
pWPV4nR0QVP4UMoWUcBtlxOaLqSQy6Ydt0jC9aAPpt+72yrnKzv03HoznqIlXPviSgOwvQsNXZzB
H/IIG/TYQGRo85W2sC3Y3AzOEd/KfeZY7+kY2l/EtK0fMeC4DTnb8D72k37yavxrpccupcopAepp
et45c5zcnaSf9+xmbly7bczw9Dlu8STwK6Yv5EwumS1W10NREJFwdzz9zq2jeOxVY0y9ukWn34lC
85qN4CevOqMkRB30eBgiujKWHFHmE64ZQQyq6N/dsknuARUiZ9Me+xW2h+IstHjlRLLvD3jmoaMi
AT9Zy8xq0zvEzlA8+hPjRxmq3RLHfsjTs1YF2aruYA6OczNSep2nHhZqZf4ap2AA/RUhOliorYfc
nGExCuWxXoystSpgnsHRpMAzCXJcIQhxFVu3hWmZtIDC/U1cx901pg73CcF5Jm5R6c3M4bUcOXTf
ksGfN61Drjwgu/k4HIOF22v7hWqsYkmjWnGfHOEApOmJJXC1eXzpkvSpKjADaB2WsIkEX68AKDOn
paCZjpj1ubYqe42w9IOiec01lLz8MnXrkYrtnuXuRDagyFSz4+tl71hVK4hEXOJTHkTK6mb3ZXJ9
bw2XA7CjJnoluu4tTNPoT1uMlosplUIrrx/tRwq4+DHSIH4bOAKw83nWvc/b/g8+hfFP5RXOLjMA
PbDie5Giq0B2+OPJsPma0SP0EtjWJXY6Cus9f81bASaqLdJ94nvYHfE2unaF45C/A6QU+InPrKKq
laHwnwhDJItHmvUljifSOen4c0rC794RiG5Q5KCJpsldU8ZI5KypLuiW/bApay4XfmOdApeU9lrS
MHP0xhEXcSULsXmosAvDYcUa8f7c1XYO1Kh3GrbBI7uAcYQEaErQSYkowmMSxB9uGIbWEotI+5YU
KcqzTNSdRwM7YiUTMLRa7+hvJafVV/yV+tk5dfjHEP2UvXHzGQN8hqfTNGdImn0mABZXHmw92Kfe
2ZOeuFRZvIXcW68mYQ7fPPXGauaGdouLPlm3Ho6TkAYqujxh8cOygvXRtfJ7ZGew0+JB5ukB0ZLT
zstbYCThjVXRcFdo9Puo8THctz03hCoh8aJAZhFOi3L7vWCVQEWC92E2vj44viePddFLosxB+Bv1
Az02pArDWvISylmuFIMKfxUyIxrhR9mcn1wInNs2qfeFxXeWML1MnkcjmJsTLhy9CSKS75smIvoN
tT8mLU1MjaeMdVUzVzeeFv+zbYGeL8I2FM91p1vkPGmzuDdECOCN5fHOm21nbz04rokh9c7Qc7ws
RdyetI666C0DO3Uw54B8jVurbUK51rrxbPJibVufYbQof1uzbpng/5i5daAbLJR0VpVDQC14IolY
sjCNKTe2wRwd5grnxoYNCTZw7cwnmudwOsMErGFGzFpEn7GJmk1a0BijYdtSoNb+ydyOyJ9v4W5a
DFNaxVdqiO2WnGCl7k6BK28FlL4DjNQz1Jhvkqi3e7UcujFOBtgGJnWWu3209jKg5TOyFT0JhyIY
lXEfBOzkc5fgOjrKTEDKJCZPXqFOwqz90U62NJ7xkqXBlVXuAA2hkrL9OUmvT7CBRYaRfcxG5ZOq
sFwgjzi70eVNaEE0iznht1eaVvInBOMF8JAuuBXfp3mnuMEeOlXN2WIqkTVkX9GtTk/rU26P89J0
cV5HiMs39Bgo3xbWwiNVZdOTyXd+F7pNHe4nnxqIVWvhnhm9MlhbVUapcIfrvY9Mb9WZ0r+1mH9z
GpXJdFDoaiWnmFX5H7Sk+svRk/hWhkodxDNbJ6s8nsbfKBTTr7kcrENL3Pq7t0TrHIasKNNLMTFs
bXLaoOVhLCqeualR9q8yCo1lWRBMcHBGsbLxW8ycfmKAj1DD9EeHjEujlBDIx4lONzBKvafWI+sj
Yh2usjaty0yUBV25U7xLxnVW1IpXYce64aU1ffuPO+p+XwOJ2iUjvQfgLOrJR6LAiFlA30Rmuyqa
lVoq+2wqMZcsJUACq6gsglWbxTH8J1AXkf3RVRb05uVoJSPcHlmHqGnw9+quvxuJLtLnjE7MAFOc
mJyuusCFmQxicikwdQYQYPvOEwR1Jzm4npd48PuGiCu267bdi7RLakKxF5oKzz4+kQDJP+wAV/DB
hFGxnYIxfXdqu3FXbdmNzcpx/OEJSXugQt3J6UB9CUXdQk8Jvlgk9J95QUU8EJlHA6/wUJGmlUVP
UhOui0lmwTuHY5q8Nw3Dl2nKJt3RVVY/OIOFT/Ft71noCrkBg3thpvBSmTmECNp17xZ1/xxTmZnc
8RCJlqRA6ffG5f89nMj/C3bs/3NdHxoj839jyv5Of0X973/u+3j8kX83ZTuwCpSDr9pkbSNQX/8T
VuDYf8Ea0DisH0Aj5Nj/MmU7f+FTFZLaaEFBh60d/tDfXdmG+RdsA0URiFaSP6g92/tXfNn/HNR1
JLZsyf+FnjPPcV1PPkzb/2DKjqZxinTTmituGp5+KbiPUTxPdMBKiRA4dR0dLe/0Dx/Qv7F3JsuN
I9mafpe7xzXAMbdZb0iQEDUrFPMGppgwzzOe/n5Q1q0SIYno4LqtyqIq0zLhhMP9+PFz/uH+H8j3
S6mCWQnhBRBcMy1FBQFOudvi9i+0BUnYQ6U9A+1JV7zMYkfBrRNaoGh2p0cx3xxG03VZMcm0DWUh
jKB4BXJafSA7s1a+MNWd6l2gyDhA50dOJvyWx1/i5KIAGplcltOutLch2mMxPbvN6B/KTxBNJfPS
SG4LCUu/LVKaDYwqhRbN1tJo12yngijLtdrhjkAGi21iouzACFjXyi1MdDPf9d3VDNutNgb8nQDa
6DZ6in+pT0gqoPMqYSyO3BMQdajiP8efZQ9G26Eaq0EdNoQTTlemfY3y1oQU5tCTd2HduDM7iiaO
tz09W6/WAd+EYIkOBuoZmi5m+viLddBXnOZKxzooBb0oOcZ+u0e/CFW9DzEGjFt98oftOBkPp4d9
6xtppmKDTDQNQ1MXwyZZgV6Lz7DIQw57bgnc/+26WCG/q8dEbVY5b2cKwYuh8DGTD47frqsFPkka
XbrARPTJKU1Hy9ygvuntHLIZkkqbAglOo3pKs891cqvod2k+S9vuLZb/CIJ9O2wq7aCAeUV46L6y
v2B4sM3kO1NcKiZp712IPzaufIeh/zaqn4yUMln3zW9vh/hHl63snzdfx5ItQ2PqxLyLjl+nGgNz
SE00A31rqxh3oD0QwYj2gX/djzK0PrjV0czcTraw5JwBey+9v490/pKVDEjRcnGaTeV9UF4l05Me
/pGCQ1dqTmKinllzp7xOqnpX9Ie43AWtY0a3tuboKup71dxMejBawGmcYu3h9GqYGSDLwGAZpkws
ZBEq1iIwQNTwgGgbk4MZJ3eVctpT0B+4DHqoHLUdu6XUVta9MusfLMe06ZrZOkEacbbFXKo61kSZ
0PHi0qDOh09JGHu3ga6BVi44Q0swVmHcXuTI9IKkVgPXmkzn9GvPi3zxEzRMlwxD1xH21paBKqfC
aFaZMTjIm1KPEddqXe3QFvqJd6bs/v1Ylkm1HhIQ291evK4mma0M4mlyrBCYE04psmWaAK5yYFK9
3O1PjzY/bflmNm13Dipk1RR53v4vospY4KkjdAYSjXqNsjDYa5Bhm1ToKAgk1WfcYbYR7ipWZK1s
+TcCC+enqdmKoXPI6otzbRgwTy4brFKoVECz15rIHTvDXzlj3hiFg9022IeKrECXOn4/cHAi03hH
J8C3cdNmJeV8TR1X1ocyP2Yxjbps2jZnGSwu+fmkezGNcajmmdrSt4YrsLNoMoEbCnZqq8DqpiSP
HvNdJsWgIQf6zVLTrwTpN84GHWKWphE4NdKVhdzFZPfUNUEUOdxR5zbyU9kAjZHHDkh5PY6Xvh46
rOCVUd8IBrpCdoBDvcyoy8yEGhnwtMSfQO4NsRsIhQq2DXAdIRba4BRpvWJzerW+OSJR1ZQFDX9Z
nkPFy2lWytjHK2RyopzOiEafjRudB2d3SpVtIdFqw1rYX/m4b2z+Z8kqfWbH8Z/5R70YtPBSaDjd
MDqpcqdXyF34Bto/nZ3/GXG1OP2Cb44Fgnfe92zGWTjr5Vie1gdSHDMWLY09vrbSLh9QDjIiBEZG
SVnZgm+NxkgyJmKyINosptNrwsRPWCBO3H7qRtHTg87pioz0JCd4qqdf7a2daOhQ14TBfwmkx6+m
yv5At487kwgBugp4TOiogGA5PcrrVxKyaioqZEgNaUt7kVK2/tT7MjLEDgxabacn37su/jHibKEJ
NVw5mV7FTuTNdE2zNUvXDI3T6fiNwtJW274GO2pj+byB2tNfYP6GUEQsfx5rG/FxZTrUMQh0I7g8
/ZrKnA8dBRzGNqgbChMhbQL3InoGI2RJmgxzghH+nCqEaiNYmgOwSQdfTfDyJQQJpAUAY2LsRJWt
mupPQADWNserHcnvsGXdFDri+WSmi6/qDcCK677CqHlqfgl2x66QNXf0YjcWQOpCiW7NGa9OOkoi
gD8jrNfFJ45Ka0qHDt8PFS+PzYzN6Uv7AX84SE62hiNeKB7CNu83tl5alJa1P1lnUyVCknLll8wj
LT4C2HGd2x8a0yj6Lg4XGQMDxTRBsIMwwWY8bWZGnHQpRyVITUu/mysMVClUa4/f+UeqrNKuk61L
3Q5uJa0LVpLOV4cAF04uiTRJVVkjHi8OASTX6CEq0QQIq/DpmgRzNN6WCECWfWVATgku0yL4c3oO
tFfb2qYybAtcurgccNtdLEThG1ijhNboyHggtumfjguC73/Ni9/sGbQL9A0sCg8WerDD4tCePqfG
rRbfyvX3pPvctgchfQ8QZZoNmorNQzgLQvUXPuKw2ISZmQu2PdZ/A4NHMUND3SZ59AKYJbtCHHL/
czR+6wKKkQ99fDPUd6dfTXmOf8ffl0x3TvzgbJM864uVNkmGEsG+4bipLjT5UuL2aeq/Rus+pb9b
1d/KDLivceeNH/PkyrO4tX5E2YSubxpwhdFvq/6zAjLZLx80sAth89Vo3cb8ahUXGdfa3IW2O9r7
snTBXcDq7xx8lKEDYhvm70pMB/td1Rzyeq/3ey86JOo1KztrHyT/l0huOnGlFk95doPm1LchvlAp
axlOazyoChoJjvp1+JaIPRaCXfCYJLdAYfT2GjUCQ0e1QA++DuHXbgKgT1vucdIOKmI3IXZlsOUg
Eu7GDzOge9rIPRDiBhTRfYMzBsrQ5acc0Wa6QdnH/mcExyT8kHmI17u4tniRIz6Z9ETl+2C6JR2H
S0RXqJ5w1XNAinLN1tUrAOGWDtsR3SDqzP0n03ss261lXpudS/oiWYc5FQVgUJpXQAjxJey+Qe0b
YGSAimqQknNQGrzWva3R3slin8ZoSuCwu0mlS3hQEfxm5T7w4n3YHKbuRxr8GLLdaG6Ac8jThVbt
zRSlC/Q4FDSwLfVJNm7KQwx0EvZnt/OGK0QXFR2NucMwQ6dXTvjXAZM1ZbLnKS3JMlfe40PD4nRK
MxS7nSBX6b0p6HhUfrTDXh6F4gTDBeL6ypn41hY1yH91i5KOZimLGwV457zCH4yTl/+zTTv6HVYC
32VluzxXhZbbhcxMRjmAk0mRF6FgxlSU0BRHp+/ugF/BpzQEdj6zMsb0E2FES/5eVB/H9sOg/VK1
3zWMtw5BKehtQj4EtQPZIqP5DGWvc1prB4GvCXe67fYz8jvYKrVjWF8j+NJZu+u6r8HD3Cn7IF2l
NXIzG9wAH7i0aGLTkgYiEuRfmjcp2HljH1w1N43uQGTNeXi5tV0AErflo0CZKtkaCLmEDhYN+QMl
hRxTWcX1b7vkumgvUnVvp5sDMk1Ztkl+ds1HK3zMEPMY/0x7X97RtUMQBwYum56S+2YsaUuHyVbW
vxTTT5hZundVowPSOdZ4G8LjqWHxfK2q2yK4EArIamfoHqkIWOYGU7JmcNvJ6fobDBAmXIOgSZZ7
zbqs6290bpsHb/qSJ59Sbdho7LJO+W7Bn27S/rJBv75DjdGQnsCdawV+ZpTDQCNW5X2XXubthUmz
c/x1+ou/yrW4M1LIpsZBiJz/93gpN3mTmCV8Lac3otLRw+6nXiGfJena1eTRP/770RSFMwZ5DIs7
x2J1CSPTuhrcEKrVUPc1qnh9ifQNDkOKk8EUPj3a6xsdJV9qUZaNDAY71l7kxlVcz9X5cYSmZ9Fo
TwHD+yroYbCkcHRYeUZsDrCl8AaplUdQA/rK8TPP3mI3kSaTy+qKxfw+l0VeXDsis8iDNuZ9B8yj
tnESgkgTdr2ya9/4hgIBC2EAlZ8ndXHECbwnVQ0ooZOaOj7DlTmzkGA+KB4GCFhwrEzr6xxlHos6
DvRQnZrDImOKytxO2w6xwyo3QFVJl7ZMhYuLCJpfmeNlYKVNKyhWYu7yJVGM1yhmU5GnIA+IYhlz
Cw+vXehwjpr134q8hzJq3YjpR1mH0soLLu8EDMUwgpRYJSOGoHO8JyKsCXwQ2lScFbu94eQrYkAd
Rml/mtu7wrvswsox1XDcn16vy2NlLthbvBple5XU7/m+8GK14EGkCnClNXwYgmCZtmj/YwpDHwt+
uNljFyaZK0O+2iKWwkFm61xEyIC5lS+2iBrIiEF0uNUWekHzVKpuIBs5Zo+dRSvFO+xrNzGtPrdt
S6SDJ+Uvly7D29x+LEouJJ7cwY6nOsTcLZdiO3dsWC+YaQK7z8loqpEyQDPZH05P8Os1pNPt4fyk
jkSauzy3haobYL3RtsPQrd3JgERx/Qb6ilzOjnbutHJmv/qePJA9grEC9WOaSYuXgyraTKSX6Apa
QwX0Bj1CE/ypU8I+2FZF+ydO83Bl7T4XbF6GHEvMNXhKAaTmyA3pi30Cr0xS8BpOndy6n8I9HdWd
7F1b1SezRHmtkjZyQR4HbqgCEmQjsAZKJ73mL2hWTv33ON5PEqJmyPh9D7pPNNdpCe9D0AR6cd3m
N/w55tGut7mIYnyKGiD/rF3ct8onngGZgwfokOnJePHU5F+V8MpSvOsp//SX35L3NC3KA6Rhc0F5
8Z54G9COtuIMl6bq0esraVsWGoyzAVk73SjUlYX6KiZQWWHRzM0N26ZeMH/rF3tz6IvRGLA3ABrA
5QzkFse6DRizELskSf5MKuaWtRzed5l2f/pF3xxZYXhSTnUuYh2PPClA65q8xF09in8Hg9LvTJxz
MToKJBcZ9j3OADh8gbC1VwZ+tVvmV6ZMRx2bI1sTi9DQijCu1TIK6R3K7ij7UNVCkyvQiNVQka4V
eV+1CCzmlnlVtLkiQiV0sVsSHSl0vZnwYEeysqtqB3sH4yKtMUTqjfEW37B9ZnfZLe0r3zGSOncg
xa3snueC9fHuoY1Fl5IaML+FFsnxZKuFqQ9pNWClBoghRUBJlkD4fVI6ckSBHrcW7mTwihey4n/s
JHqa9D3Dg4ZUYJYcWPATBiyeHIMb3Y0xgCikqwTkPggnAMbYINljQL8IgwnZuLfLA9dtbofQYlvF
A+4B8CTae+UTLREUNNlM/MkmxAZ9i7Noh07UlHzuw30DQYs8ZKMWDHbt8WhEtRD6WFnzb30Sff76
xBFah1T4j2ejixQLw2O9ozh8GyoD6D89ba4SrgewdZRtn8kbNAx0p/L1h7ypIeToQbDySZbZxnzf
IYeitS+jaobm2PFvkD09hCdEgq50ibSZEJsaLKQpu8/mYPrQT5EW9aX96S33euVzCOuWLp67tcTR
4zETCzBUg7uqMzWT07bIgMLSQZRAo1ihySunBK0FHne06FQKUJRwAS4wLAfU8XB91sJMlPrGkR/U
n/kHYov8GWUSY9zF/gMcBW/c8ZfSzwwKB03GCi/5645STL0Z8EzGLF7byJ+mKxxiMkdJnRR1Hf0X
f7bDl9a+AzgTla6lIJTYELDh6qlPMwmaJSRthU7h84DKPQzApNpl4kM+fhsQ5MTZBRJITqdS2qby
lusKfwIChUEEqTZqN9iN1KkTBQ5wqVKnJrDTxRYfFytzzPZi5ukhj69eSKFbU2AI9hDXS931oi00
hjkX9mBKbLJ79W66byBDRpvko/kFFV5wAQFKwdKFkl2gN2xrrub/yiyogC4V4enW5qLVbelKUGoS
j4bv5MYFpNLEvi30fYUpTLRtsA6RD0W9bxQ3k6HK3yI8iblNaUO4cfmbyCYgbjAJd2wOKNXNqpf9
PvpeR3eqf4kgbbhBeza4FrfD1/4P1pjfhStdZ7+RQetifefrd+i+9ON1rjaghfcxWpvjT2Qnivhn
mD6k0D2RHL4HPOYrl2DGkBbHC8r+FdxMKxH61dEwL5xZzc+WyVjpjR0vHClRwCx5Ewunxvastgs4
0ialFhVbbWVQg8sJibxtaArfQfvJOJzeJa9zx+fhQX3MrQcgLvO6fnEmhno+QCRVGkeXs12O6RQs
fKcfO1eCdMrX0umwdJDzAN/Stu/S9G+vBIxv0KCnEmNqFiX04/EVXjgyKp+lhmd3GgQNWNH2EUIz
tYpsWBnsVRwiJaf8onM2yXM4WsQEPMPMxqxh0UVa5V/Uo3dD3XxfQM3bqGPy5Dcshmcz+NOTLObL
2yI4MC4QHotz0aJAf/ySaRyWFZD5xkkjMKFKh5GvloE1RfdQc4na6VWoqzMyQdnS1R/umgQfYqkL
lS2dy8lJSdN2eRJcId9fO1krfoOAtS7J2wRi8nqHz2koUfULG2/bzFqvp3/+61kjhWBxzsm9JgN9
Ov71sI1EJ9m4PXRSeVXpLVQrMJg9OWNbJzO1OP/SRyuX7vlLHM8YYwpEs2aAg25bi1MLZqVVowNX
kqaVqNTqg2sY7WVXiivaKxJhNV0DQb06L1SQDVSYbaGYggvq4i07zBcpbABUohzRXCbSjwTNKqtv
pdt+LD/+7YzOHRqgNvMyVGx5sQ7DPO9qM6xyR+IsckuZGhlKIcQZpNbN1sl8274kLc5WjsTXk8ra
kxVOYGEZFCAXd2I7nOmFWQ59U3QldLd6BwhGdhNPjFDlkVmLMBM7/aav0w+VBTNXImlQ0xC05q3x
Ir5keq2gHRPnjjJ0aDI31P76jkqjMWEinwlQwY2BVzvSJxibtJixZ1YfbDsl/uswizLrjJ3immpr
YnmPg5eEMEGp4nMZC/SSoIji3ItYYZhuvRIDg5IlPBioGuvTw+kpeL2wjkdezDoMudZEgYaRTccc
LG/XYbEMbVI3d360Mt2vD5PjsRbbpqAqbBLOUqcupe+jxVU/aFXAif5GbW6n5loTUblXdJpzp99R
e7VdGZewSiig3QsO8/grpyEU3aINKM0hiLptxxrOoJT5K7nsWzNJWs8Vg4MCrOJii/qTjhl7IDIH
Su/s6WFAWejRcfND+ILBGgTgjaVra2B/WLiq+azEe/xSESBue8phO0dD8jM04j/QBeDtKN5Nz8mR
e+UuJ6cOEtM80A/0L2hQHk5Pq3idVc4/QScAqkgPgzc8/gl+RQuRwxH9j+57EcxF7swM6KZH2TUs
aPQzqi68ytHB2zSa8qSNEuxoyvPoe+FCDQD+Gj1Ha8sQ1a5tdbRuI3JOa3aODSTA02gj/vUJyw9G
/oWFxtWLaTv+wa2qR6oCWNUJIumu6JAp9bVib1SxkxjjnkpVjyMTlkqn5+nVwtDo+lINAiJLIVw3
FjmUJXnwouoodmb27B5lwe9SP2xtzfyiYkF9zmBIRKAdzU2eGs3xK+aeBQ2sDmI49NVswRrTaYiV
b22BiBzd1L99M1CLiE5zeUMK+hUAGDSR3FcBbQj0FH9UJS7bhWW7EFudTEEl8e8Hm3Fg5KLqXG9f
vJlXtzA2oYE6lC5xQzVc3dO6DYIU6WYIjT+nB3t1GEGmMantk49x3mrLxG+UBqBmsFsdpCspOkUo
55e29TTTHpXU7A5p0BsrUUpZG3NxGEkIdpldSDXE8kAkoLDg5gXq9nHWytjNo6s/DTSXMTiIFWPY
4tOKB6ywL2NS922GzMPE5czA2/zK9CyUJlRzBU3yKtNiTmjhU6ehjWPIS/jYMEIVpxyJPENhSdjl
qMmdaH6UuYf+a4t/ZBzcW0lfrESZ+bMe5VpAbjDn1ki4WGWwR48XdDoYkPhEgvAbG+mQSNMPWPRr
pf/n5uZ/RrGoBqkG+kUzxH9eyEuMkwUiyBcCJco4CYq9HObAbQMq03LaP8BqKn5Al32AmaZcjBIa
Wq2t/Krj9uuoTVdBgKaS1E/FLH3zROAtDj1WrptCUR/rCm7J6ZV5fIj+80thYZMkUK5jmS+iCfq8
Ve9JAd7nhXGj2ultU2J639Z+dCi449rqtyD0r0Nj1FY+v3L8JRhZUD2nmD4LyUPbXFbSg8zXWjpB
7ImwuYhgnWMgOF5UZZLsEc0WrgxWudbB+XqKH+7GIdiFiDTmh0yvqu9+P30+PRGLy+Hz7zFs6ifz
sQ6iUV8cuEMk9aaM3rODZInhqCXuGpYj+Wa1s2uq7X6eu1NjfwUPg8UnepMr+/V4u/5reIpGGpwL
suQlrjH0WpwqIobvarAG0Io/SkhlTpJ8D1UOVnMnDSsjHm/A/x2RW5pOK1V9dVErBvTzaClE8C2E
vy0ye7jDBmXKLWTsglG9KDs0TGDS/7Pi/j8l6L8QJHyx5pyn5ulfTqW3T+nv//tfN0/JE3LbT0c+
DfO/8h+fBgrYKukEsD6MQtkw//g02PZ/c+IDgKfxRFx5Lin+y6fB/O/nXi3lDLSjbUWZQeL/ogTJ
/23p1FpmLhH2DnN+8lcGpuJ4v/5jYGpYxInjiJl1ZpBMsacekIwIUXZHPGWDwG76wRxbTEtt5MYB
WwjpizF0mDBVKMTQeinjw+RbysMwSTkqgE2FOhIie0mPKiTySSlaqkHTiBuvUKynoq37QyCjs7Lz
rDTbjsos96P1YRMiGI18wYtpv/8nDr8kGj2D0v4Tnv/zKov6j53WNtDKlvphQr67GdFF/12baONv
PF3SBgqCM17TQE0BOxa11q/9qsAIFW97MqAhaIvfaBxZn6eUss2mLYfIQr6voWmdobB9g2y3+NZL
lnULBc/6zrdO3CBUschRiyF9shCVxdamS8tvY99Y+9aUpS9tZ2nXE7o/K9H1OKz/+w2X5Yu+b1Cz
1iP9gNJ6Ym409OJ/Ci2jFAr/UfoRqXnyRZ8mkzK+b1tA7uEY9CtxRT86Yv8z9uJoHfSsKXsrnw7Y
Z0v3pM7KNxzMva/dUOLcc/oTHifB/xljjqIvbtieVAy6UfcTi0sdfpoqvnFhJcmP5qgHyDeHQ7Jy
DXtuGr2xVpZFmSyiXx51GmrxzN4fE4sD7NQq+VNTCWu+GZnjRRG13HQNuZdw+bLNu9gePIjflS9/
suxSpg3SWj+QF+lQqYkpWVuNBjayKgSVB0mux52Geu0vBaWia29I4nxljt7ZsMvKRy4Hgeaj+eNO
oe5m9nSJkP6KreZ7j57//ovpb6u+Et44Ne5IFcEPsgslLlZW7nuPXqSrcVOh4tK3jeuJ8k6Rgw9y
u3bEvvdocfyr7aBUo0At+dV1DEC5dNScIP1vbucbEeW9Jy9io6mNPqKtPBmkzD6YEGPPqpUE7b1H
L2OVkYB9SvPGFViPCRU5Cbl1zvrVy9JCLAYxmbhl4cIrY9QbQd4YV7bNO796aYGaZmmYUj2pXbtU
HwIR/a487bwJMRdbH6XSZspyZK1zy/6Rk8H7RnlzekLeiVwzr/blss6G3tKQfWKBYOuBMuNkolYo
kvrjUGb+ylXwvZmZx36xdYaWqqGXMkYTdOhI6FppP6l2n575TedhXzw+iVDQ7W1WYjraGI6iowBS
DdGT0xP03o9fbM7MthJNieMG9TbkeC3kD/ACOe/Ri81ZJ1paIzRGrj/AK/Dxf5m08vG8Zy+2J0LR
lZIM3CNMUT+mhe5Eq1S292ZksT0tKst9hzyWi463k8P9raVqZbLnBf3GybOkHk5SSD+sSQkqAPG+
eGmsXHhVbH9OOtSbTV+PPvgIV63g+N95D2NxaFcovsXBxK7q0wqnax9N3bWu/HuPXmxYDSUuX/g+
U8RlKetp/gSr4KF3pmixYRF+QWjBrmo3wCzXwkgSl8KzlsySWZAWnibCqq5d6vufG7n7Cq9opd3z
Tu6yrKWNgeaZVlPUrhlE+l7V9BgjTi87hDYewiaqxRfnvcJis0aiww0m94jBSEMgJIGWVmtKw8rq
fO+rLvZrkPVGiqo551KJEKz3u8/+pRnxc/g//u/8//0wXZYiPBsZoRGwqVuKCoFrb/iS4shyXlJk
LPZrkYVJWjZMSiLwt48KN9HWoInvzMiycIBBWhYoRVm7lS5XGKloNqoJWEKc9TX1xQZV2kAdgQbW
rjFZV2iduwluLec9erFBhxyxCQT0WCg6buGGkV9WOXym8x6+2KJB3yZjDsbGle1uaxmtMyJJft6j
F0dp7Qd+33Xt7HaafrZL7UeBMP95j56/8YtjtKx1kaEnVrsCpnlsWdtKrHWY31smi22J2mGOJDUf
MkbgocAkYzT25/3oxZbMEz0LgpqYZWXqAfzBrh4/rDx5XmVvnEX64gSVUksdspy13ammSs3UIzEi
z932fZA8yKNqX0MznCUyupK+WxxE2p0CxeLCbHwZf52xi1uUG339a2sN1rcgNfA+RtnRiW3FvM8R
vcU3NSzMJ0wJpA8h6pYX0mBEn2QMZtCvnDU/0YIdFLs7TCpCXz4A6H1VxgkUrTK4KIKwlzehrKS/
ZlXCfR2P40UvIIMMEvKxEuVla4NdH1YaddT+DhMdMcHeqsEpR4UwPw4Gpsz4R8gfpNHIG8gjUvNB
oMyJaW1u9OdlOPoi9Mgd5mI2+EAXiUxk0LEbqYzzluuyj1+nClJKCJy6hW19wOfyAzpJZz56EXfQ
9pbon7NcvfAQi8RBF8lZWVRvr6klWM1IfK8pUPdypwKCsR62P7B5Om+utUXUUYo8hSKR1G4UZ4jT
13G9sb328bwfvog7JlrvE8JOtavm3lWuhZe58M47s5eslqlAZzTNMtZISzOv1qCWxArKdef98EXo
CQDQZG3ALkaifxcZ49VUrwnFvBPVtEXsqTmVbOp+fMwWACDaOMIfzgtrS6R/oMYDKoCYvOFathtw
0e6TtcNpUfT/dx1pqTUkdXZXqrJcu4M9Bk/ouuH7oo144Eye/TEhFkBxmqzuVsEA6BITiG6jyl55
3tZ61nF5ccjMaoJT20XE60Dpr2R1gnaGg+d5p+MSnIkGfaaZ1DdJu21HH657LMbOWkZLYDdnbjDm
jcIHQWYshytm++p533op+BO2PdaVKctI0cKP6AfisB32Z07IYttiXBi3CQLtPFu6w9jSTYFinzcj
86548SXj0aiGyMsBU4vqPsm7nVRxtpz37MWmBUdeKfr8swfwSyUwz/L3eQ9ebFnLVKap0THjVZDr
aESKScHavnonGqiLdKHosozGOo9Gz730MZ8o65UQNgfwNxIRdXGIKook9SzsZu5IIcRv0DLWxzrd
B6Y63BVq4p93H0ZF7eiL0qee9KDkiyKHrAIE7R6siD7o6Zl/7ve/8RZLtryQsqJNSp+9OU3GDi7f
tKO24lHfC7FXK5p0K4pRvqyyyrwcugFZeV1L4EEb8h/NLo3zDhuxyPuLAbfYUU2fN8RNIGcJMqOr
7/jOEliio0K1KPocLSF3wkl0SJv7QglWLtDPtKe3pm+xk/24rQBXcI41fYzSM0XA5DZHU3mLuqe3
D+meYU+GT/gOoAOdox5NV8xupIMV1vZjaXTVN1TtssuysGsHeSL73pRGnVyWqUC9Gb9GVL13k+aL
61zS+6vUrLyVL//2rChLYsKUSX2UtV3lKkUqX+qT4jm6XZvO6XX13tMX81Jhg4QrM25UyIBvvS7e
6r28EpjnR7yecgQwjveD0rfCHgsLH0cptx61oW4u8ctRn9C1X2Mxvv3rgUscD4HhrijNlK8Ks9Yh
1cf5dG3DvffoRQxN8ghFJCSDXBVvkdH+ThvgrA8qlsy8MQzixsAwC1dUXIG6EeFr0TQr9ej3fvYi
jCq+xDSYMVfF2kA+IHvULKSqz1kr4hmF9+LIQsMjQSaA/VmNmPRZTYYPhfHrrGcvOf+YoQt0vNhN
HAGXndc38CiGv4Nf/jtlW+KFND3Q4dMWSMCWeY7Ae4eXG723lZj4/JjXCx1c9PEqLDFgi+jHtYfS
brWdlcQINLYSPn2yva9FG14qAzU0rFfkqzYVNVAJ9ChkBG+3rcjGK/pL7aGJQutCGXD+7JDJcZBy
jy5GMILn5Y3KfDa++HTck3ur1Mf2AINQdWWW4HbkwFpZGPOLvjUBiyDigQMyjGLmmEzmcNlVenqI
pKa4a3QrBAcj8gkvbvTwTy+V90ZbbPoU48R6jGThVjYeqfgGG9f2EGo3o2LVN4Ghzi3S3hxWtKfe
2VBLKb0xCAupiuhfaGZuXYoWle7W4wudfpe3YyRgi+Pv4tFwNTogYYfETooZ4S4f/A4bhrEL+h+n
h3jvBRYRIZAx2846S3GrCaZ1k8aIz2bnRZvnO9KLZQVZsU2kgGstqJ8/flh8xYnnvKauvMimJHTX
8ZrjCicle0v+LcbzpkNeFCd0e0QePbdYq1n6nQwwvrXCwjpvPpaEhWZqhgxQt+pm7NymyXrk3sYz
M2R5uYfTXqdBx+0MMe0rSt6bmXl01hpZKqFEU1YVHdDwg5Q1ItjIFP0fu1A/s1G3BMzaYvCMZpxY
Jr647blUOSUU45UttEAF/ju6y4uTukoar5DkSHVxdo0OpsFl2wJGuWtzgZh8ouHCFDThz4is+LEs
ZweDypKu7KyQ9sixS7u6Nz306TM00c6bzcWmxvggQxAqUd0mBCpkdDWOtkFzOP3wdyLGkgfnp4KT
Q0T1IajyKtgEftc+mO0kf7a0MPl0eox3Iqy8uDGpPu4Gg2RXEE9w+Cv1Mvkw57cYR4xoBs+il1ou
qsfTg70dnwCdHYdAXRkzFatW1R0r/1M09a7XxCuPfvvmpywRuxn6PjRyDeGyw223wIVnI+ToVplC
f5dZRPLz3mCexhdRUBWTXqEtKdxE1f7IenpBa/GsKKgs5QE90UxjiZutayMCcMCId9r1ihmvLFR1
3iKvD25oP8e/PEZ+b8JesnTzAUTyddQZ0qc0T2Bt49+db4JIVJ9tL1TvufKF11I3Wf4mAgm7mXxN
va8mM8k2ejKNN8hN1n8Ur832o+dXt22Qynecwdme2mGKJa30LQrsYJ9aBVxYiGLbJGowpmu1LNhP
+Ahct5E53mS42++1dMi/zDZt2wjkwxc5VuS9iYtmufLS7623xXlY6KlUjpFf4clTh66w4yus4c9D
mgDGPZ7QrNLDKQiG0gVugsRiEM4aKuZae38B0P/fUPdKprnt7cAaqyA/0As2LmMQobtIK+OrsUoC
N0H/FsGxQMkmaPgTrtTW5AnU17JpV2cY2Xm5L02OILXMroGDehsR4HOytScYdJGRyecheZQlHjnS
wnBQdblxJdnsru1gxi5iHrhyVr0dAJFQOJ5ircfTF4uw3i0VSXHbqsOIOhP5Pu8Q/DhrQy95+FOf
iDGawtItGWqH0x9snLqoznz6Ilw0YVT0uKkIdxac+BBIdnul4OeyUoV6O3YrS/BhYCl1I6W+cM3Q
HvZTXaj3QU0oN0oP97ShND+pQ519OT1R73yLJV5Qow5ud709HRIW1ZfOVvurZCyHe9xe1JXPPedl
b4Qoa/G5ZRzLizBBmDTCXOaq6U3tcyqG6GMta8mh6Acu552oMMD2o+3pl3pvBudg+SKcm1EquiZU
5ENdYTuzKTEKQx9jwGp9xqRejmk+fUSXply9nc7B4a1XXEThqK1lu+2M6aDruM9svKxC8K6Xw0OJ
CQd0EwN9QyUR/mWo0gJsO1xki7ZDRAP/BRfjW3g2cZPvsG7CTapPMiYj+t2XBZ7RSdilOzlO02+4
yyubXJqaWxSQ8BPF8KO+HsJg+Kx5vXEnYNr22zpNqnu78vw7/KWSbeUl1p7kKr4ZGx8OylR5WAFi
CrbFdBaaP3qhuyAMvzctinJq3+o3OGvaK+Wjd67VqEUdfwfceT1ZA7h0SCx233aC9PIHH1c4FFoa
SN/ZRf4hqxSkXEOo3poahzcGqq6PQWHHn6XeKO4D6k1482qY8Q0YIaMma2OfitLon6ZN1zgR75wn
S8XuqMi5XhlcrY358kvz8yZLFX8l23sng1niLQOMV7i6de2hLf3xBm8x9cZXteZ7oSFiKUSsO6fX
/DsvsQRfVmMnS5E3tId+qPBpKr3BGan3rHzK954+77QXO0pvorxusZA++Io2VhtPnfBA1qsxOi9G
LEGYvYiFnbd1i8mVJEb8ODT5timq+AFC1LBNcjXfIUo3UlIS41oaMaenb2xacw6JL96p6Bu19DME
Yf+HszPZjVvnuvYVCRAlqpuqqc4ut7GTeCIktiOxkShSHamr/1edwY/zGccx8E6DwK6yqM3drL0e
EHLE75C0QGqCZS0KqxqYwXYyexXj6gsgtbr6yvVD85W5+Gd/zcu//+s315CX1gq39XHwsxerY1Bk
tfvibvqw1Pv/M4zkQ/DLOtCqbdPO8Lfs6rnIfL5cTbWWr3SYO1C3mhlQAT+r4fOFybvo4ghE5mH9
NYHa9L91dWEz8H+/IHCoK02Z3+/xpv5YEKJKjPWmr77h5af814P7EFayOl3CRifTcdUhGruhuOJJ
Y4JySAkmKWak8hAbZq7qhZsSsy6sUYcKoq++Bzh20TBw+fsr91ky99FbEBlv286S9Puug4US9g/I
ITXaIe2GlgRLdVocesWHyseM/NpGLZhsoQN/tVXBHusBsoSrbwfyNz4mhv4wzRhbQJGBLPti+PnJ
5f5RTBpCdNgPbO33TQoIQBNOIHyBwwp2tfzKa/2fLtp/PIyPGtJpnAagqthyXGvk+mk9BlMpexBc
8qjXEQYqS3oKHXQeHH4rtloXjhKjBXa1UmOLhzIv4aOxUAh9tQHx2QvwcZVcimGNxhbTQviTbu8m
ztpn7FERns/GriVt1EOLzhG2M/F29AEfYBmwdpHJvZr5X22QfJLzfDQpB00D3RjTuqOZfpB13Ina
FXRwZZr8DqZkv05f8V8+SXU+SlbHpR6tg4Ug+D/eHmZj804Owj+SNm4KtbWsShSckv9+3j87Th/C
VrMlbQy3EnIIgGvfwRR9PUnsKJZY3FjKv/+KT27L+EPw2rYO/Tdq/IMFBAIIObjMTkH63EVQYmBC
Wld//zWfBOALZuvfAXhL0HmZNtXtuYNnhIURX/NV/P3sR38ITuBP29hb8KMXOH1m5GjT/7Eo+6hi
TefZwXmLyj0Fvu2oRwvKX7Z9ZR34yUH6KGSFUhjr6czJPZaahzUX8WWFjBlDb9CQd4dGAupQdcnw
9vcn8Fnc+ChtbakZwo5rucf0Od6PYkneAPoxz3GMzMVyUcMucJRw32HQg+B/miO4yxzr4dFYLrA2
hO1Dpr+KGZ+c7I92SRs1aRPFZt17oPgmsFGjYF3a+qt5xyeKo3+Ab/8+b+vouq2tR7n3/dDbtesl
7Q5Ts2S57RqAwgfLhr0/9/Wdhype7IbJLH9aHYGP/fc/9yeLnHCG+r8nXjqIKNAwXfdyVXD1lSSf
3ZIDJYHs2lVZfAsuR2V0fxuu7giRZIXRFew4Nwgt6jJImj9ohxaGe1cTTN+BtJE91j/r8Qwf4TLg
8SnS4osO/GcH8fJi/Ss5gutpI2Oi5H7BCn8pIrgOOs6iHnNtBi9tf3M3adx8OZz/7Lr46EfM/HAR
w2YkzNtAJilhHuK/BmuoXr2tmVBBYtmggGVS9Ip19u2NrARQxaHldjyB0W2+qPn/kV/8xzWKdd3/
861lStuO+9GydzGW5/MobfhJSuxn10vEf6Psafax4OQIvV25ZXBOSrb9mmH6DK+U5pCIeejLSY42
9+B8U+l1BV9uZq7JaQMjnD4cwifA1y8bcChFhZ2B1NbZoJ8nz9aP3PnoBfqWvEdqsrr8+5n75A78
SM0wOM+prVu0eZqxu+XdkOzCWUPXO27bdr3ApuUEPmlXyHhdvxj1ffIefxQket4YDlPsYaFlSwEi
bmJAgMFQ1ldNz/TD37/WJ7/joyoaQFHlqcHNe0DRLbyjja44CFYlceN0+Puv+OQW/Cga1h4sZM3k
z/tYw964jYL5uEVSXCe29W+8dGBfBOHLK/Ufh+6jghhENb8XdTvvRRP9mhxtfjKr06f/6UvQy7H4
13sstokPoQFhwe9CdoK1z6bzKFHzHotT8o6ObvrioX/2LS6B5F+/yHb1GLaYvu6zZNzBvLkcxVdG
GZ/96MsD+tePzvrObDVvuv3FgkksuAWjLwLyJ4/4o74VURgEK6+e9nJLagC2ZXSGQ2Hj5z6AxAfR
gcGT//05fHb5fJS7jqSpm3HGSrBZRhUUoTdvFZjK9oqiLqlcbZJy7tUBM4pTOnxvN/0/tiQ+Sl1r
mP3UWWI6qBWsf2SuHw9wSduqv3+vT57NR6krwFWjRr+mx2PXYOjKX9x3v/63H/3hRPVexOK4X/r9
2owhbkzrn2Zuvnogn33wD4eq0YOKVeahOI5gIWYkoxA3t9///tE/iU7h5d//dWIV9+uVtSj5WLMk
540yv2hGGj1qEZKXv/+K+J/a7j/iRnj5Zv/6JQncX7s6Rt3LSYf5yBbyuQVikrgdLC7Fsc1I81xL
IeA+TPubgQwchPdZ5zP0X11J1mn9DueIOWdP4YknaEqG3q0SgGioulUvfiqmXSIykDR6ARe9kHnp
Tq7+9M43QF66ekVWnczslz9cWDaxDzTCSLLtHcsWGHkxjgNRhSjD+5xivd7PQzl7pY685Y07bnc0
jJbvog3tfdB4HtqoAS/Hlo+HydSOF43SoDZ7bbhv5kA8zmOCq2SU22FE527U38GZ8HO7rO0tfNJn
9Hp7EOrFFLGDpnohOdqWQHhvcCnj/rdlcz7cTbsAo2k/zcx3ls1shsW4E1ewNzdDvkbc91HkNPAx
R/v3BqVDX9RzLJ6kUvWNt0n72Pu9l7OFwgJ+9h2tWgh3Ybu7Lv5jMNquTKFpfMLIut1ninv4rrCo
uYuDIF4r1VJ+27UNP0cwwDjU41iHuTdmfXEpiVPMImF3AVePMbjaTGTGPFJeeMj+wZbOaVJmgMof
Gt5aIEua0b1L0QYnBqNWVWStN0e5z9maFovrsvg+0kCXrHbqMHLZen0nnaOv9QziTOdfcskOqw5n
uGEpOOrCEfwpCjsgShHsLLgjAJDjSoWhKeyyPY/Dg7rLhiIlMAvho85+eImMr2ZO26K388ULOFqH
XMDMJ8jHLpmqLBJhOa+tOqDVJMpUh+s3Dnxfv7PRgPZ7h/0oEEOwJ401vV5fUSPDYQ+OoV0wQxyG
Pmd9vYWwlZvgrxbNM+t2vFVq/TZPhK65l1KEgJFYaKbhHqqKsB3dt8uA8CFAnzC5WseZuPsEX+S9
Hpb0V9dMSFj7xIuOqAmXG5n4LX4rvEX2XrsACxxBXwIgTYJKd7Zeo4umjQwpdCIIKVM0s16kaCSA
I4kcnjztReeUbPTQu3j4ttnRLxYYGRWwm1TFkC5+m6ORHe8gpYc8FiaiE92vKBh/kaAedb5wB1Ph
DuaspdrgWwcD5eQCg916PyoiBnrxaEZ4CS94JzqMDLrokFo9FqjwydW0hQamlsHQRDBEnUx3vWJP
qlCDRZVgBnS+SmazNPkzBF3fog8xzHlshW0P7eZEWY90PgxTWK8Fb3qzyzzSLJg7L5aDuTTDyc5J
H/QZfmHaxKm94bNkhzjTLeDGc7brYgvizBy69Ajj0jQtpfYI6D4Lh3MpkSm7ZQAbnDOqw3zI4hGs
dG8EQkWxy44RAJkHG2Xyam7tBg9yQUZWGCPYK/On2tz0Azaqb2EBtfxmjd36fcLHfqrWVLxKLOue
pI4DdlZu6cGjion2n8cp++N3vO3KHrcEfHGWGvwrGOrHt1Y5fvBWF7xrGN3cGhrz2ygIeLFGcQfU
qWu2Ll8CzxHYUjPQnSNskj/zSZhbtMP0PT6+eVuadIIvMUb2j6uXyW+RkzDziFMwpacOlg1w9YdT
XUYcOSoew/d9XfQpmi1w86hcQKikFD95YwQG3AuSxuvGg3tPoB35hvF9equGZayaztmHhaLcQVdS
JPeQWJqiYU3glRL+a6VScXYbzS0mtKMe4LNpzUkSZoqEzRr5W6LPWJWWZW8BFILTISiEdPPv0chM
KobeFyyvvX7OvcWLS8/hGcQQ5B6we6BvM8+2776W3i5NTfwuaZS8QjOCNKtpu99EJYgBPqNw2QaD
p1jaEPUm6ZZb3Su6q+NGdSU4koj9iUixqdlsS9V7gzkZomDtzDZ7la2DuPfp2ldxaoadgREgDJ/B
o7G56MxNiHZPEumLqjERw/UKWUks+woGYMeUo/TCxnofVv0GR+B8Fkt9bWi6vGULIGuzAmhq1VFT
rk0NNDanSQeTcg50mk1Vi9gaxUXj2+V29M18CNTQPyoeBkh+EfmnvLU03CmuOlsMWKnZ+/Ek4UY+
beJ7qubpGwzRMOHIEuUXoUrbKG+2tn9qh6nHyBARMWdN3d5NEutRObTY4Hj1Bii80ZlqGzd2c6Hc
NjmafslTtCbmzwKsR4kpL6Si3gbC2BQPEZzvGS45COq9R6olaow6ksmvYB5D8OFGTxyV6Ldii73s
DKtCsNGmgT1PaWdxacEbuZgBnHnyTT2cUpdGQ+kH24iwOAMUVSgVABU/z1AeIVpKWLWDUNneRYGI
VTkzOK0VUevZO9quGFHB8FjmWN3sdkkjaNGvwXhjtiY5+wafGACJLigaSfvzJgZc6Dwauzu1hdif
qEl2Z4m3HFuYRIH9FaUcGQALKw9OoucRfYScYtUKkO5l6Pui177YezFPX6BegWIkicyrS6k4w6fA
/mANn0/eLJpfWV2H+yzj4HpvbqnWqFlTrBFy7DIkegKmlK/Bu2+S5gS8YfDeUqsOFHnFw7TGrKQS
yOxMBgpt/CXc2zgZpp1MVf+EEZrZx/UUHmrhgbGlSLrve55emQy9+TQZcW1bWLBNSN7QX5B+TgKp
1hule53eZxncr0uqKM5G3IpMwrUyErCrEunqvcUQ0JU2a+y05xfdV04jk5YMudi9bTLxFKb18MtC
63nVtMv0qNFDeUJIhcN+TUhvyyHLACdHXET4Bev6rlXvIgr1oVtw+yz+OAGCF/BrDtfwMvQaDtP8
rImvBfiSYe4PtX2MRWvgmTciuEtD9Ylpud67wMpdwNumrvrGpu8zEWE1+3Gdnla+dle9Qk4GIF2m
QZtgasaw29BwKDI4dtxPzBGB0X3s3wruq9/eMHo/QG1IHqYxUTtig/hoRg8Lwr0XXM019uTBQXMY
10H6aJ4p/L1S9NgypFghse4FTkyYSWyZTURhon554UHWVDZpBfwtBdfAVSbhAFKbwollPdV3jXRT
XalljvZmyBy2oI2+8tfaHZgR4taiY9rvGko9ePN7Zs1XjLNhN6tqMNWSWJxiszzPKg3Ly7R0QY8v
Udd9lPAQXMY++u0TaPGwWajo29ToBoSxeoQ9exQBygFgB1abyZqePWTz4K9hperClX7S1OvmnaGN
N+yEhqFUU4PLxmYHXwDdYqU5t/XA4Bg4QL+RD+mAdetxhMcYQK1MBWU71zw9WVDA+NuMbHuH/ApN
JiWVd7XGHkiM8DHgLldY7JY5p9s+CD0FEgHeLlUEIefdfvJCuDpTSroK3pV8gxKMteckM3bPMXbB
AeVtv8A9colOEPD1r14E5EEdD95vFlqvLRtAePvc8+rlDNsnr/TaRCwFEk/G8tAjuuhgeVJ2USrH
SkKyNuaslihksBCnV9xu0Qg/ZNouFXZ9ocycWkmemo1Gb80AU7ZsSqeLXFOvd0CoZk9cu6ArJ6uQ
21ik6puiwEuO6K6eqEMs3yYKSaSF6C+RCZqg0xL314FHwu++mwC6R6yDGn3yz3AntWnuT20G5zcR
yqHAmBPLoT20S2CYCZHsmsBBXxemXXPIupXc9rIVAOyluyYdxbs0q96vztY3yD/xJhk+V5Fw73D9
s9kDBNgxPYQDfD4PQzPGv1w9D3PhBkuC/cQp8Ilm8HRabBsHt9DzmbjhbBiwnYoh9YpXEnSUXdtj
q16h9D5kFitkMD9uoDBhw7jkqAO3ANlaS7wbO09dc9PAhr+P4GJVOeRPa5VlOoKaD9vN026cp6ug
S7TZY+due4V9/aZ3fy8gCYBAqBT/q4L8MOdJ7RRovCTtwWkPX8zBffqqx/T2hhk27xhJXDVPwXyK
gjZ9mVc+hoVW83LEKGKCuTJDzTPitU+SzfqF1uMAisNls59EM2YEsu1UrjlBnuASu6DacA3HaRUO
OD2yefKMP8jqHwKvjrsirBvMAGEivYC/KCcvT6TsMHMIYaYQ1LCx2EEgz++YUMNv4YX1ORtW6uWe
UkgU2pF6gDzWAXRG4bTN3wLVi+cWtAUYQXsp6Ce4AV6G0YJzit7HeuyF7qCQTOmPuqP+PV68+bof
URvkLIUEaCJ2xUu4BOn1bGOxwQ4RbaIiQhSFh5yLHT+16+YhuBOBizFGK1jwUN5DQJA9SROv3zxE
mG9rXLeHxEu2tdIphRwUZD14zZI6wuFKYn3sAtOeMfC/ZKBDp+Ni3Vr8jcXl/yo0839oUKn6QtnO
/jEyyv7A6XGtc+z1xdcBA5/xXGOn4kqtZHzBgkzgCpYpenRR4B7mNkDwaTQS2hwAe1tX4aaWXyHf
goNUzP9pMNP5kUVQVJsVnM3dwET/ZM1IXoIlQM3KErYLo1rfUgQ6Vi4CK1CXyLAKiCMBnYSo6WSA
O25yPW7cYFg1rc99qrL7KQrdM0rk53rFnnLZJEK8ZnqJjjqdwqcunekNH50sNxY6PEIJehNychpj
ZG+G+tvqYuBVUsTjs5XcxxQkqglWAJRvkOyu9KibLJRFAO2GzNU2oBvb+dNVqoh99OPQlBa7bGeJ
GgUopIjwqJg0yvxS0fDS3Vh8y2Af28T+bgUc6goSMQxYkBT8jKaWf3dpx0nu13HyUstwCgsQw6Y3
NAUUqmGGZt0RzXwoYeDn7z0n3hTJHA8tgWJ38C8lH00pvwroIvYhGq8OLCC/fvKmADkSjPvmmwXD
sxXAUBDDih6eISiXlU8cYiHvZgjCQvuj9iN5r5kgV0p25mQF/ltugbW+BRoK5XdKULsHbASCLulm
+qIBYxJQzSRDkCeN19zAV1vg2XNbX0XAyR1rsDnvQmpFVBixrBDjwdfzFiIe8zhJjxwMCex1Q8Lk
Fn5d7Akq4XTGhaLwgg0ecceVgyI4Aj56bxhyw3JBdQsKciNvkhhengK5HxoXY/o7Wbl69PlaF8Hi
5EvSh/MFrLP037ByMVRwVzUX0/QQ1vBQvsE0CrMB2A8PI6/zblXAlBOvGe5TqBBfsc5TX2EQDQCm
qfvxGlhdclpAWkVqOsiDGRMHkpFLX7M6q79FepjQDRi2DPBzFx4FA6S7AOeBfLMznW8nwrZnhFST
JzAB/QHTgeQHbufxGWbVmy4v84S7rPfqEbOaNbjxMg4m7dD6AyyjA+ByliSjBw/VHODquHYzrL72
7e/On/XOkUjvEMnJCpQSBfKra/rgT9iMyzM0hlFYak3SZ0shYCrGAQvHQE8vvyMuIy83GLZX3cgd
8HeJdt9t4nkNBFZo0Xgtzb5nm7bvIA6iwAf6PC4215CbKZiCN+svY+6mFpvjMk7haT5huhjiwkap
n9g6e2KURa/ZPMkrWLbEYDwzsJtVIOiTCmeJnMmam2SYs0c6LCs+ycqy39EI1qAxKTuZbUp2WO5D
CsxTikaX6WX9HvlCbzAoW6edgqJcHheOO7Uaoh60J0wj4wfsYSJVgBWe/WNbLz4MZJxRKwhaabTA
z54w8olblpgycBN7pui08wph0AF75lyNXDNEc6TmEiv3U3jhg/vePHq5VoHFLegPdkLh1/nYDBeY
r+2gd0/PvPUZ2w8ovcZqQafgyWQ2OPD2koMIAyJFGvQotaLahQxpBOPXQUO290nT6FmMOkKjp89Y
ngk+PtKxQ4RrN+LwX0ltn9rOa86jnrazpTWWTBMr3XEJwVTPMT9xWDpF7lHiTzTcomHDroM1jngO
Dx0QMuMllnEFD5TwWyctLri1YxY3VTR1pOQrkJJoIAC1k1NIwM5BvGw7ptr6hPWk/ncyi7ggfu+b
KwRDB+DWFAPyXaN9sXeiV6oQYxMe0t6bHnstlALDm6eHNc7sBjW6Cu8EpdsOihp62/dJd5TDiP6U
Uq0f574z5IcKoIHJ4XqCfpbIXO6whlZgL6E+JFiSP4ZtGDwsgxDXPVMj/PX87ig612O+07Lrza3x
wbU1eAu9kNCN+wByL9S/MrM/3JrFJ4d2GgaBZiZNfkmNsTfeAekqdAEcBAcThLRTqlHc201uyB+U
QrhJIUFnM3KGhmXJaaOgc68eNaVZe3RDdL89EtB6nizZcGmKKK1zF7P2hcdgD6K4x0Ge56BRt0z1
aC+0c+djqTwmbDeGOmVHGKX0N7jUsNxIkN+gAYfJLK+i1sLhuzYy+BVn4OJpoIhP8FOaT8mMPShL
t0YWaKGHP/oUP0DV3oYyBplsGWlAbws8NNvt4JCAPLoL17JZtu6m75A5JNDlPTFYl6BBOgRkKHEU
s6PG2fzRRRmyDIV5940ntEfzRWmxE5DYvsvaxA/g5zQV+Knb/dgGyRFFGcNxJs7iGUWbO0INai+6
6gXaDLHSBII3rPehbNM3ZiB9Na9bs9PeSN4WvbI77qXrycUSrephapbbC3Tgp0HLuNgaCHsSyK92
Wzj3R9rJ2SFSYdcR+FYYPZkU9Ts2i0H9lGEOOzT/MMFgGcWuP1WTniJkuAsW9UIA62en2R6WCdl3
QIzpo1Hp+JgFfZ0nsH3/0WPucoDpi65ii7iRCvMr5SJ9ktpXsKOWgy6hhqB1wf3WfxiN9m9UdsHK
DKk54cbGrTZmAZIPLemsSjoE668tIt6dYYNjlcR2T6Wypi4xGWGsaC3Lfi4J1CzF5jc0RYpL6ypG
E7Ark2XVwQOL+TR/c4uZUX7U/pZUzgGwUkccCGhviFqAxP2poaCwpgtSRkU136eRJQlYi7M9zgZw
5px0ioQnuk7ml0qoNzwCNMj27Wy61+6fR9+twAOXVmqJe65v7ZK3oDI32FpfvMe58aexwNhR0acM
9Om5sjNGzlUoKcotf2KHMZrmKiU1fVQtul9ka/WW+zRj1yLNgGFNMc/IY2BBUuQfEXoJG2RhOXrx
6meoyLKrQdQ6IxMgj7ZPgRRHi60aU20rpGdAdKIXcO6S1r92A6MFisPsx5w0SU7w8Q6sQ986Mdwe
KJqRaBGw7hVL1knR9n33IGed3sp00nuydeK7Q504Il8zw5ObxXgnWD99TwL0ezz4Qey7IDbfgRZ+
9JDH74KxjY4DYdCWENwlJ2r18ktr5NGJ5jdtmwUvwYSQg26VV3CytC+zVZjq6NXtvG1xP0yMwTYd
0GXMG0TN24SlW5BPY4oRy7wER2qC5gmzmeyJTEO/G7EgtceCGZa/QC2iZ0wNIGOK4QDLcrp07l5E
hr41E9U/wGkwKgdzd8PtDWPkqgs4e9pWbPBx26h3NN5xVwGgEakqnDEoYGaObuP+ci4A0Um8PHZM
q3KCtcgt6Nb1eSSGRZWasuHemSlN0f3z9ClpAx8dHIhOEAQbYk+bFwQnlNXzDTYD2+tshDAG8iTb
o8WTeQaeKKu4I8xPHzAmqK86rDKhampI+qDsmh1pBAN4SUT7vbeB/blt9ViN4WbQniPzbuFB2BXw
jLNP2N8cwfvr22flGQ2IM1kqXEFQ+A8jPXVo8bzh38YSfZDuTsZddo41YHDUtLqEGT1/a5qoRnMk
5mXSpFi0n5vm2OLc7qdQYI0Ew1Wg0tkQncJlbq+032VI8+pE5tKy7Tx0CCBFC9zQTYKG9JbjmhPo
reKRVANGal1l4YmANf8tBIpjQWNi9IfuF6tb/zSYyR56k8XXvRvINTcM6xomXY4pbLEfWcTgppIA
mWFxXxrxcxgaUFGpqIfjPMbY+cO4YcVwAgnFPWZtcObsE4A6R7PSfOj4iEIGg4QdWgnJr8h4c7Wt
KrmzkP1lkGwBbH2x1jcrzBR5/8ZGL8E8CGG9bev+54oh6cGD8LZs0Tnb8o1o2Iy4RDKY3vHFI1j4
C7IX9F/ic5MA/jYtFuP42mJSw1etoAMbfbdHa0R8V1nW4nOn2pRrEnO4w3bJ3hMi/AEnPRyKTXJo
XnCEyQ5nkUGt1qENQiHclKAgcfusm8sMsW020NZbH8kTXd14n+KvdzsMHqu059x+pXP7C0U3f5rD
VvxI7cxeSVQjNKFRvpZ9ixEjmty2P1MeaBweuS1l5uroHAc9B+ubBTDJnepHt1isBQ9Iu/MGHcj9
5AZaUefwgkHrUOJCYodMePEfHMH+CKAglFNzhsVBnIerBm3Rag1T7RWr6IOC1s5901kwXY8tGRUu
ZswMCrZlZo809AVV53Ix69laZI6Jf9oClqBiQzurSZVDsufxYkQz8tzxCa8moPbq0JJOCNSoJL0x
00p0rrqZnFFySTBFumwHcSM5waXGvbiRZi9JYCe8SXHH4Eat24GARuDszzDbsrjy8OVuWQL/IBRO
fRWycL0xa4BFzHAM5FHgvkirrumme+CGXe6Tea7aJsoeOFYkjysNcVeAg3CmsEa5gnOmOa92tCdM
6ronHVnUFgJbhZjxxruAXG4MuBTlpm1J4dsW9vWCKcRwjUF/sLl94NZmH6TSf25w7WKeHxGsGcCU
J8sngnZ+jtHC+pKh+/ImYJYB38WBYwSY9M0hdcQeO3S1dd6DDbifU052aMWTu6XtWY7kCXRYXE8n
rBa3B4svc5fJfkCiuAi2Bz4ovOKoH6FikyiROiuzU2QQyzCMb44ODbA7D/K3IPf0Nrz0Qvj3zVST
E/yOyVH6ZDrXwF7dRhE3b7JXK78eB7dAlRBP9DCFJn4Wczf9BJo9+L0aDjhr1GCHNp3c955jhHs1
k4yRXedGv8khdFrOCO7onFCKi5lDkGDxPH7aAN4K+7GOCJ4HPq3ZRRDLvy9uhLnczHqo+TTeHJlF
F9tuma3fui4D0q63WX/wYLWJNk+3PGxtkpIcrTlTtnSBI2McpVeTmMnRUOVVNVy/T5hCrT/DpJa7
wcMK7uRziz4B9Xb1BKViDR+4V2ASMDw3JDMVxmGqjIeg/mOjOqtgL8He1ZaiiUy5p9BlW9LdogQJ
Cjsu886FC32l4dIfwknOZ9ovDXLrQYUvikdB1WPMekfWuMeCljHBTY9GzcFPAu+6nRd7g6pggGkX
Rbe7Ndl0C+kkqBmp8/TzDBcdnHKXegfDvHg/k2a99puFy3wlPXg0TIlbrLw1c8UAesSxAjxlQCsd
A+IcJDQ15NafljmfmMForBtC9R3hD5vLuMKOXSw3A/guWhjwElSPUF2QMtqCARwH5qFk1mlY4J6P
nyCboHHewD4SHS2HcYTDp3+sM9o9ROjH3uhu8CuxbdF9mHGOuYNsTkgA2QkjOVDqMqg1YlgITjsA
cB8cFSMOgOzcA4LfeEQemqE9ScTbNk8gAUNnUcyYPWLNaZPkAch5+SAixd6avqNXGksLr2K+dL0j
u0WPUw9/W4UW5S6lLs3R0qvfYFLxu0nMVGl/Qd7bzRjgIY2opnas0V3vwsvLO+997BRjBIf5vmGL
2OFUowPIu7FkZAh2qJFRt3HeO6RyffOMNdwsLWw6YZZf8/UbPJPtHYxrsXosI0hezCz9Axy4gjJI
4ejh4SWCagPT+71IQIMGHU7eGC9urnmSigcLd1J04WPKMTe0y9XSTuSRwRC8LtqOAghP0L9nPGXf
2P8j78x2JMeuc/0qhu53g/MmAdsXJGOOjCHnzBsiR87zzKc/X0ht40iWDZ/rA0gNtbqquiqC3Hut
f8zz8ZQp1k16W4HHTxwf95Y2gdkU4bKKpjS3t40CgEt1TMXBSZb2j2rZcjeohWhWYiGP6TA7aeCW
nP8LpvOK7tgU2MsfU/AXVZ0JsSF7q9ty2EUKa5uSE+EZiOEuLywCbNvRChVsXpp8smALn5CWBCf2
Am3w6ki8BKIb13pQiC1g37jVg0jX3WGpk30CHMnFUTrT8+SM6UuEMGFXVmpzlxFdcVQbaZ7sAmOZ
l2ldtgqtMKChnY8h3xRpG6duZcXpO4eq1d5rfZDH/mglzkbRuIx9onIL/bNowsbPlBKCtCAXt1u0
FkBsIMXJy7NqVPymKz/tpB4M2t3wkJv6EjxaI9KocycwZ6jDGLePOrkAzjpifEs8zF9JsRloz+Tn
0IllhQ/8O6ZfCe7vU4RQDMga+NP5ne2E3LhL/KJxCodrRuXuS0WQc1aFBepS8noS+CBHuu3gp7Po
uSMz744AzcRtDDF4Bb5HF7OqdEsuVw8Rdb2bUGseLFgyvmnV1KH4jfFONGbkUVhMGXCtWU6+XYI0
oJfetqd09EjLkEG4u31hlKoHvLA+LBkbNDsNYQRpbYO9G2p4V5syKO5VPS6fqE7LIl82kUOr5axj
v4nKpMlchziDb2atXmHCaOZmp/UABfCVKRDzIAOWVz2XOj+8GRmC5siahbcw0/c0AeHi0pI8eBqL
OR7R6VjmuLGUqRj3YZ2GpRuSJifeS/CZbaNBaXMPD9/oeAz5ViSwA27kVIKxL4/NhBsv7DuPz8kw
NlAQ8queFVtZkY+bAi9oZbZsVA2Z+9JEveHHS6OdF2ghUJQ0UmbXqkJj1RlGc5jM1PrQqJ8tuErt
QnP1hSKLAEXRNZ0D67HNSxQmEaIm3VQnX479vM9tDMaGc9N+lKCHns0RxrRvtGbEV4fansWSdLAs
VNSNYlsZJFOUFDmgdjCslSTEooAFD51NMb7xhdnrpm/0fX7zGtXIrj/HucPPpgOZnQI5GsGWcXdS
Vrkx1G+gp90POG/xFoeW+WAqeqO5CbqqA5QOsri05dSuhLn4TR8yoKMPN7NTFk/Tb21MzrYElAEb
J+/iM1YWhv1WC6NN02rKHd6n1m8B6biU7dDZJDzY7w6Jl7U3OMLwk6Dq37GspecISdcDj3J0arNU
edOG0nZLfZrutMCcz6o+WdQLjHPj00nFLlLP1oMtWuFxc1i/WRcuayMpa+7eUnlcyqVf8/5Pnm4l
2tFgvP0xuhuyJG0lf6nsueehgrXmowVdlSGV1pR6DV8ijSGj26iDZQYikF0KoxyUVblFNFN/DMhw
DrSTdwfDjn7hoILjTPKD6kJzhq/4c2i3TfPEzrwuTulCUBJpflTmxUi3oiA5QKPo3oA8bVwaJul1
q9XqAEbg7BvNxgqaDyPDS2SXCSohMwwPWD+W79GOZlhIFZsKkPpDS2nXMUeC/m32In8zoBoJ5o6r
ZvAGZPCuCkNzaHhE1gzR8WoQwrnyAjr3ZZUF57o3Wq9nwFtPs1r4WTMDX5PLnTloPkK2bzIZ5KOT
VMmlEmXxMYoMBHQJSvifoCuvGfuJ4Y34y/S/Sev/n4roHsuc//zr7ed8odhvUBd1//6vf/d3m5/y
1t/W/uMP+ruf0/77X/8xBQe32re/+5tV0aHXufY/zXz/08Ie/vXX//NH/m//4Z9Fco9zRZHcV9kX
3e1XC8ER/65N7mb5/s/eov9SQHf6qT6y//Lj/9Y+Z9t/AIHpUurk0+gmnaj/0T5nK3/AW+m6o93+
Yhu3f/Jn+5yu/EGJqAYcSWUdLVK3RLo/2+c06w/dsOFHTUvXdI2uz7/8x5/78jf2l4+Mz/mfV0Lw
W/mnXiDT+MdgqETkc9iNSQM1bzbXNq/7M9tuvmscdVmZthBXhYMS+LwbctWNhek4Gw1VyCYJZX9f
psLxuMZ5TZs82MYROJ2ja/1vjmoZZ9Gcfo56T0FXSlsbnFUy/GRstSulyxnlx14DYCjHdS4dCikt
I3qog6Q9ReWQuga2m9QzVB1RBKHdd3YehA9LRk5LuKjKT8pI4JOG2DRuo6Ryq5dxenWUnNRwXrrH
hUZj9H9xYN8z3Kg7gF/7dVBMbUfne/aJJip5oxIUVWUt6nptlTr5111uHwSaXcUNldS+0+qg88y2
QOnaiGI/TmCH0GRETuSRvA/ycD7p0Vi/1FpJjkw3kr3godkopK92KNAmQO+fOCmma63dNu2+j8Sb
HG9tkwO6rlMdz/WdpQzmKolz89KButk03RwYWmCBcnPa1sE43w9Jlb3mmhk+xWltISxLnHFbOwo6
aiPSl/eh7LpDnt8WNUj1+DWQKdgflbA2rVlGd4Q5rt5ZwWGhyTH91ftanBIj77+xjyjHpHWm1otD
k7kX6wuqMhBnEOzFfoEbV/2mXfT9DLkRu1ofhYTlykQz/Bpz4UtgoLlAJWyrX1U9518lytTd0rXV
d2pWRMUi9yQE6cZIFrC5fqtaOkC90ayaoX1QCzsnNvSxgu6FtQCEheR4ufm7rZkmaQs/lhunwPMI
XWnkUYprZTg71XwsEMD7CcI7wNwx30iALVeQJmCl6boOIwMwoDvpNy/yAokfSo2DEqHTloFb90X5
G+q6uon1OPP62/0qQGSLZPmElNmqTr4Ratr4KNdQDVM0r9GGPfTGfVvgWqxzJOpIy1YR0D2E2seY
JBT/2RcNTvs3KYQKITBhGFM1Q/kemTb9wlZ/0Y+Mz4pltyt0ArwtWQiSw3/tSf3QpxHkBGvCiJjl
3OpNemgQ307tp6U1rmNwB3TC2chRClayG1v5jlvP19J0WQWR2MVpspG4Dt+1eTLXdn6vGkO1LkT6
lOJ8zJTHnrrnMo/uqt62dhkDfBpLry1sUN9iuKqKDTuVj5dRD1JY234TEj2uRcVXXYD1qDb0pRq8
AH3uKOOOvCheLK+YKXLubGXXKPWZmzjeRzL2w9J8s+PwW6rJuW8ai65n8yeWFihxMEL/VpWvyi7x
DaTVAFmRDVUb2NgyxEF04RHzJotUqvKHHi8yclZcjXSNc7+qDROpkce3Hf2akxP1VDsCFTUX8oY0
8E0Lo3Uyh9ibuP5yq2KoXtBoSWf0M1bYUVdMt5N2AlnJkwi7i4svzl8UNDGtntdrNC+Bm1WmscuN
7EGri98+exrtRfFQn0FlUw/j6ryfGngRoKNqrFjLSnh7zBPEyu8I7WRz4617lEhKLuOi8IBMPxY7
096WN3VAVlwQn/NHh2mpYmkjzkYtxRmbymEd5f2MukyH5BNe2YRXW3bVOhaTApQcyt+io349moNV
P+STbwKMnKSxfMigYs+AkrQ/jLnqGBtLB5drEtGtG0xGfrWapv+YDL40gODmPBpmuCFuNDkpWgUb
GlZLd6hUQ/GHSg32aXmTpIllUZ+g+gA8OWIPbF5nwxyrr3lc9A9RjvHXwrD/o0PQXsKmNXZIXMd1
4JSmj7uyIldnfDY70W5KvM5bU6jPWYnGzaG9x5WJMF0bDs8Fk2/2aE3RHs5TWSOwNKxfe9IPTVga
zGqhQQWaUq6QR71nyHs6ckF8QyA5VvU83BeVIlfZRF6N2rUnW0cQ2OWD8Vg5VX/VjOkAG1pd4mn4
6BHwXArdLj2JwhJutwzOgbTyr6AM5FeWg+q4UGLGyUl4VdNAQ+qORcsuPDUmR8EWSXmd5gKkJEwo
SgraRzEOszeF6hU9wNdiLN06MsGozMjSHgfSOH2oIgY+cNSJ4yydjplmR0SnLfIV0+cDzPaoIgXo
gg+kA4AsCULfIYE6DZF+lhHqH64PjtQQtq5dbO4cR822eToBZOTjxg4c3VcRmY14AVAy+nMkkUIH
kdV8VlYhtyZy1kM3GMuuyOwR9F3gfuByN3j4llGtVhxjmW/EPeUd6djrpZ/ynDXNnRp3Hb/QsDO0
TAEev22lSU2Fa9F7aIOOet5Zp757zaom/yzxlXtJaqgrpUZ5NCmFCfgEmChzxNddlq75KnIu4wIk
Ek8Jc7yg2BbLu5XO2GU0cW4m/qCuoveQAxKa09aL90BNl8JXDGVBSjk6L0mU6jbxbJKrwYlHt7AR
e3nk2YLvF03pGR3hhEvVrEIzuoSAh6xYIXLHwOvCrNhELcj00JnSm5LCq612vdjNa5N2/jgZv7Yy
gSrXk7qKLBAdYxmexhLxf7/U8i4WOgIFXiVMURbrMDKdSkeDFjOMHWz0GO6cp5pntcuM0JWLY7n9
qszuaVkH61L7FrIbwIidDwSpnmEV5q40LL7DfvzM0/pol1KCtAgM8Nn4M0zQMm4joIvjblxpI6cf
THsMCTBoW13cmpImdMhy3tus6g5iu16qwjeQlLWWlq7HoHI8XQ/J1zDByzPHj+JsV1QDMi3xPll1
cVpUaXoxM8NhHkYczYv+KzWdbbfHXaCPe10YAPjJHbUuLmhm7lbLBGxsKV8yxVcF3dG5aGS82OR/
qKNer6Te/s6KhRj+bJnN25Drl8kI502pw3whD3AD23EjWec/XQeEHNo+Z1EMEVq/M+R0hx7+2+uh
FEhtBIBf9PGuH8z0SouVMgPhELHDyhqxTs2PQQrFjJgIBVV91wKdvsZDv9WnexUQ2+uDr6gONCRO
1qqbbDzaeJNQZaKV7k6FiNa3LLAwG9ZtV7xEBYhAXOTPqpl7i1R2s3ZBsnaXdfNOaS1ln9Q4Ovha
fJN6+FjJ7ZNhWF6JAgiSYLlinT/OcclKKy9Dh8MGqG2L/p/1W8teFpE6a5SXOzNt7+zYUmFYu1Du
Sehya8iY3QAbOTEB7CXkXJsJ46FY7F+NQLOseYjsqPaKLn1FRsQJHQVf2OGXlZIf03FKvCkbPq0l
vuoj2G6NoMoTwBi9kb/bN9FLXZteqtAKddMURIF5klmquqj1/UKZXuccC0/Vo7W4fUymlmRrKzfr
O7TVxim1HuosebanYmcK5Ix1nN3rPRofK1BdiGEgjFYsO1o8m28Rmwfa61EKBMXTECuPhM1hqc3b
I89sytCVv9pOnHAE4FmbMxsqG92DkZYjVx6lUZa5XEDWUGGXiAu7LClcR6QUgeXZm6SAph2wyFhG
C847aq4686ZBqotgY+aR4c1JXa3SIjmNRXnMK4bafiru+xApUhdBbtuPej8yaahW9IAWfpuMBCOR
9ua3cckbDX/Ux9+JbV56XcF6auH8ZsEGU3LRMDtHtVo2GHt8S+0vZCQcUnicCD2aGwyh6lJEN2yr
tLNLP+R5mxf0QmGIqy3Uar4MS6AkNimYR9KyMie0ys7wlfBWrU1ZLa4GH7sxrX7X2FXEXjP/cPAT
QnhAtpTt+nneI1tiplq2ObNpzLXSatCopqpUD+YcCk+mwOhI//aKKc2jUpUHR6IUyJJ7glxmXyWT
KcPPRQHXIRHKY8PIo9X6Zz00bAqdeR5aDtFqAI9f1HNgoqYdkvLInXRUgvJZTAtaGs3eg6i5tl1u
0C1uoyyLPGKTzop6jm1tB8l+LRLR8o1YiOl6jZdVo00AthO7B04XpXNWbRu9iza/SxbTHcaQc6Nz
TRFzTjfVo9WO+CCUxilOA4Hob6APLvZM1rBh/OSB5R4mu3MTZynuxL5dc4H+ghV3HtfjMZnjjg87
PIkJQYytvDJMkbJgY0hP4p7Bx1HGlWyKBxnLU1loRBM0Zfo84OPgPVFvZ1LC47BkeJFKbVcM87os
RL1zmu/GCmB9Vb7qOFoeJHeLFwTPEOd7LHzGNs8e9alicM1EiWqLm8WqWlLyQO2CVIswKpmLV9ia
/YWZc3rvLecUi30susnXSQJecv2oKfx2um6o3Bl0n723ZgDqjMyPEntcy4742rR8op4NjZf2nfYi
5Swg2E/HsyNqY0M42lPR3sYQp147bdft7JKudyx/t8az7iEf9YhXrLb5PHuNrFLrWqR64mpxdy7b
+Et24ko1zXaQZr6xND1y4bRURBSbule8EVFohnpOjdYRTopB54PIh5OWqK/0AdSerpXHMul+JgSW
J7ywiWtoxefMD+kCaiWGIWjWqdA2wlFfBw1mkYe5vVfDeNpNCjQFZrYYRxlVohyR77FjaatyCodL
bufL1Y54pADOPasxEeMkCzrOqriUdXcfk23qOXmfeJTfHPXKanZD1Te+KMRn3kffSx19SNggT4xo
Okh9Bka1mldZVs1rMcpzbk9Yhph5/bBz+GNU6cZSsyNS/ISjiCK6PDfse9MRj7XI5i3opQkNaB9G
p/ppom6k0raZDroucy+Ab6Q2Uw03YYbcsCLHcFTu+eZzREdmvDIRGmQtDlA8ZjZ2MUghHs/8rutu
Ei5E1+AZIeYj8AEr1nYZatViqDUfYOOhNab1CI2+EaJLvaQbDnWQb60kfFSbvNpMSHo3rZYrvu3I
68IkkEAXtticQ+echLYX9vZXCFoKTJP8YHlCgdIYK1UDFFDCYkv+/yV3Rq+fGaklk9dslPxSsP9h
+TTAprjQn5swig91kqEGpYXUhTKHq0L5NVJGyEgqSnecjQ4qVuFF1eSqotU6aWoAfAcWVZq9vyiN
ul0gjIpasnbWmR9YOILiAY3NLAwYnSFWjxU6gV4qh9zEVCiG8IzTd71QOu8hZFvNfKtuU780nNK7
UcWSFVmQamEVvHHUngwneMjwEuM9ADtKuTC0Zuz4S3TGIfBaaNOlr8d0ZY1je4ywQVWV8ol9+qcv
Ca5bZvVGzuC+ZTi/qgXsq0xshg2TIZN7dS2Grr8Wev2iDvqTHXHrWji+6gCKH4+SojJbdVXqdVm+
dibjMUe5pVUUZYxtx0sa7fDXXAyt/aRB4ClJaw8E+wJa1nthil4dQcUjAcTXRqt/gwDxQImOwQNg
LzlkY0/gC14LszjWUfqbSqv0Ql3c6yK5oIbgSc8xLpv4H62ei2fh7kt5eowo4L1dxOcoOGtxICyc
xhm69X5sv1p1RC1nGrhmIuZR01kri4HPNlrRHrUOjOg3QTw5dnjM8Tg/hc1AeybDaAW84vYl20k1
1896rH1mNjfBUBHVTmRUsqJZ4pybltxUtaIQGxVoPZI1EV3hgzG7O8wPLE43peQrv2NPH/J7QhNX
HUphoh6bcxBVxV7v4vplICrAVVsbEKiL33p7ucxz2a4a3XooQz7ERcPCGDMEaJH5XE0Ti8cs/WwE
9OnT+iGJslUUxK+FlUybvLEeG1XeFeSLJjEpPlV+l5lPhjRtP82Ll7jRdinMQWvSqymac9Sl+Ktk
vdZtsbBf9N1KCOMtLwxfoGuDah82VtJ6qDiyVcajKPMKHqHcIe/aOomu8KDrq9zUI+bLEM9qiLiX
SEIXtCf1O6kkL83tcLEMNzDNlzhDCzek0VqKatcWC92eyxo59v2A7NSbgwhFBPHfqpKseyOFpr5J
GJBsqPW1D/s7VtjylIbjubQXNg5k+JURpkdwAT7X4tAYWUuclPTrheDazLngfydA1Bw9iPbGnapk
ck2lPPXCPjsUyTA/p+fAMGIS2sItGQvrzACs5X5Kleg+W4oXY5qUtTWgf8JSB+BCd+1Ma6JnF0g9
2BH0pOk8OQbjBmYB+/sQKg9T+9JbxTaGH7ctx+tNWspysJ/ZmRT00V8AYqs2QVmK61leRrxZuMXM
DerxTaIF9tpuGFR41NFgn50lOQjDPqKkOLN4Ilwzv2GX3ChF9j/gXFMwaUQ4eGkTlQz180sf4sFG
LiGb6sGSOBdl+QLD84xvPMF8P+vQ0w9wswCw7P59EG/Q/M/rROnb90xV34XSHkQUrXQRNLdWBISb
qKnJoNB9/uYCu0o9ezQ/ZuN8Hrpuzyt11Jf0aRhQl4wSh0xcYYJuYjedy4NZ2CckHxvLgsYPlkq9
zmWPhJGgB3PoDrwUFBnnHsL+Z8JDyZESYqsn1SUZm9ekYmpTZdNv4P4iDG9BddAwR6YRMJ9p4MbX
HxTkSHZvn2uBgldLiXTLfiROLth3M/VUMLKsZrXTbrty815Vlpv1FMQm2rjJQxjw+WQi9w4QdO3h
XBe/1lihG43RPjQbIsiy2qcxwjUshs9ljE9SZ/fLyabN29aL6tpLxnRvFwZpzPrNLKB+KZF41rsC
vxh+DV/RnZ846uHkHJ5vZeCsG9IM81LbxytRdtUL2KKelIGP7nFE5QklrId+PZtvcujeMpYlaPkx
PQZ0zHNMNuEJs+nWTMe9VS/JOsZ0ODclY9aweNTc69uyeTDMbq/G2e+I2fXJUqxmbZiy2S4LX8qQ
OsO1WCjvmOMZvLOtm5XV2ePGyVlW7aQ/SE12eJbSox6o20K+4ppOV3OLSm3JvmLMhAu6XKoyIHLJ
tBAWkxJqWNsM3rLcQfnCGx4rH04WPirDdLSHYJ0v95nG4EjkjzLYvyGTOsZk3Mj6u5Y1X4VSraMl
Xk1mu0pN8WI2cmdpFrpE/MfT8Lyk0W4pku+Z73Y2GVe66EFoV8Ge1xnyoFjZlfqJycU8cITuPgZk
oVay3SYKNHanimSFqQgSEAkBdU7DfFDi0LiLLcj1BjmmcACm5udEqzUPwHrk5nUwdCSPpLVd4EcY
b21IgQDoqGG9Q2SKA3Aaw0eLIAAmCM4UECPOO5O6Esod+gLBoZIyxgb0EWT62tKNJ4vuI3gU9ZJO
grQCoyIqPmrHdUyxgkvocbmegTRX9XynxfbXVN03vRGRjMhvBxH/F7c3K2EXJjSX8eiixDt1ncAe
ID/Q+qHXGM21VFJyVgBHZMtc0nmayKONbZg6mgTl1PJktdb0wAJ3RkGKs0jgsTPtcofcfOXEzK6m
oYVHc8ik30zivW/SuyEG6hbxNyPlsw0htUornpmU+W1HtARK4Ekj5k1T9lF+w0Aby431wPJDYhJc
FYIgdn40m7OJNvrtFMVXa+p7jFOq6ZcCXyToNzBx89uBdQhuTn8w4uJQQLmQAe3HOQJWxB9EdCxx
dXBiRjSAaCZc7kt8kci9Bs3xGlZtD/kRTHpELk8/WNvWjnDviEvVK6AtbQC+OinbKEBumNSIIWLt
Xe95cRZd+BGpQWZtmt6kxER9qx1vH8Z65pbZEsrdYJrtNjcS8JxksR6L2sGEFRP7dpn00tzNIDxI
KdX5DgdX+WG2gGgcbiEBNa2KILm3cpzKDjmxxIVNFEWXyQGI6DrOo6OgRJLWBNg/WY9ZpQydL4K8
ukN6fXNHKsHQrQvVqHecO4AHWr/W4vgzn/F7OGZ7cfoy8pEnf2ESPJaqXE9JnrtTutypAjp+IOO9
ta3qtAAXfKJMLi54DUNez8S+hsYAcN/PQGmZXRPyMYRZsqm6jO8q1BoihcgbIcUlQqqqNHm7DtRY
80sKI/Y5xk/JAjMxgFRWvRlCIzoXc688RJFubCzkJetiKVUChxPd+a7UREDdAFw3HSkEpR5iYmDx
WgUSY9mE6Pw2ZqirpevR+juIVyMF8qeCjAcIRhDhkS3c/MwxFCiq+24le36PadErJbq2sdti/NL2
YxamJylj5V4mA8770TaXXbAUrH5M9kHspX2robwjGWM3LFb/GVp1tkMrzdLs1IunhO0qMLHlK4KR
sqoXHhsiDI98ot0tPMTU1oLuo8mb+G63HXOO5gVaMyA9oyQKDYS0wtArCGXdKGacnxGg28dASLvz
QmRav1NYRzn7HK+MM8rkaRnaPPaMHkcRU6eQL31Sj7iokGSg6GG9XlJH3+W1MxzahtlqnQSCm8hE
s1q4S2uoxzocmZuGvGNmCok/6O34PV1y8Y2bEaAlanoLJR7x8oGaV2uTf13BpE0okc4T+xGS3uGD
fiwns4qWNUwtCnJQN7SkuTpdjaXSSIR0mnXHK5K6SRC0GzSr1SEECNoi53+z63F5JOyz3OgOWwb3
VYBfqp5ONvPMBQzj5t7BMaSrTUgngQHKYFYGks8+uh9Bsc5RPxHclQJBDQRXmG4RlcZ4ZteBlqMx
EA1V38bNslP7LgRR5+3/bKJEntq5ny6Y+J17W2dh95TCEnc62M6KdFOyRkXixG+dEzV3RmRn51Et
jYM6Os2b4wTNvE9bggcoFq7yIxh7G7iKjEX7JlPZedidmCpLdPi/BB/omyoU6OTDAh5wi84ZgXZQ
JQOgSDhDPxaHrMBkFWUD3uE87QjcWca+gi3XJvPCAWKB0SAaO2lWHUfbLO+q0JcVbPY4lJa21sAv
NoshgnulEvcB/D1ue5tjEXFYvl+wDzwvYmhfbLDcVZ2p+FXlEO5QoE93jV3qKKLfc7s26VZUI6Q1
neo8xIue+5OmV6tFU2S1Mrs4uhJ6izXQKTujcssmJymAI/4+GCP9gkHRKje87UF4NIaRVXCMJ7B2
eyRezJ2KwdllerAcaj0inqDvm1r1LEKDlrXddhfNygKvIJQNg0ABa6kIMa+GvJZ43RMn++b/q/Sv
RAHKM4aoRNqeU3p2uxi6CTdAhsBBGbvHUNckZsd4NJ97lquX2pIj4Iacxz2+1ukIytbtutJUjiWh
Bu+9aE0gEfBzrywWsq4jNbhrpKOvEJWPe5Bqpgi0Yx+50af39KBVw236tg+hkxmvNRpvdzBy4SpF
0V9rWROGYC/mOiVg6LmtowdbUaJrEg4IEeMGxJPzU74hGAjH9WhYBoxgIdcG6Q3KRTRLLx7mZpQn
Oco3UlmUnx6s2I2pg7mpom4Wz7ZiX2sMhxJYmTu7dLKq4KJmhfW46NHyhGNobbWk06AbeYKvdOhT
M4hqGwSocDXfaL5ZwZc9cSqQoTEufjshhnBM3bifu1K8xAZRbWNWIuTF2Q+8k2DWz3VrfuHjJkHL
cAD0SMFIDwqLr5fNwDjIURtv6NLoOLcL8Ry9YehvSmQ7Lws0A+42So8T4KlwkKFfgJa99E4ur0g0
FLlzECtiWkUjQRZ9h5g8Gc09lS7aiugddpnexLkBb5886oiMXKeGs411lc0x4kNNEuihNu8SZAdE
YlMhkeY+ihfucCKAzpk2tIeZ0PRrq43t40yqCxHqXX4XRDN2ahoc2GmnainBjpDGWIQ/slOhmV7h
n7JPVaohRp6KEm18VSzK4FG77kxuyPNy1xhN12xnOEacO0o+XJaZ/AI3kBWdkAtKMFcU8+jnilzU
VVFVbBuWTsxXok0GLpyuW4V1cQXadjD5OKCvDsl9yPkCkMB2DnTOPhgU2dTjZyAYDTGND2ds/1S7
BVZ1Nsuh8ERhmpnPyTyTnKNW8nEoEeT7jrRiBe1KWH1QTSLxXBnMRmXegreKMOtixokai43CfaQP
cRyvSe3BjWY3uKMi9Cp3czMMHyZa+muSqfBWWOUMfKvJ+Jr8lWrTTTtchfgRz0xJQX7WjN5qt5rT
KL7OI7YhZQBdjXCik2yF7gMSF/u5G5tfC4LKxSG0XDRTaY/GpIc7IqeMFTEc5p/dKP8/6+VupVD/
vV7u8tF8fP1k/7Jrs4/iu/075dztZ/5NOYf/449bWbTmoH9jF76Veo8/bfdvf1FV9Q8ak01bSuhy
ldf+P5VzqvxD5ZTXbd4bldndQe72p3JONf+wHJPdUxqOapgm5Zb/oJT7n5Rz/10xhf4PadIiQDyI
FLu9eWJOSUqzeJDv0045paXhLxPSeV28cq+dJlI4tQa43dFCzoJwqwZW74569VVMgcddu/2/PsM/
tX3/wu16KbFXtv/2l7/Guv+zwJd/iMWfzE4rRzm3+6RS9raoQz8qMaV3Tk4MRsQ8jo8Os1W+EiS8
HG2TIJ/aaBU3X/pv0NRn8jswoxjLXh3UD4MEclcVxFPKVoM6ziUO6CL7P9SdyXLcurqlX6UeoHiC
LUBOM5PKVKrvmwlD25bZ9z2fvj763KqQeCwrLqMmd7InO0zTSAAE/n+tb93TzJEnNEvZkKeIPSin
+4SED90RhQ+P7O2kDV9MYzpOU34/pdElb/5IqqVP/6vqD1lS+4e0UkitsPPG5Xju05mZ3rF6nxKo
uIsm/1olfhgl2n2ZtpcyjSV3xWDYAPF8Nnpsv3AJf/SV+qgBb9lniXo3AvUF/MF/2kZcTVO9+/uA
Gl8AhI1FTh22UqE05dAdHXxQpJrYWzibIGECVLgOQo4CNQYgHIhrCCO9AoNt9JJn8pS6pYnEyd91
NVIY2ph7smgOqS/eSb7bpN0r7Xt05MN1E1nKzo4T/8TO+vQUthVVQx1hnxPpnYt7G6TA1IGfMcmZ
mkqAKIkp7qnf09eV3U1Zym8SlPQvmLb6Il+SIjdkV8XpjqPXX9P0O6uyCAmRccEgH2hz8002u2SL
Nl0+eQbzd5T9C1qSyO1AuG+spqRrRUWm8O843OwtR//R2o23nxCOQy1Jng2cHhsme0bckH/d+jQu
//4r6V9wjubt4SMpF9cbVApFLY8kch3GidqWdQxVfefYCPENZKWmd2vTnIKwSisyeemE+ijihqZS
sIuxelItSbYkmkA2KulY9EzaDbWcc8cg9U/mt/7Q3/39VWfZ7p+QTL81uB+gvphUAgucSnVsKQVo
YbbLfMfFkEqSMd1Lrlc/KovpY+f3iRHdwVzhvB346oET17bKi3NwMBPVSPlNbuZXP/r8mh9eR3Bq
0CwLcYtttJsWq4zVsrK+i/xCifznf+2Ck5wFDv0rtapggBXnFBPP6Y31m1JgJrTm4kUns2YLrYJC
nKnt2fH4mgeETiR6euen1JfBBFx5s1SkxrfrJzB3LPIi8du+qEl8p+n1IY/k+99/mz/KoMnfWPKW
47gaxjyHx5MhkPLfHUiiMadQi4pvIuU3W4r2RYrd70n8Ycgt9r8wDdvyqOX96VyYE2XK+Ph7pIMb
cz43VcVlS5fNsb7LNNHn/f8P34Xfv8+Hv9PLfNyOSVYiJpvuMLidwWSAHWcGUCF78QsXv7er4E48
AJDehrBVI2FRnSAFU+Hcx8TAazR01B6xqjxHJQXAuur+cZADblKCNreWtNPt33+FP6vR+RkW3zBh
jQphGXZxbPrupZjdpXo4N/tMhGI2bLUN1MO98J0HXa/R3pEOAL7mqdIDKqo+ijo+L+6oNs8pOGrP
p1AIticliAv54zYOxFk/hD/KUL/t50IBZw51hw3DrVP1m2SNL3ejxTdjsuuyD0yjPMIhgueB2LQm
Xk83xL066U8IGaiyt+QRxtsO09lYiJOWu29rKVc01S/GJETIJW4UpL6T3t72OW3SWv5goz1gXaMN
4JfqNxvnV7m22mLPzzIa3qnnlMeoVpAYtPDQJlLKNhPXjEvw1ML1uXOC2UCgimis4CIR3+aiUK8s
zRebdNb2IKykwOSbG4fEeRA8SL0yLzVoSNX1IdFRv/bRI7X0hxEnq6PRC+hjmCM1ZHFu7pxEwHGG
g5qjHRzP7FSiq7DMewOo7d8n1FcZOL9zEz9OfvgOdm5qBR2OYCuy8AxcyDEVzjuB8oc8ay/j6pmf
C5KWccIV6YySykmWZN+ltIkvFt/v4+OHvz+zmwpijVWgsE1USM9juu1SDj2o2YLrgiOFYwIWpOqh
bRW1/yc2zB8QCJGotXiZuNgDNOUOpdojlVnchFy7fgKMKDeDpWHJrSMcBykm7m1RlZDyhhL8y9Tc
4LczcXRvZSpwiFVnadKdmXAKN0QJz75/23Idu3ROslY/t4s+3juKf0g8/Q3Mps3RDNx1mSIW1xRO
U1ydHyY7OTVqpO18lGgHlOptXun9CbTeV8ujR1Ra3jVpxDTRc+Wyy5qHOJFPgRG/dGziqGYQa/nG
oQjAgfa0ZLAPvPz9B9a/2FF/f2s/DLBU694Wnd4e1YEDbe2X93WHgqvoqPgg8qKSE+jcGysD4kfb
YIbsM90VbIo7vsTxCRno5Za29JsTUKIKi/n27/mUaOnuVT04qmpm/f79XX/ncvxhJ9YWX0ScGn7Z
GW13pPN+WXUXsrs00LmYRkKpE4eFSV4LnXcdxp2GScLb2SQmbhxMAA4HhtpP9kNKnzyYMBtUV/Hw
ArjoQir2vqTOU9jlAQAqVSyxqaV5qCZ4KKbPv9U70p7giCN2Vdm6cf5KGfSQGrqGB7u6jYWkNE2j
m1bk6Gku3aVEnLP3Ujg5T7ufgw50U6BxoNP+93H48jdbfGy9iX0u6LvqaCmOuaf6ndzHGZ3rBozK
qWZXEiMo9oNcBXWVU+dkZqo7ZXIwr1vTW6hUPjxgsk7CNEvcWi3lDvxTitwFcIRhYgGpR0Bs37zs
F8eY3zvLhwmmjDb1E0RxxyiNLR2nLPQDwELjhZcFHmdl+wo5UA+khAWIoFluTXRSW9/Jz02h+ThH
YOygJQ7Ca5sG4l2f2nRTJ7O6AE+o00vHcUyxBntHAbdH1N+cZ8QXx2Jt/ud8eO0RZc9s1sqPFH2b
3WTCEIqbWBziGmVh5xSTawRFg84iQvdmos7s0gzAUItULvXLc5Kdb0k4RTI6HiwNwWJhcWYukiiA
XyTMbad6yJVN/CywNRo3SZB5C6xsG0DsYlPIVEUALweaU4g6HP+6yVOohr4OiwzMyQFYt74plU7f
AhL1sapjpkCePG6KBi9DBevZ8jj0zadGMr3yXRDXB5iDL3YVXIe9ti/MhLKYGZyWHk1hJXMjD2Ha
RrZB4foGoHsDCekpERAx62g+1avZsK878dTEs7JP5r7boWvc6kmCYrC3jZOVs2VxgCEMQbRcXosj
jnbGq+AyUdd9wXcv9Ya57OhvfZzMW5m374OJx6dRigmLRl24TgamKjdqDNq59qTV1jGejJsuMpAY
BCW3E8O6GvTu3AS1PWaw4v7+yl/dSn6fVT/MlLwvMlNGRXKMY/sJePVrM/AbWGrv73I9uJaOeNJ1
+ZTqwdWAvm2f4FLZhUKhG5PNdBA9vK5T7Y0Esdt1b6QuTiYGW24wyIxKRqmFV9qI2mgbdnpz5xnZ
Ae4gLhPdKXc6/noXlzEUmCjrD4ABjpWZB3LPBoOsd6JmdOF7U4hNyPO/WVdf1X2oHn1aV3o3yqZu
1OLoB1C4VKPEbWvU/t5IcNZziBpOY3BOUhFXjc+1eXIauD/CUl2Zah0a7mFu/+TqidK3OvUEQi4K
JuI3X5iv7hfqfL358FtqKMzsokW1mpnxKTrfPRTCnarYF5Jmt2Cp2+10Yln2NtWCm5W/1uIamSJL
hKNOx8ILtT14gr2aYnEPQ/sM/R3UDHVfO/ChLInZBD1B5D2QkLLXcT9SQUGCDQXq2g6abwJZv0rE
Vq3PQ8CPbvUlCIWj7LoHI0rE1mg6pHbxcO1FA7c64LQbK87e6eaeZewSRpDfmdz6t7C4Lddo0EyM
mv8jD03EClX0JmzlmxitryIC1f/88KlFqwztsQ2QZ1DD8V89zsy/tFHDMt7lFKWRBW9KDqNh2J3F
VMPgb7+qVn5ehVQDOg06X2dj8aNiEB45XfY3jQ8U39CSW6sz3ElEL1JyocNwiTitufr7b/zVF3vp
EvYSxaLyZ7dHreweLMBniLiGzdAo9qao0hctbl57nw8E/Ri6UA2S3IQmeEGHwWqDy5Q2ZR1CbzBb
aZz4E/OdQdDREIXvfsap9u9v+fvm8ofzlbr45oE/nwJsNO1R11D0E8t8oZVDjO8l+2mULben3L8C
IoO+dMKEY+bnWs7nTqokXED4hGdtWPeTzQer9J5kxeGs7XdKoTf73+/3/7vQfxH+qPI6/9X8D3DG
63Pa5deV/ifq9f9r85bFH2v8v//Mv2v8hvUvSxrSlsLmzk3RnoXx7xq/Yf7LputoIZ23LWnq82/9
f93x+r8sS9dou9GK0mxM9f+vxm9ouON1TXWEreJsQrz836nxC/vzIUrS3DFMjO1CMwWASsNe7CmA
O4wiCO1uqznxsfPMx4Ya6DWhPOaODpF/QI7Wc0emrGsBFTmzpwG7aJWfZPTTtoMwZUWSDjhYWxXn
rVqZe7ZkHyItO18O5uUwhBHGDXPQTfqPWAYadTzr1FY9CVMBSD8pvU3dDKEL/VPbgWzNXYJMk60j
FEmnFefkmIACwYViQW5vlEvaaI9KyypViMg9aToR/fLGXLvSGy17QgGrXeetodzok6iu2z5Uj1L0
KfInAmI2eTbiEXG6KnjS0qB+BXQbdJcjTcZqX9vthTfkrhQch53uvTT4A0Er8WcDRw216Sfef/CI
6XwQ78EeozvUw2e9De9EIM+JvznVk3SPZe6Us1v85mn6hUUh3AJM4YnyFSbOP1WVHXO9dRPpnOFs
O8/lgFKsuJa+uNb87BozEAVnYzr0HjJQ7sWKKEj9cHt5ndnRHZDxu0xC/tMzeYmR0vWpzpcjqtPK
P4uT4bq3n6OQG0PobauKLN7BOacHfQ4wdNdnbYEzRHktG0rc6O1vmtq/c0YYA9KKOBeVt7B9n4Q9
nQexxErn4fibnvo6QWrS7NEtP1DZdP2WGM4iuxnRWEu6rMR6+RBF85c6dfvBYJIo3lXXYfpKFdq6
6ouRnPvl+zBOaOaj87jMb3XiawAW+mcyd06GtAm3tq+f8WnjTUL7ItDSX6UhuM3iaFacy6KqDmVt
X+klfyP2JBwC0cG3o9MJPrrV0VWIrtAtqrZ2hbbTLSvvLY2znySc7pTmRtGjK8yW7jidxT39DQ0v
23Wb1dT/TqbppctOUcI/Bhp+ngYAezcqd6mqvxW5foiNK7xH4Zb7DIkuyR6KMEoO2TwrJA9VynRS
YzCwvHskG6aZ3FYEuw4t4R16hNMBt3J4HSr+6XwLrNBbO7C5jca6bOhm65l9UuaPU/3kZe2pWVWv
pDjuCjKzzCJ2c19cgCM9ytR8RalwHXjxflCTq1HR9I2Z8zeVwMjLpkZCn5wq8WvdaUev6A4W6n2p
YuLFWLbBJbbpuD3r+oVj2lwkBu0IWejV0t+YQTP0/ETr1BekQZF9qwX8TiU8R6+kh9P/CpXkhlCI
u6wzdhBd9n5ckixpnMrsGU8RwXrCAiqjuHbRnBu9Qwpf8RC2RGc2xXaQc3rO1o4JGtFunbZ70iKE
Ff2FTcfFovVOzZNW3t4Zh/M2gAkgHnEjH1XUTkZcQ16kqZKhggkb3Fb+q5MgpLQy72ZM+js5Lz7k
DPeYD8v21izf09HcGdFJBZU6s+DEcAOy0Gv39qmoyhObxjbSvBNROBc5dOlNfKjybNvzfc/DYFsS
HFfl0sXWuxHEbVlK9ZxI6zBS3JMZtdOiOFfilDsMWJqusM4UcdP5JcOg74H1nuo9rIRpT8ynO2Kf
q9G5WsErwoDruqnrHbyBfT+oCKD53Drqk62aPzSbslYR9gAo8fR0jTuUF5YgXARa2R5NCbLQ4mD6
R8o3Zqc81o2JMJQ+E1xMm16C86A66rUxlzyU2dNUhxmyx6am5pacDNo/oz3uBzHtfEeeTNW+ZPpW
qnBl3D3q3PTZFbxfgQdkW52wEufxmRPFp3AU5KbwvTOCjn4WKnQLxL3p1m6tg6qbANW7ExH0dwLb
NV54eKuqZlIZLUAl21lRs/MXr44XVOdmEBUXVZOUW1jIZ2AJrwxlQkMG7sLsFfy5SmdftR6rFZZM
sDfD6GfQdlcepiWM88nGJoPjzEsDnKik6OSaxuSQh5Q/CukM8XKj6S8kS90RXfDW5h1GVbp5ZVAp
LlF4KuJpMjiagpauGM300uTLc2ultX7dj4Z2qavPHrzsGv2kQRmqB2/hhw/BfMIsKD8xd0ttb4fQ
0ZyL3gnfkqTCSF6k03zigtNbHzw53jRINzAVYGZLJzdOin0Sp81ZBt/Utq6iLD5tBsyH0qfiVVee
tdO9/sxJVIc8FfXEycscd0r4xJ6fbNPxTvd2UyvCPYC2M1jDz2XQPcxkOXR+8qEKS4r7/FixjElj
KNvzNLtGqpPQN/DMrWFx56rT4djp+c++635MrXEfVN0Z2pASLVsMX129MhXgAJqmPhfIk97AJbXb
QJkBE6yO4QirjWVOZTEgqyPRp23QUilMHASQRLwSydZWT1VroJ9M6Z31uGtVfB8qLdVThcyyU+J/
sEK+ST14hnu4VSGiV9E+TbG2gxDfYaf8qca6m8LrCJVp70BA3sW+MZ6MzUQLHi4XTE4OHpQhBdm4
HZYatTV+KeQ7bCbNwVMYxcDRDR+L9FDRyEOwo6nGOTqie23yyOLybpwioCrrPPdm/zZ7wSyLL5TZ
/AyG01K/hcCj7gJHOW/4KN33pUnqqKoqsMw69dgHnPH1XA25SpJ9FBQiPVciBbZODKNbIZ6K7Tu5
MxKQvEZfhluMGdQ2p3Jv1iQnePOIJcAwt7qT4I1Hy3fRBDZremwes9I00D0n3jlJf1yaTemfh0GM
PJ3vd2f7xbPlJXzgzbJ7NxWEB6DXSOFqK4H+FmJN7ITNUTbBz0yATiD+8lxIy9simUa3SZrdaeZZ
8XlQi5gryKjuQ1ND0lq1aO/qxt6MET2NtjroaUWtWGOUbclpacJDKOxhazpmvQe5uU8Mxdiq7XMx
vJSheU41X9nSVLo2ZE+0DQBVjhdYXRv7XmmcqzqpThHabQ21J8ai2eQDRj/DVC/9mKYZPpE6gLWp
W2Ss9yAhCCDZ9EqOhj5WbhCg+a5RpPdqjAJJixD4eYjVCPI8oXV+V5IziBlAY2NriA2LquIorNY+
ywg+m7aERsnLwq6HC3CQybVdzbsn9ShYDY1jnuTamN2k4cSoGUcET+BrCXvsg+IZiCFwW0DkaqTc
TrbhPBAPBuDYcApQSOrQtzvfJGEMYXq+68sm3UPCqfdBaTxlhZQu5vBf/zvNHYOoOAOSryHv8NGd
jiqacpsMFQp97WlJRiGNogQjEjr/Sv8nrNMdWTQ/Ww6aZkGmSJituGd9eYn6xCC7Kt6zu6Z6f28u
3or/AdctzaH98fV16/otDuvm7TO7bP4j/75tSfkvGxKZBIdsqrauGhQp/33bEiq3LZMbmJCO5jif
blvyXyp/BLMaWiyDyxZXtP9SVOnGv6QKxJKgIQBGQuV//TcUVXMN5D8u79wAF0U/Us6CWEyZcHNc
6NvECTzEL8k3ddmvHr6o2gmRILn2eLimpI+6Yz7oHFg/DPEfdFdfPXpRcmtyw4wjJ7Vc2PztZkCt
vnGwS6x8+qK4RgRjiJMpF64tIHubzpkR0oBb9+aLW+04gjJBlipACymv6WCRqQmbbN2z59H6UIgM
yBOLvRadV66bdyRpvtV9u/K3nC/rHx7tm7jhpyHlxDZhGefzZu2gV6YrX3xRQzLYzHqs7cL1sIRs
fZmf4joRu3WjsugOGIUlxw5ytsv1wufkYHGLa4tvxBNfTcSF9MBx+r6NKdS5AIJoMaXKQOi8sm7Q
l0HzUq9a9IGe6WK9UW66RiUnOG0xu68amGXSPIcr0dlDa7lW2r54HaSgwnhY9+jF+sx7rnFpwaMl
ub6zUu08xVe07tmL1ZlUSZZAC8Z/UWD/nQCbbqqqeV/38MXy9KJ28Cov5/fUsp8RnbAwLa/XPXqx
OpklfKznPcsfITcm9q6vvW/q7/Pb/WEb/602+bA6J7MQYGIjoIZU0qkXBNMVNGYQurH3jcbmi3m+
VN4GRqBE1BwslwLgqVSVM7//uW5YFsuTIoYz9WpguVovjpXVvRX+f9V+vyRtfvXSi8XZdUFp4RFH
dwED7DS1sSS0mv5Nef6Lh/+HehMqjpeo3uB2hnkupvSQlo27akiW6kooA3jG53VP5p0b6Pox5li7
7tGLhal5LTJNBSkKR0OwM1KpfzkGBrF1T18sTdPS4djBkCBfcnwy2+oSYdHKMZmn/ocprguQfZ4a
jq6i6j+nOaMF1N3Luteef+IPzw7iMbOG1h/JRh/GE6srnJ1umOW6bXYpPyTeSpR+Vw/ADMS151jY
38v7dS+++G4qcApLYxxMNyz0h94yf4JejXbrnr1Yl4kZG34btoMbltTUEuuyi7tvNLBfLZ3Fukwx
RCpJ2I8uIhQD8Hl0mfTOz1WvvRTYjUbqdLnam6Q3zMmiXQc5vn1b9+zFgVbH3k3KzzCwn0ApKKXz
i2LLujFZatYIy4GPTc/UrdT+vVDqR994XffWi0VJdrk2ORGjXWnpZZu3l6qvfKuu+vOHZymu0iLD
LBxUvC6SP4KvQ9Het3rurzuHa/P8+bAuRTUCTi+KYQ6y+ZFY5l2aON98Mb+YgkuBUZXj9AXGOLo6
IPyNGmhHAobtdYfCpQyom7TZfpYPrtf2e63W0SMNu3U/5mJVxkQ102MqRtdAMmbgTKbVsXJ2L1Zl
4llTSSYdHzQ501GtkJiTwF/33kt1SeRXnrCKanTJxIUbk5xpabjuy7AUh/gAKBN7niUx4tqdg6gb
gRc9m1UDvhR3EI7g1R4z0bV9LOwtSV1ki3Trlqa6WJpGpqc2nSeGvAUrnBnPPrKude+9+F76StyZ
isYEj00VW0s2AARK4nVH2aWkIootwLlGwyetaJ7VHEB2q6rn6158cdNMyimo6N0Obl4hps2kQahx
vPKjthQrlLlUtbLgo4aj9Lbxg+c2FisHfLEyIw3taMA4uwaH2VsaIN1TlFTrtit1sTZLAyCd3aQj
2KXs3hoEXOZk1WYlnUUJaIhyWUs/nb/z9JXHzn43rVU/pXQW30szGwTtpmRA7EeIhkMqS2Lcr5kl
crYafvw0BAYiBMywg1tbmUV5M70P4mnlsxer0gekrpDZzgy0w8lNGkq/CTk16158sS45CZq2RXSY
21byVzQ02ibB6rXy4ebnUekbWBS+ETIH9Y7OhZ+9ldl4s+7FF+sy0Euw+yojHpAyZsQaHatw1fmb
2IHPr01ci5EEGIDdcFLeoRD/AEe8auFQYP386CC3ahkQKuxGuCZ2ntSRzSvfaSbnYf3Pa7eci70f
J2EH+aKxuD24djbegjmiRxrH38jWvni2vViWVYK3gxzPwTVNnY6YJbAu0XBct+hn4+/HN5dqA+rP
Y4o3geq4fg+ReFSycNXnAYXR4ulxpBhFRCgoGBb1JdEa583z+v501US0F8szEoOW2rU1uDDMHlQR
3cpm3fJZKo4aQ2vJIrWoKisN8pfQAESvrKu2yVlt9XHI6wpYAxK4ydUL84agpV2K5ubvIzL/y/8w
D38rqT6ck5GSdLj5y9FVYXwVneoS5/VPTyKvFoa7v/8VX03HxRLFdYqEcw5NG8rgRLP8E2QtK+fi
YokKkvpaX+HtfR2sr1K0Dz0VlXWvvVih/qD7YIBzErLbQnHNeBqIBFLeVz1cLpZorFajiPNqQj/e
PEZV/1oWqy4+ck7A+ThXCHUN6NIZ7ON98jNp5Dt32WjVgZaO1OdnQzvCPD9MpJWk+Uuue9dq8M+6
8VgsTNDMg+pMHp+2qLmuI7jfk79ujsjFVzNR0RxkE/tV7aPIHZzaAkK3riYm5WJlGpORjEgTJncK
xzs/K+7Uxl51KEQ88nmwZUCuqiyg1GRFejAzAXO2WLdZyeWKTAtB1Hulu2WjcMLyBBT71e+9WJMd
3WnP6liTZakfVU+9d8Z1R3AoEp+HJJjgBlUWSmlrQoFVdUeiSdfNErFYkJj9bChnuGymVN5Fvnib
crlylxKLJSlC6mwyFINboaIGz4i6NAzMh1UrRyzWJOJskyjXQncBHJ8NtnozOe2qwr0Uy0UZVkWo
msxAQibvlZKIeB/k/8oBXyzLiGABsxj00R3zECaTflD85nbdkCwWJYTIMFdTHq1l+nNoDnd4jr9z
4X7xMftt3/rwvQwD/J+6xdIZ9BA4PvVHabdP6957sSw7tcYFNZJkQv7Rj6SYXggVLXfrnr1YlWil
w3qIqVM7I/GxfkokBhefdc9eLEuyg010PjkY1zY5ybzuUBjBNzvVPIv/cDyZJeMfv2ZgebOpIJrH
VaPE+CfsYHiBrAZgspEsfWLzVi6j35CWD7+rjiJbqXMqndJIXiBr7pLG+7lqeKzFCvUaPVaniemo
cvEWg/kwCft53aMXKxQz7TCjODn/BM1tPIBsyp2Vj16sT1+0Hbp/qoW+2l75wtlBJFj56HltfRjr
yAwhtIa8dREWRJnOQVVGvqosJmfE0MdnVySm1gGwQIJ0i2EXJeNwmuXK+M1peX7DP03HxQqFVtDZ
iazYEZWxecGdVF+kXlh/M9m/evpijQ6jbWnS58KZCe2H30TYvzvxtm6mLNaomVp90cwn5SJNb9oB
m2NfOev2raUSaDAdOQiHdiZ1TkLt4rLbqMSlrnrx397sD5Olxt4FYIjmnezkhY5v2jeMdd83c7Ew
DXgHgtBCencoGscOimBVx/frXnuxMvtEAFh0Ag60yR3pbW9p47yse/JiYfK9rz1pEAPd9Jm9T9sM
ebFopm/GZH7KH2a4uVibJA9nqoGZ3IXGWJObEiTDVWJNzW0dOEGwW/VPmPVsHxdpNFOviFed8yrL
s2K0n7TC3q979GKeB4VB/FwdMDqj9qZURCeO+rqyirnYWsYCVlSDXNP1ShIZOjX/0Y7hui3RXGws
5DenmNKpiutqsyfI4UQ3vivsffWLLgY7CyxVm3K+/HYd5acEX2w78FxSKN66TdFcDDmYMpGAoaHA
nMd3ga48TKP9c92vufj8SxkPGrmitKyy1jo1DaK0lNAfVs4V+/M0bFUCMQsy6d0kqN+d0MKAMGXr
WveY5T4/3OyTWvEcrldqQJoefN8HH3/jumFZbC51ZBtjMs4zMXRu+qTae4NY17SSxmJ7ISI7y0fB
pugoCo6bQPzoBfzfdS++3F0iPZG2xYunwUgGwxCdpHO86rqHL9Zn07a55o+U3QGcgGBBClTWqbny
4YsFGijk6QYxcyWDdIRFIWUHMJR1E3GpB6prAio7werv1fHgZ4R4Vt31qkFZ6oF6NSLpVfJz6mqx
LZ322MXR47pHL2Y4CegwviGNu5NClhdRe9EOVP+64ru+mOINeNzBoGXtVl58hYP/srJW7le/mXof
ThR+ElhJljHapYj+0eZcd8T164ZkMb9R0tmhU/LWReDhbxsPia2crnv0YnZrcQbuTPaDq42ooccW
D6mybgNfAseE6AZJhjpz25xOvDq+bCPnZN1bLz4+uUfmkT2SAS0VI9tQCTnrZLLytRffHaWaHQyh
NVJXhpo8EMoEGGDVay+VQF5aa6aqcYrwEM4epDcFBHf06zbBJeIqH/FbFo7DJmgp+2J0DvCa3XXv
vViSZZEPDjERdE/MoSCwbY6tKod1W8mS3EQGZaSZiFzddlSIcElH2GFZvm69L9VAXCCIY5I2x/xS
u1Cr7MzLq5WDsliUpGS3+GwNDkAGfCj0879ktvJ2stQC2ZEhoqZkDhY9NtiwPnMQNPz9t9TnefyH
o/hSCkSWfADGnrKhJWJ/giSWNPkm00LnqJpmfYcPS72Q02DfgNHHHZj0Fxq0kKfA1Psz6Ak1mWeJ
AN7eDYbZ7ocuI64BTvWVoQoiL6pG9U4pjgc3Y68q+Splq1xqdYg2rweYwIy1NJ5M3Tuziuzw9/GY
f64/DMdSq6N7HRHJfd4Bz04e9ao59eJmnbMCOvHnw9pIulWRGGnnTs4/RSlummnlPXAp0+k1+ruN
khfkpIEgh9itE/O4bkAWJ7UEPm8ba0Phyiw+Lwi2sgqx7tO+FOlAISAvcqDy2ysC11cZAqOS32FV
v/ohF1+yQDbMt3oqiNWoSVzz7IQswX6dAUcuZTpwynyYUYxKqabpyeSB07Fj/ZuD2nz6+NMcXHzO
9MRTNS/l1xxQcN86eUfiwbiNIa6lOGvXNR6Xgp1aemWOdJFchL4JVbf3GueSAmJlrdwPF/8IR/Zx
MQX0YzFhnpOSdvQd7ZtHz1PvD+OzRFOh8ijKRmU7tJU6eqwUjiyburTJNdMzRm3NvMfF9nmxeiOx
QLVOrmxRNCPpramY6avr1IZiKTzKnag2Y6sq3NrDppvIZp8n4f26N19uM2CuND3mzdVW2ceqfpJF
5eu6Ry/OyxOBGOFQQiWbAP7nbX1UymJV3QMW++fxThWIHCUSFTdKaozaspqJPAOy2nVvvvg8e5VF
GF1dmAgNpUkwa9BsU0X/DvD2580GJ+Tnly9DXzSpQNNtjP2TDiMhqLR17XDos5+fPRF/ntRUVl1y
NM+1AFr7pJorf8/FIh19/NKZHeNUilug3UFYb5PBWvnwxcnZVONybCpS4AOgBPjmp4vKylfdU+AD
fR4UX5pDB2DYcvtq+lHDIoF/crdqpiyVR5jPS5B3ML98hfzZpK/7TV+DBVn39MXilKmRwOzi6aEe
u8oYHUOj/+az8cUkXMqO8tCbZNQCv8PA+UQ86jl+71UXLLHUHWm1lIPp4TcNnBZspe+8e4Dr1u20
S91RhJsNuifvrbb+qWzkRWesXJdL3VHlaXVsxNg2jUpX3DJKt4FM7d26n3KxMMm2adq0K4RbT5N9
UEP9rjfH72ioX/2Yi5UZE3CKLCPi4UXx2Hba0wQmZd17L9Yl4cJR0ReIyEhRuy+FBpV0Xa8Du/jn
ZRmSJagaIfNEZKQ0jp15YlrEaq9676XmyJyk0NMa7xYe4mlr1PGDnoPzWffwxbq0Jj/2hSeZhL56
Cf7jZFLUdfNbLj6aPR8HyyoBZw+UsU6bqiEHvg70dbvsUnjEj6l2ps+LD173SI38qajEw7oxmefm
hxJW0FmjbgmdR/eyg1RVbcNKrvseL3VHtp0Uw2gmwg3z4kwdy7OklCvHe7Eu+9GOojrqMbBLDaBr
Fd80ia6tnISLdenH4C66nDGJJ+UslB2pyKa66loLU24x3qqFFL3lxVV7incqtesxV9b5wMVSeiRD
PzUnoszccWi3ggQaK82vV82TpfKoaS2R+mEH6LTPz71JcWO5TsAslrqjQIk9MaFhhv0jvP28ofjk
RK2bKEvlUeMnCTGUDInVV49eq+71Kr1ZNyTW559SAEgeTaO3XOw5GTRfItOh/a579mJZylbV475j
TOwRoW4aqY9dkBbP6x6+OMl6PUmhpOpZbgWUFiBqom6q4jtg6BcfNbFYmbamZN0QY7pXSvsiHZ37
fiWJQPwm7X/Yq1QMeHmadsJNW+L7Ighytr3u8CMWy1IJpaqgsp5RAQWpDJYmHOymeXBcNeJL8ZHv
B20TzVN8NJsTC1ydq/jaOoOiWAqOBkWTdT7y7qbyqDcZcVNKu66HJ5aKIw0BfdgkFAxGz3wbYsrL
Xeqs09ALa/HRJLhP7Z15qrQKsZphaIn/w9m59diJa137FyHZGIN9C6xVtep8SCpJ36AknRgwYIMx
p1//jdp6L3bonY4+1FK31OomLOPD9JxjjueKEGWPnfbvNqX/fbLhTFsIBzXxROnywKLmfjtWQEH3
+K9PprBFklhE8SkY/M22ztfFaI/FbXvRkeuJcaz28SlqwvspVCfo0g6Ox25hghc9VeI995NEsbkO
mavOIBwcu5fw3ZFplnAM3VbGoNyq28LXH/TaHByS3dJsVVfRBMROkPeCR6aBWqy1ctmhhbkXHNH3
xseiQ4iSVHALl05dYPn5J+bPb7bCveBogn9pEFqMeBeD4tWapfq2VoE8Fl3tNUcgi2Ibj2D6Ym2Z
ZHAib59QeyuOfdBotzatoUupCEad1iuHl1tBHr02/NuxYd+tzcJP0eyhCIBlAAszJzQw6XCGPfbw
3fIs1qVcHGy2wbsovoOn4dN23g7Ol93RaUPUqSqFKxuAe7D8g1kb2gr5n25t7z//n0nPeK/dWaIg
QRkFG2IbsfJ+q2qFZt+WMTDn48kei+Si3VLtbdTjN6DjVBflQwkrwZG4Q6W3eK/fiQFDxGHxvgsM
nGbtoKZsjuEffOi77o2IQlgRbpvFlGxKhIe66JvML1t0LALY+xDZDg8fKZz89QCK3Bh/WLrky7EX
3907dauSdeAYFjbF0UMZt/Zt1HP5euzpu5Vao81KNhpTEubVcOzdrmznjuVr9wqeOmgQtHSwCQPK
yGRNFSJatOZg0pPt1mmy2ERhnscnNM8CMj1qsDHj7eCY7xbqYJppXNATfvIFnHdtuEACK7by2O64
NyIKhi4EQBvplbLmd4hjrmN+TJEFe/Nfg4tmroL5P0QJEHPRqwz8CSr79GDFYw+2nBc1OAkr5VMc
R4C4AKuGXsPi2KVlLz6Kmq3QnUIgKmEamRch/dqYY3XEeK8+qpe43OIFd/JinW4pvNmK9U+Ni785
pv/BZgy4/7+pItvzMrGfZJpeDq3NvfaoWSRg6iHeWsdFe07K6juMyuODw707RHvF7MQbhqvtuF1k
BSkmjczPf3/x35xE/8FY/NdViwdr20LSDA+lpSzf7NYVdzidqrOZpmP+JPHekWgJcd2HqytSfRGa
50Og6G/kO6n633/A7z5q+OsyEnKJq64jGHlfPGjYvi2xOBZf7EmFZa9DGDfj0YIk6HsT3+p2OiTH
jP8j4PivYacJZHAVoARIHpL7CYm+pIBr+aER2SuRCMzTO5+gKhG4Vd/MyybOYKEc8z+Bv+iv413C
iQPUTwxKE4i3pUMiRJLkmMFPvLcl6hRvOVp3UFBp1uZiQqhIcZdxx6bKXo0k6yJqw/etRVbsq9Lz
gBbGsD/48N0inaNSmGrEw+F8nFcjuxX6T9Ky36zRvTGRrbxSsGaNTkozlqRdFLrvSxcAacLGEXb7
x6bN7iAFB7IvQoc/ZVZ1fTd0wZSBSXzMICbeK5OMqQFPCzEpF7aumZ/iOVch/0Ok+7sB2h2lBqJv
OHNjg5yDqXtZy+9JDftoF0d/eP5v9pi9RqFJLNLyxfvLK/8a2/5C6LHWDBjr/rqcIrict2p6zy1a
kMJMH15qAcPvQ590r38aFC3WkSp+Gm13L812XTLxfOzRu1AXcunWLjHeu+rAhnT92KfIAx7Lne8V
UL2B1HHtkMstIFg7tR256YLtmCgMO9WvI17Tfhxng4/pjbkHLOUxbuSxVs94L4ICJmAKTBTADk5W
D3GkrpNjRnPxns60NW4jI3nf1EX04nl7L7pEH5wmuyM0pEq4KEKaeCltkta+/7SsQAAfmyi7tbkE
w4BWfQzJNK+v5VhepLEHk5Z72ROPAtsDpoDIYtnesfevgdGH5jfAQL/OEkoBd+czdkNALt61sds5
gI3goROa7wVDLAKbdEri6CQETKdiEpy8dduhAed7ryJa9osoOsyUoSifp9Y/2pJ+PPIt4RP+66Dg
5hwZPmBdQozwshLiTjWabfJ/f/j/3sT5XjOkdQs5AgQrSBKHn4qwTNELd9UO26Hz+T/e5v+dJYY6
u5yGAQahcTmu8FzoxhfLZn0oVOR7zdDY95MtRnzREfS/fFISgq0ybA+lW/heNRTEpNPkfWhaDTwR
Y5eYHCtY8L1jUdC5udcFlpDWtkjrkj+pSYqDU3GX0ZUKAXQ14/YMPudN3TVvgFweqpTzvWYoWKBZ
1hKf07cA6VTb/E7cmY4t/r1qqIumZqADYjk7ByAMmVuwOI99yr1ZURwY3ObQQnViZutS5mqd1Xz9
8e9L6H/HKXwvGmpASCWS4b1Dqe9V/7mL2OuxJ+8OTR2Taavf73CiGvPE8A0yx/mYIh6AgV+3FSJY
kFDkKU6WBvdt97ZE9sOx197FtNhjSQybFDxZxt/qIfkBatq3Y48Of33piTbRPMCQ9IQ2L5kyMGcB
yThmUcbBtvulpNUI5pky0XssnrygCnV21XCs542L3aL00xSXxoXYCKeOQNujQ+B9tmPLcq8ZKuU0
LbHHqChOsqgbHzsfH9vA94qhMQQELFxpBAAmMMB6HJ7dMh4q2/K9SxEpy4EJhvGuxhqAYsvSlZn2
2Gm/lwxFwuturN5PHt0Pz7VmzQexjiBLHZqIe81QMGk6FhbjUrcsq3R438pjiXiwGX+dhgN4hi2F
9gH7CdCCgL4N7a2YIRs8dj7sdUNOgpDbRCQClm5+iFyZy1Ic22f3fkV0iDYt2ICSnA9Marbye8nW
t2MjvludG5eopzKMOHjJDxOJya2gJj44FXfLc+qBvCQLXtzHyQPgq68wHz8deu+9aoi/M9YHD2Ez
IJATSUGq95c6Weo/tR/95vjZS4d4vCoeF5B+JW56a8K2RAW6PThX9uKhLYZ0ui2hRlwKceqZeijm
Y7ZtfC8dgvFr0EU9asO2n8Kb2Bcko1G7/mF9/iaujXdH5xjEepztAJ1gWEaZrC37ocIKqDs5luXB
L7tbqKUfYOgEJgj66WeR9glIpUFi/vADfvdZ2a+7ACnXDXdNqCBI00f3JoAnMRpmjrV7QoH469ON
WOEz4jE8SJ/drpp9k33bHXzz3UJ1NK6ryqEC2vNBZESLy1CbKT+2mnYLlaD+2coGwe3q4nwqizqL
dPwnzvFvxnyvI+LAaYiSvHc4aFrZtHYV+qm8mo/tjnslUevc1PZhD+SDr85Eta/bdqwVCZS5X7+n
nWgww00HpcQC2DNVtSYtQB09NOZ7IZFuG0Wx6UKQI9cxE83mcieqg1/0H0KihSwA/AKEEScqk4N8
JPGxgjn/h5KoR3pYa4p0WdyoFBPz7/lPQPjfTZXd8mz7WWs1Qx7S1rJPt6bWp0YFxwqggDH/+jlX
FfdyEQl2lmguU0aq22D0xwwv+F5M1DU6WRUFmLOD0fRD1Cl/GmI1HFv9fLdAaeg84wtgjV0IPB+p
pgfTDy+HJuJeTrR1S23hpBxDJbcCQ78BNVgt1XAsBtjriXpespq17yH68D2s5WfQRr8ce+/d6gTp
NVZ9/65KXouvTVw6pM7KY2ZUfC8lwt2z7TfTIGemNghlk2od7oJ4kR+PvfvuIJU2aPWA+hDaGyFm
ISO/hiuQPRaK7k2MbAy+W1f07yUEdgXD0pP/Ywfobxbo3gSosKJrUDXDJdTz4n5rx2+CFfrYrWiv
JBoRXGjqEYsy3wcnYvxPZ8btkPqB/0NBNDk1FoNGksXL6lTHfQ31hjzm7ML3IiLdL3qQAk/vWpfr
OlrT2Rxsz+b/0BCNpVnxF1JPGx1BCmVfGBDnhybiXkFkjNcy9rjQ2ZHc6j78KpQ+NuJ7CyAKJJDk
73lEWhRP74+O+Xw+9ta75K1UsiNjj518XGQubH2vInss+7mXDzWsiwM+C1zNi2nMFoRCYP32x7bx
vXrIuNb3W48+m07XT0XX389/use9bxz/VOEhb/rr2aaUk/FWb4jMK0ZOwNPxb96B75pu5Sw/HBv1
/flpChIEuGKdIHm4FI7ptEIe9Nizd+FtQObW6rbEFy31+NzojV5BDtXl//508ZvR2R2fXdtzVnS4
nDfFUt91dig+8GGCwBKNFkGTyiZM7pokoj8XG7ODyam9smhsi6nuJ4WrtWvvtvccTAGXsz/s8e+1
m//xvffSoiFmYLRVOFbRPEw+tANvw1MtxYCe0AW+bKd+XniQdsPmTFYUSQTDQxa4YxNhLz4yaytd
JQIGt2CVZGCjvvUjZ3/4VtFvftlubZMKLcVTi29lw/iTGUadUVocs37me/Mj5ocmkqpgp8XNOt2S
KAQa2yfHlvdegITCelCtKyYxr4Hptlt4Ha99dGxj2kuP4M68FHLEq/frcAG5/qYq6LGDd++AtCxd
1AW0fq/4IMGE6To/Qy/c/MHQ4TeLby89Qke9AJnZidOCxobuVAkqPhJtUPKdxgpIThyZpD8nXbOi
7uFbMRw72va6JOLMAlYkUjjSRxywkCiQdwXtHDk2Uf+hTUI9EiAPrIK4nmzaWTqnAdXH9sO9NGmT
biRJ0STveO3wwxT5+rGahro+NlP34iRWEaWDCpMpicvMKbGlztKDpbK9Nim0YzgrhYFp5rnO1xL8
blUezCbsnZLiGPh2seLhVNb9mQTt13Fbj+mG+F6dhDtWMEzB+8ZWiuKq6d4cM/+H+f7/RGryvVfS
BFmJLVccB4V0z0a37SPVhB7S4MFG49fj371v7pVqgDElE2LPWPz13ofz74fnb0ILujuaF5DYG00k
9H1l778BRATKOgLznuWjbdbXf/9DfrPr72VJTttSkwCjo4PlDQH0mNKOvhx69l6XRBzaiNYJ2zKJ
B521FYTJXcMPzva9MCkmrTSLw+YZc6ZSAwfJ8xC29R8G/zfjsrdmWlhbxSMQVohc5m9hoe/gkn5s
/9pbBcFRigUC9gmnaaEZ3JcfjIqOXfrJbsokFDVnwzAm20aQHK5UCCsid6xFie+lMmPkTGIa5Laa
jc2pwM2crsdovdFeK2M2QlpSQysTjO4D/AwfTRJUf4jZ/ve3jPZSmRa0+KH37Xt6WAfoBRWnqvB/
Slj8Z4/6Z0QI0+lft4CtGse6miKoH9pBtNdekTlJA1kG0VXbuOapI0W7pkZiB81EWSUfAyhIp5xy
OCGkfatLn3uI4N7/fxCUzrMtwj95GFD6n0Pxn2/H9zI4JcVG1ISSB3qQRHGnXOzGtBJ1GKR+9CpJ
q6GNXyrldZnR2HBz3Rm2GHsVTqOfttSuG9xwIYyqV4p/t6Cro45oeal8sv5cqy6RKdTTOldK+stk
xnA9lzzQY27XDmrkFYh7D5t1D7s4PgcdPHZ8laRFbNs3s9WxOMm5Wtq83qZCZ6Hvim98Wm2XV1rP
HxditbqH/DDxaSH6ss/WdfIv8zptyc9Qt0UJA6xaDzedaefHFVi/6KEutYjvYMa1qbuNA8pwq4Ou
VMDYbkP3hupjMt+uc21Mm86Uj8WWimGwC0DoBEDAZBlb2EYCACWWM9Dam4Y+1lAICFlTjNfAtOrq
ysxIgH1ya7jKq3UVTZgNbijUR3Ac+6fW4OL3uAneNKlmcVfdSBLV5KGrB8oyaZHNvgtM2c5PfOi7
haUlbHE4NjBqJJKiDWitbdbohk13fpBL9ddMQ2ovatWxp2gii4fqOWCg7NyV4ebhukQ9Scyzj7yy
KNtSyLTT0M8TfR486dwFEb0SabsY4UD8adbtDLosoNs5H4rGnaJSGf7X2AVzn6RD7cNmzR1JnBBw
PNduBvHAt1p+n21f0J8gLQz9B5ZA+XRnGz53j0GUBPJ2mAPZPnqxTfgAYtKFT0FtnjqeoV1/3d5f
EmW8NkvQ1VB+mGrPzaOquaijLOqB3LJpO1Iz3oElEIs3HQ4oPHmnt6K8rglGGT0ilTqLciuMTWOo
vF6U53R+HNsWSYikK6c6m9u5c39LMxeDP419B29/NvTuFkpnMTJE19C6ELQ7L9NrV9SoK8CkqaEf
mqJkYW6NEvngLKnzYGspvjpyTaD0dZEpM7LN9YbyTDs+9EnYP6ipimCJqFr5pYiEVTexSAbc9Fyh
hg0/KKgb3P36yGSxaN8Hx14ZjALNGZ0Hl4+aV5/IZoy7YrINbpCRHAKkacuWnNbBRk+0b+llFBPr
s641dZjStfXJ2TClRSoj4KRT0TdgZMqIFyadpga56QZ4hy9t1c1rKpRQNG0D1Ku0I8OVACTjDAu5
5Atav1GztcNmsq4cqyaPinlYUypaezXYmX2eh3jlqePWagiVKzHnYB0rf2V5xP6uxikACbWOX5NB
GgMqdL0VOUr+ylyb3qJKMw2bSsnE5Qe2cpd3Mp6Xs4PdSfmwKBmcA5Adugvkhe5L31N1U/my/Bpq
irfSGnaFWTPHM7uMsqjMiw2A8MpKCk+dfGvaXqbUtnJ47lehnxuDPvl0mAv6tBRalLmrCRF53Iga
5LbWXIzc7HNhA1zWVh4UUz527qVxfXy9JiBs5QtL5uEctN1qz+NA1/mE6JnrFFYb/segOkbuSalN
mUKB0te3qvWooRk0iM2XrtYmG4qg6a7ZVnTuhDN3dfdQBV86MQ8/6KYwOq2qcxdMSmGf6dlFGzq+
dWWE/xwVi37MatSJnkt044s0JCt/WqY+0TfgL3FoAVTt+JlFi3jVPdX+NnIWrUClsbM+e79VwZ1p
au+uwZtZbrsGuORUWLgyZZNi4fwUshoeh6zfmnM7rMsC8jNZt4+2E8tVghrJXRWVdZdThgZjHiGp
cSe3uCHZEq8G3ZJGu7smnuPu5zA3XXJW3CdLKrUYwjQwXbU897JELUSxrcXfI3QsowKoBT3RmRc6
X9tugiJokdX2Yng5sxw2wuisI37YXiKOLQOICWn1Fy9HWGWDiDexvOrK+b6AuhcFbjEuzWleQ7Zm
ooIVVKp9rP1V1TRg26acTU3K0Ol9S1nJzlNbD29yBctwXgcxXPcait6bYV3X4WluO1ug5gSRb/xs
zVr7e5xFBb93o1w/rtLS6hxsaLy+qkUAz4VM9wxYNEBq4p8qiR36xyVhBdoBKy1vGg9zvksHd16t
01r1zOZ+hAvW/ThVsgIWipL6FjOqvy9FVaGtfW4Vqq9A9ZzWvqTzc/dOSXtkvDYs89rSv6IEznNI
57UKFvPvvikfhU36srllSiQ8hw0mKSq4bow0ryJBTqNRP2sbjG9I2G85mlEw0Usp+yxI4GWH60GU
PDeoWX2KnZm+y61Z+pTWPpFZIQt+sRWz8OCfl/vIEf9S1ZGIMzPAEtDqmt26aZq6NJpNe4uMjcpG
tNFl1DbkErlO3i5mG0k+ixgkQ4H/qP5iXWn/itC/+6SNLZc6jQobmzwymPcvEIi56HpgG+nSJXGk
PNeNlnVWz83E8z708RdayBiZ9WBctgyrOgpSE/qevmFR+SJfpA76O9VsJSz06s2ctSuq6Aoyq9qm
mHrutokcHNHJRutLyQAQzgLhoz6F9V5ybcp6GzNYUQzltdAyuQdFrvepqYJmueJlXUU3rJqo9dmw
DOs4pwNZHXu0ukyibO4ALMqlbtRz09u4z60j1QcVDq5JSTGzMXN1M6adBw4sHeJYzw9BLROfVU7q
i+matr1dkmRrrsZEB+4lDOnmM8hxUO5jCiGIEmvFzkLYwFxXdZ0g8+OjNoXPz98tnbruPHBeu1xy
RW/0YurqSoBf05/MTKq8iYXLWDQhnHKam08T6MZTOjqcAelKmy+NGORthY7wFF64T7XuAbKtWB1i
p0cLjc7LhQp3DhFxpAsWY5GyleKQnoioH5ambNOK6JmABT5djxp3iGSmScoMZSn+JJMPsnhcfPV5
tcAGs4Wz66WaBLIwNkbNm404x3xUw90zWKBLfx6Jb/lN4Uuusmmxzt+P21BMWewUgEq2L4P4zGyP
9lKFFr/Qpwhi1HyhpEv6rBnbWqdLuC36bEU89g9sKr3PxrFl6tpsGp7CSyXL5GZMEI+kfW8n/3MN
Gy7TaGuA9psQhM+5K2bR5H2vQpJVFLED/NcXMnwSZRG4vKei8LlRAHXihRb3AXkyW2UbzKfvENSj
Z5/xYvp79gL+NCYqSJXNGrPpNk56+YCM7FZcBRzB1VVjHF8/yGFoOOZyOJOsU+PaPvXlxD5bbkOs
kTUwiFBkEfSZgAVti7p4aKrcOVi8XbEALgRnVsiIXsCCbGTOBFHqRaH3iTy0km9JinBAXbcdDUKM
QBuODyLEJSMv57mQmW0k/eSTYNHIvVWx7q4DD8pm2lWIWzPJq5Y9NFAolJmuHPpupsXpxykcUQYt
I5g4pPEGqd41l6VubvtS0A/IzU9Jhn2zu0pCKh7rZSVjXse2ci8bHeYXvDf5xkQBU0QD04PqQjaw
UFKY1Irp+zatIjyB5o083dKO85rXSeWSNzQXx8N1jK+vk2xIqFTffDuCjLpVqNKmaunkBy7MUsPU
uYzJKQAUt8rWYCTdWXVw1839MPr1Fh5Tfsgi1YV93ng42WUI+sldpbplQvTrmu62hc/VJzilCJIa
6+E92dtxgbFoYpevMuwWWkJkMs/dtZuwQV+7ZuzMyQ0a3XF410mCL1/zEuJIHL0nz/qgecQ+rpdX
49FjdLutJe6q4bLq9rIskN7nQwJmU14sdBM5HcMoyjYa99F1NYcC+80UlrDsHsd1vKZbjGvgXIN+
/IZvzvgtSOLt8MN2OEKveBxt/Vcdor0oYzFVy9PKy5U+synw5Qk2QYXIu5q05zhK6GcT0vGhZDj7
85D2nuO20I7of2BoKs6bqC+2XHbG+2vrlprlIqq74CJLqO2eEYgynwG0WQ0fRbtZe6/h9oaIa+oW
pD7KcTgTPPmhKzYEmG1bsuZjHfLW39UdT+TnoOGR+TyFLYkf6TLO4nqlgn2YGGcW86yxj2YaeHU9
gO/Dc4TVVGc9/P670+JlF2ZofiDyB2PQFpq0otsM2d/qg7sgiYvxJrIoe2Rb0zcWK8aaLe1rLqHg
TSC5S24w6yXGHwY+wWNFiiJ4AhcK4UBdBFhB+Nh1GTdop8J3OrOVrDNKJzA/S2k8eoJ+hWj4EI1N
jEmHvvHFfLHG1/N3CRPK4vuoC7r9LSfMXPczDLFQyTursRlwRZUiLjLfhMSna2IWdnL9OyKuquR8
67Ub6rxZcHqlelC43KpqrL5GbRx/XgDwes/KW0Vi4OITrABUiWZ19i3OzDVnAf5ZAAKg/bzcFtHc
m/WJgnBZrpmcmJ5sjr2g7PBRvYAlSo1Lk8nD2uH2MpZrCFs+1CDlCTa/Tues0qvLwEEISQoljrLY
FRa4hEy4bL9NGk3nSEKjNbFNcoSNBGbvcVJADJyKqVmjzzSsWYJIw9Agi8qmUo8TnZn6gW227/JZ
Yi6dS98n4iL4ZEFb4HIZ5BdZDqF78SUyBC+dSWyTOR53CrcM5QESbhg2vwT7aHHilKpKQuA1su0e
nzWubjdwT17DLq7qKzqxqX8MHKNhPmGHqW+M6edXAFBBbLWdL6NnW+kJ0SlyBeSH5yyip4SgtfAa
oqZpywaE3NOrWx2ZUr61bXOzurmYrkpHGcpcW/gTyp6ZpLNRy1eCJoJX4ZVHO0hg3QBnU8+6vDE+
srfJPFc/um4tnE1dCG8xhPBGYxZSIA71eW5IUuNXCnj9O/vQWmGusQj955I0hUjZ5MV1GG/iZ00S
XFdj0iQ8W1EscSemq6S5H/FVbJ3q3iNLna5ja5p0q2eGL+E3/gT6NZre1i1aUoLPm89ujKY85H34
FMsx7G4ZynUMsQ+Ot1Q1HR8g4Gx8COthh0MP5EvJzmEPT9WTtCHT3xeqOn+Cr6iLgDcsqcTaQoCd
WTugrjIGBM0lC2/4YyiBt3viIGaZjCEN3WUbLslNXm2jK2+3peIO+1tTshRiaTSJV7h/jhcGA/r7
1XtVp6BKzeLOReuAO1RgWOVSUGXjT7xx4m+2BGT8Qqhzy2OZoBPvjKQuTGVDwwv8hKXjIIFBnVZm
MUD0z3hEz+8mEYgR+xClHkMOFzn4Cbd9ra9JPLcApnthYpbBu4K+UYLMU7rAauJV0wRZGSBdCtw0
l9iIC84btBNGEEtdkFk3McBmmknkc2DBkJGgHypIBbDNwehlWnANiC2J8r4w0LH5VvXF7UC7DSRy
mhRhhiueeJnLXiYpkbPoMitc9TmGKdplNMUQZipsxcfCC6ileyvLD73q40/aJ5pnlOjqK9q/tlcB
TARecsaBjptPJNOpZPIpnorqr4T4hubBrLsL/pD1ia0sOGFj1c9a1WOIYGmZ28wXwl1xtYzk0tYr
FNSRwNTIrOYAltQTQEjnDWGAOsNM2yqccx70qbnAlnkTDLMpX9W78Pcvqy3CnBCVmOgn2nJV+dpC
Xo8SDcUphXyNwNWhKpBoe9BybO7cysmp9gFsfCoMR38ahlqLF5jikjlLghC7boFTq/M5yue8yAeP
4L7HBAsoUmlBM6R8QRYp25ayhek0siMpr5aTluYh5Mn6cQ61v1aNIOvtqEw3fHcLKXBYtOOoboLV
teiCJKJickprtNQ8LYSxJpO6b/s0SlgQPLF+Le9HVgqSqdEml00sQXFx3QL/b6MLVX1sFeh5T4Wo
ohAxKp2WzFdKPZMkBIFJOt8+cDcxAEiawqz3Cy7VF9bP/e1ahJHPcHeCyxAvcJCOuJLppy6KxDfa
Nk2V6wSRSWp4JV8Z6KI3KIVb2Fj5aUCUOVXLG3I0HSLoAI2uuNrUZrwNhiRGYXaY10/EzPOlCIaN
pY0s6gc7mfZnQ5Ok75CHoNgtirXZ2tt2woXvdhqErFO/Ub9kq15wz+ddE8AciuObXYm6mVyZwkan
Kl4Trqy4DeqgummsbuZsiPQS3ISF9xajmYw/ABHUKuV+LJOUbtHaX0UwmfrixbJMGeK44rEK5/Au
KuSz9yXEozC8E0uObXO7d6yy4V2DIvcPNNInzwIGBF9WgcvFTVfSprgeaEP4FYni1V8B8zKM6djP
1QuHzOY5GouyT4ciWb+gbTH5HHZzd6NH1p1IN53XErkW3n2fGZZEGjk3f0b9IEqhjkG0hmo9dk5D
HhTul48M+W+wsxwkAqcJ4dNbSbfl0uPsfEYPjQsubbwgRdrExfwcyXC7mVzCq3QtZHOj7NV3u83p
uIJ0tkRkzpOrUcJaIovfM8ElrdVr2KjyMxWYXJWoOmiXIu6vwI5EW94A+aLNxlbjU9TAED2sqgkf
YrWtXwsk+T62vHCPq5UjvZYdfZNkTdd5+MnV9GFrGorE8qjUTc03bZHy4+Ut78vygg8TpNYBsgId
zdyu+eiGuU0x/PxjEWzLlMcInofMB00FrRBybD/ZBoM5rAaGHDRIjvJF4tL8WEkvHgNWtw6nzqpc
SjFtsU7d2jzXZF6m82ZZpE9ltSLvOpGo/wKKy//j7Mt640aWrP/Khd95hzuTwPR9IFkLiyyVdkt+
IWRZ5p7ck8uvn0NNzwc5u1j8UOhGA2pbmcwtMjLixDmijJtbURCdz4U7yRRaV1LEFtIuQU/fVW0a
P8jIShEByFGrcCXk5DcFE9ovVWMJflWvWGoHsLsB4h4IzSMSGckPcogANUrs+u61kmkuWz1VQGaQ
1XUbOIVpJLUlh1owwDkcB78bhjixNcTnH4GCUQYw8Qg0xKO06X8gRFjSLdMr8oGDJe91fbqhgpLf
mImUHpWpZqmll0p3qnQzPMJcGz/THGLkK6iL88kmjacGAK9z25RaDFi8wWQXtaujrSjmdTw4Gk8O
kIkIbcgpBWIEW1xgcLcyWbgO18vTA4RxGVcsmZOHUrJPGMyRJPfXSd2ofNl3xdS4aCAavBmGef+U
UA6Pp064CtOv8nXfklKMUYBrdAOuTYnsY12cDnKDTOj2mky2as6L/YVqB2j1BAFvQCr7Xr8XA182
k5frWubwg+OYINQSTUBdqY01hfqtoMtX7URYrj8/GsklFHxQ7JUwDH6Wff4q1WQN2Hd+l6t8yXdH
jSxQIrSthcH3hkx2YlwnwaeaHGYwbuJMSwZkayOB/tBy5LFC9uOqyeYLvhXYVwXMACA0o1By0Hpd
QRL047q2ZxTWly2itFVk4lWIouxc/piQYDErabgugc0XfCN1hIKYai7PNISfEIlrHSnM1KtAaAj4
/vnheNkMuaKhQBPsN4mT4AH9jBRadRUiQeWFIhR1RACxmTdhJwW+hFBFqUzXNs4dywhWvM/TAmDM
rrnRx8SWy+Yq+hh4yNysDBMC7zqKp9R2eEZoEQrq0ffrdgp3LkmLXJkgoXAqqEflNk4j1eqnsLvO
oPBl30iL6uYURaiyF5DK6SvBNZLoOgYmJBz+nBWtF0VTF0sQdymIzSJ3AegC3tVXzQtf983CITAm
0HcBemc+swo5KQTormybO535AGZ+RLoBL6nlfWZ0m4xK1909fN0306cqMAg+G7HcbU+TH2ZavF03
I9zRrEGfCSJsrKWhdJPdK+m4j5tmcq5rfcadfbFYZASwIAxA75h0ZgPB8NqRIEqxcmPO6Jd/4k5U
vuxbQxwHlL2ohcn6Dr5jqAQQUq3FAbALpUReGGGtJC33uS4Nf0to/dcfSL/mP/+Nn9+LEjEDaDNx
P/7nscjx73/Pv/P//s6fv/Gf3Udx85Z/NPxf+uN30O7f/Tpv7dsfP0ByFyjZOySDx/uPBiqIn+2H
H8X8N/9///BfH5+tPI7lx1/f3ouOtnNrYVzQb3//kfvrr2/yDOT6r6/t//2H8wD++nYbxVlcljH9
aP7xWx9vTfvXN0nW/62LuEtVycCpVeey7f7j808k/d+mDEIPYkpE1RAZ+/YvCnR3NPf6b1PRQRFP
ELLW8He+/asp8ND765v6b10CzZg50xmosqTgQvq/j7v938X/3/XAZPz9879ol98WeP00f32bzx6/
RQwFIbk/91/fCkHZafnkgwPMVfvhXc5y1cZdpCCa1G+0MSPbYBJ/fpmaM72d25Bzb9xdQfokDOPA
HP1Obn+pCn0d4uFFFemjoGtvidStWIOzcLC5H+7iEMc4CgOpGnxwb4DNGNhx6W6ojfAmS5L2TofU
8l0B+IlXUNV4xhO2QoCaRdGx65Mcj9CCivfIdjW5lWk5MoyXBz9P6bmplv+caqAZxh7sH6NPSf1m
Ek129C6fDjC0axU2s0k61wOHPIQYu2mAZJz5khDsUTzu1yj4dtpwfK2UYk3IZakT7voJ5BFpSZIT
iEIRG/oZjpTvdZFsBLa5PE8LHfClI2qeNEaMMJkvZGb6C9H+YV/LiWAjbJvfAf0i2pf7OSuyil3C
l5EYIbCCRlz2vol0/5NaFMXWKILCDhEeQQF+w7alqrZ2VYvSHmgG8U3Pom6LQ6oh7yAKnS+Aw/V7
FbQEUUXWJ/f9YM7w4FqOTyNCULLFiJoeoopVd5c/+RMRfGaF/1F8ouZKrkQt85NsjN7MVpcdDRmM
x27G+FpEQGrHGoiev4xySXKrzhII9caVskYCtzhn86J9ua8CqZ4CiPYxP0uRBiLRbaU07wXUrtu8
t8qssrtKu+3V7wRoDsMQrSEjTpyYG411bq/1KGdBvKRR76Yw3wg02cXGytQsnC6+uKVkkVEJA2aG
jbdiuBXJMSl3l2d9aUNyVktlTTUqOo5VRFS8sU55lFhTg5h3eQ2/wbwTOXsli1GvywJ6UOtntTwq
/QoyfunLOZMT1WEtVBmOUlg+l2ZugX3AToIbs14zBvMUnNuPnMWZOvBeqRI6qIBWqVvUl7Yrp3Op
Zc7MSEQ3CxmxED+U7kRMOAtWXuQLG4WvXNG7DlnRHvw0YBxMwJuQHptcc9OKrpXDLnXAu7km0sgR
Ety+OtTNhoKcyULGscYjZry9vCEXrlG+gEXL4qYE7snwOhGoIPCOWkFs/ioEepi00G30VV3Ehf3D
F7OIBUGctw6IF4fmrhUTK5EBmgBKWb6GaR87n69o6Yo8RsZOJl6JlHg20F1V5CvOxsIO+nQOvpgq
sVLjaES43cvDrtsmSExCb1BfucyXGudOrFCYIcKtaDwQZVixiDRONoorIZKlHcQd26yS4jwqDcMD
RsYf2/Rer1ExO1b3l7fPUvPcoWV9hlBGHBheGBv3iMgD46ghv7KmzLTUPHdy2QD0o1Zrulf04z6R
Ao8JA8DHauNc/vyFqecrWmTAv+e0vQ6h886W0qe6WqusXnCG+WqWRKzknqJQwYuoLs3Y7Gei9q/Q
ILyBMuADgGnEikh93SHmi1sE5Nop6gw0bxRScEGH2i4Oy/e2yu4TWuZOw6bt5flasBZ89UEzMbNS
UnQEuL1XifGWdeAsCYPArassA7QwXvMOFswFH3ZvoO+XdT16SkKpsQyGbgKiTk7RFoc2Nq6hGYTN
4OPvUkzTnhToplVl05LNAVBs5Rq9mLlx7mCbpthGNYjuvbwS1INYIIUzik2/cqstzRB3sus+beIq
nj+dvNHsTe2OYfnKxpXkwVLr3MHOCvB+xzSG3SjuaHvENbftlcHqmmHl6C0cbb74yDSVXgb2wvBo
oUb7gBUfaSJ0mKBQX6lbPTsE2eRLkCgUp4HXNbFZ5ZHuwtlpwbOpsKCyJe7Aa76yDmdtCLrh7mgg
AxSmQkDTa/UqRVILbMlF9Xb5vJ2dJLQ9n8Mv907GqgiMDJXhsYCQfVjIG0kxzN0AaPB1Hcxz96UD
OZ+iumhCwxMFaGsVeeBUAlglsya/Il5sYATzyL50EJWmMKHMVPdEGfTRGdAWqQ6wxeWvX5r6+f9/
aRzgxWSUi0D3JDkXrL4uY9RKrGmxLG0f7vSyRCklvUdkq256sD8IrwVAE5Atl5A5FdbYqpcWmDvE
owLmV7UwMD2x8tR38isLqzdZAmDk8gwttc8d47FI+rADrs2LWx/VLE4CTLLYrfEnL00Rdz0HgIYW
uarrXhO7RXwHEvVTrhqOIETbqz6fT/BQlHMVER6hXt5CPUWpzZc8DeuHjJVrGnALE8TT+gLSQoja
YQHUCAjPRqHITqMqzonqYY0rb2GW+GxPV4+Qq40xCBa8aY0wV7VawHLbU3BNcSsOGZ/yqYcyHAFl
Kn0gm9pnlBooO1NP1yTVPguU//EyQ/PcGQ6VthVQ+p/5U5SFoCZu82gbsCz7QXQhuBHbwfjOMp3S
jTBlDPVCRMgTSwLh42OEwrQV2obPB+y5r+AOexOIREIdQeELfZOAzqyvf0qAortKEAIS1OWJEltZ
JoITTwVDgVWqGXwGwGAbZQe0jLor03b0ItWI76AKowFpMRkekZMqcqZ4DG7BAaIfxDoYLRWyPU4c
BUNtSaEh+CWrVi/ts24hppIzKhTA09okpPaVoQ4noP+MsIX+6kSA36QRLKQx9rJmAWAro4ykUVDH
dfkkfT7ozk0fZ2lS4KnMCsAhnxnMAWDyZaj0Q8GCg0nMIzNDJ42Sg6AcW3xWXRjHoRmsJkpBxaDv
uhiYxInpFtGitSLepYPHWSYEcmIC3orMD5nEDq1aaa6UaMJNYjbVZmXM86yeGzNnnxR9TEUUFGS+
pAG6d2NGPSpg0yzL4WbU+p6m4Zg4KpqKHH1k4o7FAjhQMw2hOFCgqcc4L0dfksX218oHLQyap/zL
DSBMZYGOnmZpW1zmTry5vyUWsRo3sNDzbo2X4nzYGmFEbqONXRpkaYyectDyvGSv6QGlfeTW2DTv
ym8g5tvQlhIn/LkysIV9zVMCSjXOURGiO3I0TuHN4CSVwxDKtJj1ntyMjrwNbWOwlU20H1ZetguX
P08UmCCbyFhRjF44qA8zwmps1ceV4SytE7dxpLhIBxnuqVdt8GK2801jD1Zqg5zdVmxpIzq1vaZR
vXA78KyBKJxG+gagLy/pUf9aGrcqSqUtnZQQ2xbX0qUL4+HJA0083LrJTLE8lXiboIanjrWDprK1
VO/CIPhUbxSkFWuLMvVLFcBEvHgjBwU2uTUFcgZNlW4tnv+pnXbmRPOE33lbAiSlmNRHPDL9AWNP
DyJKQg7QKZTsaUIFtYMETW01ehruR9iTLaIfoYNnfu0XbMyfA60aDnQcy9+o9xAByxYFaKepQQrW
FjFn7FaViIRqFWSAPYLKutt2kEQvkwvphSatZHdJiMKvyGzH614pvJJrI9Qqq3UyeAkIs8riR9V2
kLiGpltYrJjBpcWfF+2Ll9yosHojNNG8tnazsbFyFIQJ8sPlo4KE4zkTq86dfmm8B8sbBDri0etY
1762KepcABFMlVNomroPczdsUWiuuQky3lammNKKxVkYFJ+lH2JdoXDFUz8zwf+S+lFxGxvVSlx3
aTtzM4a6IlQHqnnq9xTy6HE5FvsQ1YwOxT3p1cJYXgFKgd/G07SHEjGnLilSn9WtahdGtgECZi2s
eD7Bg9Y5h6kFfpT0Ey380iz2QdLbSoQg9fRbqxKrVk4mQcwXNcjC8+WdsDRp3I3TNUVSESMvfPCs
gFkVJVzyA01bxHfvruuA82DMDlLHk16ig+QQiX4bgzEhsyhO6+X2l+5Mg3NJKJgrWoinUb+UyfRz
GiGSVyNH5jSRSPeoh5VAFV3S70qvjX6ZxPAhCaOHIpLrJz1UJND4sGRPqzpfueGWZpS/hdRQ7aim
Uj+pyT4b+1NZiO/poPldnK09oT/Zw85YVJ4AnpQVcMhdXfi9PTjZttolDt2CrnUrOYVNHGizWr3L
dmxXH+lOcP4Gd/yB7fgKFvgUHT3XLxc2QfYvQDoW7nzrjBtt+1Oyul1lh5vC/mDWd9+/Uey3p4fe
ijaiVVuy9fDrV2dfXugF28HTxtdV0SpmkRR+1Se7ZmCqVQ79nSSz7eX2FzwTnjs+GMpAEQcQJIa0
LN/kWKLbFhVHK0bjbAxWNnnu+KQCBhksj6kfisc0fIRwhV2qd+n0Dn/+8vcv7DudMxxZjeRKCJYQ
vxN6alNNQIUSuDY7UQHkv1izT0urwNkLFINTE8wYMLIs37AY/qGJZyu5zoTzFPKDMI5UhgvsyxPK
04RfjIYWiQWnFFbeo0uTxBkLsUHlcTPfEdEAXIQRO1QJncI4Ceb95VVY2kXc6deQ/6Qk7qgPZcq7
hhauZsjOVU3zTPJQ62CwWkirgB6k9QUthb5WIKw4NAvryvPIo4qtSiSU+vliVH5MrPnehrkbyKA9
ufzxS+1zMdEaJPsKFbPEH0LpOMTyRxJIB+CkPi43/4l/OGOYeD55YzQoyI/gkLfO5IA3fRtvsD/d
5oadMmfav4MwYCvlTvtWWygF+aA7cOPYIEHeZLayMsSFpedJ56UmzIR8wPNDBcQoRkkNFeuVbbvQ
NM9pPUJNoUkGOIOV0RUPCbQxD52odtdtLJ7WOh0nlKWCW8QTkKkeEOctpysj1Typ9UBIhSeFPnij
CuIPVN2XhzbYX17zhbPMc1qDcwH5JVkaPDId8/RXqtyo9WuZrByIBYPNc1pPvVgAt5OZXqT9GsHX
UfeJlQdg7cxbxJWfLw9hoROe2zpkLQNvyDh4E8ugQSNYhPgaJK1HFXVO0crZWJgnnuQ6a6gUojp3
9AxQV5nme9q1vqy+x4a4MoqlDrizzRpRA8MY9o8EOz1MWm5XZePXafkLZEBXgSoAg5w7//JkGfuq
UYHuQSV2+U5Z55vR4Extur28EAvm6R8oSBbqqtxqg5cxZgsZcyLEPqIVz0WaL8czxolHPbKI0TIs
1cFTd8FvlEb2x+LYOGCO+t08AoP4UKzBHhfedTzsMe2SiJSYJy9yWxRvbSbf2KK43aEOlMZ3xjE4
aYf8F9lWW7q7RtIQzyFF/nNhKnlUQO2J1Vczlm0h1ZvaItWeLq/L4tRxF3YWgXsHxJiwfLU1bRUn
2equ6ALj4qMK28vsa0q65lFw93YeBeDI7rEBYpS4l+qL2azlxJdC4DyckY2FQoYGHAKNqSQ3aVOa
txLFOw413IE7gW0otYdYSbcgs1CPWaVnDhkCCfxco/hQiqhiJHVr+imr4j0KWtXvZlr2oNQIqF8k
KOLLe6mxJfDM3pRJHzsI9putVcbGKgH/J4LuzPblYZKA6YZ0mjA3mkVdcje8BHf5jX4gu8KK7MqO
AIo4GTfMmmzRSV/bxtK3wqF5LO1Vxah5tc99AWdhJihwtoiDD15qtQ4Opy1YL5kLnhPr9Li5d2Pr
Z7alp8Ha+a9voyPZ2Byi9XY7R//mp1CC9wgYphyyWYvULtiLz0jXF2uk510PjrFm8ER1G4Fly2RP
KNNbcSSWXnc8lBGFqgJpwO/kCftmMziCpe0BSrUE+6O1DFiOdgO2MgsMQtZ8AMSVG+/z4jw3y7P3
8WVQIu1GQVBx1np72qLY3hJ8bT50+GfcjHZvj/gncVsHSvGWYTUbzeksBYuAklULRAR4BZb79tC9
mz+SG/09MC1ttDQ72gQrhvQ8+FQ2P4/Yly+M1LAe5AJfWGMXSH7o0W1hg7dm02NOYj/clRsd784W
fYYO4iaXjdDSYnMWrh2EyoiHDsuBk1WEpYMooy6tWLgF1+5zD3wZEutUMgbz4erULaClGft5+aOX
gq6fc/il4SToZGFK0TB7D58NrNi8kRSnu4n3we5HZcVWuEH+yu6c4bdymFfq0PuJVR6bFf/s0z6c
2U880JLUBk0Dgi8AhaMT7ORNuo8QlQ837T7wA9+wK6femEdxi/jLJtkITrAhG/AObjs7/752UpUF
28FzifcozzdwvWNX342bfleeggPzJ0eCFcmwe5gHbPI9aoTdck+tt9KmdnRoj8WpPDQneU9t7VZb
8bOXbgIetglp4SFpBEyIUTkDDFh4b+BKm+Mn7b7cpzhWP4QfYO2MbiR7tEyn8YTHar/W/eeNfG49
OBeqZhSvBzrvCEe1Xzqrt2InsMku+pXchnuNWeON4uEGfAq25NT47E3d5k6xBRoOqyNt2Aa8g87a
uizF7Xjg55BMGYmj2VeJLeHUPkJnaPqu3xpPIRwkvzmhzuandHv5MCy5EZ8f8eUwCOZkBg0AP950
Mh7oLeo3jwjAbMatdpB9rPIK3Pos0S/ciM/+v/SDG7zPULWDzXYofXpb3fS7YmfcY0IfjN2EPJpm
g+tok+00d9xdHtuCAeHJz82EMLOvsap9JIFFkNioSl2xtwuGj+c+H6eqAC85Zq3sTBDb7cCuYM9I
mssfvuRXfIbAv0yWaNQURLq4ROstLSy0Ld9pbrUPb/K94lVPlSO/Z9pWPTVbc9P+TI+qRXGV02P0
obyufMJsws8cCR5KCs1cjTXzlQcyC5u6pUt24b7bZU56QABhl9qN0zsDNn/nEhipcrem27e0/Xmo
qTiZk1ya4A2tMkt4KW/7Y/oku+MpdY1D+pod4gdwZ10e5dLu55GmXcACrS6UwdN38Z49isfkQYcP
TV7IvjiBduYaiTnsfh5oSmQEjZQAYwo18MuB3Exp1rQJPhHn51Zq3qNfNks/JsJIIrQd+cNW32kv
6V7Zhwfig+duW7mdC9bQk7liqRc2Pg8wncl4UBGJCQPHokFeBdENqu8ri7HwWubxpQNpCEg6J7iO
d/k9wpzB7+xVfZJfK8grWmoMsisrBq97awnuWtRzaTjz7v8yd4iVQ5g7R5cVmJHH2AvM3NHylZjt
gv2ZiyS/Ng60ad8LKmIYgp5ZCd1Nq/VySy1zb7JGQnIqjBDgqaGHKkQ/83ZYiZWfBz4QHmRaDX0f
zokMjzHN6ihoZqJ3MXkqh3cVhBukvu49TniU6diMURnJ4uxRqwd5kyFJA2rr+9KrN4Wfu8k+3oI4
263g9wSby/vr/KQRHnw6DQGGVsGiNdNjSp8A01m5DM7vW8Jzh0jR1AhKiNVAcMcKRGaHam+DAMUZ
xmLNUC2tC3fIRT0UWn02ILUzvcRv4Y18iPd0K3nCjbERjoUb3kb39Q09BCtvnoULm/CcIsCE9qAN
x0kPftSzVoMlPWrf87viKXgNOwfPx021HfVd4Ml++N7tlZWA7oJ3Tuay3q+nBjzsjOkhRppauaWB
yXXbOv2mdhVndpBTG8BtJ7opf6du7pZv5oHeg8/Snj2HNWN93igQnpgknwileoH1bNr+pSbbPgIf
MyQRLm/Dz9jWP+016pr/HKAShZAsKDHAalNtNEvEk73Z9ccGz8Xa+fEYwfXOttrPYpcewZ7pNXi1
45lu1R/ZJvHoBv/dmLfZcS04vzRazpYQxqZ65uICeHAAS6WGgkhCRbtkxkoEceHc8aBXkNMrgKjD
xtZGDL48P0o/Ls/kwqsByNY/ZzIrQNloJNiiKDjcCCfUpXjldnDNbXIa9rpT4gklHUbsDnoc9/lJ
39cwKZf7Xpg1HgTbNC3wlz0WcWglaCS9xZpsVWt60UuNc8+RFMpFet3DUvUs3IRzneq0F6DAcfnT
FxwslM//OW0geQ2TAryKnnLSXsAt+iwes4faC7btc/zLeAZ/3JoU6/moK5DHf/YUqhNYelP0ZJix
Iw4pGLtLqwy+k/5OiX8bQLiCxW7ttp037JlzxWNRjVwOelnEbniR7R+SlTiPP46phQf+8Wd82P4s
rG1s3UcOIkWZNdjmTkewV7R+RwiIJdZv7/kus58vz/DSjue8CtYPKehHcbllovJb06sNuHFXml6I
gBGePyUGjTPwvWi72BS/wSA4gNA1tMan8sG4N3/Qm8attgkQfdrdcGAb8MJ4yVXPKcKTq4wiiWhV
YTG1skBxAqjK+zWqj6XLhgfcBQGIRKQJJjd4Gm3Qcx/jQ3IK3AB15IhTso2wE33ZoXgcZsBX3F9e
poVjxoPvaGpMiUjhn/XiUVUf8+htNFciPJ9v9TObkcdzlUDeCtmIyWJb4cR8zYvv8ifiD4fqFutz
iE+GU630tbDbDM5alGFYGdC1hRUcOhta81ZrrAQH5iDyuUFwhiI3e3FQ5uM7JU8FatQkcCO3PQS/
QKg1rGlCfT7Hz/XCGYksKVkN3RKY0pNyGg+lC3FSHFFmi6d6E7xfXusFS2RwXoWcN4JqDlhrETRP
rL2RK4TeRND6tpFfgJIXChf7PM5XJm5pSTgD0OBq0MFtOh+Vx1J5q5SVdpdGwbkOORNHsOLML6Sk
tbXxJgGDx9hrTt48ZFEDAlpAP+WVbbW4LrOd/fI2UnpkL1kwwDHIZFAhunVR2aDMhGAiItwxoqJS
YcnqE8jP/aq67VJtxdddOJY8gqsXpURnGSxcF9wG+k1SPIfkKgQa0TmHgRJBArAQ61J301MZZE5v
GAeoYNxB7XVliRaWngdjjcqYlUPRGq6ZsMkB73Fzr0nK2sZaeOwTHouVQjIgn4TcAKel0oZWrnbR
jmmdAnoOSXcFVJBsjYxmu6HIyttRULsdcACNnTQm2Q/GRyUHra1QMHxZo8YGsmGEpCsX8IK14IFc
ddCZRV2qhlsI4DavXs2JOeZ0Z5oQw4ivER00ZMJjufQ0oCHLTeLWrFdO0SSDPzXRAQ9IijXbvbT/
OFOhmyRt204yXVST1G89xNN2OeSdTmB/V1eu0qUuOPsg6ZDfLcH/4WaIiFrBFB4Lsf4Fdt+VaOvn
NXPGpuqcoQgIsAZMkg1XkcPOk9XIhABTmziTXoyW1MfkVyyhup1AwWdndknwKBdtv88YUfZKWFQx
OOHLERFFyPy4EAMAC7MKJthJUCS7FdQIP0rpVgR2fRuOoMqHzErznMti8ShFBX2QBz3CzZ1k+3ia
zDtZTienUY1yk+lh7cohCALjpp62RmO2dpyAkhsodOFRnozEByIPWJKhA6rRktN4cJkCmR5rgjy2
VYjhoRlK8TCXn7l5nIrfpboYfoFytPhppLms250YgYtBRhGOC4GrxlVFSXkeulZ5zMFcu8lFTYOe
ki4iNRcmsgFBJ0RQatoDCQoybdeQUaqInFMvbsGoXQH4m6QyPA7SMgci3dKxoTnIsQeoUewmCBLb
URh2FgWntlMMJghcwFA++WDbb+8Ec2xPU94jtg0hj5fL19jCxuGrKzIzg55BVBMX1PwuxBTn4r5j
pUjby80vHGG+rgL6LGFVpcR0zUGZiAVy5+nIUtD/I9uebqgum6Ci7mm08ohasJU8cqUc4yZP26r1
KET1UK0L2vl4UFcCGAtTxQNX8j4zdKrJlacJj0J+I42P2RqH7kLTOncz5l0Q6F0DloBGkCGJN6k+
6KcVa2jC65aZBzQ24liCGlgz3EGIobZXJINVZXJoQ5FvTaV4YQw8rNFoQyOeslBwlTyxB5yZPvYT
qbSv2kjavMG++g4mcAmxAgL7LukesW0kWwj0vakYkK4igqPpxePljha2EI9upEQDM1tqmq5Os9sS
eIMsG1Zu8iUfnoctMkGDDgh0wV2qNLkrVQoDg30btdBiaHEdBLqwSw3DIUpjmTQPrJpmxR6B+FBB
NSbcchB79KCeGps29hiovFcA07Nff8a280V3tJAV1gyCgSFLuzHbqTpkCIiGwoSV22NpTrkLsGkL
MC5mhummbXlbiIItFeOKU7nUNHfxMUPW4kYaiBtoerkbwhLyD0Gmr7S+NDPcrScbvSaGYP51ER6H
lACYoyyQvb8EYnOCFsIq5mZh/rnTn0K7IoCemuGmjX4Pnaz9TH+/4vsujICvnoJ8GrAmQhG4uHfI
URcl8qyRit3UcineG5O49rJbOP3q3P/X81m0MRAQxHBLfdrWUgB1oG4/tNe52XwRVdsoAsuNXHAr
3Lz2mOvVI9MVBWzjbfLKRGEtIrE0inmXfRmFGMgQ6lIxW9IofacaeYzT+ABBpN+XbcvSYnDnQAmm
PIY8LXHFAYCQwZ+k0CEV5M5WHOal9rnDUKdqkgA4G7imCmq9XstUG0o8xyqtb6a8XOlkaY64M2Go
QVSA8zFwi1F3i0yCfh6hoL+rus11s8QdhyQNplTWYOrT9CGBugaVDrPoHRRhLre/4JPwSOBS7KUU
lPmCW6sjsQmrkGugzbFth+gQKDh5GbQfL3e1sCD/wAOzwIj7ZpC8UnseIAXTQ2YBJR1W0q9k1xYW
Q+GuxWKa1Ewe6taTArIpKLxyuY1O6cC+Xx7AUkScx9PGutm3YQXu4KpIhD2T1eI5K8x83zJi7g3F
SB9SiFpsdSJAHVnNq5MsjajWNqYY0Z2+jW4D7Pg7Myr1xi4CSnylhwYPZayxyjLqbwvdHDs7NGeH
QQz7zNwycJO6bdlra2Vr5Lx55ZG6gpSY7UTK0UuDRLO7vHHAy7GvlZJZUl7dgfLmpYfsxeUJW+CC
gBoVZ0IEk0IxvJE8VnQGavcD+oj3X9o74B1vHRIxMLqNHcp0nSARgBLLkn6wWgVKin2vrNmxzyjU
mSv9E6H1xZC1WR2qRKWTFxj9CJ4CFeoQFgnwooYCbgzXYiRK+tMsMribfSUWPzRoTO/B6QGhoqpU
dnId4pGSISAgFpJqTQOtH6kxMUtXIDqZth256Qc9fmug4f0D4tHZKYfE3BuboPwNgc/gFFTj8ACh
GRFq9aVS21UjFTJeYQqcnamqPW0c6C3ANOUtavbM2kpAn7oD1xQ0FBkdnxlpp1vRhJqXrhXNRhQL
Bm1I0ilOPQrdXdLXpiNDU2EXiqH6fQRg1zJEOuy7utF2CM1V+3oA431m9LIjtlru0Eppn0aoYXWW
loyjb4Id6gCO4GnbQ17YLUOa7iSUUNiyOlIUBmTqHZ4u7WZUdCWym3wWQEXiI5LtfhDjwoFgGeKX
RsqawwTlCC+qZzlgncqaZEGHr36/vJ0W3BseK91BsZDFjLWePkyjU4G22AE7ELnOevBw6RA5c+gO
s9qr8/AdZd6HRDeplWIbXGf/eDizCYHwMsTT26uk1xqWVcqPRfAW0rWalwVTzlO0KoPaTKWuV1AE
xiMA4Kytjpe0LcbGITGUVxTOPV61DjwIuZlCtQF3MnHNFCmFSPzRFcGKiV0aw2zavxzVXFPaiEJy
3aMhohptVjhhXrqxyk5ji0dsZ16j6YFIl8w5N3GhZNC5Qlg8HOSnRCme8qhyLk/PwjX0eXt8GcPQ
0x7YOER2YVYQE5IyyaUiOLiyWltL+i5cpTyIa4iCVsvMTvIyLb+Tob8OnR8RrPnlnWCQtyuGAeJw
zrUpkLqG0GZYH7oCSpgBEFXQhYeKFZNWXrFnB4EOONcGBrWpW02tDqA+3KjmM4JNthKeJvP5qgHw
rk00QZ9TAQ3UgcV+jpBUnryrxrTy8WdtkWTwzkwOmdaq62l9AGMmvWkh3bVNojBd2UL/w9mX9EjK
M93+IiTAxuAt5FSZNU89bFCPgDFgm8nw6+/J92764SsqpVy1VC2RYDvscMQZPjyl8fRzePyzhAID
J2A5jsMR7uZx5n8tYL+YRR56Tzua7rL5UhVn7SvOU/PP7+AM6WGdVg3HhvdTwiA4fBKicXafT8Da
0xfBnDNjCFw+9REe7u1DD9PNoxgKdWGMVpbPMhlzByWBY5nFMXKdvQfrtATVtbtGzzppcG+8sGl/
GMyYicUtpZ0gby3nSR1FRg5NMMtkDlOIihp74VD7sOmEH1ikSCyEIhqxHZwt/QzA4ELLLK4JxB1q
dIN+CpWzJNLqpxlD2JeqfLikJbe2xBbhTWrGOpx0UCRo2igWEuwJ6MkkGhJqMVwn8g0Hfv2Yw2jx
yohZhPuYQimlFV1ww9EkjGH41W3V6DfXVFU8gED/u5IpzPukHGAQOpBqiHmumxuk1NGF0sfKSl4e
3cPgcqeFwe+xCdFr0fBveQg4vcRk+1h7Ay+/CHeK+neYDQL9BGN/w2fPAiMUPEpSPXsQooY/sL5J
u/FumPlv4dBL1ZAPz1r86iL4R2akwy00caAKKjMLR+4SChYPaIAeCEx2P98DVuJnSSmaWN7ByCAQ
R9aT/MGKwuZAuznNPYSLiwuzs/Yb51n7ZxfLlPZGl9kWiP43m+40TGw57pXXfcBiA2gGBZ4McdQJ
ZsLzHg7e3SYraH1nWHmJo762uhZbQAlX5iFouTp5OrprM3bDQ3KhPgHtTAzC/7n8YJaXcW5oNZdd
BSRfYIwTp6YiKK6acgajWPaPYZOZRImZJWj2NfsMOngEzpQdxGdL3HoonAfGGJbU7b4qOv9b5GrS
302zmlTcu8bog++y6hlIXPhqTr6ofsNZtzExg0/vPfFLdtt4biDjtDLm5DEIxcZl0I1wl4yKUxvk
YTJrjjtg6mYJzDL4C6s7i3J87gN+X7FpV8+ifYTVpzgNlVvcyUCHR+LBAkB4UOrTJniqyrRIqt6H
x7cb8N00EpzHBfFeOyP62J0nd5fSQEUJHcf8VeQFvWutofdt6jsb4lXsZSybOfF4/YMX8EoL2gZ6
9a6nYxcqvfuZOd5vaqXzxQ4AGzAViF3hlHTcOYEDuRE2RM+eb4Lmvg5KmyeFsv1jqZR37zrwdah7
btHV65woghM2BEjjLo3kbZBB9jrJGug2bAGsYm9F5njwRXQ8gLZ45t+hCSY22JnbfWm5O8YlkyUB
IDlVx8ybyLYxTXMf5MI8zyGnx0AZ85BO/nCXEghkpFM+JKOagjt0oflT7nbspgX289SVRNylfRa8
atcNt2lZlmdFNLKfeOB9H7hXVWeT3yhWZVZBvFHLmwKm9rtUpPWvahgBHuKTPISwCkdZUIn9YF29
D2c/PxA0dX9G1NFxlgfZVqKiP27tRCFNNjCI6Z518oK0a75W+BRQNs3AbWxJz89AUHT9nA53SN/C
QRnMfS+J5uIxYrkPo8OZwLaSaVnEgYIt9L6LgCSqmxqLz879jsoWACZCxgPB3MUNS8H5amfklMEg
b7wu9balHqdbw3V/UizL74eai0MDn5y4oYpu3IYYsBxzPb5HtcluOJBFT5mBoA98cVkTW5+EO2ig
abaJZO1viGzyU1mBcNwMYQiAWD1uKXPZdiButBMkgDpJoHHBM8O8HaNg9LeT6lPc3nHAOn3pPTg6
g3aNY7I7tHLst7Y+2yNkublFlzM8KgIariia0YD14npxPhM2xNaG3Y4BhLILwnL61laQ34UYf3tS
bWhu4ErM//CyVPfGwJ848SM4qOKUHVsPPuRt1ydWNSqK66as242eM6lguUvlzp+iIJ4yNn+Z4RS/
TRuXvgxtRu+F8qD0AUn/U5lX83jkU1DDC6Wtum1d5C66AH6VqB5KHapV2d5XefPCJlnsqwoAVySV
MMV2BvHieZHc8xQgfZlnzxmCEE7cUbhhZemdZj9wYptmfxljYUJc3Mk2QQ5TUxn1033QQ/F5KGcP
aoC6j6sObrbWAFkOzw/7CLuBKANSo4/+FIRm7kkpy+AMU0PQNHddyHnyKdvYuYN5Rp/6MEEOZws0
IubmlzcVZhNBQzruw6LeFmUXnMIBJivn0OJDYjgxNwxquzCvUs3PSegqsYMtbjShZov2sIZKe5P/
gZPp+E24fH7NYTl7qKga/1jWuncMsB6Y9Tn9TeM2dcIkZYccrjsPcm6j5Exd35jC43eFyMU+4xFc
mdMZHfEwDwiozb7t7vIBuglj0PqHNIi4fChlCp0lrVwZExsAKkQbpX/6UV0AmoJ/qhiybQw27wJq
xOBy+OVdx2ExvnHga4ySkBd29ETCAiXeq47GJe1mgJ9F44S9PrGxG2MUBCAJ5UI3m1byKrC4Fy6F
3Y0JKfzrGn0qm2wnVXdS4XQaVHDdDWXJtwlJFnKIZatT16cEmqrBHiqH8roLypJwExCQYDuRqlPk
vhZYV1MKfJ+FG7RzlR49RmeROAAM1ZpQZvoUOs13uE7f8SC60AZdy6kW2TokbVxXiCk9BiCEby1K
kHHpMkxD3W4/Xz0r97clS3dqbdrZuk6PqLDtqU5/AhCC/kbZ/0qluSTetZJaLUm4TEP6oEj79uSP
6jGiUQJA6oURWkmfl6Ra6lVIY1HkP5khme7g716g2GMP4SX1yrVXX6TnXYWK+KwCfrSq+uX7f2nJ
Xj4f+ZW5XTJg6eDWLkipKBSiA9P0IoFiXew5ly56axN7/qB/03G38iOcLFiVkjyV7XwIimoHV+kf
RGUX0tq1sVkk5SYfnX6kqT453degeA3rn5+PzNpzFwHVTLxqI5rrk9LzE3SP3r0ue/780WujssjD
B1hN116dorxM2NaPbmVe3XB5r8bpQjytzeoiYrumZP5cYkyQJovotQr39lKTcGVYlmxVAy3FwLN4
NPf/1vrFTy8glFbGZFnGbHBGtZkjzGkMX1AQ2AGbCsuOdB+Ya3fIxc0aB7zjoI+iTz0u7fHQwFq8
F5cgmex/4PwPLldLWwrTawjm6ym96dLB2fmZzN6tbKJDT0axG72s3LagIm2DIG8gOBuI/Ek0A9rD
flhmSZD6+bjTvAYGGF5uj46Q7Y7RxnsAQyv85pZG/iCsau/K3CteZwUhVvg7IOcabH5XGX+8hzhE
sw3UNO8JAH/HwTfkrghRn4eoqgtY8VzXCgiZfvD+TI2jtr1w/lbFOP1UVaQ2XakLCd5INDab0aU0
R5Idta8u6wsUhDSM8JBnRX2I+66sb9DDHG86TXyZKFAJ7mHbLqLEoneMaWNuCutGO2/rOTR7wNvy
XTRT+jz4nY7brhugeQbJ97imZHBixyXTxrHUbjM41LfSdTYO3AP3PXPsPYOi08+ZSHs7pVbsYBg/
Jd4wDxry6haieQ6DvgZcIco7LtT8zYS42RVRp1ishqo65EM79vvOCch32XszdFuUY3ey0LiC8AIm
eamS7X2YZul9PhV8LyZPPM/Z1G+8qCudGF7z+V2LWM3Q+6vYXRhI8300EdQtOxkeRB6YTRZo7+eM
7uWvwJ+9nZeHHupmVr5OyDg33pzxjeoncsS1mvzyiCNOHLYfb5AjazbaZKzcIpGlO5lriXtsN2bT
1kOPeGedNEtkqKYkn5o/Be7AP6ZxwM0dzp7PFZx3D0HOaeI6fvENzaki8Y0TvucTGV+obYsORlAF
B8G2QF4dDuqG4a9xXaNJI6o+AJoqC1+CtOmR6BTqENU2q+PRcyK+qTTNf8DTi5/P3+ir9tuzuI5i
BTjiQz3c0xQEW1nyNjbgLcaAzal7NMvSQ+81QLlMUNrfWHi8IsdPDTnhNYV3Yhkcg7dD6VTQZ2nC
sd6GWTm5WxOV9QkHpzmyILBP1mY9TOfLeVcKo3UMNrcBGJXT9pvv0QwFg87wLyFCaojhClK+c1uz
h5Cbc28lkN/F7PK/nZuKXxMqlg8oA4oq9kNfvTGYoL96latI4vJ0Bu2PROxhHEKKC09vVBz2aXuP
6kh77IPzCpiD+uQrwh/7hrmbqLUsGYQSO1mG3jYwhTFw9CBT7Dejs2vrSR3cIdWbmgp5JBWtS1w+
LdrYSP2OJnL8HfVMsauNcZMAtzTYa6cBahPaHMKw624HxPUWFrgat6rA7oN0FtuK62IHufnzJaM0
23rqcCEve/+29hUu0aE77o018mA0FIanAApNsVt2X31J8wbXvdrbQPdJg3UFpdInMWXAfIZz93S+
Vjxip5qP5eShd9oJAni7nRVWLi+rJJJd/TgBE/DMAPMaYgzAtI+8wm2AwY30jez9cWfTub2rvVbe
4EYYvea4++8qxOxvMNFAHhd5H7cj0OKVtZ3cDK1Sb3kUBt9lPdDNANDYXeWycOuHVYDrdpfBJ8Hq
FFNeWaKfqmjK8rgkpG1j3+nMAV4C08ZCG2jbsWE6lCGNYk1pdSy1nBPKO+dJ95EME1yko33ZhfMP
WHTJw1hh5FMi6VdTjdXPzMGGIbHh7Uvuzi9lnqbvLrDQN4OXG4CLeQA/SSBHbgsgup/8kU/3BZ2r
x7wphk0Jx+uDhfj3MXUxvVqw7KFy8+HAms6Dct7kHNyw5ltiM/Yzgg1kPA9z90OW+QxrPOJm8aw1
S7K0Kw5ho8R2at3mzZnTcWN6YkRSN1F2rLBb7xQlkGj1a6xyd8TtlTpTtVW2TndQNMjfKqj17GZo
UW1IaImEFLkekRoyFcsywtUSFVvt5kEyABt5ALrCJFXHXyOvh1qVk503dLc4uLQFVCmk/DFq2NjG
M0PlKq4jqXcmiKaTR4V9NANIqrhcT/dcsvJOcNdWGwr4wm6kxKDSwnIARlxMy5jRW8Dz5GuauhJW
oBK7HzTYNoz7xRt1O8iNsKw8hZFT34E7kT1VY1Hsqtrwdt/6TfXFgZv9kAQIvqNTw6dNU2n26VjZ
Xw4retTtaJsQfTbt1k66mxuEgF/VZSIr4F3rNgftEVSwPWYXukJO4cbEI7D5HJDLykKmfkygaX3T
t9BNj8NKl3tI4faodI7huxiwnxTiXM6vKZ9iATfJ2ybjw5dRMYsMChgi3TgsmSzLkmaK1BdF3XHr
wXkyiTKH7UcGRHKVTuWtF4In0qXN8KwKKEBndiYHIEK6jas63MfDrkiy2m+PUB2RJwf8f7yNH01b
aNbRXVrxOSnLLBTniqq305XpkqEY5XHMLUn0FKb7kftlPDXYW6Ao89NrWfadEm23sIcItvjPNC4g
NnBsNTdYVybaBGEP6TbkUg8usBIK9UzH/M5lPR66zATvOH/8U1orMsfegF1khw7Hq+dYvc1SV4EK
aIUdAejI5SPIVnbXNMLcospeb8J0gIy2dnT3A/FBv7YR6rPz6JmNTwf1rMfWvwGmZt5x1w8Qwmba
8JRMz2ifHPI6l3tkSwNWjqa3iF36WE2c/epQ59s0uHBuw7JRBxQchwcuiT6INCVJTXKAWac2uhk6
f9qZCr4fuXL8JC075x6JqXcYqDtvWGvbBx0puLMI4bzo0tdvXeHJt9529bHj6jGXEpXUpu02OBqK
vUvr9nys97cCOpI7iyV5OCMbUBVOIfOV4lg3tGghGq+jb0bgANiw3Fa3gPnxu25gUPZ3Rb+zk9P9
HlqU0XC2F4+l5wfgchiU1lA7f9cwv/tRougXK46C2qQ9DpeBkjwxN/CeQlE2j2z0xR+QIOACHMno
1AH4GpRabFVGi30TQW07m3zvhUDm8ndKGvky2CrYu+VI7M5gp7nnBaSEO+nZmFOv/9FPkf837CP/
iA+2W9jUqJtcpPQZxQK+5/M0vQEq4uyZ9envIainb1XQetuoM9AL6oY6bj3l36Vzx37VaVfeBUM9
v2UoxmZorNXDixiy4oca6u4vjnnIw3P03n4IWIM+DQUL0aUetf/MSjfM4xFyAyRuywylQz7bEq4l
pZJkS4uqHOMzIAyFI4ilH3Bgt6h7ebS+z3FXv+9Mye9hytbfTiX1t40OnDdtPedhlO6o47kKc5QC
wQPcVICLHZs56jfUlXkYs5ZFAJhZx751oWyw1ht1U2og3fI2GB7RtADjWyEF2xeOi6Kn9N89eDkk
tWVyHwFVv+d5A8+XVnpP9WDlXQ2J+n0rCU4u0ZDbtKr0RtdRdl/4EzokwDHs4UgdPJZ+Wr5lVtI6
tswMW+hUBFtunGGDw5n8GCgAgrEOOZgfKBQfYBnFH8fOJZvSdyjK9baZthg//jvNRfiCurU9t2O6
bcB871b0ZZTHDNkxvBO4+zUqOghpydFLOPf9m6hl3s0gu9zH5E3T1ocq8UNZuJUB7CSy6K2k3gas
h3rjeAF9DgCHtVsf5fSHAnZW8OV13V0AT5Ft0bX9tklp9tDkQXHvMKfYzaIPfzsgHMQoZVsWY3Og
D65xNtTxZFwVoXgMkXDeD7iW/wG7QoL4mQN7Tm3W3QQTasUs0OC9p8rYuwyp3pO0aQsUmlM+tQ73
KfyzyIQ9vlNbMkx7EhK294GP3BM66SeUK+irL4yTyDKYt4Kqfj8ZNJWsrvwhzgMgB7kH+eheWfoI
sXs3gUEne55IAZfJKSNFsKENF9fgxDy21HDxa4MCf+qrUw5noHb6it5gjMX0eZXg40s8yHD/rZ2Q
0XPhH0DUiaWQ/m2Otfk9iAuqMB/ftuHI/t9ntygAT47FszusQ2z9CQlhgLfpu/KqDj9bKrU0jQ/h
d3h+nqbAOUY5xDltv/l8XD6uQLClMaA2yqUpLKVP2BVw7OMGcqEWtvbg89//KVbNcwvislOmR+Y6
x34O3lRVXCgmfVwgZEuplUJDvbG2NDqW8PO0HfsCk6Vb9ApgsTSRV52KC5+wtmYWRauIimHKZW6g
GA1XiQFtlDOtd/f5wK8tmkXZCvVZSL/mIT8WyDRHHygnWBs2UTK7V3FOEU+LutXUDM0El1t+zGrc
HwnJ4fNsHkZ3uOQd9jHV2mNLiZTeYaVjBvQpujSuIMVoyiTfVG/sW5h0uKzBzetCWXJlsJaKKWDC
8NC2tT7J9ig6FcMzaBc42I5gGXbVdCyFUQpHjlEUZuYUBdimoRKBS0sMznpcXjJRXlm1S3fAro3G
OtKomAEsDcEDkh3rwhxE4/YbdwQXAASQS8X5lYW7VEqpqpKEagTuQQxAPkEwv26S8pIdytrDF4EN
a0NXTC7K8zp9qSm6xEEbZ+YSsn3t6YsCtNsC4u85Z6xt0G2c4gujXTw5l/SoVjalaBHRTW6EIxsP
CX3Ubx0k6W14yeLzf52P/1uy/P+lzH82vNpNkaOj3ngjTIsSCord8ya3JUT/cm8IvkdGsneIVo4K
LDtT3c9dDbfOUE43hhBWbEEIqmLp+y1y2tH5bSs08XPg10AFA9oib8dLwnsrsbTULIFZKxRtZE+O
3Xzv9WVSYHOYgK9glxQYVqZwqU+ifcggTn7kHVNbVrdZCb0F5VD7XRdwMLkqWpcyJVXmw/Kjb4Lj
3LhJM97U4ZkNQnAFuZCLrA3S+e//TGbqBn6rLPGPoZfFUflb8sdsAmfWudDhXVmI4Xns/nm+FDA2
60EaPpoQpQxBQDnX1YXjcW38FwEaFnmDq0jvH0X+3DZgfPCHqa2vS0WWgiRD25LQGdmMzWt4qmrn
iaLS9fmkro3JIjiras7gd4NKWjZGX2ZZH2VZba579OKwJT0JR6s6/4h7M0xWQhTVjPfj82evDffi
mG11FA3oIONO2I/x0ML0rsWquaSqu7IQl6oiA9QycMvHQkEFH+TWjUKpohhe6vTShK68/lJbJKdD
0dre848oFcSgPMbS+9ayC2OzcuYtVUUIz4CoSXt6RFoPWQY6wYuwGl45o8cmqP+a0pmuWzxLgZEM
1YmJRt585OkPYDyStLqUfK/NwCJU57BAvZAH/hHo2m6HllF14LgePXgDbqFVkcJk96qFtNQImeep
5M6UeyAMRTzhDgp4xMu/hs5V+mwe0M//3XSKMagr5Wv/iH5pYqNXNt9Db+XC268N0yJ6+0yFvWLG
P7YqMQzYtPqr0CzWzVV2WHj7RQxnmQwjlOwmQIVrKGnPEHZIgx1y2zf45F6C7q5FwyKYm7qqUKdC
MGdRlXR8jp36N58vyd2vhMNSHwG13FloiVPFrd8njYLWoRa7wG9idJCum4alPkInHRu5KfeP1UDQ
I4UXlsl3pv+FC+qFSFv7iPPf/zm6KMoVOuKFf0w75E/ZKxfZQy7/Ckg76ZBeOh9XJmIpkAAH8H4w
tEUPzCmRG9OBHDkv9DEnoX4r68p/yitho3gKS0iupmrcOiJHv62uUc1BHR7QsLIM+0dIpY23IMB4
N02ZU2ARozYx51ZWjGCggL4NcgY2DPrtiG69cYFcSnrVq1vZtvDs7UcY39RO3dyLAYIxURMEzyhj
s204DlMiQYN9R4LTo545KeDHdZl3N9SW5cb3eRfE3uj3R2BkB4xQA4unMI96SC1Q1GP7ih6CJu/e
mZ+mF65Ja1Oz2Kq8PPI12q4+GjklgJPlrq+72M7jV6gqxQYMvKs2qmCRYHgk6iiZPIjemoNGdVaA
2QAY6YUVvJIGLC2TUevzh0nPCiJkeGlS72zDrksDgsUeRWZrI5Sw9Ulkz1EAK4z+13UjstibuqIo
UwZKwSkvv5sM9Tt0Sjv65bqHL/YkXY151ofA0qXUjf2i2KrwlQWX5IVXAm0pzTNA6Qg9dTkfu+Hk
WL5x+vd8Lrafv/rHmp0eWyrzQC95KkDNjm7gh1PLRBQwxWBuhXZsOMCJAUodJ15xFI7LCJlNEqVG
bytvqBIfUqX3Pe/4TuWT3rSBc5XvFF5psX9pAsy9FqN7nLP5uyyhUQM35r2DHvGFBbw2oou7gw+E
N2kotmDHZ9u2eAHzZ6PaP5+P6Ep0LDUqvMBNs+acrlVhfdCE/Aha9fe6Ry/CmoDqFfpF6x85ACpp
/uj1l0Zk7aUXiUeU1R11BoxI6loIJoVInmrLL5xHK4kHXQR1P0TtUMIV9uiHkNxzvDfS0r2IxAD9
g/bCb6xN6SK+e+OymgIOdOx9GrfiDiyI2JaXqHAr2/aSrwkhGaBxG+oeJ/0Tqkxb5f9KDfwTcMw4
xYXJXRmlJWdTABmeR0ASHaPwxUTfy5ZvZ2OSoOgvQM5WPmLJ20zh0AtGjB+czx79I3AZPRS166aw
DVCotYiy99DrCe3PzxfryowsiZzdrNqo64R7JJSd3DLYlg20k8tvnz99ZcEuFb48B4j9qJK4FNEh
roPvHr3w4LXXPv/93+QJYPKui1rIO1twltFxOQWtfcyN4+4/f/O1H1gGseNntqga91hEw2Euemjs
ZtFD4V0lteZB/ea/HxCIGTpOzWyP2dDcDcimYu2Rl6bFZY6InyHzr0tlyCKq646VPM8RE91k222u
5F0oYLgyGRLn3Dkyeal5szZgi9CeejHAM8SZj3M3ZWehvXTHHR5uA1ldJZuIMVsc4LlooCSYdtmp
kePRCekXOaTfC3YdExCqZP+dEsjdelWQZ+OxHNQRhbcNmGdvACJf2Pv+N+QfFDaXHE10kRtX6BSb
HwVxJmudYVcAr7gVXQeGB9QPIEkxSyt+hGcNGtyK1ZuH7HgLxFoGkc+2gM/9yPqNmkuuknyAQkcF
cP3BNjXnm5JmBbBUYLfdOVU2AX/p5OhWVE73UBLqfqkjP3+HWd38Jyv6Zkf6YXwCc9g/Bh5wSsJX
A9RQfQDu5mEaf38eRCt72RJBb0YJXGlK9DEyk4zzqrsrRfQY8G4nxgH63/mF3zk3Hz8Y2SWIvvNJ
mANkoo+2cb6lFaA9g7nJrXysKp4wZb+ONLwwiys72hJUDzAkgDcqNSC5+RsQoqDyJuc/nw/X2rPP
Z84/m5o3Wo1NITBHPvcH0Udu3HnzVf7UHlti6qcKxgqegNgA6H1bkrbfrRx3bkGvaglAr2Kx0XSN
WwBba7sTiIThbwF1o2cp9SUk84dDg6cvdhdVOWh/Zp09VYH7lYTV1kuvapfj0YtdpYEoMIGitXdC
deqBDMVjFk6PbMgu3MA/3BdRrf8/uwq00OoJ5FLVerhKAxYF3lf++PmK+TAbwcPPAfHPiumgmVka
9PsBlboX7TclgasMf4ni13WPP8f1P4+HiNvc1nPbnULaOfE0mX0NDFbMNBpJLb9U3FyZ2/9pHf/z
K3D5Hck0QytkBH1MymhX0EtCuGvjc56Ufx5NWAk92hmLEpuQv+miwd+CcDMmAQckUVJAwz8fqA83
OszD+dP++R1D0oKPM/dOTZPvs7LX25EqGUctdGPnUmGT0JfER9c+aZE4GN8rPaDyoKyCTPFPiX0v
Bu1sPPBeuiCHiXbz+SetzcoinnGm0DArOoih0e4OYI/DHPnvnz96LSQWwdwQHeGKhIgTpG8OJVDN
N2CUzndo6l11mcGELIPalGnmzRPWVOTuHDrbOLP2V9uKV19DFvLz71gZoiXrxLY51lbF3VNqJvc+
kC49ZID3XTcBS28yDu/ooRc1GMGapceWlu22INmlEurau5+X1z8rFnxIFdGx708cBC5Ng9seVb/P
h2UlGJaUyEZqIUcN1TDrQzYuNIesDhMgxIHOhWeqd6F4thIHS2akgGJANBgJoIEn/rjSKW6cBlj9
lJO4KxrnwhSvLNUlRRKKXmkNs06sI6DevYzV8eDNdhMIkFE+H60Pcxc/+j8USUmgUw3pkVOrirgv
H4EG8CW5Abk5EWBjj7VzQYBkbcAWUQen4mKuJXFPpPvatD10ve/n4FuQ8ZvrPmQRcjnUo3ArC1zo
9vtwbhKOBnLLOwRZdDuc6SmKDyNw7Jc0ST5ewOES5SY6p5Fs5ObUeOKWeiwO6+zp8y/5eNKBd/xv
bPQzHScNUtaps7D37O+pzUFRv+bm6odLkFtQg/BeE2x+2Xjr0GLD3SoOQ31hNa29+iKs62i0pKiD
M79mPoBx94KEEkXl6KrWF97+/Lv/bBvDNFXYKHzvRDs/8Sf90pX5voc6/ucjvzap57//8/gmJ4DE
NH0HIJT+1gf+89DAmO/zZ3+8LYVLtBtqZzMjkFg4qagA1PkbNBcPYf5St1Pi6ODCj6yN/+LUZJTl
1aiRMU1O+FqXzIs9JV46LNQLG9LaCC2iOKCt25e6nU5FXz0QXu2VCn58PkBrj14EcCWiSVaZwdWz
q95tKm79XF6oQqw8eglwA9CJOCbAcSwhaOBCUJ6Zbvv5W3+8rYVLSJsa8lSF7dSdCuhRQI6gsOSG
znJEUXeS24iW/MKBszK1S2RbBPw3B+HcPVUgCiZ93naxQJECrD7XvTC5az+xiF4WzDaaQdg6lbAV
LzxoAidt2Gw+H6iPUYY+FFD+G1zQnNUCenPeqQJ7PXNq8MfANsiC/ktqyWES9C+QwknYDVuvm38C
enEbXCQXr/74eWX8E9mtI6IWmDScPqrPkzqFi0esUxebUwjj8lhMYDVoHzPGXeFhfQDWvLHQI9ml
TT088iBt3z8fhrWlSP77IqnNwLKcoMGbNh10zOgtVOkvWA6sPXoR/ANRbh8hQT+NjAzwyVHuI+Rb
/Sufvoj8pm4ge9pDYYKGX4Ph3Z/+fD4ga4tuEfYK/ICQKzyXheoWmfTBCnXCe28/f/zH+U24hMll
JWVtOiHtm9hXf3JjDfHXOhM710ermJdJ3+4//6GV71jC5ZRgo6q0dU8o3T32FaExSkcCSiTNpY7X
ylazRMt5pc9lTqoOHVXIuDjGVTuT9WITSABRq9Zk1+00S0evyBvyjI3wxRAR+W7BZnJJ9Z7LC+to
7SvO4/dPJMLYE4drjzO2RR80ASfWeWkYga17WIg997LsuqMwXER8w2TAuUagETEblLKK3tnMqhHH
YC7dC5naypm+RNG5zIVP4oy1K70c+pPy2PVoW0HUWP9q+HUXsTBchDXYqe3Z4KZDpjmBhueW39BO
vaTetvYFi6gGtRWMwr4lJzqVP1z1/zg7r+VIeS0KPxFVCCQBt3Sw3TinGc8NNZ4AIoggEZ/+rJ4r
H/1NU9W3dhU0ytp7r28BQxc4N04+7pPE20/wmbhschiTvLfnnKYoZ4lggfuXzwCgVYgRW3LKV7au
BSttzyywKws2jjNESFGfNd0fSmW7DWSe76Dria8aYKBuoOH2tkFixa8x7BFBFS/snzCmgtLRVyUU
6IG7P/+xC+uwWYrHc1oJijUHjN72TcMwI5y9NcORhVXGrMQL0pbHDJKxKLccFgrWfoBHmeA8U11f
9uOP0/bL9Ax4VbgqGfDjZzCR0rn/Ntn67/lnLww206KL5V5RunbNos75qGsO/R7buvZNyeZDUb6f
f8dSAxnTnvXcRvFX70RW8pwDIQfkXti5K41zbIT/BPodz6y8sxtYkRCmMYy5/+CV+XMig59QbLzO
PFtpo6Xfb8x2q9K+XbHYjaoYJiLUKcUDXMlbCMaGeWXVWvoKY86n3KtYOXEagTkTthCHTTVIFvW4
ERdVFqGdjOkON+e0ozGhEQV6EjVUUEt2RZzsUP0xXrZJmTV4aTIxlYCdHzVJjEmehN7gbbi+8OnG
FTxwgUIqRFlGaW03yPdl0O9nxdy/sorn/cqatdDVpkuRaIAGTwOfRo68H8EV0R88+HF+FiwsQWbZ
3dyOMPElqYo8lsvNRHzr4HSVXAm1LMxj05lIMGE1tMNqjoX8ViT9n8pWkJGm32vFfldk3p3/iIVx
atanUXhKtsTFhXDg8pri7BkWHdALAKWCZEzz/WVvMQ7kfm55wgnaKUqq7CUZs2cQje9dpZ+m1dz0
0ocYcxoHcaRPeYkzqH62cQatxwebv4v+z/kvWOoOYz77FG5gWdWQCBtPu5ug44+Bt8Dqrd3yA5wA
8k0BM/12/mVLg9aY2sLrOAH3s4kUhwnHVJf1NUBlr00JSdf5NyyMXbOSLbHdXKQU4a9iYNfp6MGs
Sa8M3OD0+m2WscmBZW2Su3NEYFUZgk8Kbnvj3EkpbxHl/sHQjGEAl6Cw86G7Pv85C71j1qnJGegV
DoF4hE9Jn/yAj1ctEuzpTed7+oeMs9ICWCWXf8+/buG+Y1orMVWMjqbTDNPcXvxk0PDsk6y096AA
WPGGI3i2mTMW4+Q9Kr52M1kYFGY1GxzBLOInTh+ldBfLHDSRG9atTdClhxs7ujXP4A65Ma49CVif
1QDwgpWmr7WeViLTSy8wVgBLoQw6aPv40PXqbrTtz8Yv9h2I9SsjYGlAG9OfUAJ2BeQ2BzXYT1UC
H4UsId3V+f5e+vHG5PeQ3VVokuBArJ+jvp/bd6Uu2wTNejZXxaKd+tk60PJ+ADiWT6Dh8ZVDyMLv
NgvZ6tohsEkDP3EKHqsJ9STqWUF3er5RFlrcLGLrHMg79CysQ2bXL2XJUZjiz2slGM6/moITx0Cz
aA1XfRkjaZIdD/igQZRDX/3logyec57Y+WZu/awIvazU17AScjddlX1z+2z+pXBU3xDtshtqq2Eb
d1zfQLjdHJKsYrtMTNVPBU0K0rVz5kRAVc9qIzVoJbGyBgDECjFvZl4HYLSmnbovVZNvkdxyfh63
l02ssyEqmliBTN11DxQQHUQKJA8Afx6DH52sYbsb0CyAraNllZvej8HSGUXH/A38YL83wcjA+/H0
+Kqghb9TuSrVRiitxHYMUusPt3IGBA2MCR/a2EIdQeWgKmgHFZB+dQgHnbj3c/Yry7LYxgqaQieZ
wU9iUHLcsNH2Itz3mm80sbofQ8aBc+lzybeu6MMjKvbGiyWKwrLYOfS6a+EVa0PzBtrCq123fwua
VHdpinXLJ2k6PRUil/HWDpL6E0VEY1hkdhPqsqR4Ve6DdOyP+omLpN07cS2f42mc8W/9qfiowBke
4JGIquRDbqdYV7LefvR9zEufEPaLMs6uJFaFe8E52zvwltglQJpsU5Y7NxrOTJvaHetNzwGm8ibH
28/KpQ9TQvu/toWExF3RYmWVqGbtw1KyZl+CGRPSXnY/AHOQ31oL4OeMUGQwOnfcgLOcb0c7Lbfj
IFzUTjfizpmcFA5Y4wAMXKmGXR6nVNz4ddfT67RO63JjWQmYMpmj8h92PvXPFQpgPgYq7HFHFfOK
PXGsoNx00Izf4i4638z9EcoLIi3/1ohgViGK/LLruU9d+OJicgA47kLPzHKAI2hC/O1Iq+G7HHLE
TRLmVTvUqfTFplAuueLKB0iPZ/5zOwoATcauUGGHvOE1oNVAapQ9L2AXyq2ghlcv+A9AnFfzjdsP
Bd15hKVRA1DT3suyDdyX6LUWLVhLWAZwTbD7twJE62HrpY7cF6yKn+C9Md4EHetSnPRbVIHwot3B
KFbu47wC+G5ofOhH21rHBz8v+F/E+q2PAN6471WWY+KksnL1TrltfePGYHlXgvHHHswewNRKWd1l
c0O8HUTF83dfSTv05nZ4R06X5lvwyWi7GdpW6l3l0hlkHovtcecA6Chm1o1UdvEe56P/5h9x3Q7p
6V7HQAH4TTU9JZWlrtuaZ4gAdH3UeZ7clbUt3ssK6UkfFmffwV61rjsprZ2fla8IXpCbqQ6A+PIZ
7X80CYDMnh3ILXQpUA2o3D7Yc5k9CmjkiisSeIyvrJlLC7KxzfJMuCOWAjAsUa2Avsi3vhfYG6Br
ducX5aUXGNss92ktuNA6SjzvI/H7DFaAEwtps5blOS3ddv5jFeLQBCbTyDwcZtBXwvRxeJ9+Ok3Y
3MH24Mn64Xz3vw+v+knfxff0+fxHLRztTeu0tOEVTYXvH0gzg4qv/Bj1SflsZWHLwdyS6Zxsz7/p
dPNxM54JFqWaWOJ2USXIuI09VPWUTvFbWmuB+IWDqlksDXlqngWDYx0g+w4113DY4ygxfAbCPLTr
eeW6dfozPNMXubDzWuth0FEJqNW+l7F6zQAOJ9Bkr9mgnX4Fo8ZITuFH4wDlKJHGKneyOXhdsku9
x/PdcPpowagxii3Si0Rh/Yl6J7/NnGwHcPqvyx5tnBO7gHAE9lvvECAt5Xjvk1w54C79ZuOMKGY3
KbOGShhM8NAf75vk7fwvPj36mXlCHIce3ZkV/OD0/L1skyJkHYjxEucKe2jXfNsWfr55VAQd2ROV
302RFRcbLsBuH46kqPOfsPRwI9IDuI30LA04jEoQREot8hdFT7vzzz593WTmObECTrPorGSOGott
YHh7T3PrCvD/W9m5943qtp2j9nXCL7oKMHMC9zUcXa0GAKy6vvNjEibuX9QfrrTTwqQy520QA1Jo
EzpFzSQxV72NB9yVNaylnpe64fj3L2Fnq2btYFd+GTEXTSJByAKXfC3QtjBMTbEDhT/NBLcodiCA
GZZAXpG/TAFdvTZAl55vTNzMtqVT2m0FQ7v7ymvCEZYQ/rPdXbbkmHvMNCHAIwpVRWAdi9CevN8M
IPjzQ3TppxvhnJIxd7ZpViFLhg0lY4CbAS+XhT4Yx3vh1ysr0ILRKfuPuEGIMZM2UDag/zSwqkH5
PxwYRHJFhS+vBmRJdmMwDZFVOQ4YzyR/YKTMIOm17Gx7/lMXhpipf+i6CqdATMmDtsrn7AhKrPTr
ZY8+bqlfRm+Rgiydc51FxB4l2FvDxgJqdmXmnY7oMNOGinb9GIgBhKlJJECVwlSFzo9i/ODTCxNz
GvbN2jhemOOmF1Uh9KiZTymqPdsRsnnYlNgNfEnqQF9EfHGYaStZzMAT2pNDDwHLQ+D3whHwPa5e
Xfl8viuWvsHYn0HhSpVEad4BhiLQTH2bAaUkw9oquNQXxkzn0p5JQ3UVlZlT7ZOJqH0KaM11UVDU
FYyd5W7BIxU3BSRyvy/7IGPzHrrULqTGB9V0N4D2jABAWOBieP7pSx9kzH+GQuVpjMHxsAp5N9k0
yoFon8Z8jzqYXW8htdipjqy8bKFvTC2CaBKriG3ODrQYA0z/5D7zxC3JksvikMzUI6AstisCD18T
x8UVTmm3tmrhFnThCkKMaT7qgYy1AxaeW9m7IvD3oM5en++HpaY5rs9fVhCQeAYy+CCjNRr2Yt60
6aaXgK3FoJeefvz7l6f7gLlCzzNj1uE25/Sod5JHYcBFFR3MVB94etY18u/00JRXhfPcBX9AS1DZ
2o9f2KL+Zfy//PgJARGPBfjxTnYDqscTh3PU0UzeXrPrXWodY1KPRLecAt0WtXZ3xTl/nyArD5HT
Wsk6ULTyf8OF7N+e+OUDqhShIbuyCTY3eBANHkV0IF07Yy79eGMCI4gRx5Nde5GXwlZ7duOwGfxN
ebSKOT8yT2v/HWbKDCYLlXMoPJJwlYYVnjfM4z3IEfOmQpZxo6gbhMrnAcq36AjfLCeBU3DrPxRF
N956Xlk+cK2yHWzf825lQzw9IKhZBDzhFjOCHUujaqoYPMbTXyNK3bLeu7dzCGXPf/bSS46d+aXT
2rIAg4QoFjXwPwfUfJyeRemHjvx+/vkL/WZaeyQo1E0ENsDIto4q/d9wGN969lqnnf71zBRveEcl
Mi40NEoED0tY6yEcugH9NTxWjZz/gIVRbZpb+RCJ8yQJaKTZvBFkO9Rr28TSjzdWKzbzNG8b/HjO
tyX9aHKYu35Wa8qTpacbHTtWMBjJ4WgXSf5J27cKIpG5ec7ZRdlLZio2pAL4uIljHsEVE+CYsq9D
ANFWdoml326sVEyCppE6x5YZUNUS31qZu+38nw3rV5aqpVFpHDYwmVFb5GY4BvByk1N3Q6r7pFwb
MqcjTMx0g0FT+4HbTE5EKoDIaf0J51MYkAQgftvczTZxp1e2pNPHGmqqM1CWx63WaVkUgPmN/DT8
Xl4ZEPE9LPmo+KmQuj4/C043GDW1Gk0rGnvAghQxuNo0A+wNkYbZ0m4ud+dfcHqaUVOvgXh2NjYp
vsSWaajbl1SsLECnO4OaMOJ6KpIUKQAe9X6qboKqASl8KqfdXDQA8MLIGf4MLF/5iqX+ME7luYoh
nGcV1FLg1OxjnsMUUAKFOdVglBRe5oiwT/z8Op3TYOXWvPB9Zt7dJt5AICiAsKm4Jp28kjS5rtvP
suxe8nplPi50jplsT9gsiK7Bgm21sMHrju/aWa5pCJeGljHZO6fjNu6TXlRbOlQVv44DWBqytbPy
Py3if48lNDDmup+7bT4AY4BEIyZhUYWtfVUDYDYk8PB2rDChD0HWwstlDQy5cJKgJsk4czmNaaq9
yBGA4nufYv6seweY8js7e3fVL9t/lOKb3TyMOH8p9qxx2T0/i/6JeU98rKkAKeQI+jxi5VHt6E3a
lu+ckDAHyzqUU3INKWvILX0ztlATSf0HMohhm/b81U6TG0HYvmvbHWm8tarbha41RSNUdxYQ8qjY
iQUV4UTlUy6qGw94svOfuzAuTa1Ib49wvsoli1ICdah2rwE9fbvs0cet6cu5CHJTzdLYA6ylbjfZ
mIUedIPnH316d6OmQGSAPWnalJD8ItkLzZhAifst6/Nwztfghv9CoaeGgbH5a7iP1AxLXZRRd7xL
W5Vf6ZnBGFvH8AmCv89mqlvrukX+oAqbllTXFsXhD6ay9JoMfNwi4V+AdeG06abIYNkBrqcPWug0
/A1mJrazF4gd3AzsFwkpw/sM5sQnJxYMloZKJ9/bJpgjZxTph5s47EnAfGYMdeMMt3By5XsAU637
hHgWvJRicVejcOE1zvgEG2DpI71+vpmXBocx74NSILuXQbFkBQ1cWUUUJPTP+UcvyGzoPx+4L6ND
Uw/hgq6so6Jq+t+xpNY+gQ/WNbL/6hdMftj9OBUMFYmiQnpOkbEPEW+KH8G5Ha4G1YFcf/6XLM0w
Y8NBGlYhE1hh9KsKZDA3f0e+6cUn7lrAeukFxupcQGqDGnOfRSBRbxIUz0o5b7T1fP7nL2xepmpF
M+ANWmeC47m0XFRi1BS+fHBffKx6hvw4bQsgbjq4g1/2uuO2/aXbrBK1jgSkwygudLdHfPRGSfgW
j3x8BIfxng7Nyun4dEaEmhKWZNLBEMDyL8o7FwWKCQwCIVzPnW0ra5VuXMXAbqTw9/GqHuZiNuvT
tS1gYXUxywrjNuPVjMK3iKYK/sW1c+2gZCIkU/VrVGuFz0svMRqyQBmmNeQoWc3jbx2Al1nxREvA
Kpxf5ztqYdSZ0pw592DEBY+zCPv2u7AcVGTJYEZ1CbGYd9nUMZnW8OiShcryOprS6V0kQ39AkUi2
cdOErLxhYQUyU9lA97lNPlLU6LvsvmD1bz32a8V2Cz3gGRM/ZkFj56IcokZVv0rUFYUQ8BH4Uznf
B7t+Ot8NSx9gTP48bZFr89Iefp/JA8q29jNcJc4/emmGGKsz6WaUerl8ijqZ7DsBKx7u3abTuOkE
oiiD2ACiE7p8rbmWBpQRPpqrPj6qnt2oldWtK6dHLelnEhdrJ52F7jBlOQB+2VInNQgxyRQALwX1
MKzPq2DnH/fZYm6p3p5vuIUrhlmDKguZlm0780iWU3fdO/GdhpN9EPQ7wRKYX47pDyj0Ps+/bOGz
zFSr51Ph2K0tI4/fuOrVp9bOtmLE5S/yxnaomW4dRlWDUYubfg16qqPKK9m/Bf1N6TUrN/2FLzBF
SiXnhWIlTIjn+R4lUHSqntOOX5PYXemPhTliKpWgjavhxA6WKo+/ce+xGtbiwQsdbSLCIdAHzoFW
TjRVw76YrE/4G8FMcPBvNbyx3bn+gULFlX5e+ojjtPmyMSJdRRXvUhp1Yr6jDa7gZFTX58fQv8Tj
icOoCQqHpVrtZKlAkG52mpfGGf1H1839x0z749uQzmwbdHP7N4HEfit4IEM9Nl2oc8BGkDzhcA+z
LUq2nvaS3VD0yb5yy3rvQCYK8W+JmJ/XyWsLcCMUmVL/yWHDdIB75bAddeNfeayBR2eiuruy8uBO
2nNnZXlfOLyYug0J6K+dF2yIfIFwMKZf3jy6ge4+fC6H+7GOkV3Ssrw634wLK5jJGSYWbUtipeAq
BMl1MejtkTiBa9tlTzdW+qmEMxuIFtiqhvKJNfFBJMFdXrYflz3eWO3rHKXmnGikfRDQq+tym/Tf
S52udMRS0xiLexn05ZDwBNKWRuUhnG0f3JH+8mJVrmxWJ3uaOGZqZhYFL2oXNWm5osjiHuk0XpiX
QahRu0vbYeU1J2chXmN0wiBR81zmtYxgfPRheeWe2XpFmLr0aKMD4q7IpdWAcgRJ/jet4CVK1pyh
TrY+frXR+pO0gKQJ0i5icgZH30nsK+7CIhKO8lW8Ulex8A4zN9NzbnuxdcwiULZJreDKl+1jUq5F
bBZax0xS1I43peIovVCTezUHzrbj3dv5kb/06OOQ+rKygsvYBEGZYJFo4W2SwlXxzQ+abCUAcnJ3
I46ZnKhZAydklQ8Ra5MNrapdh5pGUcAOqr+IvoVXHLvkyweg5NtmrExLrAwwbtZTi3L21bDyUusc
//7l4clU8s5K8zLS04sbQJQEU+rL2t04H3eQKegmFR3sq7o/uKCzEabJ6bhW37E0II2pOg0eUcr2
obpHmOVuGKf8NVZ5HPU1vyhVjoY3pqzqtNe7KN5HYCv5Zvf5dsBUC+HSd9H1BC8wJi5gHzlcz+Mi
GiZ9m8b61a/635e0PjHzElbVDbEFWCgkjQBQw1e6XVttTo8YYiYicsAprazBk5PSCa1khFLnojUG
JeX/Pxbb0YJ7pwJWPk9ZhMtOZLfBm5e4u/NNcnrEEDMPIVrXkygKwojR9XVlx28wz9qmU65XBvzp
PYqY2WIYpipe9VkfxX0JpcMfeM5dzRX8tRGDLlCsd9lXGBOWV23r4XTTRVbf3WsLkobK/cjbtcTf
UiMZs9a2S1hpN7SPMuSztHCuc31AiGTlJLr0dGPSwsAqn9OixppQVzBjJYAzw4/31iq6taTr0huM
OVvBb0q67ZwgniV+phkuaXb2OdXVy/nWP73cEzOx0Oop9nSFD4Bk7QHOwlmI/N+dC2tJL7uoxo8Q
M4OQ5HEJ7DlYH6l7Sy15BaPX/flfvzBCzWyA6IgS0MjraCTqBSz0feP3zyqZr2Js5r0c1whkJ0ML
+AJjInsureMBBewoXXf/ppO4acZWh44rHlrloQazhLEx5Klh668G3Rb63TRLHGum3CAedVRj49kM
Au+LtQYmC2KblZnnHOfAf65R+Kzju7/slTmg1PkwtwpgoqF6ymbVHxJdwpI9gF/zsysUNofuabRF
fZS0ZLaEjd3xlNRolCDadQAX6xjw4DGMOUNZF64sKGxuOsE3YizkA9y/m8/Etrtpk7kzaAm+Jkff
ixTYfb9kF67f5q22wlUPlP3xGFIaXglQwMWUPJ8fXwudYGI3HF8EfuMPUOdaDohQ/k2jvacY7I3z
jz95Hydw4vj/9p+9LFDFbFcR3G3fUzeAoWR8X7ZeB+tQ+My7NPvt9MVFASv0tvE2NcFWd8p5H0GN
NoV+Rd6QSYNAZVyjDhwfdGo4GUvtbJMJOAC8QNAnTx7K7JKrHn64scgydxRWiUqNaHZuRfa7y27V
9Pt8Dywsf76xuhLPbn3oRNsIifQKsWCVQ3IHR3sUblDC5F1cant7/lVLrWOcjRLXdtnkTX2UTH7Y
jPeztYZtXXiymfLwe8KShuDJtfzB2l/u2ta59NzjsP2yPAAWndpDjdE/O/Uu7cWd2/OLbhnEzGZY
QZwXky/6qJhHuHcH+TvSGFdMpHorGr053+ILs9cM+aes9+o+Q9Fpa08b3DIfgiTZO0m6EuBYah5j
9SRyKGsqkgwn0k5ce8NU3TbdvOZg+49ifmI2maF+4QaS9y20j6TsvGsL9R0oR7Pppm1znDSmUoVi
jjsrtHwL/mZjTqCJgW1QwXMvhCogR9ZrHj4GNmTbxici9GO36EPLllPoIZmDShugwwJalCtHoaXm
MGZ/KuqGBnPbR7aqqvcsD7I72JO038/35cJENVFeMhUtdHyJPgTIeiBrmCQ31jDrbeqhDIDltdpd
9h5zQZgyUbYpNpNhmnOUExd3qQjep7x2oScOxgvfYq4FDcLdOJP2kVc/ae9PmdYb0dw4dOXesdAV
ZuoA5OFONxaGjqr/iOwzgI3b+dZZerCxIlBiDwGElH2E7C0OARvI4y6bq2bMe5zxi+d6xoLgl2+Z
TdQm48lzFrP3y365MTpnac3/rksRteFbCeyXXLvzLqwy3NidUjhzZODGDrAJ2DW4GWVShG15EcYa
RwRjPOLYN3a1XQ2oNfN3kIyHru1sEVa6rFWMcegT+H1bNn57XkAaaN2N/UXCMWj/jyfpL3tHUBHL
muahAkzMR7B92sxDs+uy57Fc208X2v0/Po8VwRFZqSHiyg379JbUeehNK0eOhYFuAqaaxJ7iViss
ZgTW09ODrb+db/GFG4uJl2rdqal5gZtEY/UHlVYb0jphL0EOT7cz6EPn37L0849t9rX1W4QeXI7A
AyyDXlSmNk5bPp1/9D/t3Il9ycxR+K4e6mzqEUSq44yiZp4AWSEF3Y6t4tupI8m2l9rbAj2FWIEP
g/Qrmzp8mydNtk2dmlwHSaUiB4WSW1iixbsad6nIamv1UqRzC/yFajdIRDKQR6R/z9hU5TBRdUjY
i7rcx0XqY6Ukw72X1cGV4zZi55UJ3RZlgJOEIJ/nv3Nhw2HG1LAz5c4px3bGmFduZJruYVv1ylLp
bFxc7y/rKLO0wqug4T8uqocqfmEo62iGtSr801hHQkxik5e7VjC7fXAYIOj/nR9tsDb5H/UhnLC4
zz/cCg7BoVhprYUBZ5aMIpJeoQ4SL2tRs1GSl3he4U8vdINZJwpKB4j3VYHRlh185PRbVoaxVYTl
2G/Pd/RxRToxns3st19lVtY5bhF5Kvmtevs27sA/tByQb5S9S5L8RjXWXVXEKxNoqamOf/8yN9ti
oH0lMDfp9EGbm2Mh1/kPWVgQTX19NbltNzCsWbVfBzvXUX1Yu2q8KSHjWnnFUm84///bm6FoG5r6
eVTCLrNn5RzpZlR/GcTad4joX8RtxdA1Nr24T2fb52MVafhkjn1wk1H1fL6RFr7AzHlKeNK6fgYk
LCwP3LAI1Iuq1aueya4f68suBsxopbbw7Qk4CxVZLHtkKv5pOf3KdPgHCjwxWpnRNJPCttrzpo9G
P5g2LfxkdlNbWBsGO14appQX8ZEEVG00cbudniuwaEXm65ADtbIr0yG9ypTq3jhV8tbLBIHGovHD
KhU2amT65Kl0WfNmM4chodp0e7RKs++myd8iWVlHWIeTvQhE+5YUnTq43FEktEBtSjfpSORf2knn
ZW7afo/sg9eHfcbHBxlP1a7vRmcHQhwsfHDJc8pvtmfF5VVfcG9bzpV933ekvalRmren0s2fiErs
v2WS6G9DrvsHB8+4UvVch6An+tc4t8RhkLnsIQXKiYC2yvTaIfd4mD3RxCaaoSZIpjkEExSsG32V
pKN+g45g2lKKmymJZRG2g+ZV6AQKcu+LhqUJagDqACbIAa7aYzvkx8Jx5IXbW2cefybdmkJlYeEx
0V49TELbvsKRDAbJn4Kkv+bEXdttFo41/+E1OGTiVT0XYByMIGpb1auc8wgC39eh03eu6i/cMM3y
IVA/rRKmAV1Ex2Q7ICZU+fZlZz6zcEjXqeV1Aig+eOBsNfmw48/znbuww7jGiu/IapghCwC4hU/+
H0CCxb4XrIj6ufAe684VmzabLNRt83Tbobx5f/61C/uByW7oUWjFc5BXI6t2dpMq94nnhMmgVobs
0gHDNKjsJz5xYSP9FOu+SjZ1Z/U7VXL/bqRBdq1jCdNfm4h94nfyHvJK70FyEKULR5RPU1on9zlo
vW/nv/W0QIKQfyHuL7tqVrSBVzAP+XYXHl59SfI7Scp6QzkZridJ+dbCaryrO6/e1YVb7AZhweJm
GMuNS7r2R1LBmq4c4vz5/A9aWETM/H/RwgBwULmO2rxTIdWIUnDuXLvQz21AlwU932++9ZX6ff51
5F+vnli1TNRF2TgJyekxO123KXgvLrsFQa+DlVnTzN9tW/U3TRp03+y6B9PJ8fhPv/BEvIWBmwUJ
YkkFZKlljgtm4Xo7V8CX2o675kY7ZfzQBbm9tW0XLm9D0fx0Uq+/8+vU24mZQmrNbZo+xGTI9pYT
lJ+615CkYeESt/AVrcJEz9lDpifrljYp2VuWNz7aXeU9ThJSlnHS3VU1lpNCFsfyt0xX00daBe2j
rgXbqaYa3mMuxFvqDeI3Gcv0Tra9DxtOmFaLaU6asCAFLC+Cen6hNRiavGvqN66RJ04wKv74lQMF
QNqS/BlpjnEzlMB01TOKe0jhuQ+gHbowcJ+HELfv7J51Cd+kXQJRV90hlCZlll8h+iwAI6zvG6Dr
3oUcyG6wuffRU4m8B630vtLc2na651d9CRye1xD9fRZwWIctHtmwxmabqfcqYBVLucEtUG+U6IIt
KSbsn24/3w2pZ/3xYuZcpZzHW6vi+naAFysYiWj7UjYguqa+vSnt0ruydGJ92oqlm4CxZOtktNA4
36fOuw8o2n4os/rNq5kTTswGXp+j8AcD37kGBjTZ6Jx1m37M0rcuh6gdgsjpERFBitogIh9zF/rn
LOirK7dyqy3YMvGurRNExQu3S0PXitmmANsykm7wt6374SqO82bLed3eyioYrrzeo08oTSm+z0mX
/C5KcMRKyMIztGq+Vii3sJf9Wwa+TPfBdd22gS9VNKS2uHVY496x+KJScULM2ixCNHHaDle/wKke
cKsNwlqKvSv9CzMxZlUWqtBV05djcAgk1N4PafXHn1YOiAvnW1Mxb0sYQuhJwoECnuss8MIK+NHR
l9vB/Xl+qVlqeuNi3AB/zriNlQ3KE1QGCVAxMaPYyrq5sGn9pyxLYGwBcKqjjtlbnzJo6QD1HNdc
nk42Dzh3xo9vrcJu1Bz7h8HvD5afvabZ+GPK4kOWVpexYDwT2ANVo5sS1/EPIrvJqu+y+DNb8pIw
qeOZJB4bVtbe6AAP3/fzjcPT3cjjfetb2/N9u9A8jpHnHhvU6Xq8By9sSD5rG2t3rW0Xdj/Zd9V7
K9ej0wcHfMTx7V8mr+vOQjOvRnElgQdLPFZ7r2rfSFV9czug54rxgWfDq+uiMMyysb1ImT5mYN+F
Illz1Th5XsVPOA6/Lz8hSEfVwK29QA2dI65SK++2ReHJB81qa5sisX1FtL92oTg5Y/Cy49+/vKzz
RDO1YKUdMsvv7yB2mzfHj3s932dLTzci2yVPpew6F4xM8tGrF9n8uey5jvGr56S0lC7ig6bcuW+4
nYAzJYb9+aefnOdoE+Mei7hf1lhT20V+oBVq0IHADlVnxXczLaeX8+9Yahljslu8dGOfJmMEF9/q
Rvd1f2XNvP190dNNJI8Vt1XjEIxi3jH9GOCKc9OPib7w6UamRVvTJB3pxAdkiRCmK/t7WMWm2/M/
faHxTRqPXwCU6wcewjijj7CzjPnNnNj/4+zKliPFte0XEcGM9MqQmU7PU5VdL0SNIISEBGiAr7/L
5+lcn3Y5ot86OroxCUjae+01uHon2fbJZOGjP/FujY/MtW4IVHuOexQprKgJ2+pOfSKG+2D5vo/E
zlINPymT80u/g7KfSHgBi74vyl3JH5AEQA73aXDJRz/k7eP6r8Xr+JbQrfc4IQh4vDl2pL0BPfyT
vfCjq79bvH5MkzESI7+kSlVuOyoQyGTxmcj+g+38fZ0RcrKFqGnNpR++kXAvY/7DxLoy9P7v39Hb
M/ifniMu3hcbu/JAL2fqLkGD06g28vEZHE0AJH+//Ee3/279okguIK6B0fmgZTWsS8n1bQxHivSz
RfbB039fbOiYUWhtTHsWbniNJb0o5uIp7bvff7//Dx7P+x5Q4dl0C6gO52R23ZXRIYIrNP2EQfHR
vb87qpEoR+M5RBSN1OG5yIPvbEzPUkCt8Peb/+Dhv+eBgwU48d3Dwp7Rr4W5xGF5wftLZbvj36//
wRJ+TwLPe3gZ866nZzXCQMH54QZAcEnXsIox0Qmm4Onvf+ejl/D27/9r/RrpEVJSwLtw32DM0k5Z
fB+uMTv9/eofvYV361cHsrPyjbyKEqIera0H9TsXL3+/+Eev4N0JDEYmj4thSSH2jMtw/eVBZ5f9
C0d05d//wD+CFHHxng++dlk+0AB7G4zUWQU0gj7InNnKyqQNKpt36x2c8pe1ToHQfvI3P3of7xa1
nWDixTUiI3S2HWmq7kL1ryYrMXIm371qEk+yR2bhWaf5Xi0zUG9nosPfn9U/33f+niU+9XxYVYuq
PuDkejPqJTb9J6fZR5d+t5S16WW664BfTprGV3PAaDV3U/tJR/jPnyg4fv//qYzKudDCH+HcwWke
svBqhRbPfaoa/ud1nL8nicNxXfO1X8k5VtNPlf/24ppFCAqAfxNI4v8uIjKn71ZxAM0lgDT8FThL
4BgeHqVyx13/Kzoavpx3y3iITehD+rYQgse4YzUApJLCmcC6T17xPy9lJAH+/5cAIygZAQOCCG7+
EcAA4aDS4HJwwc0i9s/olx+96Hcldae7pQfdi5xD0PXdHp6W8KtynwnWPrr6u3WLcAGfzl2Aq2dB
mc4N0RTZedW/WlzvGeIiWuD8b7G4kBemy21cfthk/f33a/8j+h7n7zniLTiuo3SWnJFqoEuoKCqi
jSrhzX5hE7APivaqTeAuKPW/S8XJ37PFHdIJwgLEh0vfmZpsqN+XLKlzIj9R3v2nTv/fuit/zw0v
nOL7YKy/HKZgP847QXfDmH6Www4odwW6HFC5HNYFZUeGtINntLsI7aX9m8tkROs5c8i3TrclOg3J
6BozxjNcCqL2s+Lhgx3tPbE8Jj5oIzTCl+CA/ELIneBlO0Tk19/f6Aef4nsi8whJZttOEz338GuM
/DdmX4L9kzP3o2u/2wmYbyEaC+FouQURbDwk/ZHDIXLCM/x39/5uIxhtwhK1oBwpclhHbV+4euLr
J7S/D7bi92Rma73gcDpBz7WbEtFfB28uEfBRLptq9GdZBx+92nf7ABJz3cC6FkUtNc88DC/DiX+y
SX5w/+95zAlfZ9FheHQOluCrpdufOBZFWG5zZK4i0/KG965r/v4ePtiQ/ydz2NhIjU5BQT70d/Eq
T3OXwxpE3A7Fv3OSzN9znGFKO/luCHEymnYvF9bD5YCCWB4h9g8GcfXff8gH7+M9yRlRNVnvoFJH
QkF6GL04Rvtnp+JHl35bI/9VOs/RXvQJIILzbFRe+nlnDXw9f/z9vj9YaO/dRii4hwu1OK207WoA
BOdC5A9+/3d2Mvl7vnCQdO0c5Qhza7fxLuiDqp3RHunpJvzsL3z0tb47bqcwTmaZbHAiI+xyaE1S
Dy6t9xl6DZFIBVuANP3keIzIf3iw/7DlF++WndxtloD9gLFLP8dNzNrsCTS08MK1Wh3jaZz/LLab
X7B+MNYB++QoEtYjpCcHfUMioOirjLKsGRHmJEsSzsE3Lzk7Uu/7B70MyReLLBakabr1xLa2v1ty
0l3lrTBVATrL5ZzI7lqnKSw7nCJ1ONH9hotsu4v9zI44XiWmgzYaypxOMFNYkR5Cxij6rTkVTRxv
SJDi81R3VJlXg+CXrbIBQ8sqDH+Kc4s8d4v27HIb8rbMfGLu2qBnP2XIivXwlhNT95DEn9e5Tw+F
iNkfR7Ppi16D5CAlm79SADJ3yFjz5wWs5Aue9Pt9ABdDWq1Qt1w4y958H6YuvAjH1t1yzEYuNZwV
f9Fg6Q6U912t1r5/QebM8mMOivCK5cSySnE38AMG9ha5RdF46cc8qaF7An04CP39aIP26z756EeA
Xr/h7coeCqTLqHLoegFyNChRpWYGFQ2jCKCGt0NSZT5H1liwqBv4qiBkxRfxXmIFb+aMH763VbZH
4VQPnC0NshxdiUF6cKmyLXyEZAr84py02VWxrNHZFnQseZGRJ5NOQ9IUasLscmF6PjBGigNW2CgP
4aCK+ymNtwRRLskq6xRmojdRu8SkQvgU3A34bp/zcNofHSQfMMVoI3wOnT7MqTAHcJvlQU37cA70
ZC+mjHVnz5htXCxlA4umtd78OtekjxEKZld7itWuz6Gc5ouYmLgRcMa/b4leXwyJzYqnIOLTVmCY
tiOf64R6JC8h+YQFAj5YCrXZ4h9okhb4buLgq8R5dpSexAdSxLLutEyPm++zKhCWlBj/+l8Z6ecr
gYi2L7kl43U4C13jGIEX4lpsL+1kZWVnTA8il9gDVFbfc5uD+0XRu19PWpLGkmyq1KrF7wK45Z0m
Pqtx3JirGX/ukHpMyZENJ8GAatEWTKm9Rf6kgV0I8un1YqfHKLeuKjq9iTeXyf26WybytfPwQ4BL
PLsTPphvpz6OarIkbSW51xi7w/xMUEKbNYnWL6mFFZJswZGWIRmbzjA89NDYpuhxFdemrurwJq73
MImu8iVyBwNHVby6LT+kfT42SShhKqiy9kZj/gQiWASaUtLHpzf7h2/pvJAyHZW8YkymWIyLuMpm
OJvsDm55kWrf7Kj74iXcIleFURDeu1jMoNSGiNRTNk/uvRrjUz4V0QkOiUvDI7vfCAtAwsOP+ceO
GLQjHdP2GJB4beYkXb9EyfaqkIx2kc17dFy2JTz5dUvLONz9dUCQa1YmEYLIEJ00norWpy9kNXsz
hfMQIaxhluAN+PRGoYCuhg3aj5JuWV6HnP8J81hcjstMf8V0yMuug+8mzK47ehCM2i9jv35pd8LK
Iu0OWbbyEzjEEC/awGVfhs51v3beTRWTo9/OY54vZ2OyoEqDaIJxIt8fYf+Sq4pS12KUnox3cTqo
B274ryCP7SHsi+lBT0ac171IQE/LQ1aN1iSl6scJMSk0uSmyEWZziQaBNJq71wT/dEbFUWC3G2xR
bpKoGoEIQTlqmtTdNL06wYMLuOvuXybIz566yU5V4cf+FRF1NqkwWei/Ux/v6WkZLL/p4Hx0hAEn
pB1qHqdHcLrGC0oc+HyRG59gyi7Bcckz8G08/GTifFu+J8avY8XWYLrJDSi1WGT0dzb3QdmjOm8Q
PoTfG7q8XIQATcLyrPJFkB+YkdHJMZfUSR7GlwRy5EYMog1K9qa59RBAgDzQFt2RiVHN5bLyYoY3
bc+qNF3649jmw21biPkSdnF4kFEbNbHKFdL9oui8dZ5Vq0s0Pl/a33ZpRh73PVCPzojtOdITOYZI
07wixPs6JbJA379ux4xAQlPRoLUlA6Pq6z70YZ1Lmh73ZU9Lt4AIu26TfN6tIiWZcfdjG8UVkmBc
uSc0e066RD+IbVobOBGvPzoZAFpwSHE4jXN/v0rkv87xZI6zgkcOGIahqefdrWUWmaB5I5G+5C7p
7yK1psfOja5eitRWPID1ahcacY1h7XqAXLe/2oS1v7Sa5A3Bxn9AJNP4bdy75bIwQzpUmL0k1/Aj
Ci7skEwnfBb4QkgmLkQXjweH3NNG6DCvstkZGIFh34ZdslurzAlyiBISPk9COAYXHJLdG54T6G2p
Cn7Bx9Fca0jtbjOnI0QPpvsNc6L7Ap8A8sLCcUBgmeLXfe7yI1lJUjvf6rOJcAG3a4H9ezZwh5+X
cx8xR8sJZ+9TESRILMzb9F7MC6gdSzw+bmG3g/FjTbg0VPftV0l8dJ6AUSMLkfNjIsTwdXT5iI05
Qxznli93oynyioLJUbWZsaUmuzoumqlnqY05UKL4l3Qbfi4ys3lti2K7ghvJ2hTa2icUE1jybcTY
xZY4d5EinBFSBMg3aRV1BiFaGbbW/SFBp/WKYJl8bsYRsmTIDx72Qt2MjMIdDkGUI7ZFnqjSb2/q
3qztk+g2E7LVyHqY/WGgnfxCIRI9xyLA0pqlOCVFq+eymBnMV4RneXe9IDR1rpBgYu1hwfZ4CiFD
jys64/TdjZzAyOWheAxFFNUw70N65zBGjxOP01L6BK2BAB6RaOiorczGoAm2Nr/fpyhssG2FdRc5
9ycki2qSbfT6dgOJs5TIvYCIqcWQOqPzL7Jnei87wf1rRCKPxNmoT1KcbAMN6xn1z4sOVvUMjwdY
DGkegw9kLFhA+FoQJAPu6VBFW9q95mBxVYmK/ugx3B83KyloDK0hppx5mMSVcxnyLos5U6UeJnJA
rhj89UjmYBkQmCO2QqRbTsRe2CnIK6SuIrEBsoDVVJEKutcsoPxSxmkID07tLEKVi6kEdZkGtcgT
bIlbUVz0RWGOCCTcby2Z6DMiPcJLQNWwnR+NqxSWwi8kWPJy2zSiOKxG7KS1S9TwJefH3bNQV4S1
e18rhjagtCmCYUs2B/4u65g9eI0IOpCZMFJ6y5Lg+c4PG0yEz0bkHGGgScdvc9JPlww8hacUvGVa
9n4ObhIkE3nMoAZs98kaxM9iEsUfA1rh95AaHL9wmFzObEe9PAjMtKNQjye7FjGKSyLvfOHGI/hd
5mm2+XwvBhwgo+dJHet0L0qhc2g0RtrvBL624f7kpEDgKtIzx7EcM2vzs+gQEq2x3p4XLQYY6g5x
3IBcLW5JHsJ9TuYivi1EmmMrykeXNO0ugq+x3Nu5kmxK/nQFArwTP+sbsDowS2P53rhiNMiujQZR
IbCIQGQKM+4/qd6WSs1t9s2sIoU7n3eNTIvkcSWxv+FrG/dlt+0pAk471f5aQObOThyXgoN77Ki7
BwNmlRVZxvUQ5Po0QBwKGTFo2w0MAJcjaTt+GeQyR4SR5+FhZ5QiDDWO/d0iLLjncHk5INFvr2Ft
izBeare9GhwihCqZCBQz3jP5GJqONUbv+nb3Dqr5dUfwaQlVrr93Yt0PEPkB0oIMZngr7QP84wyN
TbAvM9ZAyBsY7qBommbU+LMGUDI6HyMARPPzjDMWNv7aYIdjsPXMQSRtpwdk8CC1GBTt8DChTruQ
aYgOk/Huoit0e8mYQZNj1/ZCJ1FgSzoGYeOjGKawfvCNzqS8hoMnO+PxRpWHff8BIgoFCgyIh7Of
2qNZcl0uEds7FC+hvpqjCK6PdBWnns7guKEi/eZgyjJfkC2YD4Fg070mNG6WzuRXQ4bzApwH8Pn6
Zb2Db4jJy1mZ7FKFg7slIUzxKr8M24lploeYZSNuOMh7EP53GC0XUYCUNxy7z8G45tdposYOyqtJ
HwfKs0PCjMPZjhKklGBqVHOcDTDa6EOEEtnx6FI6P4RdMH3bUWSfpr2bLm1u4YeJCmysx6Eds3LY
uJ5qPu19lanQvXbZXLxohTRmZrJpANvL9bIENzeBJR8cuGk3Fj+5k3yBISxfqn5Eaitqu/6KsLlr
AmHcGz0pUrRi+4p/wZfuOcx3cbUHovuNHODwwHirj+MuomPqx7jmhUnrbMdLAvTZ3/kB7NTGqS47
sDhAzG0+sWO6RNkV3RB4J9kYH8BQ7dB4jtG5CzPNqjix0zNIvPoHnIPSV0FY9h3374dqJCr+4ltE
WQcQQCIYNxZfZ96FFpz+MD7oSZs6DiU9pTxbX3IVpReBVvvTHPqa7vvmSjMvq4EVXBH59mLphXyA
N2Eb1YsYGFxGWGhpFQetqvt82A66T3aEOfPo7aYmUP7Q4ll4hFAlTgwnwa0kC7kP4Z59CTqGIyBj
d9PVXLileXN+cdW8djPGr8HAXqfREH7UdkIXw5xC15XMda/03DCWZGWI0GJ08NRWtGAhClcjvoxs
0d+JQEXaxBvPilso9MT8CIZ33r/2mGT1zYCmmVWh0PsXUAXiSzEN8anYqS4pjC6Ocu4ybCUIwNnn
x3wibeNNnDUqFYrVE5XRBVJCV0jW8BB4GWmnfmBaIJEmY9aXrBjSGjHL6QUqsUVViZP6abDD2pVZ
sOmsLDBzeUZEcdbXnckS4CETjc7IsEauMIS7+WlBnh7MlNGOHlba/ox3Lu9Qq8xlV2x5XPugc0Wl
2ejTumtPBv2BvENsuFPVnsJXHHHWWruGTqyndas4jNeBav1u4ZpwcGaiKGw3IY90QCYEZJMCdtrr
8ly0osdvi+lFEuzuR0eIPQ4bItwtHuJDTLfwSY/gAK9rmmATyhN5KQH/lEYgWanUebtc2HWVNzDz
gLEtl/wAolbwYoT1Z4oa7TyGtLsqEJc0lhLxSQfnyFAbsbITbNLFsdAZv55sBLAFUPqO5Oc0PaYJ
HJE3up93VNslMCAMCrtpvxnRG9WJQwFYjqAPn9JgE/ga0RdxELakuBZU5E3ejfMxCJwt+zVniKlg
/tqbzZ3wARdVtNupoW0mrtUoO7QCBT0u6WzLAp3sKxSQCDCJNn6IRaTuWleseL/7IBrs2Y9Th1Yp
ptw9Fhyu3klq0lPawlKm5Ss5SDGR25m28YWJ2xYeo3sKSvuw+kaJYj0TLOEV1fJKv28ZlmmplSFX
KmjpSc7GXO8EJCi9WvbEvNy/o3wcX4bA2kpIHOE13Bwi1Cd29DfRGMClHIY26wszeX4rOGxIAgOR
zoTBIU5o4EeHHY3pvZGL+U3hFkTKogiLn2CLB6a06KxB6kYGQJW3GXZljRZpKUjUYCNG4vZ43UYW
4JccfB2MAjiX1jES25lo2nBE4nMOJgNmOzy9dD5MattRe8ggGQHOmLBnLQuDed/g0Kj4qXsJiWD3
WE1dyV3ErgqedjU8vOGcBmVtE7+1ZSX4ZaNHbitvazSb8XmJEixFZebJVgmPu1fUUGED2lxxXjav
z3Tw0/UcSH/SclY3SKV29wXMGY86i+PLuejVFU+4+IFkeQrJWEiOEWIrENs1+PYIKLG48F7GELCP
7jXaku1Y5O2b2CmZhhsDK244dEXLQ94v2XPPYWcxdiLpK8PD9IxCMLxQgcX9F1aDYg+kdQ62/ArQ
enzOxy2DoZBjOPBDc0LomYN/+ACPd9lhuoeTQkEwqoL8F/UDTs5WChxs8TTHT+GqI3JyoiUnoTwU
9jCso027KkgE5o4MwEAKPpG3rm61FTpk2vTG+yss1/VIRrddU72MoNm7/c8yp/1x7/vohnQp3lgR
Q/Y3mz19kIbMl6r3GL5zKDM6KFidh9MBFHPVAh/Tb0D+0t8wrHcdwDRlMbyBsg2qQbAN3FIUJTTI
IAWAWN99g4kHe7QqWrM7rpABUmdRN+eVyp35U5BxeAIuVlz7bkldTWImb/la+AMbIcGQew/P215l
dzaKCxyYXP3pIO14IBqSvNWgu8F8NFUNsWRueDrqJnSOV1tIw6skVuTkp1gfJlD6D4pNaIUQ6gcs
lGrytV3YfEKVM9212EgbAsLIySwK/P8hLc7TYsnN3np/bPNEXyRSy6fYwFmpXDBzeYl7YKYCfXvj
YHZ2WnM+HyFTCa8MCf0pBaljK3vY+lcEx/GfII2RDzVuc65qULjju9YTcQoNQ8W2SXTwJeQoCIWH
8ZsuuyGIzv0MKvGSROMxxUO99qCOQNUv+2EsJ0W6mzmgPXLB2XJARRi/aqlaW3cLTdDDafAMBrU/
7ImAOVqK/FgBjyvINJJwYO0RCnH+k6CGOpNRFCmSv0Hlh7gk76vF5fnBZeDNDl7s3yc/8wg0tnw+
WpvFX1rnVbOb2DgITRZS5Vj1D9avaA+dDL8jtGir326nCnZsNa1Ow5LC7Oxkgehdty63dRAN9Bdf
gz9hCMGl7dftWa3ZeAjopF6k3eLXWWfqNlF++2aSAcgsoUuz2F49TygyGik6Xof9VOMQq0MdUXci
mwuOHgT/9GTdFH/Jde73UnZGbfcdD4HHrh7OMxHEuSiiMBF4Lt5qsy7oxjOKBNJMbhxrF1BkISDQ
uopytHabZxNSikayP5l+pSUPsvBHaHd6Ee/ReC8REXMF6EK+zcrJAa0YPZkW9ZliANQ5zrHjJAxp
IinEuUeX5yrwb9Jj1ovpaPfox160xcMUjASnH34N74DW+UXwX5md+qsVeNolx9byFM4sqEwnchx7
rbmZvJzrBYPAku4rKoFJwbMAbdAuia165BrCML5QrxjZDtdBgu068Z2vkMKFFJ4JCiC9cvZdwvOv
GTHTuFZcYJ/noFThDbJpQzhNz5YKeLFsLNJqakfH5AEbQ3vYoYpC7ZrI67eoM1S9qAMfYzhlnHcU
TseJy/1ihPinQiuGzsMPC0ps4ODJ1sZHZtbssQMBoEbVgWPVbKzp28B35RoUtMIABMEQphffdr4M
ZdxnWMB0FFWc7iiIOscb+GlFVaze4Hvtv9I3ne5CQ44rb+Krn/rldhMqeor27Kudg7Zp56776tb4
j4eRRzloK+CqTSKIfnia1RjC/0FItPu1xh0AOe9gnTVS03DH+62Bg86O5wFgLiz3NATSS4vlQBAB
+rJPYn9SG9L8qsEgL8voZKDlkMNlp09yBDYZWkCxjO2yKABDp1BRXlge+KsOlMeHtNuw/NeVP3Db
60PchuTCoEppcIzJ63Al7S2b5+m19W4/djyRxzkE9zVFHnRtFU5CbdVeClQlstxRvB+KqMgP/Qbo
DwUnv/EoA2mdFx1Igy1yZdI5oQfF47iyk6enRBuosqKFNEVuQMQQKRHlvCUvGXMeVngTveIposxy
eDTdz26Wl3aYOECWAFlaeqU3YEUsjYGMqeaIcK5Rrppju2oc4LYr4PXXkv0LasLsJh84ktU9p0Bb
YTHo9mxbYVNKZRWGequ6zP3oO/RvJRwYsueoDx9TT8almSU3f2iQmCoON31gRaRu1hiI/ZAP6mu6
9cV5283WZJqIOl+Wt88L3YlnqquZ4KSawxCauABnVCoZ+zbm+O+2eEwPvA8TVrp5NRd0ayEUazF8
gt2QeWUsDU9d0NsDptJolLpZ9Vety7AKgYOWPYFapSDrK/YgAAXtRGsh1Po0cpodLMCKU5fm2T0U
Ogl+yJs6kQdJBPuKDQjp0WMK8LZtK1jutkMY/wQhL3oJlja6bdFJHacAHiGtscW53zGoYaJILuMB
eDSmR3ONvIms9hsmnUPvXsZc7TUqHVzVTvwgAx6eYXqsLuK4KCoBbBsyeepqatla+WASdSuIOfUR
vnovARGUG+rwBxIofoRkvb30boI7PN3leeJoJbPB0Ys2hZ3Jtg78acrHHxjByMaJkTV0TTvA8EBM
A8fCo98tXqsf+FzCJ3++wRca1QMKkYttVBxKn3w7t6b30A5Oe72t6E9FOxh8xam9mztpj6gvSIG1
nepaI4FiqFFZbaWDEPTUzmw92xQDV3krwS4vyk6T9ccC6L/S0kF9aDJZnCOSLEffQZaMseWS3YFI
zHoYYEwZOJpu+aUA9N9myTDbxx4Aa1cyEsdI9rRYmGGv1CHlkfyOkPv0kvA1uo3HlZ2XAtSlyhmO
SRUb4LUPVDsYcQcrDmyAwHpE8HNkMTtTBmhm30lRZSJCotiE+qThKoteCIU2koo9XcsZh9FBuj2u
i9EBMOyxI9q2VfkhQATO91gH4wFU+qFmHklTCuXhV7fsGYhOmg7fWSIn2wShEkkDTd/6E4KWaW/G
PoTODyl65zzJ829q5fLcFdL/hCmyXcq8k/l1MXfRHe1RVAKpjK5hSZLie+6HEo3+NWNFdw25pL62
C/7vkmBwltUSe+Rcpxh4X/aMdEe5RqNokk4up2RZUO1gRjVczAEfGrbw/sIrtX9b+s34apSzbtwU
ue92LNxX3+f+xukuPQRjHh8xmcphTaiGaz3a+UYkTlzmLE4fozENEKRnnIEdDpoILPf1qOVCr8ZB
bPd+X2mTddt2jKY+h1pCCwCWS88P+7KiP8fuBIhWxaj/R3EDBK9vinFL0c+G8PjqzWq/m6DYK0B0
PAQw5rEuaCrbb+mikmawyKMvkoEdhpys9yLKbDMBL6kKs3VnAOjyPvRdVJlWx4cupPSx6Dr/VDCZ
HcOIDNfqJ4kC8wQOvs/LfolnqBRUoqYbs3hjygGfX5U6QK2lAxb5km3tW2Z4wa+KmBe43a09QBS+
XfGBo3sLzZzdhLlVPzD2jj1ajDh/RaGzpnBoHRJbr3Gx9tXQcUAdC1xvrwCJZ8NVuPYT+Ea7wQA5
dfa+1xqYQZ4leeN4xMeGtdac8hXycZIYt50IXAheWp0Fh1ZlnBysE8GVj7FuykhG8ltPY/NHjiHb
QSXL2q/ofXgNVlB0kRW6h6RnFs0GWgD6oT3dMHROV18pgtRZM5q+yVI0RChD/W1Lcfdl2jFdZki/
uCZLtv9ifRBUE7dBYyMI9yo4A/tbvsX7A8IP+2+EyP24k93HZer8WG0bRpjYJZi50RDgXW5J/0p2
yY+eZuNvYxZ+BsRknmOTZNWaBIBt1ql4TtbMvSgm8X1s0/LHYd09K8z4kyPigtYT7VEhrI4Xt9Sx
5FqkM6gv67L8CX3IIXYb1SFguD9QUXiAvDdgm8BpxqwrF+2KBH36NiJPEBLSm3ns0fAxnIK1YeDr
HMcg6Zey4AWKsjYMwwa28SbAHF6oJ2pQTpcGyrKwYVTLrMn6cD30CwYodC/WZkXXdzYbBGAlHwL6
q+hz8TiukHqU67Lqhx3pRgta8E2RCiZVQRn1/XZao5BUk/LjneAZGmEBCOBnYbiKzutmQvDo9NJs
6CAw6P0/zs5kOU5kjcJPRAQJJMO25kEqSZZk2d4Qtttmnmee/n7VK11aFBFattwBRc55/jMorU6y
SGm7DQCW5UD7EGyReZhQ8IKh46xBsryn0eDmG7T6cFdTivge2bZ8sQojvufQVH+JrSE+FEOUbMj1
0FZ2NVqAO6W2r23u0x3980iYcrJlX4/XttS9p2Jwu0er6+7NPPvjV6m4FJLsL1whqYTHItqX3FRW
6mAk2z5jlK5w8482Ug/E344i/7Fw/fJhZGPcyKhO9sDB2c7zOuc8BCOXbNuUW6VXVdKhZQWuY2Z/
mW3ho0icble4snvUujE4AulYjxrFj3XZhP6mKDKwA62swcib3t1SMRoOQ4BSoeNS+tWwzfhBqrZx
wQFG3FHm8dcmHbTFjZ5KUktmZDlAg6j0tLorK8140nXP+MvdOjvkCUZssFI6dW80LtiUrrnaUye0
cHetQbfwOiI0sBp3ECqiFrgtnsRr0QcxwUKMzbAGgcrMKL8XGXB444PpbNAFugfGdHjOzNLbFbo0
WZOjmO2sa0qO9KlVutrW81fVBdTDL9NB4kzGhZxkmIz6ErtuW4CZG77eXyh/NIR/1uF3ldNrt25l
nPxKo/TvELv5Pgp8c5uFjKDbzLkZ6uLU3TGyoiK2bOJZhwTqTJKqcgfJ4C5UevIUuyVHjRl+3jTl
yEhcnTTyUZxNYMMEARN3BED7OHq5/RVzz7/S6t6TCyvBfdMphnOQO6q/UhI7g0Gl2X/9aHC2t98x
Q2CcOkMPI+yvrMXRpY24DT2x4t5+7oyC2Zz6QnOliITd28qpCOtTWEdcQ3FAuhZIgzjfhEFx6ska
s7R2r0MWE755LOHUKUsZWnPfdf37u7ZzvGpkcZMQoJPX0nrOIXPf/rC5TpmwnxOChLsIfc7ZiKmY
FKtG+ceE53/74XPjdkJ9BiOLahZSBMUDijVRrhUZMW+fO2uB/zz36yeMzFxhY+i8wDu3Q8SV8hC0
OfCl/cmfP2FgNoLiNjFS8RmbxrPhae6GW+lOmtTGVTX9nEGBOfXNHBwx5qrne2e4jpx1LqqeH9xK
rgI5LiwfM4Nn6pvpOaXR0Kl4fmoY6Rr/pF65ud3Bc0+eTGlwV1/g/eKc1DDZZ3q0Vfvy9fajP1aq
mfI6pt6N+EyroUF58nobKi6wD/9UHt4QZZ9wFdZKZz3Y7ZsyekvzYGaoyusIe/c6kVfU8dyxPpvi
u/QeNWGvq/BLVioLhN65lrr+/d3za24ljmKWxpkKR33vFZlzFoX9KTNGjePp/z+9KbsMImCBmqYN
T1FjP8QAWrf7Ye6HT+Yw/rB6QDXLOcnRdlch4UyptRQzOjN9/2NtxxW3H3X48pkNyUTo3aGi2rNV
o+Tx9o+fe8FkBse48xgdNXECIvOLHnBRQBj6J1CN77efP6M0mpp5lk4qe7fqEzjng7/p3Ex/8NTr
kcK0hb63iAl5aqgjPGVjbt+PWZcuBbXMDNep1afpiaodTUQl9tCgFNWUS8fBYx1113uwUS5lWs3k
nptTl8/K4yRmOOilIbjufcgoWlw8QKjjTNn/6skuFoZ8drPmUIgx2Nxu1H8VGR8w36cOoJ4uUk3R
4/TsWL1+UYQTPwzw+sYN0D+wjO3hTQ/zZRcrjSRFzQk2UrP8XVWH7qrTDGVdKURQh2XfQaNxw12b
B80DZEa5p9JtkHFZEZfr+iBIK8XS87+A9+FKYigWHvy6wp0e9GS81+o8fNPjrD7kjigvwWj392Ls
o8cqcPW9UYvqrrLr/jmoAm4VZR0bACcpDowBg3jLz01egqbRMqjetg1ykKccDDIK03eqFQ5PxBI7
a+n03s7tTXPvuMRtrCjPwT2yyyD46urFK/RrZZ9EQv+dgK4dqHfG+7wsm2NjWFemsa2dBSKNc+ua
46bQu2E9RKF2GZwm3oZKpe9xU9S30WiE0INGyuuOIqmqdnV/P7jwrf3qeoqMY/MxNI12lxVYx4Od
1RZ3tyHK9lFvhTtLDvodhFN1adOYmZRT1z2sPuESpb59gph/hQeF2xzNesGFYma5mjrvJXoLRQCB
8cnikI6e0/OXZMwzc31qricHqYxhaNgnkZePuVs1G+kqL2PrVWuVk2xRZ9vaCI8CMvfteTD3KZOV
V0ZhoFY6RzMLU4Rdn6A5R/GhLRwKZnrhPya4BNlSElKck06B2rb9rSm/sAovHJ1mfrtx/fu77a5V
vdYuupH1CbD5SIx6+ly0hnm43TJzv32y3ZXNENulZE+ycZkcKPVmwOIOOOPnHj9peEXJc0vNxHiG
9/s4jj10ZhWzNc1cMNGY+/mTU2srPJ2iPz9fDOk6dd1NnF2C0Np87tdP9jy1ApcPG2aASyFcHKrA
ojg1LDSN+Nh1UDOnvqVuNKphrGXuacwLuQa6bR66dtg51PPPVpq0a2KKTTg/ir6pHeN3kOTJry7h
/1eamEt7N+ivRunrm96/YnsOOsstfD9vlwZeDFchD17jhrKtSiDkHUU0WJ+pN5hPjg6ptjAD64Fq
YLU3/FrsXVHnG131h6On+tATwzKAhcYe+KJ6rr3jItY/lWr90xdJ0EBfarvH2LDjnZ018XfHDLoT
2LAL+p4Zz73D+pbZjr6jsMV9Hpr9g8VC5a2ruo/Phh3YkOdUiy22SVeR3uI8bkTjvlFqDBjHq8ul
4g3bOhTKyWwhJgCbOsDBvfETCK/9SXxwekq1PvtrBnUGEaI2v/mBMF8rpe4eerUeL2bijdcCAElL
Xh2PO0cT8aso8/rSDWTUxFbSIBIS/VuDieG31hHZRcF8vdjAlw3vBieQpyaoDOCYQPzEtLb6bhvG
mG7cUhVrY9TSPRZc8otFyfMEjbj8oo2tcZ+MJmz8wdaUQ9NlwcGs2v5rYSr2nepIQaUsglaqkdED
t9EKgPAMWOI5xprk/sXIWwaIfLnarwL4WS/I28xz3RQC+jrFwFWv9HLlBxrSC7MHYmnc9B+kAsqz
Hor8XGmB8UORdfFL+G6/w7KpvQuIiVlJ5NR3RlhBEkL2dESyAswnoDCVvngNXAVHcMKO/LvYalh8
/axYYQEavSi5Ga7ruNLVxdHOcvXBSUSfzFTUVkkpKsHhV/aSGJ+mfoWh5r+MOFjBTStT46BSxn4I
Rq7ORlrUG2RHQHFITO4j1+i34Lfjws42s2pMzXzdtjawZsM4vlLu2qG5qI5yl4klT/SZA+XUzrfF
21W3HdU5mc1PJAnrwYMDbF6SbnHluK6eH7Xl5EIXm/DVAXrsU9/1J5N7xSpJKGSV+l9kSu1q1Hpc
U/UhXOlV/axqzlvvhPU6sJaMWz78QpIZJ+/vkdLphhz6U58OT7qDr6bfrkLL3yTDr0+svLzh2nPv
Nj1N9fIubY3u5I6jegrHEdbzqEAbyCK5sGt/eCvmFZN9FXyLJXkkCTbVhr8ikwR6+kV/UuuaOZG1
koqkhhPtSqnGYfu5r5pstjVIscg18huMa1Gc09v3QJBWTA17wa5krmOuA+ZdsxXRENm+yVeYrF6P
o0ysB6hA1ib09Rbn3iJYAIs+PJPQdpPJ7AYe49TT+5PrW4dOkkLvqJ/slsmem8bUbmBGBWdVe7Ll
s5IXMAPQoiBBtB+9ul3oipkvmOLArdCtoizS4KzAnaty+YKAbeFINffo64B71wkj/otBILX+NHT1
nZmpJx+e+e0B9OHBGW3npH9ZEAsgCUs/VRI129oNcqqyZYUPrar7ewdvhK1CyPopEFr6V7TKUkrg
3Hsn/R0l0KEzJ9dO3ji8ko+Vw3/Mtw7El1WcdGelr7+roUPpuVCDhQ76UCHOp07GQVggTKvRPRJj
3Y6brCPAenQjdRVqHS91GmtXJhQObrfrTJdNgUO991s9omVPdew/dB7KYs9Z2Gs+9htBIzQZDk2f
GrGv8SFBvLJ86E7b5tXb+htjg8mP9w+82vySPfYXhKsP4+Pt75lZB+QETBx7NxlJdSzP6qAfg8ES
6BH0fksZPt94Wqnsb79mrtkm+4AW5AaaRJmdQ0Oqx95HMKhEiHRvP33uIyZ7QJC6aqcg2T3Fofk9
HK6YNCL0Noe534rhUzcUuuf6be9ma9ErY9wkdI+AKec9FP5j8Sn3NB49mTX64BjVaBfq2XOit1gP
nk1/yWv22gb/OQHw6MnsgIkW245vIQA1PczHRjQRGqcl2cQLNjkz028Kx7VJ7tZyGMdrDMeqGX4S
H0QI3g/VwsV6sWIyM36m0FtEiLyrCI8GosAUVumxDaBw3R49c8+eTAG9G9GHwik6a+WwKpM/FPUX
njzT9lNMLdJ63yvaFF1dkPR3LYyWNcd06+h4mljYX2fW2ymiEIraqeqsdE5gYfombxuuZCMsh02U
FlzyrChM10X4ExHbbiz0+O12k831+WQqNBQz0Foi1GnBxdfIKV4QQGqrGiZJ1CYvWarLzy3u07Qd
33SakODN8Vzar735twWQLBhnsvgJoLi5/TVz3TTZK0dpu8FoBTbLR9Puxl7iYuEFGcYMnMcXXvGv
oeMH83AatpMaWWT1MlHPluJFOyetzVMtsuKP5UDgvRuzILhoZWlwQPc9mA1EPkSHCqwiWMOoIJDO
QtqTrPSrogfVWQFVre0RLkiDZ1nlFrbL8B0UPMasobM2cROPBiRau4BJSv7D0UXZfAroqfVVHLFp
R1f/YySqc4wBk4cVARL2RZcuhBo78TbqVYml1SZBsH7H7RzB4g5eRoM0ubfenCq0XwRJqBC3ukA+
F1YR7nrHySHRRth7KYif76D+6D5slLSBqoHkzsSxg9hjP/tF3aTdxTGLUGXAJfdtxGPc9GPIpWMJ
daSFLRE04x4iS7HFiLu40msH65ALYb06Njyw2mrUJz/Su/ta15oTkQPDJr6Sb9uQzCq1dkqAh9o9
KFDMDnYkOshztoISSo5/OZuYe9no9qp0vGhFYUi+IELEi1s11T0HCcwlQ62Fw4jgtSNFeVcbXXqn
1BnGzJrXPxM8jq4E9fYXqMSQkBu4JKfKkxqSVzU5QqrnvEMkwTYzi26TCSPaMT8xYJDmuEdMX74V
I6YCYd+Fr6WpW6eyKBOIfVf17lijmEaepf+qJfJSHcehZwwcq9PgZ805g01UyVbbtk4bHfsMl6aM
gsR+qIFR8mLwtnGglRcntMSTNCrrl+7VwUNTF9jTI2Y+mggyNq7qNeTVDf290wtvN+TWyKOILLFs
43ep4kIZQ8TaBdznZQXLLY8ja20EYlwZjv+oJIp27D1F2VlO8o9XlxLfiVR9Fkb1EsXwlEw11H67
rlOlULKL9juuNC3cxKtGKioYwytom0jR3Sj5Ww5Zvk6HfjhGRVlt7DwONt3QWI8hQvXnpLb7S1kn
ztbO+/F7KkX2Cv2luqBZ9e4A1/4ORl+uiFsKH6zKcmmA3r+vrOrVLPLg1IxYSPRFlpz7nkAJX5jF
jhg8BOB99tXCjeHiFLSwiPLkCMvfO7o5CXpoLmSyztsq2sDQ6d/csOtOgw57VOgCCTFpFms1Q3ll
Do5E1ID8ODYzVBTaqP/SkiG5Q69OhAdytN+UArCKGHCsST2/3Ouc9reBUCFT6kHyUDB/zDW+cvld
KWMkvNi1f4fx6q4Z0fkGrYd1cktN23RJ5e/CxmoenUhcyd2es1FynEmEkfgHgvKgVbGkIFrICKsa
NWSs/bUm1WOkUpo+MW45JHCTNMSnuCj6J1y0kWxHjbfBIqc4mL1QGySzTgcdqx63MuZCQIpFY53J
wCIyp0fxsfLseHwqbV19jMoQYwE7y0/ECQ77RMc3lTjOP3j7GeDOobvx9JJ6EczygykczUZRUsGS
LXHNOQJGtBeHqA/I3r1wviVqAFKlWQaMbThGPsPUQf2SR+kPoVpI4UL657EfofCjINBw3Ui9SDzY
fWZfYsPxfphC+QqDvLRYO0g25lnuiNdPhEMJyuo7nCvjfWrwEgUa7H2eu83ODJJhbaZAEGnR4ZNS
adn4OPqMQj+moKMWnn2GMNNsHceHzpzLcYXE2rpcS+4XmKjlDiYgVCUR6+daWMVXRnVI4UjVXxk7
3RezcYFvVKWCTeB0Q+kATKEIGEZn2Eelpnzp3Tj/ZmqtulZi1H+J2+R3Wh/rysbtbBeDHL2zjiIh
1R2K4pVIHOYmC+ngxweB4gNJdsPcTDRfeylR/q8V33O2CgHPP6qu1DZo/cst3qZo0ooocPxtIGt2
td5tnHWdBNohzp10Zfpxt67rsjs4ZHw8jAjuNj1g5yUw8/gwtHJcB8IR5JdrRnLohwbJjQ43uUtj
/THxFRJLxrHZMYMZphlzIbdwQgyxy9jjmYENVOxWWOO0oVMfAYvz19j0KmDjaLyP0ZtsRBAKbB8I
ntRA17705Aw++CNBaA5CtJVPoNEDdlGUdCGc/a4GneSXBl4ROWW0ijFiAmZiJhRlVrLyHNU9dbqK
/iFQ3WEXeJl6jhyHMxDHL8xLEER3j05f11/SqIyf1TqSmywN0y3WCtF9EWjJC15BJMCMXv4CsxXH
wI7RcyxwhdhFnabucr18tCtKnvDux6M+GOoP3RLmwQ0t8Gu8WS9Wip7alkaDr1Y/3Nv+4CQrwO7o
Gt2j7kFViqdUeHg6oVl4Q2efbGM9wmNFae19O9hoGa4cTB93iGM2BNULvA62rjxzv7TxMPzy+ybY
Sy+ynvS6HDCbKULmieogTpDGoVEK8+gjQ3twm6y6a+I8ORss3t+Rx3cvcZ3/gyJbHEPdrIhe7Ip4
3RuVfQ/pt78YmHP9bI08WKERxs+w8VAVGOMA3DlGPk3c68SPdAWbeaTKiAWcUbSNkoJA1aaFCm8I
U/lWYuH13BSZ/5OYvGgDud140K5MvboyUVlQekQeMaJn09XqVeZa7a4V04HbI1CHGG5Y3tUa0SnN
OLoUfQbhrI3MV44YqXEYQzLXPNdXT900keEGeygNEr1OXoynjRc3z/I/aoOmJZK29WbDEcP+o612
qeoH37wqDO58GTZfWLfHO5ZerMVcclSSeEjvCpa4Q6wozl99QLayyYpaO1kth640tI0NfqneJkyR
0+BTEH5rU0XucNyKj1ki2kPT9JSCRe5vcBcxxCEp9HETKH5JykmVOivX7jyUcaWXsJxn9lFCU1wp
smx+B+gp+cowfRyczlhAfGZOsVOoujJqnEadyjpFgeafOvDkDVz9Zq3b3aeM7oUzxatLGNsmTgLO
iXl4knHQUCpoHsss29oKzk63j8ozaKs+gQqkTfJN0VbqCXo5TMtau8the3ths8Pn7agYNbYV2pI1
9wxyMC2La3Fls4hyQ8tq/Q5RwtHy0NkFUXF0leTH7Q+auV9Oq+MI/1Hyky59Im0ip8okDyg5FiiS
c8+e4MSpHqRWMITqCcuDt6K0WEJw8lq4F809fHIvsrFSQI1TwH8k/GQz5HI4NXmT7D/VLNP8R4M8
Buz0YiIGsUmETv8bY+IFSGJuKlwvy++QGrMTaIxiU1C1GciypXiW59GFrOFP9ugErlFw8bNM1KOn
Qmr1esC1ZVWgtr7dLnM/fgLYFFjURXHC8Y+jMLZ4oUgPgzZINIJWuzBqZq7v0+ikpDRNHbSGKaZA
HSeKDUMu444zxPfMTr9gf/nn9qfMzK5pjJKVoBVJNZRiXKbWRQkxRDqrFnPCtFN3n3vF9RPfdbWe
qxZhrK04WV2x7sXvKulPpbPNnU8RQjiwTpYj01P50ZU+UrbmiFQ1dxUajNu/faanp+lISdcGiDML
cfbiN4XdqCqfqnGpwDPXx9dJ/a5hCpQdY5J4+smSQYhFEdtUiOve1T4DzV1ZrahrLsXEzb1rsgrh
/hD5sgaE8jo3PRfS3jcGYscyTVeNQbBVE9pLFuYzu4M2WZMc0vhs1xnEKcXBeGMmKOliDVEBN2eJ
aNNLt1rXZRx3LXVhFZwbxJPJzukpNRxThmz1BHWZPcYvY1+8DUinoZ5HCzj8DI6nTWZ9hJiirVIP
hof3pck0jPXQvY4YzeIbpgfbsvku2gXIcKa3polKesNpLhcxKcP5X73/WtePEiN7+gr7sk8NbDEp
ZEg3vlrfKMl5VAvMm4pfjttsUIUsJdbMbEz/FlDeje3BcjF8HqQ4oXvqV2qhvTVdPS6cP+aaZzLh
ZZoVgaMB1IWcMVeaBW9Eb44hkufa6F8Vx1tYhGdmv7j+/d1HpPgNIBcbxaloxj+ZpjwHdX/I8Wxa
+I65RposAFrfF4nZaeJklnp2TMBsL3ULEHG7i2dmxb+SjXe/HjscjLA5IZwGyJbEH2xE+E3vgm2m
GAvzbq59JjMd5qYiHWxaT9AX9k5i/+OG+Pya4xIhbK59JvPa0YtQSpucZq6dpw67E79ZSiafG0KT
yVyJSBPNKDgfeCXD82/g/Y1VbzP61HUWTgkz6+A0U4nLFDCCBtevj7GYCBxRP9q6i+tfOzxYXr5D
2DVuFddbIrjN9Pc0ZKnqC6SYXFRPkK83dfe3QQunBj9rYIzbA2qmu9VrW74bULmJLYuRUVgdCNNt
gSjy/I/Mft5++Nyvn8xpXcPMJMCNkztFcZBRgmcsvsBKWzyAqBjb2y+ZGVDTqKWoNHKbdHgMObXq
ovTja+zBxrr97LnWmUxmUKgaLSrOFTnxVp6ifunQpDbWApNiZryqk/2bSnSV222snvFJvQqjMavW
aqh3lGqz0iDNI2yXim1zPTGZ1XZoiKGp3PHsFAcnx+8h+RXEiAsT93PLxjRsycMFrggKIzwXFC4c
6wc+iqGVLXTx3K+fTOyU5GegKRgsse9+zVIVOhpgdNIC3Th+vrRyf9zZ9jRgSVGLXnO9fjiHeVNu
NQ2LqUESMjz2C5/x8Ui1pyFLiZp5VeKglEQ8cezU6h8ltBdIDB+3EOmG/z+NgeZQfTTU0npp3GFt
+G0IsrtEFc+U1f7engsfj1bbub763UqRBe2oZr1Wng2swiqTymaey+cksp4rD2vwPg2X6HNz7XTt
oHdvAmcOoTQlpOQOOZWDUn7TtHThDinmWmoypXEVjbOr0uE66YZ1jIRypWZGvR1852DhSlGixLWU
7Ks/Dj80kT4QEvG9c6LHejSezCB9gvX67Aj1+Xaj/ivW/G99Es7t/3+rWhJj6F7prFGLA4dJRDYY
fdjtpal0FzstvAdYst7eNbL8rBhGuoqR+x9VT29+Wl7tfNHbvlk32Dc9G5mN65kSV6+dcTVaadKG
/x7g+xpY/IHmDf06Urv8wdBa7U4X+T+6oXanyMy0ZuVIJ3mwwBTvunSgRpd7YGZeGj+NYuhXWZPT
y+Wo7eMQgx9asFspTePeu9xmzuAg4j7WZXcMueWsNNx1dmJsdHwXnL5YKzoFn9GukxOwX/w9zq1q
k2KNdPDxBd2ycI8bL2Q3yGOBtaySuCsb0H87uvxDZBv22qlYGUcn9y5R7/hvbiesA0Hl2a7z1GCT
YgzxJezq9oKhjrmwms2NwMlymee9k1+Tcs6mljzoen40DPd4u8fnVpnJ+cfD6Uh0JnQWp9orxl1o
PRn9wmXm31vLR4Npsk52RSSU2JDFuTkZe/zqrgb+K+IUDsna26YH7SE6ug9GsCovXNXuk4dmYfWZ
+aZpwJXDTe1q15uec3Ix8m3SJdiINaVAQhXZ3VKu+EynTKOu/CRnBXL99KyOwy8jG77FuZ8vbPQf
n+vwk/n/aUhhysQE1tJO5ahUd35oKCu3M+C4k/m+BbxW1zp2hhsvHuqX2+Pgw3UIIuukrxI7t0s7
B9Tt+ldhQmilX5z8S1MvLNcffpFmTsEm0wz9yG1SSM449W0sp9G3MebOWH+EGsuCjH8ppV4eRw3k
fqERPxwGvHJy/4xDKAZhaZPFZ18M7d6oqzUi4oWD6kx7TcO7s6HqDaXHokCo5Ztd5kfP989aEb4m
RveZYczvv7763b4jCey2u5jDfeRSPDeMcyjzr1Xif1LIOAWeBi2RmjKa1skBzLJWuWoOb9IPyheM
vQZ1XYPLfrKxrlPo3Zdg65Q7mElgsKiHq8zFjsgqV9JIN1a3MHw/PA3QVpN9K1T8HFoNokxKWisK
sKtEbTHE/pZXyop/XBhRc2+ZrMMSnCFKUkHIlMh+IWe5r5yk2Dlq962JGiyJ9GZ3ezbODd3Jqozi
IW8G39PPNlYWq1JJqM0XydpW1IWr0NwLJtPduPK+dSUaz4NNtROr9AKfFLmAaczMjSm0ZAwdNB+V
7taR1cctMJb905N3LfyETzXPFFlqhFP3IUWbk+VJDh9YtA052faB+3b7+XMfMFl+R8WPiIyk+cck
MNZO0Rb35H5ht5tl1T5RK3f7ufdMZrgVuXg/seSdbP0brtDrKqMMWgV7Xflz+wUz3TxFl7qi6vwq
CMdz5yPXw+L9t+PJb2FoffIDJhPbLRoCxTztWgrUVhnh40r7Nyn9bbZUO/h3f/jPGUIzpwgTrDc5
qtEQnk1ksF9GUysecSTAJc/X9EOJidbJ7LCPHQ3Tw2imCCJsNGSwDRrd3WDGr+xLxZb7sojl3rci
8y527fxeEVUA10ZwT2gRVa3G0MMtKfXEwdXGep0VhK+NpVJR6S/6C9yk5pA0nvPGDqXh1Fz5+mew
f82cggVDOFRo3kYizfxoRAlWfo8CvdySV/S5DlInHZTrOFSXuH+eGz9+c9v+ISbZD+92jPlTYymA
cmZZnAIHClTGaPTT8Ww6F+j2RBMMsAQuonkYAmt/eyRff/AH40CdLL1JyA2wakztnEdE4dQlOQ29
p329/XDtuq5+9PTJeov6uiyxxEeRa1rFodRhfkVGY2erClLzIRmi9os7BOVrjOkuATMIfsaqyB/R
/ed/hiL3YNW6EKQaIyANRkgUewh3LPx2fXzOROMdOk9Y+a4wiO31a4sYj9s/fG5+T1rF8CKojxCG
Tvhl/s2s1t/ooBy9KT9zO2D2TdpFrzLPGVu3P3uGXuwTi1gzFYfWg64r7ifX8slOZBYmmICQNrbT
ys6vr0lUgfcN6lKzud1Gc6PzWmt5d/iIBvg3qckLiGdpDoNM3YtXGq8tNN8VNC+5T0kW+dy2OsVH
U7JmWm9kY+rGe9/4lUEHGuA8fu5DJrsSqYBwptw6POclXs4aNW1Hx47ZOcfuDx8S6+23zE20yZ7U
0lJ2W7F50+X22rWjcx3KJX+JmfGqTjobgUZot8S1nFusIkRLfjXk4fjl9i//+Iohp4DZKNGd4f0a
nmu7Nn6oWdz+SO1OedXbUhY7Ig3idIVPYPFb1QeUrrdf+vFRQdqTGZJ0JYuAwSE6p/IcjzqEyszZ
49lwCaLgy+13fNwl0p602ggM6wVqMJxLzRL4wLQZNn1LpdSPu0ROc2BZlsrKhb8PKE6Mkm/nW2zN
gm0o3EXW+4eLq5ymvwqzEXpe5jDdnXYDhgY5etjg5PmpPVRak2khVdVW0spIz16tr4aUqKIx3crm
c0+fgqRxXg9UDJgONrmanf9PLDCfK59vd+xM209h0kjnHNvWFLd0qz95rvUtjpqj6vsLK9/M2JxC
pKqe9YkVS+ukWc9N+kYk/bbFaDYZ64UXzAzMaRw9Xi9JlKKtOutdo65yQm70dlks8fGwmabQd1e9
kiRN9co7OvbS/tpZKvREES+UO+ZaZ3JlbHOkwnFK6yhhizLgyYKNF8m/cbYwa+eer/3/vmOGWMuS
nDaeiYRwiV7S4+fRfEiVdKHxP97XpDNZeYLKTGAiIt600paQg966Uyrbx0g6vmBW/OwmyQJTYG6U
TpafEs6xlimZfSKGUF1L+Kq66NK1HKuFU8zMMPoPXtd3RaiTMHFuEm+VRI8IzxdW55mfPsXoNATZ
YaVzzfU0qa0rZzzmghUi0D7nggez9P87mSyFICw8/ER8FoqXpBf+Os/N4UA9Nt99apGwr+Pr3flF
hlDOw+Ha/LK6EPj5Mw/jnwRHLTx+ZhhN0+PTzh9L36fx69p2DmMHYbRRYm3l+1V/yrUGy21Z/rr9
KTNT4j9Z8oGTIEbxKfulD8j4yBW6s/GmLeMlSGuuvydzmqhVKlrYEJ00I0NCla1r214lYulsNPf4
yZQG7C3MUPTgP7W1rjC/qaW6tscleGnm8VObBLduW8utWryGwOaIIZEpNwwikXyLItDtHpiZalOf
hKBoHA+WcnouufHiLh8u1qbnnnz9+7thOjhaOeI9np+9tqBmUutEbSpLa/Xcwyf9GuPqYhFqkJ4x
c8dT/VVpft9uj5kzozXp0SiQMez4gLOJWl8zjy494dYo61BaxwMc80RbCz893H7ZXP9OVmzXSrwg
j+Li7AW9AEwisYpsYGWjVsYC8vYv3vnfi6ycJpcLcB4hM3M4d2Sb7EyEa6sgqNxVihHMc+nAOsap
PTynnq0/eb2vn7LOLHdN7jUbz0RBQv51u+tsFbq+9HL7aAIIIwXT0JO6vp8T1eSn31gZNAJsCWvg
ZORtqjZ2Xm630Ew/Tz1kGzckQ8Foi3NIvsCuyHX070ZSf26fmRrJYukeMC6pR+Fdtbbz4keoGN9u
//CZrjUno79z7NZXQ12eYKfvkFbvirH7xyBM63OPn4x/MQw5KVKWPOlZW7OgwXcjg3wzVktb8MzK
PLW3kHE59IhQhrPfvpUEX3BMh3SPCXrjLzT+XAtdZ+C79aG2zKwmTTM8D6r+G+mae6o0qWzKmGL3
7UaacUyU5mQzJpi6gM9ssJWBe67DNCS0izrNrqiamOgnBxd7pYu3TpcEJ08MglSYYIk8M9eAk4XE
rZW0LfpmOOM8FLvkERlvFcLGwV1ges09f7J2lGRQkchWF+f2f5ydy3KcvBaFn4gqkEDAFLrb7cbX
xImTTKgkTgAB4iaJy9Of1Rn512maKk8ycKqg0WVL2trrWxMSnQ7MVnZe3wqwDbvg4Lfl4Xobrr3G
2Osxu9N9Li3c/8OrxK8grIQMuLwrmnZjAVoZBiY5Qy66UG4ocZZNh6gXD9hx82Jr+V8JHyY6wwst
OVRlmZ4KJNPnaYh5OmzMwJWFwiRkBKM3wRC5bNC/hIHrD3CXcljLI8tiy3EeRpgPhen0Scty2YDz
rH3NuY/ezZjOQjVw0IfhiTt++mSzNN9D0RBufNDKvs+k7lKVKosMPD2F0M+2hO5S7zMws1AbwqB5
2cJ4rX3D+e/vviGFqYO9UM89LR0sioHAhJhvIBtn87WHG1GR9rDphFexi0jy7Frhn8UK3q5Pg7XG
MWZz6IDiV0HEm9QetR6QozziXItLd/vs/JIOzzWrNvYEa99gzOuwQO06JGktcuf6nqPEeLSCjbm8
9mhjLlf2SN2Qt01CC3hcDD1JYehX7q630Mo8Nnkfquvg0y5gawRjbQbbiNCb71kjhjmqrerv9Xes
BCMT9zGEOFqBQpieHByraNnt4IyIOogpyra4+GtvMFYMVgrRyNZykpxZ8cJpLAtyCqCG8fmv699w
zjJf2JCZ8I8cyZYFYlDYJPUgNcAosEZQGm0o3kFYg8waFrD2b1ii/Upl/3L9lSv9bsJArFky7fC0
BqoqzcN4KvoB5Pex/hAog9hmKCRyxI03kuknAH93KXQ9AsyBNOUbYe9yn9gmfdzvO8gh2yo8Tfbw
TVrsAOOaOzVkn2mgNlI/lzvFNmMf4x6MTj0/PWk5KSjxYcRLilvW1vEgUJXgWH5/yPn0lMLP63qf
XJ4uUOP+Nw7mcBDgdKSAOfvk3uHTTYNbUt7bG/v+y11umxDyzCqLgvUA5PbwYhkW6zvrw42Nx9ov
N0KhW/aLHnDjfgqC17lfYhacyXAf2g3YnhH9YHHXFZmPBGhdVIdxZt9plx0CbBGi683+75r4/6ef
bXKPAgJv6arACyCfIfCj8/nj0HYu7NAcvVe8sR9TD05hcEdTJ0u3/U7gQHYDCFt/BPd52YHQuaUg
WmlIM2I2BAaHdos+CjtQB0TrRVk+P8BmcUuoufYCY4cNJpW/OC1QIroDyhEFJGnsevXLYG/JTFem
jUkkH1XBORtQ1du4Oe7ZkdiP5UgemiY9NC55nqHDj2cxf4Zx69tG/53Xqgv9Z4ZPePp0zrCcC4mp
kx4KOezbhh7yjv3m7jJEC+Vf4V6ZgJvzMjXW1t5oZTqZETR14DZaw0jk5KjKinI2TiBN9Vtawsub
C9sENOeoaw2yemgSmUJSbuVfmUu+Ody+qUPcIY/wedsY/SuR1KQmwYMVpcW6Qpjz0r+pnf6Ayfoj
VyQJLLpVqbj2MUZ4KCUshxoB5zXKSphWcX/+TQKnji13dn4UyCbcl03dv24Mh3/AyEvjwQgYvAMQ
BDb0WZIPVvXLH7O+OLbQsXrxCJkFBFpVylErR1sLYh4YplIA81+t1vJuA2zZ77zCqT+RZgKwJ5Nj
9dkN6wGuSZMujrwtxl8hDwCe7wrsgYvMy4ARGMSdk9fuHrjHjsC21y6fBYxdQe0gKCn0WtSWQQ2t
xr2vfVwqTuXXovrtkeZusJcwBqdk+dbCP7CIPL//EXTVENFian87i+UHICIsKaRBM++/Zk0ZHjmW
qv0w5/pOdQMwYYOwh9/FHMgbrfIs7pntwKoaBj7pVAYRo0NwsOfMeSVwmN51IbJWjBR5AvyvcwP+
7zjF/dxZr95YjAeitA1vz0negv78Ka29Ma6tpoKrWibGWy+3hBPZtZaHpa/exNlDfQTg577IPSde
MlgICmhndgJ8IjjsTt+HMaWxyEe2s5BvxZ8CcgCMqn2BqWqt97Nu6Sc06fInE9z9ToEjeYaFmw4G
mFnCjwwEKtr67lvf8D85Ixlgja0Pe+W2Rlp4YSgIADKhLHhkM+8rrMOA3BdLf3JRLXNYNKjKEchy
/Rd7troWJd4Wej2A1zOIkgPu29NS+1FxtnerRk/VwCd77t6DvxlcmcsG/20P/l3fgoOrZ9jX+zlH
JVBfwCIttqehOEDBA+/sEa55P4NxQYKsQFX8sazt+sRsTY7umNocwScdjirk9Rd4j/qvwBV1x7OV
PIzPSRbcVqXjHukceGOUl3D/jdwWjWBRHWa7ahnm39kELnWLa66bymvy7zAVbwEFmOcwjcmI5Fzc
wbkaumzPAn+pRBl849j1iwtPaRunzhn24OC6Pdh1kO3Lsqhie6hgthd23i+ABPl+CjKU0va+G9zy
JauPcNbOq7gZi+UpCOv5pj8LlNzRax4bwsknTrl17OEn3+1zbTMXvrJZrnc1tAnOg1dmsHbn1Caf
r8/ktQhrnE1wD9DObh0OCUpKkrn75BFv41C4EvRMSHqXdhy24L1MQmK92m39hwTubZAvx7retOa4
nAywTchGWk8SQga/SkD+so7dUHe/4HfpRgp50hNRCnl7Dm/ksXdAOPG9VoeHbOzHX8RrULVh9SEu
MqnVkb+5m2UvlRYo8lQcDCIYoDPHj4K6ATPkQy1t0jqWsJ/JKIIB2gE9w8AQNnthuQXDXGuIcye8
O97nwRhi1kxDQmyJMm54NY2gWuWLeoFh1s2Swm1U060UzFrPnvc9714mQAWDm8gyJAvujKxhioLu
WOQPMms+tkk3ER12TRuM8F6dAlsfuzTrsEMf9jwLP+Z0ZFMjYcHhqM5mJCeTufdRDI0q2Q6+sJx9
8Zlo/iI4lx/bV1NjVZ4sP7P8Im8TJKuQcXGDn6nPHxqgdq4PqrWuMJbhxvE5QemzTHQ4HKYFdpfs
rc8AEd86GKzEB1OOIFEr6da6AcyMlF4Ec6hvgyo3Dpgr+2RTiuD3CzhNyu2SfJaf3RQZsMyFJ6t+
/lDbmLKDfg5Da7ZDYEfKWcUlFqXYmwW2Gu092J9bV5ErPWDqD4pgqCu7gW65WditD/Y1quaeaj38
Kcm8EUlX+sDUH0yDmClzW9BW/bG/m4OseFymrNsYQiuHCVN9MMEgNO/8oENh7432WaT9bwq4DheM
MXiFHmiVw7v2o611/sR3oaMEYCusm2BJ4LMXj84jblKCFiCpakOq8e9XX9iXmvoDZHlqCRKXTNyb
9KY4Tp+bk3wc750j31mxH8OaIyaH+Y4dqmN/6h7to7iBvG7P9tfH3FpXGfOdLsIP0wVDWgOUVVh/
3XBDn7g2zIyJrrFFkUOqusQu1EtWq2LnTOkn5Kz2DN7yH1uiTOrFtORKDN1ZeByM+16mz53r315v
mJUFypQigJfWlHnghqezZgru83D9neB9PUXS/T6VMKvtt+RgK1HF1CTYKqgtyKeD04KMPcCiVcTE
8JIu2c/rX7LSEybtohvhfj4G/pI0KDGZ4dvsPs4DtCG6/tjq90+h+n6O0KG1a1RcJaLJ4jBNhxi6
hy+Nn26UEa2MUVOLYHW4vMhrCquaVt2TrNxDwrYR0VcOoY4xvV1ey4wWo0gm5yvp7tqCJandxeHy
snjDxpK6UiNu/0sxvWsf2BBrHTglvLNY+6ILimqxPvfuYZ6e/nHOziR9n1bPDqin8azCDtkly94P
XPj7mbPyEWL0PgG3t7tDltyOm2YK5ojmAtQlxSCsHy0ACXGL+GpR29uYWP/qtC+EJbNqPiDVwtMz
CbFC4Wvs6QLeOZaAYAOaorFIUUCs/dgDUXDf28H8Gf66EGlCuA0b76HNt0pML3YP0Pznv79ruXOS
jwmxTKeyfq27uxrMvsB5apfTZG3dLl+cHXjF+e/vXuHCP1vN0msTv/smcTazC9Q60lONovvr029t
ehsR1rJJ01j16JwcF2kCaPAtMoMt+MGkt1loP3NagM2MDVWzZLdMs78koLtwyL4Qq9sIIGtfYBy5
Su4CWIYSuKRLxyIG4PNWLHRfZ+C0Xm+ilVhrwkiQk4BsEIDNZBnIZ6tTcmctwTf0vreD9OvTXC27
3LbdjTm/9rbz39/1eOBVrpN2KLxuuPdzyMbTYoeJP7bjTtIaOZv0b+ts4cVWQpdJJUlDXAd6sGxL
qkp8ZYG87yb9dr3RVnrlHyj83WcA5kuGtOAqEX1jR90k3kjqxO00b+krLk4+AhDof9sJNuBIdPk9
gYr0taufcubchh2cvXR5WDZt29Ya6Pz3d19BvLSXhVsCJgWAubOQ08y7jQZa+/3GmankLYiakFon
PGTZyXLD8AhwRfqKRDRU45MP3IC089/Xe2MtyJvcEOl7ae6pgZwmXT/L2h7vclLSu8blek/8bm4i
GhAOhZC1nPLM04ei6/+4IBzsA9e2dirrAdglCt4TrQBKNGKK1vDr0fTIPUvfe0jS/QgH0t8TB4fY
6z/6YuxDDxsTW7cBkLIC867T7Q4FXLBOd+Mm+0qmT9dfcHGMOqEprLD43CJnybD1gLfnkpFvrS9/
QY41b+w8Lk5lPN+YyvBxrSy/A+uzwLUMqs0KFOpkJXw0nbY+grEiY3jKlXE9Th+qp8IbjRXJkQJ4
/Xq0TxnzwJGvbqSVvgSbjsb/Nh7/t+7i+cZyJAIb5q1agU9X60+yES9ETvsFhainALSFk2TI7gXc
47ddzuQxI2312rCRx3i2iiwA3/eDAD75Y91nRACrlA2QxJlzQtryjVRgwes0iycAcq8//+IMxcca
k38oG2ohjwUJDJjaon9hnRXRUMequgMdb+NUvTYGjTDQcF7Pk8phnABNVT8+6XaOyBbGbO3hxuJe
ZsECtwy0kBP0ZO/OGgWTATAFMnQ+lPpBIxkHKVn1EwUemWEPBKpx9abJ7SLKXd9uzNFzY18acUYQ
oGlONABEy6mWjj7JEsKqSsrw5kNdbFboB/A488YlZCca4H45BNU4JRHuSaIA3pkj/1gfm9X61cAH
h5YWPaXcsr4GsBSIJzmltyr36PH6h6z0tFmvDxkAD2FtPp0C6y6oUVVCb3qydcm/AvMJzVL9lIyV
gLULqiiXoijiYqLiE7cAcS1ZvojDIILuVzOGE8jwbgXcfRZoBt10n5YF/h2br3AHIX/SwWa7xc77
v74osZdtK5Q0Xv/8yyWS2CcbsaBlSlVwtnVPuGiPKwVEjx+UCjR52GPZS4bbBshdu2radULdaf9D
OlK81ggRIx98t+d5eqphQ7CzSXu2dRxBbedTuTF4Vj/NiBA6LXOYnUn3xEOiP09eP927jR/csNlr
I8jDgRsClX8n+97volwgBW9T9vN6u67MPlNEgburroaM1D1lAlbSBK5m0aLkR44eTmiqJkRRiXLs
xHwKtYCxHRSydiHugZ7/ev3HX9w/4PlGw01LoWCvqlEV3j4KTm5mJ4s7IMeCNNt/7A1GfBU9OPN+
wYokrMpvi48qw6IJD5Mz2NEMt5eNdvqXCrkQA00t5iJVCig8WJdc9iddWfB28G6wNcVt5FHQGlj8
W6J+UGbHbj/vUYe8k+WPmeWvHHyqjv7AIW/jcLIWZoxoDHuzgKAUYzo1pVN+R/0A3Wud9jEAUvlG
DdPKK0zd5kJslA7MznIK2+oEQhiyEc0hDDY+YGVNNzWbXc1nIqkLfUALR0v2Jy1pVAQwAGao+9gC
q619grELgz9B11ZjWCUjl5OIZYnLBJeFotuNTfchUQ2cz4zRTeapt9zJXVD00NO4CdJmr2EBAgcc
+O1cH95rA88zxrcHMoFTC9bBGrQa4GGfw9e0ga/7lyZr3Gc1wQwissLZXWIYyIRvqMqsy6hatN/s
uGyQhgyWDDcDVop7GwDKFIu5Op8m7Eon8MvpNn7n5YlOzbOm5aclgOVYX4vuF1M4A4L6k+YVQPof
61Ekqv57Dly07ktMaBdSwSXcDW7bo8C7sA+i8nV8vbEvj0xqEi1gCaDRLCk9CVkmhf8QsFuyuPvc
AiYu3dglrL3DGDNpBtpdjSq7k85VI1HUUY47X1Tlp5nVTYybXhVpbX0sWOCG8b+NJpe+8WTgNEnf
Niel4DmjGdyzho2PWet1Y+dZETGxEqa+J+xtzzYoYXaHeg4HAQkWInPTbF3Zrb3HiHklQzk8JNjk
pLolPKC+/GUOrKcht4o7O9gCXlzuGWIeRVkNTFY1DfQ0ZvAra4f8FhqeN1v6N2rsXn2+tZZcDk3E
PJKySs1aLcggZq36Q2wS1yX/OephY7+w9ngj8sFTHKWIOfKyLcphgnwGv+i+cN6uz5DLmxHyf4fP
8zaotyeA6SZ9KpscBmhb975rv9uY3x3Ik42H/ePJzuV3K7Pn2C+X7+kwOrvrv33tBedvepdIgoqq
S4cSOEKUyUR2+0kOEkbRG1Wyaw83pjWDkT1Kf+mUONkDGWH6I9xDZZUfCkwkNKYxqrZQRrTgyrrN
a3Ukc2t/mpa2uXPKwd3RIqwOQYMcWXS9oS7PNmKeJzmOwuVEQDVZwvFtIOSOcBwi8HXffVD+P/gS
Y0pTAlP7zoctbFqIQ4tLbdRCVrjzn3570t84kqyMVvNoOQSyQ6oE1ZDQQz44pX4RhbNxgb3S3/93
ngQr2Wt8FZ6KnEXlbEeo4IoW7/P1Hlg5cBDzLDkTp7KFo+3EyosvHSPlyYV5XBbYb5Cqxj18Mf1F
7WFT8GuuxP76S1e63TxhhkXJMxxgkA31fo3IUOQQpPS8OhLvy/UX/LvO+v9NNDGPMqSSJc6bCOPW
IlAaYWnAi8qmQ1YnVA8B1/1nULUc+GDg6NzBhvllEgt5mBpif7UtUT2pyRYbN4bn/N+ln2IEgzGc
+wGub10i8yn23H5fsBHwDdTEkeXeSf+orXrftVY1AoNfFaCFNrjcoXoRMEzDxTyVX9J5fE197H+v
t+zaS4z4kKWZl4NO6JykKmYP3nAsfORj7934w1TvJIMR98eCqHkOyruKBEjYwqIYGYkI+aDdTLPv
xJMbl+pr88oICwPsFXHEdZxTizp5JBDm9E0IlsWZ6Ovf1xtrJSqYpxtgjhoYjQp66pvurQ+KBC5n
n64/+mLhCW5nz6Pt3RID9xNf5W0N/Wk7VZE7VjHOUsjVqEcf2UqnCRJd6j9Ub3l6rGxZTD4Nq+nc
wPtwOUtrfUiliIJjK45StN07/uv1b1p7x3nMvfsmT1SWo5wSkhx/3qXKA4SsiAj7W4xh5DpbqIiV
fjfhAaPvNbaAdP2E2vvbM445wu7uFYUnwcYS+s+/5cKM940ZP0GcPdWj1yfONNnOLm9xU4m6SPEl
T/MFalphuZGkCtaYguISC1Zd+aPKHfo02RqsZ7/py/3sdd4JdZZVEqbC+4y7Yq+HohFukr6vyscs
TCseMxz7jyiaKc5Q72wLBrUyak0V9UiEVXsA+kCxye+rXO5o2W/M6bVHG6N2BETJO9cen8KZqcei
dPhhyHmxEWnXnm7sRwMuHaQlC9QL5qF7K5UP2Dfp0qfro3Ml8vlGeHXrFowp3Azj/qi+C2bQWQfY
92a580Kdrt0YOyufYJIcUhR4jYMEfyKolHyYc5fFbOBbK8Ta0DcOUeWMZFUw0TZRJLzNgvQFibJT
tqitVXdtAhshtZ94YRE92afBbWxUkdf5roCK4OAI/6/TZ8XBKoExL3vVQPhf0dtctO7RnVLrBkzz
NxgSwHE1LPkxrHX/7IEW/tLMqd6ImCvrsKlcssum9PKmRzar1QnzAY+s0g6wG/c5wH0dLzlkUyN2
n9dHy0pTm6UcYWP5avBnVDYO9E5y9jbW7bHxt0RMK4PRzIB3c6Gt1iP2CYfiu0x8ncOvbKyPBJKC
j/3+8wB9F4udrEFVgrPQU1Dr6ieoB+I0TPD5pmMFeMn1d6x9hDGjIJCrlB7HIYEnIuPNs+3cVRW/
gYJgYzatjEdG/vsR2VDARLpioJLN81Gxz37gx5DRxTSvd77WNx/7DGNWwTNblBbJyKlQHFltWFHg
q2BiXOmT38+v11+yNp6MqeUVdLHHFDXqy6CfBjrc2LDhFvUWMWEl7phAAxKoMSgWNZ+09rANL5Oh
6ffXf/lKJ5g4AwGyUB46g0hQLbcbSu83G4Ak7S39p55ZFSs32Ag/a+uuKemdLWbVGpa5Cfkhv00H
djpMt+rGSVJsH3+xF/cze8ye7Ls0IcfP1X3+pfh1/QtX+sbU+g6LsvQs8F6rfunCDvnxfhcUx+sP
X+uZ80vfTURAvqbSbwaVZIp/L0fvu2OJjemx9mhjjsPaIRMZRYoFboyPCys+BazmG3N7rU2MuV3C
Opw7+dwmA1f1Pnecv9XSHjAB1f56u6wEDzNbDdVxHsDYYjx5smIPPKXLJ7sEklHMC33NZrZV1rH2
HmN2az37jVX0XeJ0JW5+nDvUkZy0Sw8itzaSB2ttZcxtKDZqAvkc+qEfYreuv/a0feGcbKErVzL7
xEQQhFPoV2cvmyRw9bfU5SfL/+uN/FCky0MHRb1F+hgbstM45F3M8iaaAi/2LR1Ju419OkJVVsa2
Tw/Xu25l3JkKXFBA6+ns7J5k5XjqGb1JN92AVprSVNo61SBpE2KHo1n2KLz6yc6sPSnoxzKepqQ2
c7PRHdSCOjcpeOw79Mtcw+smr7eGwkqwNFW1pQhdMqU1Zvv8yPQdkqowNU8PTp5HQLnvrrf/WiMZ
czPrdRpUTd0ms1BvAgWHMHt+nCWsq64/f61/jWVXpzx1iGthH85BrK1gksCLjZC1lq5yjenYIGu+
dEuvkp6z34iLSR1aXzJK+1iqct/J+RlsvpdeOAcIdsXGB601mDFBvSyFqTh0k0mwNHvfye7moT5C
VLKR0V1pL1PsxzmquFIc6JJWeDcyRDGgFaqtco6V326q/PRE6TLOUsFR6FXMRcT830RvTOSVJISp
ygMwHVp2IOuTsh1xAwdTpeIXlno7ZuEC+1pX5o/2yMYvtNPhzsrJtPFe5zySLpywTV9t0OEgj1x6
VGrC4brqHwv5wIIR2eMscqAupu7yUOBCuUHSQDaPTvrBXJ5psT1bjqzE2HaJNQ08ytOo7eKl0vsa
JIF2QSHIuJGcWokDpoiv8ANIhxbRJMPk218yv8l2GtLf36IevNMZ9B8DAb2FTVsbIkY8WFLkwajy
22QZ4UOGqupMRsGwbHTW2tONaNARZNVg/9wmcnrlbhNnyLaFm1t8tjISjHig2rYmIsPShuXZ+2lp
3z56Rc3+hqTgO7LAZf16TFv7CiMEVMRmZKoRd0YS7gXKUz1V7L0q/VgIMNV8hW5Rv9kVIoFT0q0t
p0NJP8SXcoB5/u8GkmY9w5yiNXCl+aMWzXftFxvVGyvz35TvlYUzsbxCXIQNLzuMy7koikU4qjh3
2WI9d9q3bqYl9PaBH3xwY2nq+bwUl/Mj0AaJU1k0shf1F9YgVaQ03XKAXhlSpqYvrWcpyNSppJE1
JnhzqPx7CVxqCqLShwYTOS8E7/b0lOeMBrMzJi351IXAHodHGIRsPHwlz2GK+LylCeqSDgAniR8T
9MW+p2IXoHref/GJdxOQjRmxsmqZ7tWqAgahr0K8B2yFua9uQZzaSORd9kvBmDVmtVXQyZYCp4fQ
hQBDgWQShzmlCSpS8yxqOodGKR+me7/z6dELZXqYqsx97cJe3vBgZFFD6jniAxynhVOTvxUQepEa
4a09Fu78OS0y+j0kDn2eRSXvlA21dInatz2hvh3DfkXtG+A3DqOeeNyFZfUFSdjh6Xrnr/WPEUmG
xvM5klEqSctqhoovP3TeEKfu+N0fWOKVUM4jO/2xDaupHNQLLeppXuoEO8u4T719LY81b3bXP2Vl
lTLVgkGHeF6nuUpsB3T2PulwUTO5Z0e3+7YhG1u+lXH271DzbrLMymLKgtQ5kcN3mR/aYqvMZ+3X
n+f/uwf7sld89FqVWDKm9h8vVCjFqCKCPN3Wyrr228+rybtXZKGbygXcEsg+evh0BPZXOSz7jzX+
+Z3vnl2gEL+dYECb9IrOoL+ABuMUk4iGcdFR6rr3pSherr/q8nUqcZmxQxgbe8zHNvMSNfLypuhh
+B2Fs6xfZzXOdy22wy+LqItdJgsL5i0i3c3glMSTJtahbas8HltVfr3+Yy4bMhLXPCPVagKppm2n
RFmBftJzXRxz2FylyLvk2Q0Pw/xL6/t6/kQdVvSHPnOlt0M6nfTIOjXhjhR+dciqgNtxDvIi3S8Z
1bcWb7M3GQ4wSGidpfweunkoI2aJYisRdnEwENfc04Vkgp2TntzEEwrELJYQbn+kRgCPNvonDcPB
Y9BkJDAajQQr4inQEEdtjLSVH26mUSEYbbyxz3UCSVAY8QXYfIB8Nn76ZZUJxpYR64tCQliUawR3
lJn0AdZBsNXjYK5+lmnZ3jZq+LUM1YtQJT+MKIMdQCpVDbdxGwYcjRN2n6+Pq4vhAL/DiMtdVQQ4
D+c0qWFv5BUykX69AyaQxV3T/eo89qGiF+KaudaQst4Zetkn8PSaoloUCUgOL9ZMvKhz5fP1r1np
MzPrSnzaoLop7JKU1CImqfXo8GpDTr/27HMLvos82cQB0qGlk8ialjgFjU9y2rSiWXu4EZXhEK3l
+UCSpIE+9AyVo1s4kZUONnmJuAtwywro7GSGA/kzTKGmZ6vquluLghvbt7V+aFnJNqLUxfMCgpQx
I4NsxMVGWbuJhDDBdVk064dpvLneuRf33Xi4caRqtD1oR+VuwqB+VuqTv6AMtnQj1LpHbT9HWdtG
tgg3NpRrn2JMUBtV7jkmvZsgzEfAsR6ts4CYbEy7c7/+31Ee32JMu4pn8GuFwS4aqoHFYnucUxop
HyZHasvfb6XjzfyKFNoauZVSlKbSOFDyGCpwa0ClOhecO2qrRHXtNcZBawKuqweorYN+vwTcYIxn
Km6VSugMNHG7saFbaS4z5SL8FHgJK/eSUKJc2M8iHFQO3oKDSmNt9Lfzrwr5Qp+Y4B3iho7vW1ju
W77U0NiJ4Fk2HPCtbupSCG7S9KnkvoTNo7KbnwLSzc9ZmLF7bg/oP+018UQWEkOyCzeasLMAUXJH
nceLJPXRlY6TRlSRaofyiOrozGN4CvN8vAssku+R//aPbeqpu9YX/k4wMhyLcgngd+Lx4MWBamRv
NcqPgEso9imX37A1IfejVHq3zK5/I4qF7Vq37/ciTHFWD1ALoHLJnquwa2LUq4rHZhr9B8lVejeS
bkZfOTNAF70L0IkVZoktUvemZ2eXBj6Gy05NLQX3bJlfplZmNz7BQRDO3OMtdl70NpVwao5yZD0f
yiEMYkbDEObhBVli16bu73R0pqSfa3YPj7j5q6DOsyuLX6mWyTiQ4MaeqmFH+0w9lWzY5Zk6ZBYu
wrUuitMMhOPO8zvM6RCO5rcUlqp3gmR8AAIEGOEJJuV7yZAJcn1YRS5Tyz/NuMg72ZirHOUlFj45
tyF0za3GiZ1MBC81Qa3LrtbwibQBetujSwnIgHXQ7brc5zstXTtyw7J+ktnEgAgYGl3u8h7byY0B
thJQqBFQygZW5DYPFDZw8CUk2koTqGf7A4Ou7UPLH9TM/12iHKeeOzuFUXPBx7hsxjRyxOYEWfv9
RsiygMNweesD60S1E48yG1DXVwzxJPwP3VwT18wHUS28YmlTVNO75Y039WCU2tZPC30V5Za+y0dr
a7avfIyZHmoBL8qKgqrEVd0EquKcP4PdSPe9Eyyv15erlZhlpolwhvfHsEEKuiMW7EgKVqPeoxi+
L9Dn3BPbLzdi4wooxDVzQ1KroWqHlqK8g7Z3vOp6EIrb/C2sp8bd06AuImdozphLUbnPjW2Xf/ng
8lfuhD7ZX//Ylf2LmT3iwMZ62cBwuTX2kEJ386HGKh1ff/haS55f+m7nFTDob5B1Q6aW909c1m+D
wkYfB4KdP+Vb2pTLI4KahZeidguf5gy02gACXzuS9Vddb7GM15rH2Bcx1JYza8EFnTcVJ8X4Mcj5
RsuvNY4x5wXkn8OwVG0ilHpmHIgkpsc56kSXVLNjfbALjODlT/QMaXFxudWKmJfDNwKsJ/hCD7Tx
Dtd7+XIHuCZJqhgd6VAPdWyMqF/MqYoo7S37XgzVtJFu/jf1LqzwZl6oJ5Puw3ohyWTzvox0KfOv
1eRUOFDlfnsrx0yAG76U+0ml+qj70T/i9dnnLKVjnDe0fQicgN2EZbh89sjcx17YO4/ZQIZdqFVw
47ZO9hKks9tFdLDsE4W4IrKWWdxmMuBwVppb3M6VvTPGlk/lVuniyhbMpD/5dga4KPPHJCdvOgCO
bTw7B9lRYf0c1NZxeGWcmQgogvU3W+Q8Jo4nASgVU/aIAhf+ZtuT99cRXviRBCsBTvm/k32agh7d
oobE4/rL3OnnTCzH6yPsX+LmUv+fG/BdIBEq1FZtLwMusroHh8rc2XULyR9yQsAC5uUyH3u7pHqX
14V8lfCL/NFiC31XUau+QZm5c9cOqv9CyeDdTjKv7ztM633QQFjh1XDLiB2y9Mc2yJ24/B9nV9Ic
p861fxFVCBDDFnpuj7Fj52ajSm7egJiEmIT49d/T+TaObtNUeZOFKyU1Go6Ojp6h7b0fdJbZLmxS
8i8UdfqzXc7tnuW1jGLuQ4sXPJ8+7lhEDt1ozbuw9MM9F5M+eLLIQUjImqfQzvI3u+ydd0t6fMey
PjzMUdps68If3+x5Fsc0m4J4qAjdBG2mDpMu6qPXS3VfpNN8SEPpJZ1b8lM+OljzjLtNAiudMD2E
YTZuIW2MmjGQNho2O5nTPFRl6M0bCD8P+THys/pXFkb9nPSgeKDSZr+RCbff2/NxtSbsuKY3Kixw
dDBUGZTvISSbdaDB+huvVRuSRvtGpnFXr6yp66HF/Q8inU8Tg8JNcIKhA4SIOZCPoT/MGxE6ayjc
pS6MZevo+VKdUfp8cWVpIM90z+0VPu/C4fGnhPRh1faMee3MpDqnKbRmQzqQr2Ogq5U05fokeKY0
mq+VdpsisM8tkD5a2c9OUZ7KQn1RAd/3Zfhb23plGpZCiHFUyUrmWY94iyShirML/w+F2zJ8LzO9
v72ilnowjqk2m8NpygPvbKnhARS6Csf4uE0hlBxT4NNW1u31ufb+oDQ+TAgZq5IHqTNCBB6CAQN8
37cpJL4/9QmmEpctGgDUqoad5va18fpYuGlc63sr+n27/YXVZNpc95YFSeGsheulzKuNGMFr7rJm
e7vxP9W8KxHWVNuaXJE7VcsvVeoZpXlhT2ozOilFbYMHG4d66dOkep7UTRHdqUzMUGAX8KbLuUu3
DeHFDvBkFzLfb1CO9ZDjDTF3wjp2CukmrPCjRGbWsGm0rPEYHfJs69RtmNCQ8VMJr+itYwXNczbm
CgLv8EOe2BYW6ONDmSm6a4TPa9ygJ4hXuHrc+GSoX4gj8HirJSxdNGT1vkZiDP7pLJc8OaQd7gpV
TseIkv59ghrfXW4JTwHGXfwGlNPaOKHoIMAxdBwBuZP3jaJThXdH2GSW2pqOtWtrKAM2TbGFcbKz
7/PQepwFa+yVAb+OCXE8kxcOxpeT1Y5vQTuG76qm2OD5dsu43pd8b1v0a8Deoa935w2vHUoIuCGs
7IGFnMNkiyNXBpYc6icnZcvfwSw3kFnb+B40UyB44gXVyvctbOg/tZoPW013Re5PDrYaFOq2belu
CkIS4X8NxJoV71IPRmre1bOd61Kyk2cP8RzOsR3+6ODumH1O4NIzKeJWSnDRbG3rFDI7Jqi9WaQ+
wBWD1K8WX+NWL32FEfgAO+tdCC+wk4xeFEqILNPbKbrre3slLC2FDeP2DxmfikapRvE1FHo79/QJ
/kRraK3rjaNS9Hde5gxhY1cFyvZVdxfUNM6Qs9wOSNdPN/c/XPDeszJSzeGprK0BaE/lHkuHnkkW
HZCXp4gr2VeoW3653dv1WXBNabI2RImNtBBbY+MGmkDP4zDdVVN+nqru+XYP17eda/LDdUPc0bam
+QxK0TZCyuQGfVIXc5KV2R5+oCu7e2lCLiffh21HSzpkGphDVPDKbUD1ZkpXcoClli9//9ByAZfl
poKSxlnoKQn6nseVXrM7Wmrb2MpEuQi6EQSPQ6AiYA/5Drzqr9vjfvnw/55rrkkQL7tRh3XvESAV
oATSg0F+gmI+3fqqffpcD8YOdpoMdyhI6Z2rPMvPcx8V99kk3a01gZtwu4ul8TH2MIV1TCcYpHbt
NgeooHwommzzqaZNJriArYivdGCdoLWZZPJ3zdY0YBZ+tEkEz508QkEZNU343mxrCorG50STXZMD
3tNhaucOxEuQ3Aa4RbktjJvduviVNlW2MuQL68bkfEN5O6DE8aMTtMViahco/n/33H5l1Bfijcn3
zvOsanH+s1PonZF1xf78TThvpFqjPS/9+sucfNisALm6lEKb9eTo+yH1E1L8BiVqJTQvTayxWyFO
oMa+dUCHz0a56xmxNlnU+J9hFwDAdAmgH376nPUVGWsUwbIChlo+755hnPIQhvIzIEC0f5mSD+1n
dcXaFE8mp54LN7YqVNuYsykndZ56+9dYNS3oyfKUecXKSrpOZ0CPRkwmPo4WEbrjefw2zEn7T/RO
Ie9Uxf4dgDDA5D6Azv/9pXkO03h+ub2r/5SQr4Q9k9OrOglxRWApz5OgZMPgKu0ljQrrn46a2f+o
oNWO+tnwDVYqVbOb2p6+6KIooDfBFKSaSlziZachwWJxKX9DIVc/AvHJ/1cK9yJGRSaYLEAUYF9I
muEq1Rbtu8tz2BGV4SX1T6tQtfGsS/4LaVT1uZTPNVmKpbisjLQiZ9nU6l5oieEs8TAXCZc+FBak
9G4P38L2NOmKfIL2IutaIAZ6FY/8p9WeU0gr6W5ljS/sIFOZryd5pIoU7eOVLEY5azPUdGVzLux8
E/qkGVxNfIDKz1mdjbscqtaQQ2dyH3nTGox+IZUx8TU+9Jj1BMuI8yB9vicD2zpTpFGEGu4l4XvV
8pWy79K3GCcrIA7WOMPu5txYXflmhaGTjP1MytiOhvlTNRrXpEkTBdEeBxjd89jz06i8O1K777dX
0cIsm+RokCzLFhLGUNLg5R2SkFdRr6kNLSzQP05tH4KYyMreq2uHnAP7dxT9TIt/+UBit/h1+5cv
NW/kG2GNQqgzMO8cpOWjI9XTVFu/7Fpf6KL826f6MGn7LFSha9nIJxtECpjXxbU3A176HFprNJiF
r/DDvyN9N0OJhs8AsNWTt5V8Tkb1HR6AiHFricifGvqVMGuK7Gd9OtI2RdmKWIN3JK3kuyxs0+8t
geIclWn22AAQeKdb1SdT0Ybb0pb5BCFSj+M1vfKxLOCQB3vdzNvZappWAMkLK8/Ehvmy9epqhny3
Re7cfoodAC9uz9rCljTBYA0ETih+7HiW/tmDyZq0itjtV7B1CxNmgsB0brcu9xp9LsMfg5/WCYw7
gZxW4Tc87Uzbz32BkV8QOtqgXCKotBxMmGHsg6QgI/AU2bRy+C6M/n/4tb4ASpfiVaezHBJ7mR0D
47H20r40AZe/f9j5bSnaUXLLOtUpVKvhjl5mMayy8y8wYtTByiGy9AWXv3/oJIzC1i59Lz/zDniO
Tj+N/bBy017KhkxpSOiqjn4G8X3cZcR8wMMtxP1GsNVi5Cxkb5XK3nheSJ/nwPetvQyt+bsNwh+A
OT5wznVZp4coSsWPvG2iZwiW5V88D3/rI9/5XGQy7Ws91mZWf7mqqwirO6yAXCJwgjm2sLk7eANb
E/q6Tg50XJMTrKhUKh0v17opnTcQ/oIwcNOdtGa/A9f6Bp2XJ4b8NKDTyxTCoun2BliAHbim/+/o
urYd+So8AWWEimPE425M45T6MPGcZbqZS0kP4BjkSTXT7JAPXQhfyGHlwL2Uhq6ETFPXgkMhM4JO
pT6zYHgfo+YX9/wg7kvrYcbrDnRVu9ia2gfPt6aVD17YMiaduC6YY0HaMzxxPCvQyY+J961la8oT
S7No0oMxgxjHjAa4y0HdOaNJanVwdnFih725Wm47oV+mvIdh5sqFYiFMmqRh1EZ4i+tdcPIcuSXW
P8L2djm7G4qV02OpfSPEkKGAeaqt5jM8jOeyPjYDLiYZzGkKvVIMW5oRI74QUorSccEghz1bocsN
GX9EnrsSvJZ+vvt38KpzUgRZVKFOC8RZNMtYU4DovZ9i/hQTw3FNPGuOR4U6zIv63IFxlbWPjseP
bvGCJ5mNWlPWXhoiI/fVqZd72YhtEtSPPoP2u/crZGuoloUM3gSxhm3tUR4EkExXcJ2CIO0wPQyQ
RgeEIimGt9txZqETE8baZS5MsKF5evYs91C1gIWErS/iCvLnuKpBBIzIlZCyMOMmZ5hmEV6rlFWj
Avce5oBQRNkGb/dx56wBNRZmw4SxoqwKvHJA5VkQ9duDOmMy5+qgqKs3twdrqYPLp304caWeUgWn
Ex8PuPWUZOMkDgjS2ZM7O2s0erLARHFNOjAeTPzOzrPgVGnYbLuAgG4c2dsXbGbfx7MkbZZYPlB8
oY7cvSqacccErIQ3AavhAjMDN6obAXrknOagII31oamCGXo+cyrgf0KzBxnYMKUGJOeOiGGMFdXQ
BIc0cTwHE7urOCJk2w3eVwXNgEcaRmIPCbH+dRgC9kU7XbMpZBd+cdPGP7RTGW5k4TRx3XnOBkC4
edNa/Kc/tuOm88MULGop8VZC1DbvFX90et1BNljY+nGqoX0bTXmFR+qW7/g06jcddGrjRW1+LEc+
H8C/hrQStYqTz4LiGLjjv1TkbOdMwLEi/0kfdIGn+gHKvT/7OQSRhMs0/M1Zofc+9KP3crbhKsZg
wymzQe5rYuUJa1j30DGA97hWw24aXRgfNtH8DtyR2OWu1W59WWb3YV/iXbF3rItrsrQfiC8sFFya
0IlTx2kPpWrr98GPfvuiGhMgWfwEMSY6z6RXe/ihuYke24tkHjyxATQJf/rKFzDGEtV74Mzpe++m
GVQq0z6JtP2YIdrGuazBHJpVdxy6/H8StisweYEEE6zexdkb07euS52vZarUTlFSgRA168TlwY+x
srPXavaD+9AryzsZdPUXHgw09tUQ7iIHyIZmnv/3qW1gYpXAZA06hnsRAFjdXlzwXUPXQsu7WCn+
LUUK4+AB3XqGLxCiqueCDS8uzmxFn3+fWkdveIsX4E99hslvGoGH68cR1nOWtJ6zgj2lY/tWAiX9
ueadv4OFT1K3sr1enynNoer2VHcpPLXtlXTpMhZXEjQT7gwph7xVWeOf2jx4EqR4RaD4efuHLzVt
1BX8Mcw4+KT0JCs3ptaDY3+uYRN/TBuZgTIRNedsom8+1w8D8VbevRYiswk45tUgRg2sDW5zJO7l
vvPJxmcrV42lxo3LqJWVXuOB+wfl5ToJ6wL3aTduIrEylUvNG6dKPxdkmMUszrNXA6uf0TCpHOTV
8CW2Vtbiwo4y8cOVppZVN7V/GlnF4hK+Dp7Vb0g2iY1vyZWMd2HdmAR0CXv3ifpufS6bfxzxdejf
P7UeTe55I0Mu4VAuzmD0dY8w6hsg4AkRhpVVuZABmfgvQGMmi3qYXVVin5ZTQvovJX8RrR+7zkqN
dKEPk9ae+iKD4hM8GCffUXnshSV4FLTrd/0lK4VMrH4gdtOuaeUsrSgjLYXWMAs8Tb0ToCunsfV3
JG1jOauVwLn0NUaAIG3jsJZbHq6mvD2VA5U7kOdlgstpk7hFGW2dvMtfbs/+wreYoGK7hh9Q1rv6
PEX3wG3Gjf0cNWuyBgv4HteEw8IHfOjZjNbnsvROUgXT0WJOcBrxwpKw3IMGgL6ozFn8K3Rghj0Q
M1Uyisk9ThnsMm5/4sJl2ySj9zTv+6rMoCXesfxl6hXdMrBLdoJGcST84NhO0bBz6zE/iKYhK/n4
wnY1Yc22banRnQZ9HvwQ5+tjx6uVgHZ9VIlvcjNYWOG1DmL4J6dVO8jv7usuPFBWH8fKS4aufpVq
2EByPoHs0mFqGmDY+MpBcHVtomsjmEIh0x6ctu1hoPrMHfUAxfl72eSb3PUf5l6txNOlXi6L9cNF
YJTpMHR92p64BVxWXnUDOGDOSbL6e1H4+XYYpk/2dJm9Dz3RxslGG+JaJyhPfXe08+rmgKKARDXG
Vad/e+OU7W6vwqsbDSNn3MiDBjCzqbMlMooiSrLCJsno6gB2Hp9z8/DNKEhsySsbPpCnuizVYxfU
6ikFEwHZ9Fh/ZlHjI4zIpx3gxnsdyVMUtD9pZe2CAdDz2wN09RBF20bYS/vJGnMLP18X7T6yXp3Z
3lryd26vmeUszIB5EvVKuoGCyvxJzSn83cuL+bAgOY21aNfKpgsr18QjE9sKAs9Jq1OlYDjFm4uj
aucVRycqUdFvqBcHEGH5TOwm/p/48GHxjg3R9Tjb5Yl3TG24LMD76T3/KItqzVpiacyMCS+yMW1m
1JKOEbmjnb8NnAMbu89tCROJLMoussNRSNTwmmoP5JB7dD2oeQxNXz/fXlThtTye+CYeWUW5nKsy
KE6S5Ch9TSmRP/IiDL6MtYsLYUVKmUxdQMd4Jiil3+70auhHp8agtcphaSRZeQLr4V431kuKXj7X
tLFJIg5VXzghVCcIr4ePg01/D2mhVxLx67+bmkBGCIRkzIXRwolApyfGafm9gTTryi+/vjOoiWXs
xqChKQDEJwUC8Y8y1aDBS+UV90ht5N04C8hmW10UrNRvFxauCRT3Sr9gAeLrsVXqZ6nDV9/X3xvZ
roAXlpq/fOWHradG7kTWrKrTRKsxHqDhcrSDlsRZlK+JmF6fDd/ERlu0CwYFFY9jbZN+mzJf7TvV
5Z8pAmCNXj7swwdMQg7Z4ObBsaxDPCg9RgKyFkUIENaX2yt1IZyb2Ocy92HfUrnNCZos6jsw5pc6
xhxNu6aaLmgZFvL97Z6WBso4WbU3kBGkXmy3gvT7Diahd9XAy83nWnf+HiiFd3PHK6k4tUM3bF2m
aMKcVqxMw/X4RE3MrZxrL4SpwMU3FUCv2ra8fc44rsBh1W6iOkLCT8N/e7d++8zXUBOB21YoYjqB
I0/zXH8RvHjtqmIlN1ja4MaKIrqSlrADefK1zBKf1U1cjfTe66vDUHMvqfL2M0/khJq2v5B/T5UM
m/ZUWOItH+t9xL2tLqyDGLv32+N0fX/TyFhTsEbvByLG9pRr64Xp7msY6O8d3LNWouFS+8aqGrOG
23Sw2lOIlKAFt6HKcUto17iC17cENT2aLD3C9TTCz9euehCNGFEDhrD/7bG5vrNpZJxBOe5oeRC1
LcCDkP0IqsKKCfHvUOd9tLxwZY4XvsCE5A4VG/IeLn6nKQumu97K1L7sqs+lytSE5dbtKLrZ8y4I
xxbSZyr7V0wkSHT5ubyJmuhcX7GCAK/cnlRLxqRti3+jAFpbU7c2PgsLyITmat3mtcoZFqh6l/57
rx9LtrKR/9zO/1P8JNQE5haWKkuLivHk2xUcxEg++RuJyUbUBnr/nwBiSN+FK4e3BpocWxYO+Tmf
PX0IoJqxIznUuWSKUkXfO1BATuFv7pX2z8EXKk5V6T7dXoXXNagINZFlk4d0peOCHauidMMYYmHd
cxvlNEhS6YBa0OTZoWBVxyHjE9F72s81BBIK/+zPeO0pwgjmqyp9s1i5RmdaCOamXS6r5zoljMGl
RrAzNF7uZBaieNx+cRi0ICR9tmZ7rbSyEG1DI0DlIVxnhBs4J+VDCjzaAcMLFTx7azff4GP6qSsZ
nGP/PvtGMMHC1tPsiHn+1fW5jud5foCS6q+Irs3j0kI2kuWJ4IVqbnR4DKuz30T7zrGSTK2BZZda
N2LVkHu23UhqHbkO1A7v7eLRmZvsO5tFsBIOF7ow6blyqLsamqrWkWJtd9IHJdFP99Lu1rScFuKt
aRvlEmGnc+CwY0uE3Fh9da9qBN6pLA8qAl7w9n5aCLgm5Dzqw3rKmpodWfQeDL+ddiXDWRqey1d9
SDQtQBHy0M2tY0/uJl8kanwBm3HlGF3wPceryd+t+zW1bD3M7GgzyP1bynXvmiwgEF/IUoSbjEhA
isrmFx68/G2YTlFCAPHGk5Sc99BclIhPXhgLFpCtztJoq0N7/tQVgZroc86s3CUEHy66NgE3c9PN
T7ReoxYuDaux/+HaygW/tN6JhwL6qnV+dOx/by+F6+AohFZjT8qOu8wZBvz0Ec/HHZ9HOAo0cY5A
X3XNLlMwE+tC3G2nGpA1qPZsoWb2mVo++jZ2rGeNyJI7wo5OMzyyNIsnOsQFr3Y6h2+aWlntC+HT
BN52TWFzT8rsVLXgP5R29ORkTrBLqfc4s7GBUKb9/fZgLkyUCcCFtKWd15FIYQ3u8QMDjXwX6OZ/
ueus0ZYXdq6Jv/XxpNXqcMpOXvTeKGAKg/Lwud9u7N0WUgZAmofs6Arnh9+3kOBEhu2zrluZhqXB
MbavKIfQEpPNjkp5OuEWp48NeMtfGCuz7e1vWBqdy98/xJ9ghLRWJBAhmvYwwF/eruXKj19q2diC
g5L9FPWFdYTewLBpIY+0aSq15pVy9dUCDmvO37+buaRVA3gqRygYgB/Ts2+2S38MKvs5C+cp1SGJ
tUWh1Bbubw/UwjFjanpOg1cLZlnhMcin7jgS8s3Py5fuIoI7Z82X250sTbixu+ea9jSF7NkxKwFE
qb8UXp8ItfZytpCAmcDsnHNKYU/Gjn2bP2Ru+29R9o/h2L1C8i4h3H0rVy1mFibfhGn7kJ5FSRcf
4rj+/UQZnsOrlYNjqelLzPqwYjVcfdzG6XCmifK5rrNXKHd+bjOYqGzAXLtKcMlPLlQLehd8qHmI
+pXDeGHFmlqdVmRBDIG0/OQUUfWConFOExQs/WArGtDqI9zhxhggtfbbNAfRsYsgoLL51LKil6H8
MGQcrAHHanV2ciI7pj5/8NRZa+/1dusLO8NEa5eVDqTV48P6uYd81I7aZRL4VVJ/TpODUBMEzRkY
upgbfvKKvoir6SA1XuGBwloJVQvbzkQ7542sotTmgG9zeizmFozo6Dni0cqr4NIAGbsaEdYR7WVX
N4ETNxmJW/t7WD5b/ecmwIRLB3YE2WyFfV0UOWzIMpvFOcJ5GTavPIOh/O1pviyWK9deEyLditHT
ykU8J8o62DndDY33drvphQEy4dEpD2AZ0AE/SBq5mfsDVPgfcDGMW2HvPtfDpecPO8CPulDyFmlG
Uf2mxaNF6JPFHgZKnm63v5AwmS5KriCWN0MEFLec+kzq9H/AzGM3y+EAU5N30a86OSzEcFMp/EJv
pG7BEFgHIBeRX87BfeS2MKrBzlZf6lVbooU9Yar9Qg2C6GAKw6M3PbKyTWoAJ0PIRN0er6XWjeOb
pmHka4i4HAMyvkF3NY1VQV5ptzbfS4vVSNFVIGTEdMuOdeEewsLZCKt7+dxPN3azHOkI7iR2M8m9
eIReVhfpOJBrF82FkTEh0VlZMeGA0nIEguYHHVAakVWZJuB9rylzLew2EwoNfVWwZmwcoDiSWy7i
NHqbepgt58HK5C4MvomERhXBc2D6xY5hAzfSHkXKcU33eOm3G/u4IFWGYxEZMcCtGzd/jQoPpLk8
dssvn5pdE//sAYSTSzzGIAUAN7ZFUDp6qg22jbLYyrVh6Rsuw/YhFo2kgNr45coThi9kwMHv72v/
xWWfzGJMZGlB+MyBRA+PyunvAHtPbKZWqhULYc5UUZ4CqCzpGmHOr3zvG82sLtE6+92kA3xrBOle
KlmvqSssrSJjC+d5QdSoR7whKqG2lVUVW2+idGWNLk2CsYun3Bel1w/lqbYvftkwl7F3Nmwd4mYS
sIjuo2plyBY6MmGn3I+8EDCdFIDxe9I/h/ypYz+o/e32cv1zxl85lU3oKURTQ58Cin769u3xaG0f
7/kXb+/tzypmSRXrxE6cRMRnlvyiMdSJYugF7vH8lLgbJFDxGHebbkNOMOB6E8dgL++0iAHWTl6s
zRAP8a/bv/J6TCOuMdj5XHrFmMvxnIX7yObxmGVJWrzebvz6OiHmAEdDFpYF7UcQEREH6oeiWmn4
+swRc2hdm0MqRIryXGfl3Mdtn6ZPXcvs32Im2TNPeblytVz6AuNGA4Q5nnL6qj839lMBW7QqW+M5
LbV8+bQPoUbXHA7HI9QpQ/tQu31crB7g1yMBMTG9Wcu1p6Kyh+Hli9fYR6t5AU0xToscmmyfYhIT
GCz+/fPp6OdQ0fahxQeNBQtu8AV053H6rsSA67kUPJn+br6ncyCE7fbnbIhix7kn+auVe0kIZeCZ
Q98uXyuFLA2WEcoUcb20srv+PPThBjULmXqbceDJjN2Weysp6NLXGJusb1KABhyrO9sgbhyrRvOD
GtNoZ1ujOMnS7d+lLQDuzqK12tFCjyY4Nh/HtmcQUz1DFvoO4tqvg8vvUmpDnjyFRSY4CKfKXzNm
WljKJlZWeHimajhiiCVheeX4ceGtvKUuzI4JgBUZFEqZhe1Ha3u4t8nQJqwXY5Iz1iZjZhe70FPW
Sr1zacyMHTnbMAMZAtmfA5+lyczg89aykZ/CQJUwQPTLOIIE7zcyrdbhFsKYyZcpAquCPy6BQi3e
jR6cUldPaQMrxBFQhxjKiMX2dhxe+DJTHdKSrQwsSHZDRG4jYyiSz/N23vLHQq50sLACTMQPka1q
xi7t4WajoS8jYwgU3/7pCyvARPvo2q8UKPPjOVTVMU/pkXN54I7M9nmDJxLJhpWOFg5CE/WDx5Tc
cljdQ0QRdZL+iYczdDP3t79i4cmX2EbFtbWhwdoLCqddloLb5pHp4JIKMpeoqB/zGaIZtMd0F2Hl
gM0Z+U+yyMQOXjHlRnagyIkx7L/CZSdfqXgtPJQQUx0xwDWv9ljUwfgGdg8F43sI8m/LFPMHke5/
Gku+WlW1IyHk7mwIJysoLK/0vTTSRsh1HEd73MWmVsg1bPepmb6Ga4rDSwvRiLS4GUxWKbDSO/Ez
5D/cT2nZENsEGEK6VeWey2Cv4kQbX3wt7SAhak1o//qvtv+DMGSZkrkbDOexzbcAKhzawNmsrLzr
McY2cVqOD780J4D9xSzolICzSBOf5OIM7GIW23RsdjNvum0kHP0DTwIeDgfHq6GskeZH7cHPwuFV
BMmeZtgWfeXsuZXWP2//tqWfZiwE4rkWZDDa8RxVTQwp5AMFioWUB88mK+W9pYE1lkPn2PbcThY2
dXmCwLW/BpL5k4f8N7e3TZAP2Hskyns0PCTdtjkWX9Lz+Eo29abcZbsx9jdqJ47RqXv17sJzu4cW
ysp8/kHdX+v5EuM/5I2V05YMfubIjO7cx3DfH6Gvu1P3uB5ZD/y+OXe76pg+qbv8DIPJc3Zi2+hV
rNT3/z9zv9b7JUx/6L0I/bnMxqw8pxlcfJOJcVBT6fB1CvKUJHg1Dl/h5VA/OfAO6eIRlfIpho1M
fa/HjvxjpRY4bP7oDA/hWHt3cAPngMojkayTmeNBM8l9r3gYLac6qbKBgYbvw3VNSQ9vRgBvRPEY
zDwBC7qJp2p2n6eyGjclwB4by4b5D9DQNvCmwkZw9cjRlnR6TCtnfIO4s/M7Iiy9b/xefoOsgNjQ
sKc7X/F2E3hREENldXywRFru8nR0Y9B0g1cbAkHJQF2IZU4g+5R9VeNRdyp3FdT3t3xW4sDsYfoq
xtE95u0I4vBQgYk8OBCD057f3ee68XdBW2hYVFbONvTa9N9WcAiIjqrBpzWqQOoPPbSHhoj+pQLc
wI4L6lo/mNUGd44cCaQ9qnSj+9Dp4mAesl9BZMMByJXWV1ekwwNoJUFsKZomQ8NAbQjIu5s54COz
bH4KChJu53pW8ewGMp7ImNcbVsIuilmkOvVeDx8j0fR3qJGyZkv80tqH9th9ubzdbRs8cj1WvlLv
KZ3rbK9hnPcNSR6Lme1gTVsFylQyKzaBIHMMmnb93tYt+EkCFtngG/vnoLxopE5WdCyn1E3GqG6g
Lz9kNlCPA0SRK8514pQByIfad4eNrp3Kh6tYiv/WB3LcjjlzYdXkkpemcUEJgV5nBHqxfE9hmWoh
LqW6OlOZh6d0Vpba3Y5MS3HjErE+LPPMhjsTaPDRacq/TmW7zbN0JVO6fvjZ0eXvH1p2cP4H1JLR
yZ8b8P1EtxVFAMtB//C5X375og/td70NRDccj86aq/q+rOi3osfrzO3G/+TdV7a/CS6FE1+nnR7X
CrgTeyjcsvTHzHu2ZVIWJ1ZV0y5ldZ7AbDjbCLsOdriT6yQtQUYXlWc9TXj82OQ1DiK7m6pzT3vn
cUorvfLxSweKcWuUwyhFF+UjbLMVQy6a7+s8DDd92MtNxtacXxYWhwlg9KwUxi8tw809gi0Af2DV
19vDu7A2TPQiTScRtkq4JyjE+3E5Fz87jiXPu2DlOFxIQ20T5ydcXjPVtS4AF3V5Dl1IOPm4z2xm
K7STuoYJNcmzTUXq/lDTfANvYx7bpHrsy2Hau9qt9qA5fSoNtE0coO7TkhEtcDbPR16/lQ2PU3/l
3riwEEJjIVRIAnWbVVCAbh5d8MqjcDqqkuxhZ7ddmatLCnFlK5i+RZkVTBcddmSx2F+vSnN+17CK
HBvWWIcwklCzZH3g/RvBg/crTo8KF0eS70qK16BJpwH+abtngSLQBjGSb0DFjnaVKOShJNBa7zzF
DxET455TKU6skUB8ZanAvSScD7qbh92Fr/Usba1ipO7DDgL8QIeObfoeUUuf4OIm98VY1vdhBLO4
EjZy/8fZtS3HqSvRL6JKEgiJV5ibB9tx4thO8kJlJztcJO53vv6syZO3zjBU+SmpqbIASd1qda9e
65SiaTCAOHqxr+zE2lfcGnflIr0wo4O8yJjQRxZTuveGSAfuhP8NVsZOSIA1n5O8GvZLOzkgpfC2
6h3XL6bEZHNtJCJKq0cYNexUsdfVTjzg1t0Vu82LzoqxmjA7yP/UZWwhzZbS9lFN7rlqtwoeK2hj
YuLkQBwSc+gaZWHDhqHzR3CDF3cpmO+eZQySJ1+0lVMc4tih33LbO3dNDVLVLn2DxMvJtkT8T0oU
RZRktcs5Rab4QOdUHDWFbiSV4P27vVOvgxsIN0K2cWHg+3WmLrSbudqBoCvfp1Oe7RvIY57UxPo3
UnrekYjkhXW63bjxrvkyI/LOIHfWTaX2cCxHP6cy/eoM5GX2+MbVYW1ZLx/77pjTTVWV3YS0XRp/
FvItyr7enqy1cY3oWoPVeUgylYVtWxzyeN6j82vj8FzxSSZMVcwzo/kEh+G6xK/6MSB1uSfZcHTr
bsspXfdJJhtqkreQN7LGLizmx8FRvtPZu6L/WOGWmLB1r0SwpVBrDntQF2b2qat/3570tZkx7oFz
lORCENgo7fqzXfFfXd/vJZiT4Gk2OgMum/2KtzaxmX2ddFMf4yRIW98rHqxKBST/ZDVT0ORb3e0r
n2EiM9H8VHvoEkjDbnGf3Tn9t3KmOxX1j3b2wejOhGRW4+QmY2tnoKSw573S0ON00oFvbJ+1DzA8
xUS9tLSaoj6nnhPv87ajgSdH56WUgr8ugm5xeK/4BpMHOrNaEA5bPU7+fAG0+aRZuWfp4UObySR/
dkengNgoQlQaFRBOleNXwBneVAoSuQnO9vZD1r7g4j7euR+QpcC5udixrDmATM53qziIPtaES0wO
6FJmXQbxo4skeBdBCbbxAKLM7Y0Yee3VjdAI+AVgImXThZ677NoZWHK+A/nt7XlZ20GGJTPLXSik
XVEumw9iOTTzbkzQILaxtCvO2eTFhZ+IY1y/sbRuvsO1NKi3GPVWJsWEX8aIF7uEIRHfZm8k+TcC
SrwbNiZ8xfWYeMu5b9m0TAp+vyc9Yj2a7vsERecJWdCd15XpKUYxfXd7Aa5+CLPNLv5ukk6xtE0Z
uo39oGv1C8SZJ4KUyEc2PsY3do+ii+tEeQmh91jcF217KPKs8EVB/tx+/6tLjPGNDaTcMrK5Fc9h
LJ2nhDtvEiCq20OvTY0RkQC0pgfN0avTAL4mbO1Lhoql+3R79JUXN9v1h8EZSidnoEqw5rtE2Eeo
iW30FVw1KmabDeE5zwFTaNIljPuXzv0D5SSgvb67/VaAuPbqhtuvKCQh6t4R50Sw9qGEOtdd0U/J
8fbEXN3+ePvLV71zlQj5Fhe8cHnIqqwKqtwOe+49jln50CZkF9fVllLSyvqalaKuk1HuWVhfmkJp
saD+gJxon27V69dW4TJ7775j8lgDdhK9AAmQ7CyI6EU9Deq28ntbf+RGjKmy//uI2vFaV/XTEPKU
jHez6OfPeul1oD1R/7y9GlcvXHiEYb9R2QLDy5M5HNz6UKQX/pvC/TmN0JMuFv3Fc6dDP0wbQdfa
xjKMOY8VKXJFi9BShR/1d8Td+Iq1tTBMeS4jrlFDq0Kas1/JhKt2R5HizGp2r9ppi+D5+uszs+bT
RsVUjIPnnMmovzZyfqmLecNb/EVl/V88yphZ8YFoJZ+RLwPJuEft57x0vJObe8AfT8CiPy6JM+I+
Gdf9hGx5AjiCN7rdF1x64mNcz+Q4OgR9XxYkqVC388bhdwuBJ6hpeDrV/pgzEtRKpoeeu/Selcj/
WdQaP4MslL7SwQKXpdd4f5IoBrOBYClqzXndZf7C0/KRdKTxScunf8DNMoOMNW2+3t571w2UmZUo
xdNallqBvXGpziwupp1soue6lC8fG9/wNF7HhqnJ0jJsWRW0I/9J5uqoqvbL7eGvbzpmZm7BHsSS
ClLGoRPpOxzgp7gqDwlpD9WSbhjMdesEEPO/DkDGMev6aIIUszcnJ2exn21mH5G5RHGnk8/My05p
V25BeNY+yHA3Cem9EgIAZahqHcwVuJD1v7X7WvYbm3xtvQ1fM0YOQE5Rx0KbDu2ulrZ+i23Nz0PN
t7rhrx8uzGQL0B7EkcHKgTOlWoKZgPJ8eCuml8QdgnaLMGVtmgxnUwx6AaCsoKDok4/FZfpJxU9L
U9/HoFXfcP1/cVNXHIJZUAQVjrJnnTdhoYPpkD6yM+CAgd4Ry7cCEC1AoGVnPQx7coj883O8ix7z
N3e/9fgVV2eyCjjJPDHowkCge6jz13JM7ENfg3HI/5DpmJwCwhsrSXpVh6r8DS4d1KI+TZHeOVts
22uvb1g+pTHtOwapkKSWuLKKezF/6MbNmJmTH6eUZXaXsZDQ5plH5LObi43IaGVjmcl4YJmpXjSG
Zm5/l0MPFcKqPPEBMic+ZIe3iJdWbMTMs1f1zGklJzCgxsDyy05N39PciaGrStygYqmKfU7VFj3I
2kcZRq9AGNCofLDBVYB7Qf2prX/YcvArtVGCXhvfiCmcOCuaAgR7YWIdlgXnpfqGIlrAug2n9Reb
es0QDXOvWEOLyLKdkATAG76OoF/w85fOf1rOzV4FzYl9B22880wO+c66s773b+Vb/g/5MmW+2IGU
KPhYNMjM7nzQi6kljhMHOQbv6EyAI3lt8RzxutnftsoVqzG785e213xC1TWsqbc8tnGVgY2azhsL
tTb6ZTu+i5f17Hhl38eYR2rfDbX+WYru88de3DB3GbUV+niUEwJ1lh3qeCieQfQNktbbw6+cW2bJ
AFtYUulwO0QZ6VIMz6A6kdao5mxp5K1NzeX3d1OD2MG2RoGVdSHv2TTTvYq8DZ+y9u7GmZ6jtCyH
pechOICOXfGwyCgAgezGKbX24oZxE+A3Ri+y7RDtz78b4t5NVnT42KQbdl3bI+cDK3k498LX7Vsu
Zz+eP5SvY8xM/6YQgZmcvGWhm1YPHfo6kYoRe5W2y8a8r8yMmft1myRJGcSZw8lO7uq6QsCWgwLr
9tyseHAz65u1wHgTQkU4XSRh9ZSEZRk9MpUnfgx/FYhJbNQo1j7DMNoxA6/+EDUciAqRB2k3trtY
OxvR7creNNO+3jS2FFzwQ6jYVz7X/oByWD1/7H7OzLxvKS0WO8Tpw2oYf4EL45ubON+yyHuMqP4Q
qwxjpvBfDO5Qj5YjrMuWy2dXVMl+bJXaUXdxg0Y5W3Da6/cAanqgLAJxCrVHqACy+peAGNh5mecC
Ij9OU+wGLycvpHPbwU+bOfp9e49dP1cBvfuvT4qhv+pSBRhN4wz7Iuu9neRztnO95B7A+6167988
5JXT1cxt6yYnUZK4IkTpBUGPo9WhjYFvbetEHECMBPhhXoNUbgb574HrejwIO2tPViX6U0UU+y5T
3HNvf/LaZje8mTupJS+kZ4dtMXsxmMB6+j3KBvGh1mXsFsOllU1SRPXlmBJQhrPtn07G77plq0Ni
zSkYccqixdx4AliXgqujN78mbrxH+HvI5B+R/bo9Q9c3BTPT4kNkFa7TXkKQGgC56i7i+YlR5VPA
224/YWUNzOS4BtsbUhEJD9Mi9oI4A1OXCzDc7cGvw10YM0vfU1KLOe7gE4ituqCPRPIl6YrmqRkG
67FLF9X6eTIu94tHULi3i+YATvHquAxW9RUQIrvxu1hFF/xS/f32K619rxG6CAVYNxyIE8aDfhhG
64tclg8OfXG776IKtOwiL68aFupaxA9FPSRI8CVb0K+1F7/8/m50K8qqDIVHjJ4M86lPuXvoo5Jv
RHQrR4PJU5A6Wjh9dQFudT8X6xPwkKAQ+HZ7ytfGNsycpXMEFsx0gExbcyjmxKeRty/it9ujr5mI
YeS6KJAX0jCRpqv9hNxnY37EJgIzj7VhImvvbxj6JNwun7TlhDpD32juoDkwc77Tkm7lOa+fNszk
KMiTMuNJ5yEclTUa4/P2u+XoHYSBcZRara/shOOR6f72hK18jslVgPs0Y0WEp2UeL30W832TiMT3
rHijzrOyIiZjgYAaTyYqzNc4Kmgfjagt21XrUz199iY1fmxVTBW3SOms7GLXCZ1LsFdm8jPqzlCE
nje+Ym2aLr+/s7eKDaDMtfEViAX8VHe+C/6IZN4SglgxZ5OrYKonKx7zrghBAffWzt3XorO36knX
Wf4ZM2OJbtRjz8EYHk582M81RSIgi17dBITrEsQtQwlNJ0Cx/FLWP8c5ewRk9YfOgBf/2A4zDJ5q
xOEQp4JJIqnyjQyJOlvQpNzTwpk3HrG2xwyr5wLo66nBbQWtOs9CX47Etjql6IoMUJ57vf0da2tk
GH7R67K0F5yNElDABv2cPU+fbg+98v4mkwFNRZwvzULDInb8YnycpEAnzp9o+BCfEWMmkUEhZg6W
z5iHC+ueiyULats9Dn3+qVTj58GB3GEVbyQaVizFpDQgS8HmCKKHoaJwX0jGozyHquLBVtXHbkX2
ZRbf2eLUQ98YqGLwbyIGz8WLnWwMvLYMhpE3AEuPJVcEcB4t/MYriq8xZAIDcFdmB6nyLQGetSky
Dm8qOtvTNT5AjxeZ6YcY/yz2RpS1cnyYnAZzy4kt9ehCpQjB23Afedqfl8HnEdoAy2dS57vbm3ZF
qpP9Laa9W4cka3WUxigl91MmjlFry3Nkq/LrOBJ0fEC7M9mTPMozfxa8D9K61XonVZ1spbFXXoCa
ypGu66RK8gaVcnTnewGZj2CGLUHTmkN4L0A7gtzyYddtH80q/91yLYrmaebWY5hJyPfG85OqxIa9
XB8aGIv/Du22KI1xb+jCpmU/p0n/bMoPsSnB6g2PlTsjzwnFVihJdpybRxJ/EfUXJ/tQnxziBAP1
aQ16GqIR4wuighw03bW1ETyvWIhJKNDDg5FUaQaCoDQPFlT6D1PJwc/Q5dXh9vZdsRNT+wZZ5X6K
5wiQVVnsbPspYuVXQp+a1j5e2LQ/GpmYQje0LmkxCMnDQo6BpiDYHH6Lcat/5e+MXLnBm+wCU11N
CHdxKlU7+5md3SA/ty/iHy+s7to9f5oDZ6/2+jn9LL+TZ++Bnvv77KQ/6x/FD5ftt3TLVjaxST+Q
F3Gfpw10szgpvuaie+hntnG2rw1tZEKgUxaJBgLAIajUP1+4omVNNzIOf9f62uQZoUmf96Toaoiq
tk42BFyJKgCorXseFMQXXIdMPADHzRwU5bh8KkQf7bN2tL8lzG0+zS6CcejvxTvIkTtnq9RIY6Yy
/2EtSGx6SqcTGu+jDo1Unf0z6Ybx0DaEfMpzCEkOXa2PVh2LgI+x3NFU9x+6AFFTjJaC6Z+Rup3D
Of9tuf1h8fSutf4BifTGelw/JKkZq2iwF6C/TkLnq3zoMm/f8OlOzw+9tXE/vD4+M5WBIOpRDwO4
r0OQyzGwsGBaWfY9mYaNRV/bT4ZTrLoJeOARZXCaOJ9AI3CgQ/5826WsDG2yPIxAhYAklKJsi+6+
fVHP8sjQ7LfhsFYmxqR16JJ+HJPCbcJOkdcmEqdkTlK/y6bPVc5/3P6Cq36XSrOXykZyxoPSKQkp
snE/xrpJcMvxQOniTcPWAl/NlOEZRpQ1k9otpLTZGbVW8TI3YvmkUpGfKYuTIIKc3xFkvR8jqcJ1
5r+nayIiG1knUDFP9r+q6gOINqKXtN3dnq6rS4JPMXxT00iB5tfCRvegDbyG2zpHncraj8n8bURX
5QcfY7ip1k4pei97enZH+87TfehwAjqUXu3Rmbll11c3L77FiENSD23mZdF5EAucIMiQPnn58JG4
GkMbJifKrI9SSOCGbVo8x9Z8gsrwmS/V1ySRW2j/lZ1rlmcvAZqIm6wKAaraoR/LDiIw3LLIfr29
1GvjX8KI98Guo5ss1q53LvqyO+XpNN+LCpGDVfTjxi1wZQXMjpTZdq3EjSg5g1dDBXMx/kKj9cat
YO31Lzv43esPkYigz+AhQPBave/cVL+UtQ3ObVI2G6+/9ojL7+8eUcdax33dkjOw+Ml56GsbQpPq
EKE3f+PoWfEcZoPXCFJhEMIScvbs+Hs0IH+RRN3vIsn3Rbm8peiF+9haG2bdwszawm7asPacp2aC
4LaG/JDuBmfjQ1boPqTZu0OUKpmIIVDuqmGXTUdXTXAfVgCp8H3hun4DIWyQ3ZyXUT8wkm4ksa5f
mKg06dgXV6Wo9Cl2xqJ8Qo2XvkxTap2rzs5fYpsLv7OI969Q0/gGYd5zTegWwcna3jZcQCM8mipm
19D97XeJ+D5NW4a/MrJZ6gWDRhJZg1OjCGjHfppmX+W0RX139Y5ApVnpJRySTTLtmrBZmvtpzvaj
grREf26J3pP52S5fbm+4lY1tEq/PXFlxzVN2jts8PWT98DXJ08WPRfOnyvJPubNVY1s5sMya7wKF
9al10+gMSqNAXQTZOwgkIx3Ub2WvV7yAWfd1pPTQj4bWjUUNE5xYqu/6Map3ZFnajW7itUdcdsI7
R4OBrcZeIvecWVn3SHOa+QrdG7uiSn/dXo+1JxgOIIGmXJ2y3jlLiAimbb0nMQflFPuYfzEZ2cGK
E3WVV1fhBYLvquxcDZd0Ezl97O2Nk1y4wkOFgrtnIqEzJqFQiYvuq52V6cb7r5mFYcz1MC5oh1Yc
EZz4XEEuloLOKhgLttfJWPqFk95PjGys9sqWNYueulWyEMVEwnmEhBBhUeJrVi9BMbT7WNqH23O2
4kXMwudicZbn0i3D2FMvQxXdKy/+CM4CBE0Xo3+3XSurlCB1stEDBCrAoHSmkAGH7ycK4MKPvbxx
uOdxaTnV6C4huvjuuA15v4huzMuKJZhU7NGS1K0zw283LSQCrB0fC99Zft9+7xW3Z5KtD0SBtroi
6F4aaL+DGPa3xFZfbGWXfjlA8gn0W3e3n7S2vIZBE42WZxzkJIx1fudEw0GJ7vn20GszZATnAyRS
60a1JCQDC2yB0NlF4fF4e/C1GTJMuWxBgKNEiYw00po0/iGH+pjIZ+mixaKhG+H52kMMcxaiYmzs
uH2WifPUp9UjQDTQThVuv6tw0MV6k0ZyxZbN0mYzakkXXUfnTAz7kZVlkHMwXSyVC+6VbNq4xK49
xQjV+6UmDV1gcFASyyi40kBy1APmnGdblCNrT7jM5DuTRrpNFpz19tnig3iMLdbseCujY5JlLcAf
SfYxT25WNXuv6FskuMFV4MkfPK9fSst6ECndcK0rVmFSsQvSoIWl53WYAOJcgf9G8I3rxtrIl9/f
TVDR2MKtOqsJ7ckuwtgZ6K4GVcnG6NeBJAB/GuZsDW0zTGIqQ8isP1VcpAdHahkkQ45cVJ23uBjE
c/2k7BQS30RHgeSg90y7PI7AZgHy28xGq21WTfvbZrq2HwwfkGvHgwRGW4a5muPcb3rZPIwy7840
7YFbZVm04enXHmT4A0UTliK5gExATPIdnfnwqxQQdcXlPXlwM6fY8DsrJ/z/ZRHLfMlBMYUPsgn4
Zzo/m4qA9coXVgiqmscSd5TbU7eyU8x0IqQAPA/aUCTsxx+WYieU3j62KGbN0+s0RAJrjDwTshsb
EA2I3h+iZ1Bc7W6/+4rrN0udCIG07ZCkxi5XGTQYSFzuKzSQnSRYJTdcwMpKmI2ssihi9LLGeVjx
3y3ot3HJ9uu49js7Oihy30i+8THXsYBUmn2tTmbXsd3PYKuIlhTEQiBtjsdp/lemch+nlR0OU+X6
hVtVn23bSZ4iVw7HnMnpFBUkO6mF9RuvsrYnLrv/nfdYepqOiY6asBJZGHVRiMdvbIqV6TRJ6ykD
K1mPFHMYEf4tntj3nojJh4jxN+Tud3afQ8p7Jh+L/OzL9737Dm1zN5PYI2flzOfRKsrA6qKH2Ko+
395/ax9juMEpae3ITXN67saY+G1WV4Goul8t4ENHPcinYj6q9OvtZ614HrPY67ByaodRs3Ob3rkO
OGui35B38uvGDW4/YM2YDNeW9qki3SW5UynxGYqzr8kwhrTstxT+1sY3ohyJNDZoN8v5LMri2BQ5
TotXa9ySOl0Z3SyF0om3zQja1hDllzuLXtTshjL3vVgPh9vzs2IUZkk0jaMsa9JmObtyeXQydSpU
uTH1K2trlkLrjvY9V5Kec8VDNSqwzld3VfINVH+3333tAZff3xlCIjukGXnXhpPTnMpIuQCaNXdQ
y/3e580WGnwljDUroQmaD0kZL6DQFRyF1jdqDT6zOj+C0JksNqZqbRUMk+bAKOe6xi7NMvI6s/4Z
V/eNqOZSNf+/YiSVfxlG302SsDuAXwtGzrKq3sD88sUhEQ9wpjzCCoKkosA0AslIFhCG316W68gw
PNKIWyI99x6xY3a25vpuVuMZeA7f6uud6zynlg5KRT7Nmh1QkkMOId0t8e/bT16bRsPYx9yqEZfZ
mMaOPS3d/MWO7N3toVcYWSUzDD2KW1XJxavRGFylR8mG7ly2esr2XT3l98CwQ4lyAYCo8p1WQq5H
21nzTKdlvqNTIwaQepYeLiYOpQebO0sczLJ0Cr+e6l9jPaDZTMmEz37GafMEcDxwpqMCO++x6hcV
FJ3e6thacSlmNRHdHpyCqYGcaVl8AVEVcC0aShMajGy3Z2rtAZdj5d2GKwgHHeyI44OUxQSWpLx5
43Iu7xPLSp5uP2LF8E3CeAaQYd4KrHOCuZHNI0Mb5eR8XrINm/k7GVeM5q+c67tvGCZ4E2gKT+ex
rKKdVaX2Ic1k94TsPUB6BS13BECPV21ZAg31Cj11FfGaA49Ycpoy7u16MedfKPhFd2BIgyKDrRdc
GL0Rd6KsOLkVp98+NhWXVXj3pmhgr+pBTW04pN4jttQX4iEdMXtnSJ4dbj9ixar+XpfePYIQb8pd
N6PnJW5BGCkSABearfNzbXAj2JAWcnByAtKhFuwBOa1Hy05PH3tvww153lTkrEV9ME+m+gcb3OpR
iNr9EDqUSpPEJktR1VAz+E11HJ2VLo/guQndcTot3rARia2cPX8LLu9mnkF6WlLWjmG8POTiYLP8
WHRfGDREnORDEGfE50bSoV3oolDi7MIJfUf7KHLaJ0Yyts8hs7XhEVbW2CSHaSFkKytorIQMfcOn
Np8YOKPrLTjair8xGWHshLhSWNAo8bpjKeLA7uO9nW71zK+Nfvmmd0swJTpZbMZVCGzKX/2TqN2l
vWKP6ZBXG5mllWU2GWEaZaN1oQWhHy2hSmDN5fzKbVr1fi29bA8Qukr8WvTDhzoNqTDxBWUV65Ko
vAvLrv+qBftRZl4dqMX7EdH2yY2HX7cN8C8i8P/dqDAJWpeO2QkATexcjPJLpd3az7JKB9yORt/l
0bTr2yiGilj9CJ0C7ruCHxWdjzigal/3HECdiRznNAHHmBjaIG3EoSKQTgCazq+cYQhyVvQH3Sjr
5KE8HAxL3O+AYqj3Sc+QVeb1FLQqs9+suiR73ntbJeOVkic3Y9sKXNUE+fz0XCXKO6etYqkP7mux
T6q0PVvArwJelLvpLgPi/beLXFKKCCBzNxLP1w9AbqL/qiTnlZVAdKrmoYfozanuJkX9nn+oLZ1y
M+qVY1uPvefGZ3cqj8hyZLsqFS+QgHF2t/fG9T3PTWifNyqHj8zKzkKN/FBDRPu1AzPNHcclofWz
GXnWydHZlqjfdRfEzSg4Gq00Qt9LfLam4RNnyODKLeKutS8xjpnIhSBklon0rJ10BBF970eRIAdV
eARlsinIoIe8cRJfd0bcBLFNOrbZUFrpuYM8btV+Z5rfLahc3V6SlbidmyFu33kjSxZs6kXKfbcs
L11hybMW7kNFsj+Eqn2azQhUk/FHm7WNj3ws0t9RsxHK/N1c/+8uuBmaomU0cpJmgqCCgxpB9Qzh
CL9x+pPl/LYWaEegxcQpf8oxWQLepeeBFMcL1H0p6CP6mXYMcNsevSj1ON/HKVoDRPmQNdVjskDt
tz8N3vJNpGwD9LCyoUzYnFZW0SpOU0Atmj9J6gUpqf+5vQ4rxm1GtwAQZpVEf8sZDAVI9Xr3UK7a
5Z37Vlfu/vYjVvasGd9K9E7VtMZKC0sflHqtZH9X8xOJnoj4oMmZskctFFoGtGWmZ7pEIRvHu7Ta
4rRYSSpyMyStBsg40UZiihoWSLfYjRJuKme7Cs29tvqRd18vd/Rigor03O8tNIe6UB25PXlr62OE
rDPRUnZzps4qWWrcBhYAt9wxP1RgdsdVt9jqD1/bYoZjqeeISJe18bkEFqz0+vOQQGfj9jdc9yRQ
vvhvWAOt685pPFudxZK0wAhBdxyI5MhvoQS74eHXHnGZvneRU1y3aI3mmT63Oav80p7+iYfmly23
uKcp+8thcs1hGPd9QZtSoYnCPhczTQ6kb+dPnYyrExRH2sWv26xHYoOr/Fcl27o5we8Pd320kFfm
NUNz9iy7Bjip7exXLqziVDoV1DZYkzzrzgJ1O5PsE7doGqA7PXqNQZ2HqbIzft/GTN01hRuFfUGS
V871YgV9U8p7W85J5Dd0VG/oSwZc0Eq0ODYxRC3QzlBUe8erkhaYcCaCCs2w3q4tUuQFogRsbloB
ZIgOfTAaEpfpz0Ul2kPdMDvoLF6cGh5pv6ZDDDmSXAI7mzUHYHggIBvpBEwLeuYxRMVssPpDXhbp
wl6fkCJydjEvWn+MBqQbmhnyK2U7Q3azcvgzm6ri2FozGD7nSJ4hL+38mlwmwirvrTc2o5R+7GhX
/epmxzrNo6h/eVGPEasK4VhbAytBHIA0Oi4inzmZLPwBqKMd9droE41cAfbWohTIhmRp8rsYWeQh
8JsaSK2kxHkGMVmNbpop9vu4g4QyxD0QzqSJ3zIeBRrzBQJnR/a/RyelP/u47/KANzT9aum62rFl
/ndcwIbnA8PPv/RjC4YBlB4dv3Lt5CB6lOnUpbDBPW/+p21SUCkAzxDtWEW6X9EUD29eNs0/ZJbQ
5yKn6ovDy+IQ0Vh8m8a+0ztBMrUr50Ueq1FPv9x0Bn0TZBNc2y/nsf7k1fWs0DhOxj1R3YTKWQ8O
xLYfvU8LaKIDXaRWQHokuYNlImhGjxiFPAo2jYWMiyt2uozJnxQA0Bdut+WuATnYHZ2n8Sfo4eW9
p9n8iutZvaezN/xrpYm3R4ls2DlEgWNWDOzFjiAiFdh8lEhIeuNrJzw3xLo4X7TdQ7giAgez47cN
XwIL8gQC6oOZfaaNiu8w9/wI9JH3pW4n9880dyBXdHSS+1npFr+WybaeWo9Y/2hQyD1ZXpfjU1Fu
/eE4uIe2kdO3vrRySn2Vtw0YyMf0Z9UmDQddiXT+QXm/Gw/QRaBQBSoWqMbrzBM7Ek2FDGKZ2Rya
B4MILDCi9X4DVb67kRfySxeNHH98Ka4XXfXVEVZFfauJKhA0xU51dJw5DWiOolsi1AUTjZbZoJO0
yfxaRxgUmNR9By6fewUVpef8QhQWK908Za7ntjA6V0H6wCKTxiXUAgWN6vo/vOmhijqhOX2HxI28
dyzG94zWWvsFIGaHJEOpRQhYXQoa31NW0O9ZWxSfuiEfTowX47eYxW2Yaad/ykavPqisyp9aB6cS
KXBITLRGh45cokPt8emsKtt9YINnn0Xt0IAPtnuY+rZ/rEg53VWunvyKasu+AziU7inT1T8lIi4g
lMrhyyAK+76DbJsPJo/hAW8qvyNoKw/p7LSPCegkERHJMnD6BMTDw07a8HS9UyLh1yF3DSh+B77E
VB3BG993QdJOg7ezh9F7qCA6tcMr87eB0Oca10RfR5k6aM/2DlaDFr/eXrIHTyVxEaBjpX9susoC
u/3Y74eSzDDEqYlONGvGwe/SYSwuHCNqT+rUvZMKZdi+Sso/JM+dNxBRLSdZcj367TCxfcaKLnDb
TDR+klX8pZVufnIny+a+SKP+yFS93AECmN8zb2BHATGgPeLVese1SO5wGYLuF++ct0kjFwhhGhGk
AHA6vvCyZTfGWh7qziouKo/9ve3M5CtaV63TqIj7XVcjtB4FwggfrlcdZeYVRwc8KbhtAoHju0Sm
/lhZORSLqulg9xZ7XcBV8jR4ifPzf5xdV4+kuBr9RUjYGINfgcqdJ3R4QZOWDAZsDP7199Q+zXK7
uqR+Wql3BIXjF05gQwDpa7LwqopSMY2vc0n4Y+uT8sHpx3Y3h1P6rGS+PKfOEsSDKdE7AD0vLjy3
vrFgd5wmCKTsQ71kW5W5coMkPHiQQZdvmbsULxz7/nZSaZCM0KKBikXrHgGeKdAzZfQ+D5oat0eu
EgoLjEQ1HN3b3gnuqJzg1SpERR6Vy7I9ZMbDu7BAW7JY7HBwWlYm1gQvCozRHwoJn4mms5VxBGMK
WFRNmSnjlM1DwifogyT4NJZUo+kO5cSWR9sFDLPpaWTmTG9UmxaJE/rTd7SVm6c+a4rHs/77zgrP
ZbEkwPrMZ9+5aGpaetePRfokq2b41TSgIEQ9K8Y9pE76n22fQ//QDNmBwjQq4p4xIOrRdtjXlgVo
8Eg3OxUs6O7gHOu/MVr6J4Lh+wkZWuifTgYryZsdHFQ+OQCx2wBj6TZbXgPtgupK1oHZkpK4GgcV
Ywl1WwTB6e/ZTgPbI7rSj2MaipsUkfaPrKPNvq40RRIPh54/dBiar9CWzu6gltLfL5njvS211M9O
WFRfR8hkyM2sF85iwjXZ+KqFiKTqPPd7UMCUi7PQi3vHiuc6nQabFHADNUnRB+VxzDyxk3VV3aZ+
brYzGNWHaiooTAId/6AdL9/5tFdvZ32ILQ7JeUMhRhH5WZ3HZYeeY98PMoGPdrnB3d3/1Lgjk1Et
MBdBODdHw9jlu5miP+alfXrbMwsj6pL0v0Nhna2avWJnlZhhxYX9BHOl/DUgkD8edRV8y2GJmICP
KRO7uMXdYucycToG+EMJvzA+65/K6914CurpN5lsr7b56FcPqde4L2box1umcQ4Rd7IO4O5TWsZt
VZTQ0SdyfOto6+3nnDZVZOEtBix0Bkc10bRxMzjdjbJU3JsmdLERhr6Llh5Y2fRcxWmHBbFYo637
yEJexC2MJjdVXpX/eByyaM1UT3dDUPR39eJ4sVWEpJHj9rk5VLLyq0TMYbjcNWdlsMYv2A9n5sND
6HvV1i0YtCrUEByyhdVfmZ9Ne/DtlnYfsHZ+RCHH29Ic2F3EWRVCJxR6iqykiUtmpwSWjokyggBW
LaLRCzBqvofeqpsKveuKtHwsuK3cZOrKuotNH4jbXlbzF8PhN+l5pIqDQTl7pCrIws49wWRkZCAx
nA6oTZRv5AsMP9AFrsYAyL126sV9qygOQX/odezLPBewmC7cN90I/S2FFxHM2Ibu3s1n1iVyhOh6
JIq8kpswJc2uVGPTRbopXeTx1Opmq4OKHyCf7uwly2MHmsS4VGliiVfGxnFV3EnT71x8UB1PU+G3
iWrrbt4iNPJ/Qu2pf+tswR6lDMIqWlpVhQAQ0LOfUVFsJpf7j1nPxY+5F/WfOc3bJMcFmIOgQOzW
Ivx50aNYYJinCvksApfhzK0Ggv5U1YAKBR6Zf9+GVLix7xbmpS1N+EW7LhDVxPee4NhFvSTjI91M
2ZQDG2b5fR0G4e2wZKZNlnKc7nFjEYRRJnDvGHomagNTzgnDMYit6KvpIayt/MPA4EShg0jyR+mJ
3y3p1KH7O2rnxoNg2HlevApCisZk3yfmuTtpiTx6VlXPws0BTZtsmVR5OONArvJjiH7euWsPxBOC
ZKjrIH729zB/Al0hSHFQJB0Mme4db8zaSNQijDonzMSGOUhpKaMjWi456jW4TDxn1w2luzUGfuVR
xf1lUwwh+wbcJkJtfcwXOI3jqhMvocLywI1csa0uG/1W9xyGbASi9QP8ouKZ9sOvLM/cdqPCKk9g
K2jjdFL2Z2FH+PIh6exw/0tHfBUTDGwjVpn2tXAcDhO/ZaK3Q+XXtwryYd/qli+b3Cf0yUL691gN
Y60TCymFuNYe8SNb5vMfCAWUd94UAss0wBbXz3fC980dWt/1PW6pcec63QJTOcGrTamCDHG3Qx5r
CkuymjInjPTizJs+SPWRTsF4EkugNhqFxV1gEX8UPfpeeh7ThM1L8N1Menmow8p9KBibDrUwWTJA
zyhpmyG8P5+h4BIDWTejt5fMQVbcdLXfthGY1JCWV/BAjdoAYhYLIqgK200HJxfa/xs/94ONZbP+
B970FGzYttkFsNP9NSCkPgZYD3svk3Rb1KJ9rHNp9kTw+qTGUGyDEWxg6pAlKa3lP4C4Cx5H5HlN
5FbOdJOJVMadl+nNPCtsSGfsegoRLl/puFxcaC14Vc6Oc9Z1DwHrmj9DNyG9aKtsiVwz9duae32c
whc+A30sH38yk8nIBtIUCau9NhFZNn5ry5rcOBDq7eOsGrBJWWbn72xp7LZqCvGr1eE5Y2SyeirB
ur7zuybtbwo7hXsqrHycOev2g1Jq11uG4KgO56bfpcatTy6KrAjVO9j6yH60MHiFpEHiziAmt32B
3JN4uC2qUO3OTa3vmTM4+LAq/+NIH7xo7Va3LSkQx+u0hW/Z7LvLH/Qq2CNr2rrcmQV+5ijpILiA
7vnQ3KRLBoUyOIo24MwZEsY+97E1a9AHsPVh2zKcuVxhmw8Hhe0fg9U87qcS1rhUK1NGpi6XI7oL
1QFCMq2Cm7XK7ooUqNsGU99B5aKEtoUs+yopIazx1S3dIvH7pXiqAhL8CJaqjbnnulGBH/zEQbT5
PQh/eVK1m+077eUw+j3r3YWU3IlhPN++jtrWVVvoZIQeuwRHZhi/W/RiNm5Q6wfHZs7rCKv63xkc
+r4GjjPB7TRgKf5hZ6Z4WCyCAhzOnpeMQdH1CQyWuYzhsen8VNQFoyxYWnDDR1h1bOCRWGDBCs+S
2PGazkZazPatMiOk4KdSFvABhfypKL0JWY5y4X/aFoorKDZytSVU6gPqmkDwFgSBiej4ZiZpc5iQ
cRVwF89AxXcHhGTWuDwRYZPd9kHt/QQ0Nzg7njbtqVk8tekLpPKZ8UiCsjg5edjq2zwYl5exY2zX
msDMEdd5cFIa4rcZCp8eihxeg4ZUOY73EvyMB/zv6sHr4LS2qW2JbljFuPxRWI/FvAZo3RlYc/Rp
lW24ghtbBPPW6VQvy7Jvh6bb5FT7v1Ao8I6yGz1Yv3rDkAx10N009GxrCZW9JJ1Rp4G1BEfdYebT
FqEK1HIMoewPKdBWqSfabr15aR9A2Kdba5rqpTEkuzEhgjeXZ/V33iL5l1DD/dktldqoSQWbyZjl
KJFszhHz4QQzhsR5sSb34xT1oQSAzhbuFazuo95l5g+jjtwyP5z8yBHds1mse5ycgs2RT8vsBOvL
ZsOGBWTjJliewxHlujivl/617Ab1kgK0EETIcPyzAW6buJ7b4kZH5Ubg+jq6eg5vHFNzVJdYCmUN
1Mi1EN3PtnFMhxJNM1sYBajyO/fUsqGmGdBn5pAVqPs5QV7dJZPsEVRmI1BoEc8cvbO+nu/aucKp
niHwmo1tMYpdd9Qk6L70y1y9avTOYYRr0ZbtA+smA1ew14AB2KkNKhqX6HK/uoBdb+duHJ6ZhQZA
Nrv8Bjm+fOB4zBtErMiz9QO+V6KiN8TJUfPhZPQEHHEDD9qSYQE3Q1f3kXWD8uFc6Dg5S35eSaxC
oBJMsojh8OrvlnHJv/iSZl9YCPxuZgZ7AKO+2WfIAne9apoYO6VKvJkW96mRaWwmPt8rIOaBwTPu
dhB9fedp+CtFMxfd3thyfPMWU9+fg7yE8BQ0EygNkt+jL8NbeIi6kb8wpI1ShNAom2WSKwRaxOsL
ZHU1xcDh6idjOewc+OkltsIKkUFabwMPtbSo7d2zb1aXfwlyXDFSovXD8YUx0pl2EwYleMlOK8Bc
alMIMQmwUCae8k2IG2g7wK0QYfIYgtchza1XU6jnVBzSotA5RsQ1o/Efgd4soNpEvM2SzvzgWMxK
oLXz5CLe6RI0pvM7LI0OdhOyab84ZTYiijS+80Qh9novKrFAz4Lqb8BaOruqUu3N4DZ6C9VxuWt6
5Fsw8GX+MVs08KRdlc9vLcLgmA9TC45djlDYTml2B0gYeyEjmX53cyi+tHMjkwZTG8+Dbg85x86P
yjTFL67YWDZJjru0iqABpx4rmHTeYQfbUyD6cUt40d8ueeUdWJWZbTv56X4sjXM454Z3ZiEoEU1z
6OOI6RBxaYBERmBOly6mnNsdkzACdsfRQU2tFg/KGwIIYxa9SRQn7Bfj3MDi0eXiq4F8D1jCHHHe
qNoHX5X8tnYdODiIIci2dFQOytKImLD1htssTzto/QPhleRhKQ9T7aWP/lQVp1xgbLZeKPFVIW3d
PWjtjCamwYmnJxhrcyiWbqB5m+9kV0r0PHyYSVXuOWIAru8Nwk/wiIOzjI469E9vOKhPh6Wv+02J
2O2l5I687Q0MR6fUS5+GGl6mxGh9KwPq7ic75Rhe31rkXiNKxenC6503i/DA/UwehFzcbYhqYdTg
ELwZhTLJPFfDT5SuVRyO0PWTs9tBzVVzG89NC9oHb2cmgSoPYM6xSDJ88wbZ75Sg5VGnfOpj1Fe6
V5zz/X1jJ3Zwx0mf0C3tTrSo2Z3b2+YeBaP0GehdectDliXZUNGEyLRMhAM/8MJT/kMOWuiuSlv/
mZsciXlLSh2h3GF3YHc4/9AlcDcGMu9I84Kp+oNLDRLfiFVq9H/HIW5sPz8qv1bfqfFVxAyW+1Kb
7napsmxXoEy37fGPk1Qyb7swlK19P5jvUjH8EEgGvhTBGCQ4p4JIlGmxDcPMuQXUjdxAOE4kPcuK
Z3Dv5VdUddiNHJgfY1s1DOLOXTlvjZjzBFqhrZf4ONNvWQnH8j13rbtD/aEON+7s0F9sCDVOSSHZ
vT8RRR5K7WsduxAEeYLbRvoV6rPTPaT+hq/p1NTZAZ6BPd96pfJfSoVrO/aEtsg2QZf9pWET/VB4
/uDGnkVxO5pRPv/qZoZ+hVY2dSMxpOWRIrV1tqHMve9CFODbtihipHZCRgSofjF71Rfups0YyRGV
OWYdjmItnFd3zkzTjXQR5iQNG8zRsbTPNz2b3TjXTWjgMqzHeO4b+QoF6vHLXNfw8Wn6qv1RzhlI
sdha3mPIK7NXWZDemcGZYYobpH/mvKve/FrOCJPb8dsM+7NggwNZvxZol+4F3NxpZLm91ry61CBd
oT2VhNfr4LeAJyzyS0MCinZL9Yp+jBvlLUxUsImvdL3fx+f6ayaGJiMsVFvHOTS5gJO8XSDFDPGl
B+EU+ommpn7sYKx0aPhS3XC/EVfAcf/KP7zTO1vzMpbJB/fSZs2xDEmRAGTqxZ5XzYmVM0+qTNfb
Ac6uwSadYTaMDgvkHIfFdyIyU7rTba+3lAX1DtAoeUCtMYceW8GWXYbU8KtuSX+3kHZ87bga4rkY
nB0dq380FRTBWe7ddMBsnfpWHVRvxzTGlYPaQgtSw1MvStTmMl3Wv+tAoRhRFSkIAWVhsSjGbt5A
xgV1+MoD4jZG4EduUb9aWhTmiSpQ4iicf2BYn/1TIeZ5yMox3Dp9OrBjUGYGBZsJHF8Ofe9oMm6+
4Q06St2IxA5BSngzFR67rTX9QztvevInE2Kf1enjJMcqGgbafR9A4N6IPOUvtCTNt66b0W1iSG4c
MTU7DzTH56mW9s4lKQi5o2N2eTfMYeRC2DtmoTl7lqEgyqrpFflfCoQX9aNwode00y6sW3fV19V5
5uPUydHeY51zmEKSJ0WHu3J23WlDRUsSNF7aK3CUC3oT/hrYtzhgBOMKrI+eN1IGJXk+/h7mkcUq
zasNN/1vo1DrjSyFTGgqegQjE4owXzQ4gl8+bmRfQmKt4X+lrVKclbQ+6gpTzbiNQAo4dNWwR6sL
SV0gvwttNnVZ7byRf/34rRda8+7573/1tgHwBufPn8tjmnrDs2vRqqk6j10Z1wsAgzUe0PgEHREw
wI616MuTnZS/DV1h7hk6yGiglVd9Hv/Fe/z/IcDWblewecxSiSLQUbW4h6JsOAMaREh5AovJ6akD
MzBxcBtAKw+hqfFn/7bK/V+YysGNbEbCfWfc9BlWyvohzyeGWlTw2TFewR/ysXRgY+90RzqmL6hA
N8/LZM0nJ3CFHFj6zF/8giNPsXmGflHPn1za6Cv48UvLY3V7BCHszjx4SEFKoo5gNxT3WXYFfHJx
ys73yF9LbyABLJon1R1DR/GXcJ7CJxeb4KenJ4gkzA7/7nlzj0C2IHujO7BvJ/SZBJLEpCjpgmC4
Vg8dhaUcnyE1HTi5vCI5+f7Zw9ZudxqxJM0D3R0lGgExVAmeCyi5RX6VfoHiiRtn01TuPrP/2NpC
TflAerZ9gwEWaVT0COHpr4+ffAm1sgL3TJOt68GgijlCmTXCHWZ+2JC0X23dXpPpeX91MLFa2CFa
YAufJ37ADfTQOuyYVfZT1GsmVsualrXgjcTimJUPEOWTcZ8/HpZLc7ta0Rq5Z57VY3scLYw3QMBg
8D+p2WMJJ2AFUIzWxwp4lNeP33ZhEtY2acSfg5QWQD5ZJB3OdMfwH3vNJPwCzBHSMf/dQQpXOGLm
QR5N61QR1YKeTJVP4XZpXb5D76XwDij1ZUtMEdGXe4QX6alAN4YePHSGzq7o5TX0/fmd7xzAayg2
+gDN2Io6g6iK58QBCtQQEvxeN3o3BfzQhfl2xqF/BfR1YRLD89//OjoCXkwS3NH2mLn9XjvkKQ2l
Fwe1/e2HQMaiP37lkHr/AkMH7r8vGhdJSXN2P17SBTSgbAc1u6ghP2l+ZZ1fesF54fz1JY5sja6H
NDs2TQkgRKvm9FnSOdwVthAnMrW52XxuKa5uetvlQY+2f3ak7UM23FDA0OsmuDJO78b+0KRcTciC
Q9kfOZT3UOVHeXgW073ISosGg+slhWS7XOphQzN0B9Uwf//4i949fvDS1eT0Xs+pCZk8GUnexib7
TYproO539y0evZoWPLYDIA2iqlR3P12aQYtfds0D10u3+9yPX00Huj+BrIucomLSmkg7wf3i2a8f
P/vd7YFfvzr6W2LJ4C6QbTXOBJnWMjEVCl2umevEnJVZQ3KFvnZpmFYXABwXPQizk+E0E6RenIsq
qnljYpKNMvn4Wy5N8uoiUIGF/ix3zEn5xbdgSbdDOn9ymFZXgVgKlfrEwiG1/W3nHiJZr6HTxXq8
zfxr1OELI7ROiiXqrWf8PDlB418lHFiBeBqb/qCK/hpN8d0jhNJ1/hugqr4IiVfkDg/24CeVXeKl
dbcHL3I5CnA7r+HqL33MapePLsgncKxmcJpL0ZkMdLYDy+osluZf8yd5PwvC16w2NWSmJCiiHTkV
xs0OLlpZQPqx6bmC5eiuFxIy5vNAD9XAMjBFcmBqnLG5cltfGsnVrgf0rNBcCnsqHfFP5U8nO/ro
HJP8qejIlYj6wt5cJ1wlKehCh4KcRODz3dClC6CeKk8mFHM3U5APzyR08j8fb573IwSM5uokyFyR
db3o2Qm4KP+Lz5U8WrJkT6iUjEcfNZpvZOCvixhAzJ8W3M+1Dhr0QisRoOnbLZ9CaeN3rA6KsK4y
p7Rhf/KdKXHPOll5G5fX3BsujenqjKiUagbAicmp9v5xHA32FKIhMK80/+Gl1zSNLlxx7uq0qEsF
rKqHYghpywcALJxDZmkMFydAmtimGeodK6bXuUnbK7JT7+82yLz8NzQo+YjkbtDkFOJU2pRtmEKd
pT+DWhGjfrw+Lr1iFUA2gCQ1AinIKQSPqH2c0gebffn40e/PCVnj8m2r/cBKZz5Nmm9AjdrOA4gt
qvsx8nbT+9M1fZz39ywwCP8dJUTYIat14cIV7VhAUWIZ5x1qVMmwvHz8IZfG6Pz3vyI07lIA5EpI
Pqvc+QI3uKRx6texvibr8T4DhJJ1BphVCpgQa+VJA4WUBFYve68J4M+nYGfeuLWExEFTnbyJejdO
gHY1rli/BNwEfcNIjLLb9SXQFJ/72NV5YRbDbA7A6Cmo1BCNvN9AFpFC/0V+6s4l65QRsvcNd7hb
AWEMCMmsNx0btyPl33XT3hln/KQhxTp/VF5bZy2QOid/gmmQ9upElWhSfDxKl9bc6igAJKcLfSdF
81dmMNCBCLsc9xrT1VF55Zp4P+wh68RRVDBvhKsiJKHrKtEh7geAwz/+9Rd25jpr7IFBCgD0hGYe
8C1+SSI1fcOtu5nRXC2u6dle2DXrDI31Dm87b7GnYelj423T0o28a6v0wrVG1mlZ4fUVuNiwTCc2
G4467EQe5/3gZDEHEu7k6KXYCg+oBQeIh11rmQ9cR6ciowLQW6z/uTQBuc1/zwZ0z4GqbHMXOmvf
hQdJYrJz+DVq7qUhPC+Nvw4e0FHKvOwQjYCTG5Wkjgj76qsreeelRbDa6HNV20yFLX65qezGl7yL
ZzS2orr1h1jPAp4xfCaf2y9rpTGzTCAkNflyCgNQfAHb8YB71UAw527MS7Q8Pl7YF/bMWm5MFEXV
dwq6t9AtgCW5ZjmAQuzKhrw0G6sIZijLWhXGx1UJ9ugUvCoAzOvhc5E1WjT/nesRTWlYfiG4KDXd
cKD2taaHZlZXJuBf4+D/q85QiCP89/mwhZSLrzhUOwLf+WMGndYxA/+IxpmHCLRnZnnz4WFabyGj
UGwhOx8y4DWz/DR6M2TtPD3wMPJV7m8NAXBRKl5uCBQuUHVJ6+GeNXaB6R7E3gEllSwBOVlncemP
422PLDdRwEYcKBQz90tR8W0TMHKT93r5oalNX9LR2C9BK2FIhJLwCSidJjpbN+/zMgwjElKgEoLx
7HnKuuW5bWsWLRiwvUVzOraN7IsYDgn66wRVGzRrNP3ZtWH5ZZRSHhenk09aKRv3s80PngcAQzR5
E+SVaiAgQegJb6cA1ArKhbOHUC9UvnlTi2MngyAGmcZEtVPrrZn9EoYxgGLswIUC16zLcaAMaS4h
yDV7Pyywaxkge6bSu1JM02eUoVBXWQWB4dxmsgOh6WQ16nVV4PK4qDygzKuyjKd+fPzU1ll7qw8L
wNmwwJtPEL/OY3hxLlHdTFdUIS5cl2vd/ibXfYcm/nwCFWArmrcl/x1kai98d/O5X7+KAZGglV0P
O1zAZum3MJuheZkD3fC5h6+O4Ryy78Scbe1UNbmbuqcgrDvQpP7c01fncNmRsWIoPpz8FHwz67ov
+TwfPn72v5oA7+z6tYo+h3SVrMcBYn5FgNJMMWj7QEhjvxOW4ujyJcieaD6Ej7UX+BvujvPeDaHq
MzBhC8CIAj+CoBPCv6L0bkc6gyxoBnDFHBvGE6nD/eR39DacSnOQgaBJIXwGz5+0da6M/YVbaq3H
vwDKw4ea61M9QtJx6vgzeuM3aGxAhSqQoJvkwZUldOF4XzuuB77vu7NH9ckV+OBSqLtKhEuMmtmV
I/jCC9Yy/LkWxunnZQFkfrJJRTwTD0PKX0sgYa5Vgi68w1vtg9ABHBApfnq0ABAaVN9dsRP9cmWp
Xnr6+e9/xSOdDItyxul5HHCxFiTf9+6Nzfgnx2eVijoCujGOyacTvIyZNybD/KPW4ZXI4MIJtPYP
AAGq64bJpMecqnj24Uzu300oT1PoMny81y4Mzto4QNC09WyoqpNmIOcqlZgUPatm/7mnr4YeYFNT
T4sJjww3oz/cOPWda3597tmr860DoLnpQlRBfTlta99bIG7XqRiYmCs//tLgr464isCizAFv/OQa
D9IxFTh/aew25d43u899wio2y5ohHW2x4Pw3b0S+oBGJXfDJiV1FZoDi5AEOUtSWgm4vKxgoBjWw
4Ma9lqleGp51aLb0YLrUBLbrkN/cFYqMW+TGQLxmMo2EDoorEf+FFbr2CTDLDH8e35DT1L4G7i/f
PS72Wvh64ZxeuwP0iKpQzUSU0hT5mx/QU8co2qqoIaIwk3fN5lPzvHYK4EiJ+0JaewLrIj/0gmTP
OuDtrmlaVV6Z7/N5886d6a/OUGtIx+WIxAh3y362+oQiFgB5GvIsDh33Ye+8QSD3ypxcqHaTtX3A
SElZ8JD0J9chwduCaxiyAo4u8w2EB/p7CHbrmEBwDLwDf8NqUW0AU792u15YeWv5XfjmzKRCiH10
oaT5xMPMQrsOmqZq7N19WJr0ytF+PkneGdK1QtJUB7J3AXk5OSgDR71HflZLcCXGubCq/w19/rqU
sKB5Mbi5PbGO7FQLpi3Q0ud45xrG4cIgrT0Y+qVtMs9BZtbZ20r9hrQ6IHB3VTpcGZxLz1+djl5n
gLwqGTnB1e+NT01zJ5va2fjzHP4qgLS/sqwvjJO/OiKJS3pTzKiH1UMNv8t2GY+gQPgn6ANcK5Bf
esXqpOzGXpvFwZd03W9oTCY9zaIcZMmP9/6lcVodkwBot5CvbRB99BDLmYLnzmTbrPWKTbMo93Oj
tPZfQO7WtoApB8cBKiCG3OtxirrgWnh2YR+sreRt7ecc+bc4lsO0JSx/FEv78+PROaeD72yxtYm8
LkaWzw0ChC5nUA0YcrrvmlbEWSAeMzMGb3WeNwfSlHJbdX3/uc23tl9wnJmozsASrzblHS37lyK1
9+7Yf/v4oy5M+dp+QYOd0eJWtyfNk7DOHx2grU0JrPc1SfcLK3btKt+C3gnKA/woUVFfklllYkeB
i4Eml71m/HrhG7zV9m7rvgAopg+Po5wO3On+AeEmXgIQrVpz7fa98Blr6XHqQgMEmgLeqW18smvS
0Y2Leh6TrAGP/lNTsTZhFsFsS2Di0mPXQxwC0mkTTKVyVA7V0l3ZexdiiLUZc9fLRROgFo4tYRsH
9Cowp1L7pQZBq9ZfP/6MCyO1ViEH1V4WmuIdsOzcNK17aLP6AZKOV67zC5+wliAPsyrturBfTm4p
3ScXJuPbbqiKp7HRVSwYIKlOE1TPH3/LhUBlLdxYueE09K2BH6UsnygkGQoOEbtU2hc+aRGDXPGP
6tSV+tClLzsv77+uWWgl1M4snPokijY9ARZqIQ7kLBvQ8WHsAMqC862uCPlksrwWbWxUWVd+VyKe
hB5CDILI3QyJIOZ5Tx+P3bufg2oo/e/n+EEXOmYp0yPzQdSGPGGCIuatuwR/4GxGQSgMv338ovc7
FXjT+lKE5Qh4q+N0GmY7R8CSVeAV2++gvD5lGgbTnNlXacRj03hH9JNvoXQAwYSc/Pj4/e8ueLx+
dWumUoDSDm7RcYAgkAqhXMHGjZmv2eW9e6OhOHm+jv5aFi1tgcUAf+mUZvWTVwxvheqvnWqXnn1e
93892+eCeZRAaxeiADtvkbfANl+7id89lfG7z+vir2cDBOVCJq1WpxpeBy1g/AI2f8sSFfxaxf3d
CxlvWG0YFMuE6y8QIx5B5tvY0n5vXO9+yOU2J8GhENkpA56scdorR8+lLzovgL++yM/7sOhYqU5Q
TSDJRGzwNUT3dYuI7JW4o9p8Zj0F62b1xLW2xHHGkwaUjJZx2YiYdtf8xi9N+eqyRIkGVCGeqVMf
IpRQYMT/+vhnX3rwar/3YAArEhTqRHvvFQpG33spdx8/+v2jBDad/x14CZp65k/DWbS53EJ+9g5S
ePckNxS9e1EmqTafKaNgRa22MtoARbBQiRU1nGWh24Rnvwv/yfb1516wbjk7oxNKyFrpE11wupeQ
uksfwOiFSPGXj4fq34Tv/6JUEqw7z7Sqs9nTqTo5+2m7xOnO3eRxs4FyjkzMrT3xxMY35kbeqbt6
3z7S5+o+214TAn4/18bbV5t+ynJoGInz28EtraMMahhmAyWObntubcko+P3xZ75/5kJt678rwlmg
PRVyvIeJu15jmuBYm3z86AvreN1vBpWQQ6vCOUuc10nHHOiLVJ989PmVfx0gaHt5/VTiV1sHFMny
nPcMV86mf8VM35v31R4RoHk2lNfpYSGE7U2ZSzBqDWVdJDhtTv/j7Lx6JcW1KPyLkIwNGF6BClAn
h+7T/WJ1JJic4dffVf10xrcopNI8zOhoRIHDdth7fSu3WX9fJlBsj5CmeqnWLHuKYPAB0qMYdnDp
HL4mpF/eYc5KNz53ZdqqCdGxqFBmF1VDWA5ydjvUJRfp8lAz+aUt4TuZ5qbYCBArFgxcTeHJuhew
ZW5EkELsvRuTxXiBeB7QDNu0IQKURf4csdr4KMzsLwxOkIG1vH5enhh4AkddtJ2LBhi+QkkF8UaP
sy4CAQHSKBcC/DVdvF8fWysrlpqgwM3aYDOSdKENfOJDV6TxUzPGhsdlFt9BdBwFzJBgfwz1lD4J
w9jyEF7pCdVDeOxrmbQz6cMutwMk8O0dUhbQt2cw0GKDt9hbxW4rP6TmONGaC+cCP5SZEOsvjSeN
B2CUXav+xuLGu96Kaz9y/vunaTRnMQchFaDCkZew7YRqKcLtrmtMxW5iJgH4Kb5JpMS5EmZq4eTx
AtJEOAAHs0vs/Fucty+d0700VNp+spjdxjddziPqnCubCx14wJKJODoJAbW+Fy11G+9GM53/AuxT
Ld5spc3vxZhFt0PGUT7lvaH/mKeYP3aAs2G1gqY9Bn0wHcC9Hk3j6OC8/VhF+RAsQzoAfRNBZW7b
tfGrt/jyy6aRLPxUYkVlw8RuAl1zNQlUVcTqDSj4QxQ/lQ8tILP7JtWGjZ3R2vKiZoD6yM5rkBbr
EERlyGhte+kfJFCBmavZgNV5AG1pT6kc+sStFofvW9YlZyhG0fy9PvRWtoCq+3sLsu5MWrMPl0yQ
1zJPmC95oz3YzUiOed93Gwf1lfWNs/8O8SSt9Hjg/RBSU9PeLFwjeiDZGS4c6bSNWLSyzqmJaxZH
Foh4tAlBP4x/mLkEsBXy5Y/rDbX2dGU5mhiwIVZfIxAsprXvaOE8sKjeKk5b6wZln5YD6OdIIWoU
UFUx2FKMvo5k5OFMJ6Bj2TR8u+krVCNxFBybFrZsdcjAn/KI44weaM5Ptz1c2Q1wE0bV2dBFJ3sE
aVdIn2t/rj9Z/3e7dmE3YCnjJ6piOqYmnn36rrkfpgsah/ub+7Y3eqZ7f+9/T9x97d5/nE7+/R7/
PAbBPtjf+/79/dvjS+5FbvDi/joc/hxe/gR/BvdPt7t7OgSBewjeAjf4c2e73u6QubuHMNztdu/H
I/71LXz1juHhIfTwHN8/HT38Pzsv9I6ne3+///Cfz/+b5/kfvn/0P44oHduYLquBQTl8cA5m1DQi
7sDusPuemI7xLMB78AubJVjoC+tRTyp7p/EMOMgUuKiGsPrtemuvDHVLGepsjkSc1IQHzcgPVtR6
ck42hsjars5SBvo8LiakzRYPZtybTonmdpl2JMNPaTFP4K7L0F7GZHiqcUzEj1OevBPTAqor9a9/
20ocUhOaDGWdEE10TUhmYgSTNusfla7lv7RYyF/Xf2Kl+dS8JsF5C0V4nIPqkqC494spt4LovxKW
C7NAzWVqkGXWtDGa0LBIBdWO/C5BUck8HrM5dUmq63/6yYgjeEbI0pdDRd56Y87eSpFYfyfOhwMv
Sr3wkvRM9qVwP/Tyudb9yVygXZc+dovjcZwM9gzOjryridb8aCCMQIJsAdnS1UwkCVyDD8YIwDLF
Jzop4MBOOx6WJde9kpuLmyVgQ7vxNCaPyO6WrrnoxRGQHQkU68jFocw1549TLkCNpQbus4GtkcBI
RB3U4nGMt2CgTJ1sp3AOMzOc2e1tEOaAwTUsMKDHGCgJboywsYRD+C6BgBW2cRbtH6kA/lCDIA5c
i8h6gMff8AZTOeaDmSRwosobj4G4/IGajuLRaq3BMyY73oFRdYb/aiR6z0WKGwrWMQB+AIpP2665
szS+lShaGRiGMqdR4JeB70QalCDBgs51SGbsFpAHttJ1K89Xs9BJApYs7nWbMIX6/EmkkfRgx7Dl
CreyRKlZZ2togexFBwZAjU72y7Isnq2FRjpvbBhXbj25mjRFpaSe2pDoBpNTP/SjBrJkFrSlA5Q/
clIwm9RKsAlLBiEqs10qQf7KxcY1xlrTqcsL7D8NK8MlG25mXNE8ttGX68FgZWuvplBnoo8GDCAa
QM+19pAyZz6WqVU/ct7RhwF4pRByQmd3/cfWukgJ3DmDIWBXyjysaNacZtRP3svRcE4G8PzwWhya
2zyauXpBHTeMmW08oAKhIn9K2DR2OlhtJNo63l3+ENQy/He3yKcpjlJc5oYo5duVOYCPVpY86A1/
sLq62t/WWspSxAjKPXFw4EEFH/XhJ5BKSE88lD+vP32FDsPVtPCUyKHsrFqGptMTA1YEqFU76nWc
GyDCYgWCVqfTQN23WKe71dCbzE2TiNYQofUgQyZy06R3ZQyqKeSoGwdWQGgdpuDP7jXkR39O/cB0
j1lTs4tAtjotendTXZXO1ayyudhV53DECVLY55KqOxKzZ42bGweyFQIIV/PHwyzJUlQdD6aSz2dT
gGqEm2g8NV+xZ5ruzCgBqMCi3Yuen5027Gmipyg35sBJOVAuI6gqfl5Mmg9EEPsyGQB8RSjX2Hi9
yyOXq+lnfl5p48KoQkfU/LgIoYcgwyz31QJGkLu0jrilyhXNfI5kn+4MIrhhZcwys3BKKCjWg8Ah
UptkHlgWl74eY5tYgRm7EZxX4qOhxMeJDACFZ1YDqxkJa3K9bA89L7eK/S4/HRu6/34LryMCyOAC
k3Q5PtpGedfqW3rItUef94GfmmnihTMRWHefasc6Jq25tzp9o6vXHn3++6dHx2WSwkij7k4WfRPl
i3R+XY8cl7eoxFTa2oiyaExq+BOO6QwePDCfLNKfrHhDHGDj9f5/D0nUFYmaZdmCYl6GpRHHL12u
8dM888EfF2l7VDDLIwMIphZbyo2h+i+VfeknlXAeoxSyiZoigi6tBSktr+blDUoBe7/MYIQvoDn3
7gBo2knHfcdeT0X8oOFSIoE5UdLvYiNLThzmaAdceDJsBNtx/AZfoggcX7YYR2oDDOyZZQT8cmdX
AOKm80gCeB6AtwlPjfbeBAPQL7VSgy0xH941xyDlizXFy5ebekwNsE7qGIVpYszyqLWfYVmk72zY
b+yJaZcbg20lDUJUPAPorhJ2TzI+lSiKqzzTzAfXEtrXsSxlGViRCZG7EWca8A1AOiW9WaP8BRDC
jkYQAcawowGBLdZz3wI/9oteYxmynar/iNBAMxixbf3TgTJx8SQyLk9lp2vfcBAcULU6WCOcM6Zp
Y3hfjpDEVJZd2XGrbXTqBHCWITAaKZM3XkTwDaiJxU+oR+rkxiF65ZfUFRhYf91sB90BSKYQvwfN
LCXcVmwohpy+TnHJWlj6xqRaiQXqojdoQ7m0jZ2GTtwBO66PQ+elvLI3rm1WQoK65nVD2qCqE0Qg
0ho/uV3ddwDquXCVuu3oQNRlK0KNbFHYCYBYQn9oBIy/YD50fXKs9YISJsU46NB12TwYdA32VfzU
I2eSomTCHYutioW15ldCJrElpjjVOF6/e21q2y+SfKNn115fObTl7WxVqR3bwbnSlSSvFM47DOZW
c7q12b2cQyGGEh1RPyhynmPDRE3nvh2ivQmPqrR6Siz4nVUwSSno7zLZ8j5c+x5l+pWYeU2h4XJH
mtML1auvswEfSQP48wyGWTd1OTt/6aeV0dDMGvJ0bgRpLZajpTcP9dwZHrjyix+37UbPrEwKVSCK
wxOYrfUigsGSr3Zn3Zn69AIPn41xu/Z4JSkDxIXeCFxCBHBYcT4mq2xfYAYCPWEJed/v6w219hvn
TvrUUNj7o2x7suwgAmktbJw57d0WNVIuTSnC1G0/cv7xTz8yWoPD0zazA73WHvVl+BprZQCc84/b
Hq/M74jEqD5KBIPy1HxuE7C1a36oi60UyVoTKVNborQSJyeHBZENE6V82CUC/2n7t728MrsH3Gp0
Y2ezoLEPoC4DAQkrhmHaXX/65YMX9B7/bfm6mQa9QmgKUm0vxuXeEd8syDVw7Qm22v76b6zMZ7UC
EnderdZgZgUiE7+rAjZdI0f9hcWz1DOLYWMLd+7MCzs4tQYSILgirmKDBTjEvkP0CeKrPb5c/4KV
VlILIFtAxpwEnsWBXjr+0FbfjW7JvCI1n8AJhEtEUr/e9kPKjO7gFBMzmuBeu6HVx5LNXSCqElaC
ThP9KnEEPuRllt6UaSVUmdra3I3JWCE7DeGjh5y8ZTh3Zyor7PQS9n79g1buGIha8ggZyJyAxWwF
dIKZgJtOo/VrKVFGAuB9BDsIySCagjnIvkENgM96fXrtrVKkbsI1SM6uv8XK+qVizyKUrTXG3MUA
W/RH2P/t59zyRz0+EcDkUeuF1eUk2BbjYu3XlHAzmYMoYDMSn+hiBQBLufDXdeE0eIdpe08EuCAj
DgB2+3bTx/3bjn8KntRuSwimUWUymZZ91EYDsa1ySBAZqP6DSz0qM7vcwOIJl3Lwuap+Y5e8kgAi
qkYFHkYpZENnE8RUaK6pzw10+C0dMl/vi+jRyVtYA0phpy6I47PfIXX/hSZiSzW1kqghVImMCbPb
1LSlEczVtLzRGFyRk+hxIQ9EPJU8NHJgyuFpwIawqxw4tdi1rCqf1Dpce8A92AEw1vuMWfPHDMbj
RkRdWQ1UC/CyTawWym0zwEXqs5jKxevSfoKd2/R0vb/XAp2yPTrflAF6qRnBaMM8xe203tjTAUrQ
jcny700vRFLV5bswaTLHOq6v7ET4ECDuqnh8qUDjn5DjRw7by0EvWJbykLU59KAxiua1HStOY/ee
omqCkDcTxb6G+ZjqDTLD+dEmYqNxV5YS1dS7JlNh1hFUVjKdnhsN5mfWschmWI59valx/w/4GDcF
BKkmrgaX6B1OGCf4TW3022UiEpRJSryFfxJJaBPZAfhkBfaaBk/g+Sr6YAQ6xJ8pzyFdNBwfvozm
LucR28HSEn6pYzm4xdJ0Pjie7Pf17/wX+v6vk6muTp6Fz2PTFe10iopUD0sUPD/UyzD/RI1K4w3x
8hvOwkBlRHC/ZAZq/UTRwiTGWhCuqezh394L249SuAdYUWXckuPASym7kbywarbAZOIk7HHH6BLC
t3Zj5Fyclni0MmtQqQIHDFgV477+qxUN4dh9jIVxyz6f6uqMQXEPHk+r9DQXVUB7OE10cfUuLMr2
17vr4rjHD5xvyj7F+CpirSE1bT7NDcjf0x9raf2R/6pv1dqo497stb6EczY7adR6mpsMN4bQkFNN
bjT/xSs9fIAy9lsIGhu7SeZTjD3Oc0lZtIB6QgtXZ+dxzrL8NYPJ248kG5E5u95oF3dt+M3zUPjU
aHPEI0Nvh+REouodwCHpN8D2tm33wctIwLq02lgJ135IWfAzaDQdZDYhBHXupxEWjFHsagKcvsVy
Adr3r3/OWhMqxwxYe59Rzk56iqAdQoWVA6Qu4DGwz4b+R79DWnK8E4Sxb5ArGs/Xf3Nl1vxLhH5q
wogTkjZCzKecpWEmJ3iHvkbT1s5l7enKdE8X+I1KGMGfrMk5DlMXMNH7wL5u1OeuPV6Z8loqK3No
oXqEGsqX1cFJO9jTvFxvmYurMNVVAOogM2eYUCWCI3H/XMjpwaqT4PqjL++Z8WxltpcTvLIHmsCf
jU2PkYwfILl6YIl20GdzZ3fOawczJQ2JOlfUmnFo+i161kqYUc0piiRqaMvlAnpWyR5wY9gFC+zJ
/CZh9NimKADcmJqXM+n4RCUeGD1f9HSGYk0fcnYQgJ0GUEnARCrLvwgp84cWtUTuOM/0aGt54ZbM
hju7Ce/eWY4z33qN80i7sAqq3hTU7sqibGBoNpH5rqwj3ykqzC8Bq0UiPkoDv1fg5cIOBSZ7QVMR
gPfTetf7eWVCq8jUWTaVzgYE9WpAJcf0hREHtn9jOLQ/+/SxS7ZUQSvz4P9gqVrZwdE+g+qsHQs3
TcGMaiZ4ftVJfluYUHVnrKgHY2mBUDGm7wP5DUdil2tbVRdrr69ECRC6UrjWV3Yoh3duQZejo7JO
bKlD1uaxEiQA4pVtFvV2OIj5iXVOYIL1dUv/olLxv+tPB/ALrAj5eIJ5DkemqIvnUPaV7jkSAmm7
EeQ7LbQhtOhSzxsj+vJSRFSLByN3cEcUUTtcGGyOyfd0/uK0f7XmF0/+XP+qy91BVI0Zh8OYRaKB
h300JA8FajRTjUvPyODzd/0XLncJUTVmtpnEjuUAh0EaBqdD2+vmLWTX5ZJvSlQ/FYKwQ/MaI5XA
w8kf+mnyFlY3wMIMfyRKGl0tgczYnkjtGwQma/3U6M+gty2hWWvD/dTUX6fOmoK2NrVvvSMIwKwj
yLxk6Xd5BZ5zMybOruslOY4Dyr4c7OO37qzXWv7cXp8WY6rPDmxeMVRzc3nFweEEP7JjrG+WtKw9
X9lgMA6JWjWCZ9H0cKxN4nZHiIMMoUw2JsS/bPn/h1uiUlLbquecy3xGhrDSvudd/Hs20uFFYzp3
gXPu/5bznB8sad9Tw4ZyHd6Ed5NdD0jKEOdbUdsafG448VrAHp7gA0+/i2waYOQthvvREs0PuFYZ
AQBXGkBOQwwSFWMuLbJfhijTHRxCMq+Tfezq86x/oX0GO+9unv8CfwyTOtsZnlE8WO3AD1wCC9aO
+3pCmXDldM2xoHNxwpHuZ4Ri+INZiPIonBTuvNM8QJw40LhxqwaPppTh8Asq5xNwQ2HsjM/mWJIn
lE/DvI9l6Y9yqGbpgo1TIek7616F8sBpY/av9aASKp2MjqVt1eVpJN8mAolb2fr19Pe2aalESuiJ
apGjwO3EKuQm8bVzFLJ+ad5uerwq0xudInGGaLRCqKPuLeRyHU277c1VfR6czhs5xBE9oay824vF
or7VJFvXfZfz3uDUn2Pxp3lpiYXohNjlaXBynzsoEUW9ale9ypHABdh207EOwB8OHR3hQmbDMe1f
2nkG+nrxIAc7zHBvRKX0MTbr3QywZ6TJg1zGxwkLXT2BZxffckWOF1U2XYkJcZg1o2ZfK8zSna0l
0Orspi0AUSV8dTFHkzaw+TTCn7KD7WfXv5v1tBU5Lu7TiK2Evk4YaVrFMQ+xVUruewOeoAJ2wqFo
crh/Xx+AK5NHdXqJBXzkC9HwUEqYxj5nepizn9cfvbIq2/S/IyRxejNNz4+u294T408yAHKZtbgz
/V44zY3vr0x+mAp3A4Uvb6inxQPvsi/NoB9GmCZf/4aVVVlVFnLKzbE2ChwFy9KbK1gOmkv39aZn
q1LCoYEZHvZ580kH4C8mP6psY8SvNLyqjcsAgGp0ADgA7iJ+luRH5BbgdQvj3NSHx8dGImVl5Kgg
UNSCgqNV4JQMtqJr61+H9G+zBXDU/4WRC4vm/wvi8tnUbSixKfjPHtRezXHU9FGHTad+dhxIh87x
Db5MgwdWKPVZknXHbJDVd6A54hNLgmVa6KGG0jpoupQ+OSYF5r1n5+skq2PEHYUW4RYhSisTmZ8K
BtJW1srKdQojmRC+HHi7U1SKCNJ8jLEs/ibjNO+ALWr2pJELGNTauMfyaT9aVq3jZsWIUcyrN1n1
4ZgiRy08zVp/FjGd7oohbRsXYBf45mrMfJWRYfmwlJ3cuYcNWmumySlLOEydzILvahB8/8qIpz8G
gH4O3GzS3WDNKdZtSQ9yaqZXrmvm6DEh0jenjvrkedYjEJo4hGIwVDej/DRoEk5NJDYPLBLR69jO
bZAC9xtm1sD3mognX8i8CLI+K/ZVYiZHgvoorx+6/oh6byRREtnsJGx98zNnoj90EAIeyk7jhYu7
eAvyJ0Gd7mzg2t51Ze4k3miWhl8yrTxFjLZvACbEXt8N9hjCHdA6aubMv2oO/KbF2M0vEuyWnVMM
9gMvrO61LOJ8b0Tc3tVsMODvjsuXwh2mynhKO916k01q3htDwj2C9z5Ke2Dvgi6wrkS1qcVcTc+m
nxkMoVvIQctuBybhPTidcteMbf4Im4di3xUmf+xN4N3zQUDZgOhkI61Pi5NYmmmH3tbuJsOmbBfV
ffrABZf3U5KUf/qsLZNj2aCK29XjYq53UHCWx2ziTkinjD7Vdg30egaA/wBv8jba6XxmEWBW0DYg
D9B6Go7zX+ux0fCeBundAlC68l6jDrN2WZmnsQty4ODFAzLSxazF+7ow/x0BKn/qxwkexPN40Kt6
gOTGrF6zgpq/TBgg7zIhxsQbLFgcQTLiJO9NPMOIsYb/+3PltDiP4oYBGvlsWcbXxZkBDClnmKTn
jd9jlPoVf9UMrLXM0YxfQ93XL1kHZjTJAEGHefCbFHBPpQCnmYEVD0UI7y/U5S5LB31a3h6BUPy6
UGsB0wmf/Sg0MuaetliwTa0bwcy7iCSWB6uNMfFhet3nty2NqqbQwB0aMqwgMaWo1PDKxT5kjL6b
xNxyQFuLbsq60hpLL6K2008oY8Z5CEeDqGl2AhTtjYXrvP24FOCUjSVcsGlvJJoZVlFbujDFacKk
yGCPx/l4tEUsNu7VVlYwVQmeT7NVR8uYnqasj35KSlGJUMecbnTE2uOVW7uE6HY9JXp5qg1Jd5OT
FoHsuy1h/0ojqSpfzbTneRm4Geb6AQWJXoQtENXBDyIbr7/SzarON54ZCkSlaYSyeKK46Kud+3Tr
2L327PPfP+2Ql6oGFsGWImSE90+zrOAXrQniQ4BtbuzxL1+mEVXLDSuzKYWwCK4CgDH46WR/tFWE
mAaer9S1x2aMDpnV3ritULajDlwLjM4Y7DAxP6wIniaQthnwmEAe3uVFu7ttV8T+22o5EN3xMtdn
WpSzhGUv5K4rp+7H9aevNJilfAMrIlw+EZz2qbmMp16PHTeNkbsvdGfcGZgckHN3s8udvNkoEF4b
wsr3MFTjcxM2KWFX93eFPk2uo7e/RrsNYDuz0WZrv6HstHv4uwgYZyHPlI3VF5OOM3D5MFo2eWru
WBxrG1u+y8UPsPNSo6LFcFWNAvCTyW1xYHD32jWcMw8WWAlaMhuTd6g5nFMpCnjblyLaDU2zVY+0
FmqUiFno4yRGSA5DChBDNaIlBcQcG+H4YvkKJar+lEaZkTcTnAKosEsozRZAn0nzmzjCG2z8JHab
6Ujv00T8uT4Sz1HgQvxX1ahlXPRiYswOGeqGj7o1HjUH+1FU7dUbo+LiL+jYt/x3Js1kgQJlNGCD
bSI1l7fpu5jGX3OWbXzBxf7A85XBAJgj4kFcZkgu0wO1Oe5+xEYSa+3RSlfrdpRpfTzBSHOy5T0U
qMvBgVv6bQ2jHrwaO4kSA7qEkMTR3ljeoEXd50AgXu/YlXdXT19NxyXyGUUUTvI76SEw24RLrz35
fN77tKAYWmxrFjwkQlzsuHmSuuYmBuJiBNEN9bhVpVZUtDhJhBz4PIejSF5Eez5XT4V8ut4sK6NR
XaqioUyWdII3sj1Pnknfh35xNbl1jXHxyIv3PzfZp6aB1wYWvn5Iw74CZMQD0VuO4MKn9G5MOvnS
QYmSunZMho1IuNYVSlTHjUlJdDHE4cyn4X6Jhsmtpb6lgFxrK2XmVgjeVpfC/LbWdKCsrOSpYRpO
lKVzvN4Za6+vTF0qCztLapYgSZzcGXVxAHxioypkrSeUqTvpyZzEMDMOR3NwzcLYAw7hGouJS0F9
R2+zMjfUXS3HxUwCFE8SNstCX+s5MzvsRRaysWlemQ4qxshOLA2Fg0sCiqP+11r0QyZk4yYoCcKg
arYKNFd6Qd3dLrKd4Ew+J2FnIVHWfLX53+vde3Ex0w11VxvpKXjBmpmE+Ug9Jsk3uy1AIShPZpN5
S7f8yaGuTeTz9V9b6XGVXQLrd4jtsNUM85R9EVy0/jRHd7E23jc22EWLs9CN0LrWLcos12CbFw84
+IV8+hq3MuTsjY4wUuy2imcubg/RcMq0jggdepbSJCRV/5tX/d1EQJMbTBMVgAV1s6nDKs23IHYr
09xSpnnKU6mnVoVZmPb3ZgfnYGgO7sc6vSkzgs9RpnmMMqNaH0kM0es+mWffMF+QuPGud/va2ysT
vV+ceEmSRgum4tsMO6PGeXKSraZZmRrqdox1spK0x5vLhDz0ssc1VbvhfLLSx+rGq5ojk41jrQV6
CqQjc1gcGnKKPYOD5znHnXnPISF9jmaLbETblWGr0kEKuDsOpZ1oAa6rEr/uxty3OQClNJ0mv2mH
rdL2lR5R5bq4pJjh5OVE4EzA8kmfKDLVk7Xsy1wWt617Kmxihp1B0VtOjBzECFuvDOJFUP9ui7oq
aGIwpOQaLxPAK+q3OSsGH7LNY5caoNGwYiNarY0sZYrHdcu7NJ3jsEQdXjuYEGNY/vUZsTaylPm8
FI6YYsNKQq2q/aVA+D27ZzN9b1fzvbTJe67ddO2iG6YysxvHEYZgWMBZbOJ6rfhtxfPG4rHWQMq8
ThuYZsBuLwljqT01TuVbQHddb6CViaAKP/MWoDE6T0nYWg2uE/9MhbWPbFxHzsZGUFpZi1TFb89a
ZlQUuw8GS6ZOPuo6DVE6ltCfub3VzSsN9H+aUlyyFxVB29dm4fbVj/TWAaTKSe1JtEkqBAISte6y
ZsFlVz99Iy3/YdjJ02JpJ2nmL9f7YiVYqMpS8Fy1wpGIsIbYzYsJLthj2m1lLv8VVP/f6Ra0sHPb
fdqPlzYqHJZlYuGYzSTDlb1hu6VJ2lMR69rvtLR6T4uT6U7Mogg6kptgGrFxFyMn8L21q9ED/F6e
MpueHSZt8tDBmN7vE/0r2Ej9Hl7WuiubttxTUmsPM6TJu+utsjZCleiQ2EtkmtyCdpFDV4F8TfHs
WHH0Z4SVuJvVA9sIdSs7NBU5NDvxVPdGhqOcnn1Lcjvz4Aj8TObmidD0h8yXpxLYnXOAveUaCh2i
BIwxw462LE0RmBboFxzj9nuqPSTZVp3u2nBSooaRyNgmJhcBZ+n3PGO/23o6jUP7er1fVh6vKlez
dphnUEpF4ETT0Ur60VtiyPrt4sv156+EblWzKkc9sWA/qwU8LQ7mbOZeTLqfXDdgQ12Z7lwNh2Wz
pnklgKjWpnmFQuxRH7Ug0cjZ1VR7bSaydf2w1lLnkf1p5hmo9CGdPotgoV+mCWJ0HYQhshE01t78
/KOfHu6ki3RQkK0FS9EQMFwggH9EOU+yv94La++uRA3kH7Npypc4pJbP8mmvo2wwtayN++uVua26
d3RG1IIZhpW/qoNhGLw2L3djgUMqpuH1979cw6wDaf/f9tF7o7EiHR+QybTcG1NNX6I0riGzxpUK
k5G+13PA1jPCE8CAq+R1tJYZmeKKudffYK0FlWluLVWEHB+uftuCIsd9BkGDf+xk3Ndrfd7Yz679
iDLXSxQYtAM1MBlN9I/Mdjk0rUW7ZU24MshUTSvvZdbVJRVB1SDpmJESioxbz9yqqDVBhbkT9xro
1XMgnNlj9tYN8tprn7ckn+bG0rGq0s9LR2fBcAxX07hwKi3tcL1j/2lSLqyoqm4VuDsc5yrJwtro
2ydRSHYs2obsm4Fpj50s0odyMjSvK+sOpQm4561j6w8QV2bsI9rY3kTn7kTykgY2T/lJThVgtqkT
WxsLzMqg+KdX/PT5ml2M+UILAReWFzN7o/qdvjVx1x6tLMqZMSy5QSoBNS1wih6Mdxxcw2Rah2Rp
4vy43sAr3aeKPmpnLFC1ikvh0RhBy3eW+Je9xPr79aevxJ5/AeNT63Rtx2hBqR3MeSv9Wssfq2wA
LVX0fwC92RgjK5+gqo5hoh5nEcUItGhyJ6NxVyXVRmRb6QJVbttVRlcjtolAnx4Ks9qResZQ26oZ
X2kdVVMLq1NN8BGrL3zSPJ4tvjE5KCladnn/5Xr7r72/Epg7QrD5ac/vX5Z7AUKUD4DhmyZR0HX9
B1Y2EKqILyW4IGqBOgrhjydbH6mz9FmzmzQceq3+gB4XFM7ewPcsCdvKY6w0278s3edBZdukppah
BYahnaomeS7G5tBE/U9K9D/XP2ul3VTBD3AX1CIAxQd5rYXAgf3WKHmeuyjfaLaVIauKfuwqjyYe
w/1XA6XHrwo9IHGRbhwGVzbZqrDH6XPI+wqzCHPB+Z7hQum7lffOrqVR5yfUAJC07jM3K0hdeXF6
mwQCej5lfcwTMWXSwAk67++GfG9RoGwl7r9/SQKsc7a14Kz0jaq/LGtcjEwRLql5PbpLzHwTdl7Y
Qm203r/IfWHFUeWXU8myqp/Y+YyCMu9x6gM7j8cShxKeoQCPRFDv2oUvZi5ewBHTsWsze9/RGxTm
jbK+K3PLfrQ77KWvj8W14a4ssBKFbwyVOElo9UN7MJhjv3fGknK3MGdkRybJ+o3T2fmJl778/Aaf
JlZsjUWfE1xtwsbelfJP0pieBRKPOdxB/O9f/5y17jv//dOPACyp2bIvsc0pU7+xCxeARrcsPq4/
fW1iKZ9Qt2yhXSzykIGleQ89puk3Zpvtrz99bWYp756UgMImGi1CI66KErwDvXzRLAim2aKN/mI3
v8alqH0qaPWVtnO0kRZe6RdVO9Y1AHamWWuF3GjIietJB/Tc0ACW9z/Ovq1JTh1L969M7Hd6ACEh
TUz3A5CXyqx72a6yXwjvsg1CIBBXwa8/X+7uM2PTzspzqqNjR9hV5iKkpaW1votgO9ZMKCxBo/h9
021NIPPGaaoN89gBOdPB+EDUAKbrGnWdswt59LlvtNqUiiZ1egXjhWPrLPpmgC4JzKaXS3qCZ5bL
Wgu29A3kIFLjHlW1c8N5N6XfYTYUU3Dg3p4E5x5/Feb8sVc1CCNA6rTNdkjD7ZSyp/dcmqxJZND2
cltdVu6xm9wH30/vC9jMXHjs348LosSv6w7Fa8sDASPKavooEfPdcDcNKGNn395+9t+va7KmikH/
sLZ1GeqjhWcHZK3T0IlH58LFfz/m5N9YYkQNYJQ7IOBK8gC9gDvoFl1Y0+cuvVrTGOBJ+ZXvH6xT
FZEAMyka8/DCYvo9csgja6+xplFC2c7B1cthulGlbOIs979kDfIlaEbz7ggF9eF6yB0FzZZM7VrV
zReaFue+OPn1i6t6djOo0ngHYCFtBEW6zwKezGyxW+72l2he526yWszgUKX90Ncu0DbVn36unzvf
JCJo96R/F2EAY7g+3Ht+KxcYGB+8RQ1RdqJkFdM7V9xqMQvVTuPEGlgKoza/s0s+QaYyvGQafWZN
rGlOjPeWojvsHgYV3ro5h0a8c3DHSyyNc5dfLWnYkLW0Er08VlkQw/cI+vTquijGd8VpsqY6TZSU
tVt69iBq5zMMdxO/yX+8HSx+v5GSNTlJUVapMKcTeuc5i8FF/LEAHhqVs3nkGbXwYiF1VE1O4lwE
8Z0G5d+TG7LmLAGZZzmitj0AVR+zgELM9T47Md7jZdnx8pK54F8989/d5xRnfspv5sYNgxleUDg2
hC3bpHWzQA1ZqLhJQfNCVR0uITWa6t1I+gcxCoOjC84vmW2q/eJZfl1Og/0A+uIQhSMBoYEtIT4s
L/dQmrJfm8VdoNLveFcdKEw11P+s2nhOmh2EVLKKSNVmn7KQ5jHA7u7ejnm7w6wTCQuYs+mJx5LB
wikh0Hm/l6mkuyaUm57q1zkXdktLnoEZXbqv3lg+wiWrcWIvWMSWOFPzMuSD3MOGoIldI2Cau7Qg
NyQQMIBVk6c7iIpBL7eeymXXcJccx8Gbr0lg0NBs/C4pKqfdNnk1PGS2X+710AYQ9xUnPSGI3t04
bkNuUrRMNm/PsTOrY40CAEmTN2EoJ/CwvrflS+jewRziQlw/d+1V2EjTgWcsmPTRD2CYEHVSIuEr
Twot7Wjkhfh9bpGs4nddhflsONafO5AtLDEkgJ/2GawvGmmZfi0pnFCrZd6wcXmXUbxH1thJicoP
MdYHhcpJx2jywbHgXg3bkFLTGF4Elw4aZ3aNf8NQOnkpfAmNtgp2WkfjBYLCo23xr9mUQXB0mVhS
9JXcDkMA2m1gVbapIey2nYk/xhBVth9hUgby2wJOlBHLdD+NDnv2IKFex5Ph+ReS8uEeKgUuAXwp
9b8iI5dPM5TQ3SSjTpPMUhGcOnifgGnoJW2p9b2GyjCYPwKuL0SgCyVNnz2bPB0PoicQcisGFM25
hswbE16iFlPjND04W6ma4JNiTH0bSa03nE0IKwGwDk4CM6Pqtux7fp9rqPiQtJg2pVdM+7E2y7ZQ
QZOUBVThBfPEtlpKPylDMM+LMQ9QRi/NVlv7uQMmBJR7X9yEIbcHPvB8V2gSXLW21UmFAl5SebW9
G0zLohCmGPFcLkUMmO345LBRRu4yQaaNmNcpS+vtAPmaCznlmWWwhqvUdbkoxrU9QKUmKbJrAcaj
KC41nM9MkjVipdetFR4vzBFiWerW5AANF47aWq+RR57r8QJy70wCuIapSKJs2QRZffTEq8i3OOle
GJ1zz3/6+592grKGrksBt/qjHeCqCl2vyfKI2HmnIBv0rhi3xqV0JuVg8YPJBQ/rqOz6Qw6RuGm6
ZAB85vuuaaAlx/yFeRAikKAvQs4PIyXPY9ZeYhudGaE1ItkAkqTc2uZHptsEFhsx6Sw2FRWFk7d5
e4TOBNE1LJnXA4FqUjgcoWuXSBhm3wgS/AgU/wRy100N6c2o8HKTeKX0L9zyzIRaM0Q7Aknz1IdI
vE+724Wrh7msk7ff5tylV1PKWpXqTPXTkbEpEvRhQDbxviufpsBPk3WmYBcyXsnjBBUDSDShE8ym
7sJKOPfYp7//6eK5U3i26brpSKEGgVg0V82FsT493m+yrbWPX+/mvuOEfn6Eic2DknJP2+za6eqH
t0fl3OVXpxvXDVRuQMs/wpbwy0TKZDCQ4Arri3S4M1npX85aP41M7+Q+044YjzDbfSRjdWCgekSz
I64lvKCsTL2t7cWl73DudVZpizv3ftcVAcRKafO8ZBm2eX9vcv99B4Y1OtmHSQLEYtr86EzesK2G
FiCqxlziYZ0JFmtwsuOhLZ5VFN+i+gwGYUygrFEtIsnVp3d97DUuWTYAlLU5lkDdvnp5sHHcG2qn
CxOVnLHQJWt0cq7qnpouSA9u4FTIAOC9sld0aNHAzFl7azkxP8rJGdyraUG9N/JlRg+pNW2byMF1
Hsg02xdau1V41WdB8zTMvXyZBz59mUB4P/K+zD7qoGAvhcmqRPewOIt9QzQgkQDl7Rhp/ets6e29
Bg7p3hrRHHKXsE8NNsBtpwjyfmCltx1qpvE4dlA/8Tr+mWdtFw2Q6yhjHBTCR+u6cB+vBpBtCx9q
MVEAiYBbm/dF4kNndS/bqk5EnjvbAJoNRxCkis8nMdqNl+XthhFbon05d+M1bOHKfVrXKQp16byf
PGyWOPKZ/BqywSfSfg9WgwibHTR3/I3oAueHGmHhG00wQX0tZt/c5bx0sggE6X5nQ9rtZgZid7u4
3aacTPinXUR6Vzacbhs6cBnlHU+Po9dr+IpOUDapp9yPQlmBVmXQkXkIuWO2qUqzj2U/VOBRAPN+
t6SSbJhr6I9KQIjPh47kg7UCr880WHQhjqzQF1H9Fo5T9WEe6ywmcCF+BdSre/LGIQW6i9P2SzCD
X226ic3X5eBxfe2mpr3njbylQdqicwADeg5V92u/DFiEekGLFndQJFVvyDZkTnWDv9PJJFQQM2kk
pOHgX1BkWRkb4/cxR8PnGkgxkBOXJtQxC9swtm23bNTgdZ8Ic+lHaNPS/QKmdKJHBtFlaMmZiKSu
RCVwIWgwA1/UUg9fMgebEkBLdjWDth9BDCKFFR5LD6ksFkinNemHYJrTfdOY5cCxGPdtZ2d4GTG5
g5EdSXgB+49sbLw/W6La52zGJGqFI54gfiW2VC32DgqU/p/AofBXscjpU1hjejigTb86YebGM6qI
c4yDAI+bxZ9BSBMxuH59LHyql42RkK8eA/wGhAT9fClhgy6eqllH08K/hE0mYzVmetMqQDVaRo+0
NI9+FoDyX5N60zEQ1vG2ZEsG2W3CqvC+9ji+bfKqHD9CfJHfjG6GQS11u7cwizgUxis2phrDTSgN
kBm0nvZ5OLRRUAxVB8TDqHalWsobnmZkm4IFsIX8QPOhEHhmWRYayC0CsanWAUJgRo/pVjpgMQnQ
h+80RCuuCWvIHeGwCsfheIoqJpxxe/IUSAJY4nwbUJEHTb5jJqpyZ4xMME8HH8Y1n7IRn8kFNOWe
Eh7svVGmxwLN5NgJ0vB2gRPyY7DAH6kjtbtvmQJ1cJTAScupE0nqiWFPIVmynRfixrrFCDZuUyZL
A3YoC7sO08BlW9VUwD0JBjhC3HSAu3Net5ul8iU5ADwYkF1DMj8RMGtJ4HFSwlYB1tEOx6SWSqcx
7MPKrQthwV1oe50wIF93pSTjV4g/1CrRZCm/dFlRHZnS9WPOq25n3Dp/ZrNo/sSyrmNooptYBB08
eqH1aVBIgIMd27baY1E+Kw5hcSeo70pTSjC5PJvCGGFCtbtoMDZxN0h3iZmnQ8gFGKUfRuDeyg2j
0IOLhM9AImbMfirpWN2MwsWcb4k7P/KuY7ui0M4T3B594OF816WAZnkNSGg06D6XeZt+cWxpDym8
akysiFnupjbn4EVBwev+xHQHDSgoekSaoCyu0E/ke7oM6HnYBhraB0jtoirBQba4nSbEJ9DFlnBf
hpUc7hoIjUU67ZS36Rwtv+Yn3LlZOEGuvzgj7IXasamTFloVGsciz2/iwYTzw6xHAOy0DUtkcaPU
P963P56yip9yFTKgt9uZ2sKsm9ylmUSeouVny8rmQg76+z4XWbOUK96kshOlOS5Dey1aGL2K4YuT
Vk8eMi+s20usuTPp6JruApPaoesDFFbsKB+CPtxmUGe8kOqeSejW5BbUHlxTcJQZCyb51hTkenTg
u9oyBgFP0V05C70L0uld+BSypg54PWo1tTXN0agnAKg3vnNX0kuNrjMJF13Vn4A2JuiONPXRhaP9
D4707tAHvnkKIDEZVQN8BN41r9YOYFkxwJayKnEAh8yBgQf8oL4M1fjhfVdfdw+4V2VZtkBf1acb
M3XT1mvbMFr8PL/wyc8gBsjaQqoPx7Hpla2P0o7pIffbCgXmvPk0icWNJOLP9dTp49yjJgPD3Gtd
kmzfLPCygmZ9dqcgN3qrB3npjHjms63ZBvhMoBtkU3XM4a9iQux23lLAgqD/6FDn/u1B9f+qMPzm
4LVmHDhtZ2Ao6bXHFhvg0zxM4c3Um7SN+wnFuqUapxFdYxTU8nKAiQlAYOKzsan/RFQoaOTScfja
s5rpSLFZ37YaZ7iMd9VjkOPUlXhqJl8rwXmFhY/CedQ2bVBF7RzWMW+KBUB5yIfo1MeBlQT8Y8nm
IY0DAb2WzA2656aDBUQCHH0TAGlcNWkErWYXyQQV3QY1mQGyoiTV94Pj2QcKRec4By8URjeQgE+K
ztqXRhjubuBlwp/hfD1vmpGlG5dYJ4I+k/MVtuv8i7cA+rqDrlr7iRNez7EHicGnpqZ9MttiQVnR
NRuIIIX7rpHBzTiW+qh01twNJaAVDiQPaez7sNxJiqGH7SraTybSLfSF0CNwnSHJh9Z5zt3FAfNf
O/2uo3UZyyCDm3LNylzBplinD65DUww56z961ex9cAyfItdvcITgxX0fQrHddwcRlzX3vxG4HWeQ
2ZHTNgTL9skG7nzXFC6sQHyNzEkuhwkOnDdVySGdiNbeAQVScaVpiVoGeG8Rx0Escvtm3ErDLWrf
S+gny1BU921Ai6TmQKakDvSLoZOUR3DCcm562pqkdaf6sxqXHC57sr2bSZVvh9DTW9U5X5XJ623O
SEqjfLSqiNrFwLM59LtYADFYR0JkRQQSOLl3FqzlAcpVL8qDw1msPRnee1OnQDFrLb8bWj8ooyZ3
sts5n/wwrr0GA4ck7oi6m7n1kdUDiWj1dZcbDZfqAAE6Hru6zOHqO3kfF6fyr2iaIb6pWYQZzK46
eugghJ+D1WRQDS/CIYiN0OnLPBVOxCuYSQU8MLED0kfiNMLDKQVuf7euDQTuP837EkeED34npr3K
/XDjF0EHMekaOjvLHGz7SnXHXNblkzuzYttOrjyp9QWxI+punxNTxvAbLO7CyWYxs9DMwbFuiGCx
3iSUNuFNAA2PHaQv+niWTnAHC6dUb2f89hF+e0vsO9S/mRqCPEbbYM8g8RCPQhUvwIN7MZKnZtNb
nUdkyMiDxvcFgda/MxOmadTDLmOKSrdhxwz7/3VuIU3SsjZ4rZoxuKncwYVnK2ppqmvZZ0JpsZ/b
Gs5zKTKgiLe2v/W73LkVM3yut2FayT+LHOADhdzzkxNOP4J6UrvGCJxr2jGEOCv8YXRqmxvZD/bT
zEV5V3s4gsTZtNRPTjZD3MobOhxQJpTt9zTlIwgdAOdFDak53XQcwhI19/ptOZM+cWeDSFyW6ceh
SEdYHkM3E803x0MgEV7zzRMGmqeNCNSe0dmQZMBJ7QOUotFmKeBbbKJAFPUHZJ5Lu+nZCMbC5PXj
deku80smoJkeCfBOYo8LeQsLB/y5hBu6jGsfGjVo/U0na7lOaITGrET7wg2t9+fbYfhMqF8zKjgk
fEbodE8H5/SY6NgQ6HuVUxnDMPN9dzjd+aecTy6Yj6kH3WKz9BSHTOPGfjUeRmE/cqjwXNhBzyRk
a2oZujht1xokfmU1PdJ+OXp1//j2C/xesNODfcWvb5CXo6D9gPI+e2iv5b6LWLztoqsigflVE5mE
PCwHiGTu9OYpP+xpEalnewG3de61VgmzNoDz1NCZPLK+jFvwIINLGeyZQt6aZzYXbQe+CBovc+8+
5X36MObkpqzYj7cH7UwSG6wyP6xr/1SUaaBCWO7YUMap5z0WJ9WbkkRVO30W0HJ7+1bnxsj/9fNg
CxJIYTFGoNJDNrBdssQpg0tuZGdOFGv615z6bgjd5gb8u/LgeSRxBXno/Xm31H/C0vZCbe/ccK3K
qqWd0P2GJBygecFVE0DBHnW259af70wxPSqi7zMo6b0vW15TwhQOe9jaofXIsWl+7iXzn7O2LhPT
YWt9+5uceZ81K0xPLIeyODSQEbseuXBvekc8ax9+ZK0Cw9Q8wQVm9/atTqvwN2kkWS0ReLZXjczK
+SBwAptDJGhNtrHDq2zT/fvucJp4P0Uwr6OLG0ypPQBpfbBZtc9tue+c4tErdfL2Lc7MsjXDynNL
QcaJFsdGVXHml4k/QQyaouLTRLr49PZNfm/i45E1yarwKoeYSrrH9oW8mNvlgzpMBfrV0fBiv3Z3
B/EZCbL75e27nWmbra0CWwE5iNYDcbVbAqAaRFtrJwpGj29nlemDpzKzmQogReH6Ojr1ljmyvQB7
OBMR1g6CkKf0sdeaEBmEPkhG9lQVr2+/1ZmwuaZYedDnDKDSzQ4yfyHitEyfkX9diGTnLn5aTT9N
NBSkyWTgAnPw9fxBzvr7PEAZOTPvE4ci/mn2/XT9dhzT1h9hddYFYb/zOGH7yZD6Qhf8zBxe86wm
SMSNDvx6jipkzQ4MDnWfUwdFqXppjgMo998rGV4q9JyZXWvGjkZiNKAjyA6sSqN6fJ3rDsekOVpk
HhPZRdYxkEx+5xazJvFkcNbm9YTGkQSUPkKlOv/sh0t4gUB1JoKtSTy1qPoiLwJ7yINvs7echPRO
lcdI1JdY5WcWxNq9S0k+iUZbnHq4+lEF5Gtgxwv9zXMfYlUcgSYVapWuQfvUFHGw+EfUwx8GsaB5
oz4A0ZKEcNKb+CXptHNjtdoo+5AbnLxcexiAWApLEw9ol4j6VL33tm8v8TODtWaHTLPLBiTv84G5
DBm+hNcaPLcv7L3nenhrbsjMKzLQDPZ3YxAMm3SZadyNLXT3cxvcLlnXJQAQ19vG89kn7SlXJRyn
FBLRzslvdYiOV6VHWuL8lLXPvU2DqzSt9RGe58XLQCf9zSn5+zhGZO3QzpyJu2HnlcdFuBKAI7tx
StFfGOYz4WJNG4QEbZ6PcA07nojpGToZdeVEbZ7Htvau6uYS4eJMJrLmD445lJ717A7HKve2jOod
SqtwJsxueV4cAnf85FJ5icp2buasJifVqndR1SmOHX0xBO5ulzwWz2wMazJZM7aQMQ5PRdqxuNK1
+Wh9sR95/u1dM37NJYMfAbOFlegVywAQOP7Bd7sfb1/6HHx9TSXjNOx4NTN+8E99qwx40BhCEeVG
wzllj9qO3IPMMcAHGfVNyMWnm0ZZ+r7Ebe1S55KKj63FhStIOUU6l34E/Pd94c1uVBXLhUTn3Aw7
haqfd1WvHltJq+ZYo/agLUSi/fEKKmKbEvhYzauDtBd4+GemwdqhDp2NFF4jOIguI01I8WiCZVvm
T29/qXMXP03qn16DD2SBcDjHelQKrgMGymog5T/OcC7+6wb/+Wr/K/te3/8zJ+/+8d/482uNDpTM
8n71x398qCv8/79P/+Z/fufXf/GP3ff69mv1vVv/0i//Btf9132Tr/3XX/6w0b3s54fhezs/fu+G
sv/r+njC02/+v/7wP77/dZUPc/P973+81oPuT1fLZK3/+NePrr79/Q//lEn958/X/9cPTy/w9z8+
5PAh/KqxGP95tf/5J9+/dv3f//Bc+jdGGPdc4vohCU6Hpen76Sci/BsJKPMZJ/ilgJ2cSOAv1ue4
pfs3iKx5KA6FPCSUnFoeXT2cfoSreS6sdlgI++QQJr7BH//30X75OP/7sf4DpLz7Wuq+w9Ocjs//
e64KOUPzEqwT//R8JPTXXhrQc2vEYp1+rwo531PovN04VPE8rgZgY5MGNcFs12NLG9CDdC1Fr3Kk
1S6QxJFR1s+cJLAO5W3y0xD+6zl/fq5f843TYxGoPxPuBV7oB2wNkaOqgaj6aYUpIEnSoy9z6Nww
sGBs4s9Vft30urkBig7N+dYQda99d/r/04fFwFMXp39oSIXUd9EaXy2ZsB6HcET3bJc5FWG7jGRd
GFFWqhm6Jy5e/+1XXsXQ0/0o8bnLCcUX9hGIf12iSojZ15Ag3wXQOxo2Y0helG+9HFYVnvtlktV0
V6ZCotA/jeh3UzX68FWx7SXzs5Ul7V8PEoQU/rHoSTAfg/DrgzTK4xSdbLorM3DZkyK0/j26ANm3
tE+9W1HyoIpJkSmD3tViv8A8Sz+VBCoxGyice9C5h3VPmrDChPLCtDgN+c+zNYRJqgDq3PWocKGf
uEpHMwPMUM3VuAu4mNJtAMxJsG+LVqcXPsZ6/uFG1KeYfIIywUBL+HUIPKHRfW7MsPNK3BC+B27g
bfuG+8+LmegPH8J40VCgbJjUToAzStpD+nTz9oQ47Sy/vizIFm7oQy1EEOGutWd9I2SKqvu4g4z/
DOMgxy+ARLGzn0ymJdm1O8lLevK/Zmv48qegwzygFAIh4Be3Gl+cgVofOjnDTnZl87mYykomVWgV
EuU6oPBNoRBG4jlp7YXd9d/fFZGM4Yv6XCBErtf7LKulWeah3ZG+cgG9aVwEHOWwBjMNVg4gV8t0
uaQv+u9vi4/ro+PgBj4isbua57oOUbsgbrtDPyzfd6L1qqgY1fQNNjzNN5/VJjZKjZeI479mEqdB
pmEoGJSf8T8h1h4NGcgB3tAX/S6bg57EKXCQPwBgt/luLgCa2EGyNxTxPGRcbyE57LPd2/MKhpq/
riMe4Gxz2jqAScH8ZmINekYXEd6wwCTtANDw0CXtXzygtg9krN0bKD1+aCazDZe6gX2MIHsLwOCB
52khk2ym9tgCahN5jOjELyx5CFrTXWW9J/ZG2PKDypV3185+s+sm9VqFBdjPmsh9vuhp47O+itNU
phFtyz5xVF7fQZ4xbYHRqejBqdOmSHi/mH0Otw/4nLhoswLRJJ2viwBmaQQGKzOL+eFDCQd9luWo
LQmvOi+bD6EYuyhTmdxXgEEfO+7wpO519ZI3Nj9ppPwwS+1dhwTd7lxhRUHvkD8pF0qQzND8rrR4
cTfL7zNC7wasxyvJM3GQ3VjBJsgx+ounxEtvqwC0DeZfqwYtG9RCT4TuDvVuRsZjbYZ+L9JB8yis
nCzmk8shZKT8co6IKJ7gEhsaIDfdMUFVe3qxi2w3LsJoUtJBbm2IHWDrLKOWT7pvgGjiADTJeAlH
Cr+ZjDIqWsDoehPmW/QNCzXHQtcIQCO6YuIIxVdQsWZuhlFHJVflJCIPOChs1QVWFnoahZZNEUtt
1RJshrYLxD132nluoqngec/xHD0Hqx/+wngc6rc0sqlpPitcsblGodRXaNpChNm5ARMlNQYGSpmG
LFtlEQDR2R7VMwCZCMulUFWe1MFs77tq9Bjajzn+O4VNAVANBctuB+mXzH4sPcFPFbegVlvJLDZ6
f+BjgXYuQc7dRsxdenm66YzxNlwXJPnnjmy9oYIqGbqhwY8e4r7ywWN1MD6mDvru0Ne1zedsJsxD
2zIMBjfyKgoAFS1dBLEy6xBnirRwvaQcBJ4ahkd4Xrje4L+tW6CdnKPxB4sazCGVpBXH4wk9uXgw
tHaNLaMua3V1u+gxa2I+wrwQUAVZ8DhlNtQH65kx+ExYRVWU+qSbEznWNRqP2Daug7kFX7IBPY7f
BvWAS08OmA5b07pte4SFjO0O2h0xl90KjrQQPeyaz2ZQHEIgATGwOMJ6w0AhXagTletrrd1hy3SR
TXFogaZMPG9u5yuANctHr7LARwkB1avrymFDup1o2ft3Hs5rzlMm0lI+yGAI+u3cwvroVTred+iC
z1nciyX4BsSgFTdW0eauYdQf4ikIMePYkkL8n9eZZdFMZ/fVIb17PZImS0zQ5T96cNTxDZtZZgkM
kBoau0O70MeyWHS9R5uWN3EFu6IwAu4vfan82usjVugjcBzogjJbOhszLwCGNgZmY9swZ273dchk
46L914bombuu/RCiF+FHlokx3bYuBazR9NxLRpghhPfgU9MEXNIsu7P1CPZjCYK73IfFgFjWUSiN
xUUFUOtQQNID3MYTpqwBOKuFU5Bik90VqcBk6UWdTzGjUqPd3VC0j9NqDACH1qbZKjKgy+4Ld/6y
1MAR7QdlnCxRasIW1sATEdNMUj9ugskFQo3mMyI67V0BR+NOip2GGmq6HRREAo9ZuBAKKGOaZhDA
DXy4SFSl2dU87GjiWSDq9LJgl4JY0o3uQ70fXdnr6wrHha3n8PRRCdfZClprKHw67DDacirinnrV
D112OTAJQt35XTBdo+aDDjlWbv5t5FDl+Vg3sLBMMGgAY2bSQRt6BI8qln3f7WvWwMMoK6GlAjAi
rB/AMBMbNskSn76UdRs5YSpYXHdAzJo8oH/Okz6tJQOxOrFUM/rxKVAHwDwcgZgNoorKq7Dx21u3
IGJnmwUiIr6TOfsmsIDpKJuGmyrIyceB+AAiQ3L8AfsoKgrBVOz02JvtCP/J8spVOb2qGp5F2l2K
vQBV4lDiKBQL+FBtx3Karjpl5j+BZyXbQAt5xBE4u6m95dn1lKkiMbRDLAkqbyjBLWj7Vc30NFbK
j9IZ56Y416nb7zjMv6JeLtPW8Qpkfh0SI4vQbDyQDZ1RXyH2Kb1RIIpbxCk3+D7gwBI5HQu/KuI/
u8A83wbNYq5yuvCELpm4smbgm8VplEm6NugBGIIHTuR14O50YOvlGz6LLNiWGRHprQwc/qQdQ+9V
tiCkB6rZcHh1AXAgQzYcSQYpmrxU5f2MTkwWV0UhXgC07/LDUpeZjqEcUehYAyRzDfkO0t9Y3onX
uaPDdxjitRugklFWr1CA3TRO521To9UV7QvG8cUbgMBFOV9VtdexmDjjJCPJKfCKtdM8TENh9tgj
AFsmzSEVEOqMUDMubgF260GpLcEvrBfsWmNB7zGGRZJVUEQZuhIbdSH1E/hW1WZxB3aYWeP+Segk
gOfJ8fYRUgYHtguld090X3+fGlijzaMBrsknbVBulNSVD1GyqbhShaqeZD6V20k2+Q1wdAB+B4UC
fkrBSdvtS+Au6u4a2q6AbSFM8e9MBQTevZ2HkN31ZQSfk+5OtcMEyO8A8HwDhyhUe2qo8Mohbz6q
kjj7rBdYGwVT94BhLXKTdkH+yZ1ctqfathtqimxHO+QJwUKSPO++TUsD6Reszju3L+zdyP0HevJs
ghfMtLOVpRsEYD9xq3RJkO0sesMKpW9hIwKdnUADZT1V7iuSwe7aIulJBhcRL06HEFzieSR3QJsd
8rBDz+2EWEx9s0Q9H5qIwzMOROAenzs2zag+BTOF3L0WeX0b+krdTfUEmnndZmOPzAK4Rw2Gt9rM
QWl8YJYkWBqpBxVz4kTLXI2IfBKnUj2M275zUCuu8mgcFcCqynsOPPp/qDuTHbuVLT0/EQvsg5yS
3F32vVJnQqRSUpDBLtgH+fT+9r1lGFUDGwY88fAIOpL2TjJirb91DlZv3hDUvdf1+jZFKPeapYNE
U7sKkrHI0Ydt7n5jm967Cez8g/X9r1piGnblb1LOiMsp3PuZ0p4zTH95KKPtHnf6VyD37qrAb4Ae
5Hu5WkGyEOeI03Z/J6fqMVLUtdm9zQs56AfV+u79aEL0eoM5L0Fc37vh/ObrsjhKEKUUbWrWbcQK
OUYuRxcJ09+5otqIyeyAhqU4NFYxprmgek4MbnvwLUH6eThd4kLb/Hobpj7NUg/lGK5HFaN3KZZd
ffhN9HfCRHIZ6vqnFQT0GrVz1oYNw5YYeACX4kdtt18I+t2kREFOUCt6hjBu1g9iUX5xBN9zqj81
Xm9nKporVImzlZbxNQ99aYPj7tV/im35UdYLZtF23dBCjPc7KZoHRPUiKUL4sYbZ4lgE/rGt9gF4
Rp6GAd6cc6g876X51vnUpSEwQzJz/mUxktNDJBTix55FZMunzEOul00o+k4hQxBuiVE+GFaUM70e
G322+Wsz6zC1yviMI+Vhsew9aTUjqm+RT5DPI5KuXlV/4tLqE8bKKAHHQIhp+/tnNSKZipZR3Btw
izMC+Wez5fqWw9NL8joYE2Sh9htn4rvaiF8ulIyPUbXVqDIWbN4cm+Y96CesNWM9YfcIcxT/ZGw2
YW5lm9PYqZnEVx8PQbYrUvMqbUO1uSYZOvHtVu5TgFKfFFuk/xGWW3ftqV9X+UexUI/MKzEkpgvC
J1R0Z0/bR1tTObdojtayHb3TbpHnAyMmEyO1dfFCj5YTQo+cUFcXK8B4ME7hO8kO50Vy6bt9X5y3
YkfZj8Ikzrp5mzMCoeLLnusHsdowm+PGRLvbjU/TuGtYdPS2JG1bbGdvF48UCb4um5c/uPuy3+ge
FeHMMHqn9kWhgfD0EefKB16DDWP5OlyswfZeBLfAC8HP1k2l4ERAU6qjFRn5hpixfW3Vvh9QmXmf
C/1o3yXxfyKx7NBPArnsPwLCUU9jI5gw/PbXZqqh5+oI5FfThh8NN8ujsWHmaE0nmAH4/bapjbxX
Yxil9u66R+i6KpNz1zeEHvVT0g/ycwsE/nNh/FQPKzDGZnX4OxqRFmthU8e2WAfpDp/uWnsPbePo
lxGaJQuK/uS3/Zg1tED+EIuNkWvETkLmgN88AAG12GLm49Rb3kPVtzJ15ymKMruww4tBeLCl9Rx1
qSIaK7Gd0ubRcp7zucv8Op4f40gN2WRXfweWWLzFB4pMGQE8IWqSg9xYJcK1qW8rewcMQFJGyXo+
Mvh7skClVxV54m00A4H70PGXzuPsvhXleO+vTX+kpWa7mbDEpdOARjZy4uF2KmT4YOzYx7+hxle5
jlxHSLxHOubDrSFTvpO//LL3s2mOoyYFOzNEgbfUx9HBKS5KAoOmXbAT8B1tXZhO484BvS4yvE6U
ZHCjvZWpXylksaaLcc8s7GALscH/1H2zj2nNfZLDPjqE1wwQfTO4LX6pmwBckhiB3nbv7XrKb8h+
RGPclF6JmXsVjL0+xueqmLu3he7Q9pRv3tIneRExxplCsAJH4xqcXG2CJwuXT0a0bnVmehyKtOi6
1U+8KGof89nopwrBa5tuRRCzP/BU03Pa+yajcrbPZp/Z5bgtIWLMihlTUQB5Yw9h/7ktfg+rt8j+
GDOreSdaLrsgzT0t7GS6RrfWOBHXU74bV9NRplf+tmg7DkG/1HTWVeJuK2z5FTnL8BXPZr4xTRQf
CAwAaKLDM+H82m/zJYzu8tGqLox1fAVV1RxKxvS/06Z80vww2aLhKi8sguxsdMavWVgHu3UZysFR
ePOkUnwSez1qa4n+BH5VUoJaNleH5G89ivGLjxVdGKno5o1kE6fOgEKDR5WHPBrtM1bfIOVBtB8n
xwmeGmsSdyWg/WdUq56bnavnkeGluLCa+/drFbj8Sy3rJMDRn4eAz5ngMeCcrNqd9Ktmqyed4DLk
whwaC5mw5UxeZuq8/iilMsfONernbufmwL1sjrRhEnoD4OM+KTfa70O8ukmnF4lo3EMXMVMm9HlN
X79rckxFCxr5F8tE6+9qI+yfLfLRB9d67sd2OVNc62ao2WG2EfAtPIL+W9V16tUhXZKACi94r0qx
vdkmag8rwcbJOmHJA2w1qWbGPoy227yikLDp7GDhnttmT5SN0ZNg4gCpbw96VB0CFzNqslNAe9IE
GF+qPg5ulsKOsmKgGTlDCj6kYV6woLDzB14i9lYToWFkkek1FtysTUCeQPC9LtFLSasxUI1Dn421
afaW+EnXW5PsXgfy6VPlPg1hCf65EGEsS/FqKN7jiLP7XzofWHL7UoWERCzrc2BBiTacIckq1Vc5
DTu5O0t0zUoZknHIt+Zk+oCFPdbFfGi3PXwsdqYE0S5FIsOp9ZPSde23PsAp0Oz9ksazQN4fe2P+
WxTj+Jhr4d8IYf+a6BkSmYuG5eg1jXeIlb0dKznC6KuwMbdxuBVHB28vX8RGTW4UfehRn6c5WFIy
0E9OHNTndnJdqnym+Af1AgepyEvhwH0wxjvZPmGdFip5Uz8NDD+rnP3zNE3/bN0+p55p3VuQ2xVt
ux8izKHaPFG6HtNujWSGsq7d0kgF83sROWfV2/mvMaKhFrTJeSPE5KCa0qQO1u017SJb1qe+NOXK
GLKJ8WGQNk4F3wb0OjvtUrO/h+M0sYqOGAH8urLsdMU5hUR950nIuh3E/KkcGbkTt5vi+GaTfZOT
3WBPuEqlVxWnzsZJfPENI8Rj0dmkDo84TprbvdBzdSnhSP/KqVhWKjZNnu5RANQJXZrEpNfuw8Ae
2IrbOTBjspbVD9y+ZYaH79zEROEYf7wls/xXRdT5lJiyt5c0m73mrgCz2gwhb8bKdGmOZSA+LFVd
qn39HPclvPV336evJBjvMpwXIyoJomSnBadv6TSP5BN+QnjgWig3caemHA+xPRUZfrFzFKn4QBDQ
n22K7z03v+XR/0DNelrW4m7oMGBbVpsf85Gi9iJoGKDNS47rmzxh+5i7w6vXjMSYRi7tCop6Fid8
ajp+aL7xX8c9vjgEwB48HVsMQbVgxMnDdM/DgA1wuWVOrx+KJvzV6eikjMLXGfvqhMPtBSHP2xTM
nFjV/Ro1dy4pNSBj8U5iznYRlczT0SEKdmx/b+HQgbQU810XxUcWJGg25biM6vgTEXe0RHFxo/VN
dzty4BzswaOrdx4kOwKDvC1zMjq27dOKrq7kPtSUp4DPHds2HNebWK/fpdPrRIH32ocSXRmXcpTf
iXoIb1QA/udPeFevnQ90Ep4jdyJfRDBHa+fHqOJXqaV7cnPpfsgRHwfA8P2yB9PL3FnqdsETn5YN
Z0sbhNWXvqpVCZ2lkJAoWEoH0ppcPeuwoMWmjVaV6gfgdrf9RfvTx+9brvLvzisnmTGsjsUDdeRF
mFSz4y+3AygtHo4u5hvfuAy3oyMa+VtZeHCOwu+6+clvSzF91d6s2gzbc23dbtoHrUiWgW7YkzUo
vgAZOAUB6JiWwqRv7Lw72Ezc+lIt5n0Y15e2sJ6caP4Axk+7QTlnHzNK5qxFkXHL8W8PorcCdxNW
BeKC7VnpT4af6Cjt9YMRsTqOA0jj0okXYVlgdr493NcWRpBFBk/hutXeCbnzYpNH0ltJ3nDNJROV
189EMqujMb4TH2Z3tX8A4fLGufHqp05ehOosm3y4U4FfX3pPYEkpPalepGivn+8akshXSTRsFUOH
hrWYXgJcOjknlE9dqT1aHjO9nElOVnXBgcO0OdZgEij8SiKcmvDH5G7hdjtXdNET4dT47zY1poDO
y0MujMCyi6EyrRfb7Y+OlHN7wOrEbrgJCZZrr5+RravEcBi+CG+ej9Kb9EWbIeBnVMsj8Ix62Gux
vIh2mF/U2gfHMXB5z93he2vUTIi/VfzMOe9hFS2LSN25GqZk1DbQtF0F0cluYklCwXSDg2wD3u2B
9dU0VmFa047+QF+nl6ArDngRluY8z2P1E2p5P4nZmbJiX9vMGcmWwSD1k/PR3FjsSOeGGyuxNikV
b/sk79x8cUPsPhAMMyzZYytlfG2udW7iwgFSqIeGFKlrvdwez/q4NF5wyQN+ykkh15x2dRG+I870
P/q5VUcd5f1hKBh8HSpxzwUVe2nvAGIS6coFSFBYqtyuzJbS3asM+3vEA1qsNx43XOZ6FCNimwe3
0AJSyGrI3UokudTtQZWG4hdPr+xKS3gX5Evz05T7/Er+yldvqLa3ZE7ijRdvTECbfEN1j2NrVi91
a+o7D2fTi6px8iexxqoyoLI4jabxftOYW9MXJVyeKh5dfJdA1SXI7mri5aa2y/Y4l1L+HUNE9cT6
6i+Luy8pusWQJDN/LwCgz3lj3ZO/cGv5NhNYPFUMg108Fy8+hzS18XGV1RNUfUSITlqFk+0lW+eS
8ekwIzuZcdSHdPp9BTRV3kFNwXaquUtxo+3iY0LckSx9pTOxFTOoWEQSRgQSz6cuP00L9rEx9gBd
xM7Bqas/TdE4hzIIi4s/rm/bbuyzDofwubRiWuunPf695l3/w421dWsFbX7q6iBOSQv2QCQATbUW
OAotxsJbMXjhLyuU5llUq51KrHvvMAvBscDdmciuIwWhqLGal26IPnceXuKchCwuQP/v4PbRISrI
xFdj4Geea60XxqMoaxhVPoJ90Q9zQJtTpGuTFnHnn6gxLLNJU4O0+lP13odLlTjtsHwWi7efcBV1
FKD4KxbPorkXfbHcYfKrXra6f3WXsDjNFL2l1DuHJImoLbEY8P5pvUY98tNeX6Kw997WUeEftNxo
eV8gcvzU7lxLPAxRUB76oQQAg4lKdLewoDf4zGqu9Z3Nw3O777CaWZcHXeNDXoJyysKyHtj/WJQz
XxUsG53nxkmz+QOWTW8Zv22IIzu1hjx8WHVvwGm0pX8Zz6oxTGAI44pqweWLhmIK1x2gNGP3RS8E
CGW4Uh1yWpSpgGsCrS7zAmQKnScPAdVOJJH0yOvthQwT8OFD7jIrBc5oXeIqpIJAoG39ubg69m6t
Xq5WQppv2WRr7VfH2vThM1K8jRdK9KCQwr0v+dzNZe1leBtKaz5Veycw37bRfGo3R75zTVlZubY1
xli41y3o+w8Yje3FGf02s62Yu6rBRKyw65GAN1v3geerowrnwE36co6OnusROULbGbfp9mtzNzZk
Sud41+P9TpN8kBBh450CGr6OXjTiltXbmrirv187TAnVIA3mUtXMUdEesG7kMKatnp3XkS89rYjB
eARL9g9CLXj71rg8+/HqJX5QQFzbuUWsB+DWPDQ/TKTKb5unvEy3DoCsWLXPKSmqbA32/dLktXxy
O4S64UIwTU9iKiQdAGObe4yIcj6D1oSZYSBK2apBRZe4PJZoc1PlqOVTD+18H5a+fVPvjTkBKFip
y/qUxTT7nsuYHW5vK3Y4KQC4ljx6Rgm1p75YSiJaiuI+8GOR1fmy/RgLuzuZKByvEGrUfYoljPnu
ZzLzKycdy7D7VMFIGGEdTY+R3p0H1svgryq2iVCNMMgi0sDP6C54CMM5+podXMjNNn+oVYhDGxVE
hK48CTS5ehMvXfRWRzTLCFz2XiOc47aZ5lRu4W+ILNJlWPMSE4c6Jd0TJ+HWIAuzijc/oJyA9KLo
NBCo9jmPkn0SYvgWLyXs9cSFA7un3grPxDCqRDOe6cJq/jqKIIyuZokdy6C+jMpm6CBTqWM1wfmL
/sPDfdq5VAF1w3wx+67ea2CSPetx7bNmhv3ZmfLtaZtRtiRbMS09H0KNB18DUB+cIoD82PVQU1de
te1lzhv9j5nGBhgHoUZ5EJN9v5TDrhhfm5VAJKC2u2beUUWYdeVNc4rPhmaZyzSOgilxlvlj2fTs
ocO8PQcAPxdbj9MH2VB8SIosp/3AQlZOCQRAmDS9dO0slCz5f5WSkTzHcxTI0xpph0u2yxf/imj5
6bRgD8NGUdxO+CZ/1xhCAZ76yrtEPEeEVoZ7g5l73riVTPTXtuX23hVBmaI3d26c3Lny1ZPvX0qL
H0rSW8r+nBDF5YeJRLKvrqLUSXTSfWx9YT8XXpMfhimuutstrGQ2Sb2/xOGKNQFlmFkTRxeYH1k0
3aShJYkDdoSJ98qVl8Ub5+JseEQ/wyEvvit/1QcXdpwiu+WrEMX3Jhyw6E0W6knQh5CMXsjV7crZ
4kycZVIqy9ysQzSxpJVBf3K31b2VVRVf46nyLhVkCv0k9CZ6KqaGUDhdaP9m6Xb/Nq8tNqKiEb+8
pgWkbWRwNhatlZle5ul+5YQhJrvw51u3H9wz8dbhidgrSAqvLzDv7134Q/TE7DBMrBILyZi/Or2Y
3jyPUkeboMfT4JKfR3BJM7WQ7GK/jAWtGDvfXZFUVjs7aXGFgsyovLPTkcFjRdHE3iT4/R2H4EXW
qAKA8er4doicIh3q1RnwTjjTD0oM6TLYN9E8tqMcQeK3okrDahvk2ThdW/Jmx+uto9s9y0WUtS5h
ciPI5SkqQU5OpOc2bqJhdb3DXlmen/TuWH0QkcNUJa9sH3uNOA81P8c+dJczczredTty+bGFW+gy
Dy1UKyDeIXYwtSE6T/6sHu2i3A51Gy1ZLqP64Of7FeMu9GsUxUy4dBjhWxn7JnreY3kV13eRdUtv
9bAAuAbe67zK8uQ2zcB4X9pzSsFI8zbmCphU+H5xBIY0WTeysXHWSC0SbuSYHBzixNK6nMItQc+3
g1KIvj/q0qY/0tom876UwltYbIJtg6agvVK4Xr2dPEhEmPEWn9mUwzImTbO56TjW8etCnTpJDS4g
9eBwRGVkDzUXzWFD98zYefDsPaSIdLtL1/rhcKSeJnJeltmdf1ntUD7TNCy2jM1QXIfASZDps3rl
Y1cyD41Vtx8sWAPUS9YCUT7krbumW085AfOALg5qR9CFPc07GTPuL1YzmjNBTWa6lqnx7S8bOU9l
a7unXm3hxWVxWo+1R1aj6rw+QyvEW1Yr6g+ADcjyIYimfBgXpAJ2X+ansZr4XJVd35Mj8aNa1+Bn
ExuCYzaxsoZZhTwzquy3RdwQkeXXxU5M7myoeC/jduJNADWR3u5+7s6mDrvr3UcWwBqPfZtWa1A+
kGih2US5SwA9FtEfoFJmEDbG+3QMvZewacaMqAf5IfKwPlZQA0dkA2hOOmd7buxreMPq/W7KcAL7
nQp4pW7MtBmJcuDp9IroVUVOfjbbAn7jocbCDXWkJftbGLwwKHBeg3Ar3zXD7rPyoORsx5tfXD+C
qy+qUDAN0rhTnnZZr9sNCy9UhdXNoblpJCzSgT0AhC9Zarwz0ESLjwZjIArXP8cmQKBEHhPSlTpa
CIEqe5GvLzQc8itB1Av/Mredtb6bddiqH//+labYgLucsbLbd7z8/fJE9K+PIckwboIf9jX6Ideu
+KOtZUSGapFahXKxMvE1/moJ/zh+TlsfPhVCtSAhgM1xAKOJcspekQcX8D4mpopRQ9kbp3Iyj35v
/uHd9vpfVmFQBoXC0j8jt7KGQ2E1hXm3eFnGBwt6yKQEx+jgVi8jJx120jC//beepI6V8M/jzESQ
CdOjxljsGq9G6gSqJfIXQivkssA7trw4quqZPFuyYlPvX2Ik24RLe2qkLhCvXeV5h9aJUJE1wiJ8
1YnNNl8siOX+seFOch9zWtjg0mbl6p+zFXJp9RNfA/IkgkDgkg2P7e5ekXHZojQfQzsh3U7erVMQ
fHcM5GAejonP0rM4RWU8Cf5bPHirpnJB62k+DPsI/Idq0X3I58F+uYaPxijEivXCktA6iRa9/Hbq
aX1jm8SQzHF3MXNFnvIwhC4yOWwMJ29s7U9duvHLuE7lQ6m4+3LGlreu7KqLHzDhLrSbPTijKSli
ZbwmgK/+ow0VzMywxDoka8c43kjHvpSL3o6oAfyvdQ6qXx2T7fvclKzooyuuq2cLPQIvtvu/VuWq
p3zJ60df+JKRb1O3lXLXh3BpNuj6yfyQhF/oPHLmpPN5PRLIz/bcz9ZL0VVPuxVC9wtH9Rf2nR3k
Vk76w3Wcz6kBHC59098tE4iw2XzvccotzsfNARlSwyfeg/wkliZ6W73FzyyxVG/buoYfkN3ugaXT
R5Ei9LlkqvxnxgxxqEMml0k7QZdxco537hShYXIpcC5Lq7tvDIt72cUvVSFsuAMUaJGZhp8gtF/1
PDdkTdXVXc2b/bNoiueIye4OiernmMtdHnxmvHTcMUH7lY0EyiCPC8tOZPvOkEZYCOh1rG/DWhHT
hkT7GCy1e6fcZkgLOx7tzOos829P6/9rz8p9+T10Y/d3+u+mlf/ic/n/ytmCNvl/42z5UhwA4/T1
3+ww/E//9raI4D8c4MvQcSKHaD808//T2xLibcGBLki1cTw7Cq69Jv/pbfGd/7CBkSIEW06IDvpq
e/lPb4sX/kcoAPv5xTj2Hf7E/xtvy786K/+XgD6MI59/QcyWiZcGWui/R60RIORsEgk0Ejt/JZW3
2qaLDyV417eA9HRpMj6T4tgdFMEx8H2oQKJ+FQd/zalDKEL3ncPQHKQY1SE2jb6MdiNDvCcVqEQN
jv+5za76we9ZH4Ul9/Me9vZPZcfuL7mqMHG8rUFj4UwpcVvDwSOL8/9gEXCdfyXu/5cPKfDKOH7o
uui8bf+/S/bR+9hiV8Y5uSvKGacc9TtfLnnWRuSEA+c2gqIcI9GWhXk4Lcda58z8bXsw+1Z/k3nQ
okywvec52tdTZGLxERe7fMUcMM7gH6sHzBcU0dEnbva56GL3vLre8hxVMTEWcxAMTsbeQRw9/RkL
OLIJf+U5Ii90X3pJpcnvEFSCLOYtX4gLY94Uw6/QN9PZUNlyZKyNvgylTMjlptVxiLS0iPEKr8TX
zEZ2zQkisRSnuZOGTtP+MVR+/506BCCk3DbOcNpW4i2AzQCU/Ql6bRBxfafXXN47FjrOdiJgJUHR
px89hrspqWfdf8dQRK/UNHl+Njt98c2hHn8i3WoPBLYSrjU6MWz6JAONNMqfiZzIq8XJtB+Id4v6
5k+/Xl11rOpdj0hf1Ig4O7fddDcCydmqgLc2eOEUHXxsuDbX6iC2JrqPOtNeBKPxYQlt7rsZe48X
sXnrYbPOVVeppy2qulMOVnNsyA76S+m3dWjnIn+IcgWf6kvqgIIZwMadPCvDI2PunTjXb7UoreO6
E9RV5VX1tHZ1mVXj0h77bvFQ8qzm5xSUtZ1sZml+G4a+zz2Xzi0EyzV5DDHUprz+w6eR8egF0L5T
rq5s1S4Be+xIJGCU9rH0gyvDPOj+N/ti8AjIfUWa5QJvK3UJ7tfJrLZmIDRlDzcWnrMHPY/daatz
k0WzOx1LXY5fUxRneh4eYns4UMu9p22zdufWM+MlxHD+PGnXQ+HRmwzxLnVRWv7mJELdKboKyYwj
j0VrT7et1QAYY1K7qLZ2PqIoGpMAfeOpK9Fmqtpu/qkIcHwemWL+XkUNNRqJrXzVhOPswCcbs1rp
U/LgbMsdZF803xDstP0U1bRTi4CGjuqxuEJCTurQwfPy5tiQz3ZBK3rZffd78pb8bpDw4bwJv3pe
3CRs6GL10Cak/kLovmNhqwut6I8XTfeFIuTJibtDsACQBEBSwSj7R7lUB73zleX9rJ7WCGkWUWbB
bW+AcyW9Q0WR36Bwf9Gjr2Gb9t/o3C/wkwju9XwHiN4c2wagQ1rwlC7D+9YvP1bXQY7pfg+1cjPP
ln8s57XX1sOOyLOpdZuAGT+buvzopu2NwC78wd6bJYtXamJe3KI/K3D42GuySK2E/JT3XoiSPYf5
ZDYpEIvyMlWt4Fwb3tp2+LLU+jEwayaClz25UoQUO4MrvW8xIuxq+VV4/ltRuf9sgFP3oRV2j9aA
0KMMJu8J2Pv3VkjIs8mYBz1Zd9WGfhlSxBlhpFZm5+FPA6CY1L51o3FOQY+iNN9HGP56fLPj9sCJ
lJLZx0M4o5fwdXQ3lTUjuRre/K2+QxWTeLY5oLsj2CM429RDQnMkfKlFmQ7F5KG18b7rEAjZ0uF0
P3tFcYFnqfD5tm9+lQc3gwngzgvVf3uF1dJYI699EwFq7+3RmbpPSxXRHytGJxoOwY1a1zfWKv9g
B1P36gTLwW1r+QOlF8vkEqcerHtfFzcLS5ivfqzdNJ1CZz50IS72igOzrmzQq3+CpYUu8GQqK/Wn
dfsX1XgacT7H+xQ+bGvNrlFCGEPviitZFz0UZfGmPJ+JvWp/5xV/Pp3bfaLd/H4Sc+JP12zoeX0R
6B8QKZ6uW/t1EsTkSVXrgsq0sJGz24/G2PdCD8kWLUzrtXW/hOty2Er9zA83M0N0BpnXR9uIAnZs
fJl2gG+bYXUkssMNiwOZc1Dl+X6x/PK+H4JDQOZvUEZ9KmKDia7fH6hCyFbVPbvIVtjmEGK56PlA
5z5lGX66Wt/7MT+rcvB+qCk6sMvSa9Cg1HWenRnRuh2pm4EILUw68Z2y0Lk3OZGAvYYIkgb5sSof
FW3QvNSv1qiT8loMKsNwRF55cTDJUPSCKycy6KR3tzlMS4BMl+DfUuvHdVnutDX/1Gv7kOOMgXz/
mrwyJWzdpHkR071kl7d7NFrYQsYTtsl7ZxMTj2v4Iuf5tkbshx6H3cj6CLz2zgGJVwWQdtEsz4iW
udUIZ7LFdhiLyYZQ8S6rJBsTkiaxEas4gibWfDq0xpyn4N2d2JBYeyFDDZWtwdCbBJlkfp6c4c40
wT2pKerk6z+8X0VGKyhCU8+IW0rY2jSQqjoUHPB3jiRcQ23X5bU1sLurn1X2uBHT4Nr/KrqhYSoK
rZs29F8QOckkpmka6QN/2668DW6i/pfFgafHamKeb5trUPCwyik6qx3+cuxQZxomi5vSbrfTYgon
GeeNhqkvvYYq23ySQ4LYClN8ryIF3iAMHleRkJvFgwOaOJaqPS7gNa8WmPvVmWH2r0XML3nXfDhT
+Lh7jfdBiDGdWFsevUcdgcBRfVxW9AOhIHecb6om7y9Wxya80jLK3Efe3dR/RBpdxEJMTjJa5VNj
X99pN5m77cGXdba2zoewxLu/9em+VBEiU/XTpeOV06+ojoQBoA80bfM41R3Esjf+I8LhaTdokdpN
pxuyAokuTO3OWTjTR9TnMQ+i+sL+wqnlRuin9e/ewd4mRLUQtN32yRAgqhPa/7204r3baj/RgV6y
Ude/sICk8WRRzYtAIx0nc0GJKnmg2PwYKV9n6V6Iuj63ffk0Vvq1UMV7PZa3ueWnCFTBhdsnI4L6
oR1eZwQOtVGZaagKz4mJLtq3rZ/RuMB28KTEJ1SZNxXqS+6x/kZFHgrxnGR47EfxzHeWd6BW9rFa
p4Lvxv40hcmqEiCjmv6qXN/HU3+DgecUD/FPo8oXbVl8rOjgqCA45XJ68bqaUuG199NCl/+Q0D+y
8IKCh5Q3SrHd/g/mzms5biztsk+EDnhzCyQS6Zn0FG8QIinBuwOPp5+F6n+6qzmSOD1Xc1sRJWYi
gYPP7L22gnS9BfPv1h13PgG2LCdlmRAKVBBiUbxajjcL48RoFahXheHhtTq1GDA22NEWr+ZGBfy4
TyaE0U3aEEzbj+7ACWY2KLhMSn2G4+JKLtebYDjhzWgogqgW/UZKkfnU86TBurzH2qV66hiCMwdv
jp7+uIqNkt5EBWKwKk775I4107ABvlPvZFDu3PEqmFAkruo4YMzBBsEWmZgm5DRuv8h0AboZBZWS
Pk5Gg+w0F9u+V/zR6H2llfPArkKEn6rSMnCNNFduFXWXIIj1VIptv5jjl06pgzjPD1Je3uoxJdnI
ieL2nfXqCAYlYoo35qzlblTDq4X5yjTDTJottnMuchK9ZWFtuGbOSQkL3HcaxOuWLT+BV7gNl+Ws
6Ma4qazG8ZCccO2b8MdUGxupmG8rJv9uLSwpyKUUo4DKBZ44E9ONwdkUz+VLQcbZYdQowLm3joox
t08Fpdsuiux9mCSyNwiBohrVKAtvr1/inwppkwxJxFMm9dfaUp903d5FYemFkeDkUDOS1LkpzYyJ
QjxizXWsm4kVW1XFGbkDHesWQ4ZWYLJZZKujTtS2sio7nsz8bk0ki9w0NwvIM3rPdByTUBWKW7yE
T2kX7wC1nyFBeIbZYHJi8RlZz7hiyaYsBi2I1YmFPUD8dsoerUVmz1JPfobri9qqezLz+ayDCW3M
BRT78GzCUC0K46r2zi5ppsc1yElPpaDqDNRNxyhq0+3Qzro7jAt4j+mYaPKPpmXgHrGbpDY7qmH3
TWspc7BLHRcN3W1roBloGob4rdF+r/vQtwSfYWgQa/RifsV7xvgkXb7zWb/bY/Sit/KlSWJMRBWg
N1WTGHSWw5td5LfajBasNaaNxJEJyt5YdSsGAQaKYEwXWWpykBgUhna073TllMgyXLoGJfh0Klu5
9PQmeigREga1QTZYNmZuLCCKjvp8TklxcCHa+hHjXIrp3iO6Eb8pJlmNrEZxEJa5UUwkS33aI/gj
YGBykfVy0KcPWtb1Huv4zWJoPxUZZ1NBlPRECKk6PyBLn32WM4FWJU9CE3d5hhUu4cjt1/l42wyu
LnXbMZuGoE+r+AFstlxuWhRXLOZNp9qBxUKwh3aZhrGwXxyraNGz9SQx2N24rQZ15RYP5m1D2e2L
yRKALCtl2stzWCIbsoqtiqo6QGut/UAzoj7bVcxGWhmtZVdW0c6KEZZ29BJuOrHhUiY5vElbHTCC
VDWsXKZWlsB+OeG7kZvaC0xr9oKUGezQa1D2VzoqJQIq09DFtsilvLycLVyRtqE9MBmknWNDhUlt
UrQfGZ0GZ0aiAMNKM/FzNFl4cdSz4KY/h6mkSxD36loho7ER0s0khvyjQuZxZCUi7STF1v1sSMc9
G8p+h9NFuli9qaMWLzPWWegc7piiEE2BUp88v6Y0XxI0Ep6RmUjvC2VEtY+ydls6LYYYQF0fBmf9
qZLT0nAlRw0fTdEM7+oSzge7y+oXUzVN1AYLsmQ5nyfsSfKQebEFoNsalXKnJmV4n3aVvU0cSdv1
OK8/1GnBooNhJpNcAiULe5fIRcKBBmvbQ/83/eyyWLphP6+6qhWip5xHH49REcx6MwuOO2F+hL0+
XSknIFqLKtYvgJoTGpepNQ5TlnBaIeJ96DITW5RidrtOdfSnsZGU75XGxUex/WMpHQsS8tL5rNdQ
ZDVTdOk0bQ9Q+8lOZKiwXSIHU9sSftmwnva1Kq7OkoNhVGDro8PCWp+27TpckDDKGGy8qS5M6b6L
Urz9YZON8IB53eHARLIc1r0aB6GlicdVHPADwPbwmpqTthdGMWwF0G7P0BvpvPTIjOSw51UYjoS5
OUq1jXChkRPCX8QtFX/POdGR5xOggedhyK3dYFvZNWutdK9URntkgz1BfsY3KUYDVZFSTztyJUKX
56Z6Jhlo/I7G9rmduO9ZSUf0UkEpNGN2+8hM3mQt5VytWyfO6JZ6LLW6HEIryARbvGnImZSwUXzX
4yo96pU+jkCXKRplS9E3qWpZbqql4dWU+2VVdtaHoR2ac6NDkrNp+PnY00NqlmYgFEyeVmQL9k7G
pdHo5aoW2XChThecVSaPtTSCTce8dqzMsdoubbu8SbpEkKHOzr4alAltc5rfNsBIvhFFpO0RMbEm
RbF814ZKccYkP9Mvp1b8CMA53ok5wfjRmU1KvIxJAgoxrRa9l2VcpmxkTg88udjCdSg3sSFWfjM5
K5WVqJAPjfQbLYT90UfsBOZwDE9VrTduE8Xzczar0UM4WqxAM8O60bvR9jFIJn6tdQgVBjz8iypy
OOFYxqlroozQjyK5ka2MU3sy2q0QU/qsO115zVS5uLEiI2Lmn8o3emWNt1k7DqfYWpbXTOFNZ8a9
cRsrNkKvTJmP+rD6Xap5eeX9oFMZ26W5ySrodFgNupJ3aJ6cazSeKo7uqvzo25oSkpr1BHmhvBpO
rXssi9TH1WvgxmpXH1dn+QPouBUnuorRQRBEZHkvUu2Zhq5uUWGjJJXb4Ui3kuwdqzbXXFtM0rm0
bApDjz17kdWHGpnyLg6rFK2I0frm5KS7frZ7vAVNX3mdrCC1G+YMaZUk++2qc48s/umu6kJkmRhi
bEsunmc7JLRcqTRfMaTwaKndTT0W9yb4mcAJh4kah6JCTZjiiL7Q7xerHTwV1wxaN8OgM15NSzoS
1Zd4IU+FyN3kCM60e6wnWUdagU+XENL4fultjAmqSQFpI9yzWMIxQDAB6oeSDKXCAfVIsTYb1lWS
peZWlBWyQxFlL1mHPGFLrJZ17nkut1XcoCAtul66VMiu4p2KZQ7DUhfzdFtVsW7so2ORiVZG7iGk
7jyTpIkgvJlZ3YE7xRcli7J7wJKVPSZh3hJ648BBb4y5nNjBr72gxgOpWiUD7J4OkA5epyO1hW0+
FPWCh9LSrQ1cyuFoYY24yalODFfhI3pCU4j1cRw6Z1tUgPnZfiaeOc2Nb4VVfsAyU78rS63stRgk
ByPO6gbOCi8FSXikdGWXMkMejS5Ueba7rr+WmVizaelmz4CIjW1vpt+SvFDiY6Yv4T3M/zKA9tW+
qBBs36VENoNKJPNewcr/NgGafh/VWn0joke9r+1EOpjsl5EiOguKO1uCnO6azGfrLdk+05PlsIND
yMCJzMxDcIePin3u9Z6eMmlGluEzK/lXO4+q7y2avbdQYZzpp2EudoMTAXibky6k11sFZHGWOw95
IS3bbrLa5IrUkhhq3YL/sREWyhp/mHs6t5zt6V53Co4oOWprivok6n16YO3eVqcxGKXZuMb4ah7Y
QlAENOiFT2R6qNvRonBkt02sDW9Zke7EEDlPZpNZfpdrypZgIRv3Qd9MHBh1PRwWgw0vPRO5gzTU
Vaj6AwOb47jYYjf1CClzRAYBGgT9Newy9ZsuDX3A1S4POkZcOATYV5g0mnPxEYHJx+CrhDdjnepP
EgXKjQFLhWhb/n2vqBJ731Yph7xS19pj2zA/3jrYjx7qnIX1GCdN5RVLihw5xWXEys5r0A4GSgnn
GmcXx/1cG+K+yfPBZ4WEoRRv43wjllo6J6U5vUdarDK3gtufTHUFfWSK1EsP4eoazYW6KUerzbyo
AEBU5zkelsmRSsfVgJA8kFkt7WU57x/VuZP288SJ5BJI2rzYaf8RDTMu8r5ymB6jdcCCbZ4kSfWQ
52HgKa9hFNVAKMjKdqqFdkKp26Dpd9GkTyy4KyljBB/Kl8ysraM+yQg+YfOIUyMU9YjLVeYXVZBr
ck9UZF1P+kZOmQBxgn1Efc1IulK0s2ZM4qGtm/qxwshieLE0LoelYxyHxCmRfCVjmmX3yOzgeOno
YazQYsgGN3NbgtVFioTR3tGpr0phUNguGVt8hsOPNHUE1ZkDgTKNLrYqqJj70ZGUA4nAqsJgQzNu
GZ9VB63WZoRvOsweB6dL3oHhIDIde4fSFtwVGrPJuG6s+6gKI2p+KekfCEAzn0UlmUHPd3oyRqPc
dePkFfnca3AJo/h7uMSSdAaZaxVnAzXWApImfUGiXvqx05DUmrOCwq6dOGuBgRoYBGpm+CLp1UBj
4j099X1j3tBiKOV5Vg1V24BKXTJ/qcNpS/Ze1dzoiahukKMguNWyMoOrIFXiW1sZ6XvT2DmtfBlD
7F21d2oq2bd9jgIub+vyfUnr8meB32RLKdI/jkXNM5E7+reh7ZOBNSAxGi26x92EwnHfRAqTWCQQ
0hkaTX7TssK+hARF71sjxb6R6PFNZTTaqUHB4goZ6FpG2MUNUyburM5Rvyd2qpZB3s0UeapudH4W
DcMjY7E2QxUdtX5UZpqHa1P36Q+LLeLaeJ9wKh0zap5H7o+PtjQpDJguBWHqdHdS53QPSzswfJnw
Vd8WHDXxRlk0bgVs9+WtDe3kJDO53CglBfNQCayUbVF+sEVogrGcwVMYuTL7Ui/x7LRN78iuLsbi
lGPNw0rY34qe6ZdijPlDh7HdB46hHlgL4t/ubC33AQpUj3HWW1sOOxHojt1sEn3GBGV0UfRmjETn
+GrC60EZGr83mRpVq46H31WjJau7H9bIjr/rJPlqOtNy6WRL3SqxqqJhN/szIB2aJ90ixZH2wKBW
IzWPakZcwxApXiovD07iPIg0nO4Kqy58LHXdhHpaxr098VBtI9ywj8hvTHLvrHHsXSidgtoaDavA
2GdLe4LSsh00CwxglV3fCV5+GFwssSHDvnwtErt95ZAZT7o5L2c5DbVjTF9zSkp9eYxUrXY7UNev
WSzUFwiBWN/YAb7laaU8kLn2gTWDKW0Vh9uakcpJ1dmhIdPS8sHjl1i8fiiGI+qf4maAkvUdntdu
0YjnVgWfNc8qsgGjoW32TKSnq1naeuchslyrrYYwPBrstDiFdFgLJJxrasicQDoY0kK28MqhZe18
XmP1u1SawyOnEMMOWtSA1orqSl2Os2JXG1kjMSsutY8sn3Os+IUasx3JNAKoxDQn6AOTbmvC+slc
ipXqSRK68sNEaYf6mU3dFObzlvZ2PIsFs266crpQZMI2Euoxt1LBbWI+a7qwdpI2aNs5U8JrMjY1
lS+p6kGjSSTOWIZcXHpgMMg9pUueNOZ7ZMrfgUzGT7CdA1sgSzMKOCsGfp8NLRc79syhVmrj5yrr
gVbYoNJQVyKqc01+bGbf+DLThaLLrjUZJZf9BBsAski2oDAnR8sa+r0mVwJZW3kec+L7+Ch3Qyu0
45Axj6P9Hd04XPv3XrnBEDk/lyn7lInCC/EzX9tiabrBWc6l7kVgidG8n9RoX2uoLtnIL3Sii1fF
ZGFaxWMUiscmX3D36rO8p8g4zBoirqFbP3veSbdRat/kaX0ZMdMxsz2RtfgaluXRbmR3UvP9pDh3
6VTepiMGlHQpuBQaZhEnvI16YT0p5B/CohlCEoikCQeCuU+pPE1XHif5mbITe66EHrvs7kYTT9Rg
SPJWSNMDzQZtfV4F5khFnVtm8Y4rqDks6YxSViVQB+khpeAbetjVahk5FrFTSRW0ulHkLgnlZb1l
FjYfJkkjZ3Zs6+eRoy9YYqP2lsTWnp0k67woXhDvOOU6aqrHOxz8RrH6GdmC4mBmmN2SH+u2c/rQ
EthDfCXkrdNkjiXDjbHYd5XBGti2i1eW3PTUeSu2jWawBOpNNvCws2V6SwSMc71z6Nt6t9TUn2k9
8SXkKrTcasGxMGoSp2Qb57cINPQLLSnDXuHMmFzNcLkMnIXBZBUYc5fhOe3x8ODKDjdL1jHKpzPf
q1McPsmNCUp6dNgcoqemaYAQB8NGhW3gkjdGPFxb8pJC7lffRhWy7Z2ssrISDdkXE1pEps8IdlM7
XfxJc/DZm+t+1lOisWO8LHfi0ba1BcH3kh1nrZ1PdIu6X89MRUta5dyV4rF/cdgffmRVzHxsbqLu
VZ6N6g6N/sTOSMF3C1TpyCi4lDeGUcFAWiBd8VjE5VmWJKAFHVZSXtXjI048cWoR4HwnvrVlxkeV
4XiG0rUfTd0RcZia8TNE3PY4oeRi4Tsnxt5h2RzA7Bg03Mom3eaQoMSvczlCOYgopvBw8fC+XZI8
7z2ZqoMByzwq98zehseeRLOFxrowNb8lco08U0Wq/Kib1PAATQF4v7TootiyxydgK2UZe48kM8XW
Yelnyx4zlv6ZtJdm/JM6aUh37A4bxgnlElCTYnE1VXTgox4Vh1BO6tybNQVXcEa8WIIUOPGzTLef
jNha00rjtuKJKePqKV/MbDtUHMRD05S3ComYBsZzaCjq4ihnCkZ9z+BaIucqqjApOpVMgRbLs3C2
RT6aPtPbCnWQjoggd1SxMfEQHOTaeshzmwGVQUL9RdCXHlG1J1swdOyh6G6TudN5weI3M8PM+qmK
LLkuuTGy4xVrqGvPA+gNmtRzP5r50SKxjH1R19ykWEKfWboRpSbl0sbMEtXjjc33Y7HI+p+vl4z6
cDugQ1Zx4zUSMulxfiiNvno0gYjtZlQVru3Y3XYxjfAiKyHssvg2VqtXrUyejcZkKmHHNt5Mebgv
lKXaydSuLyTCqtdczboNtdfw2saSioEvlU51SXqrB6rOJInFya+ICJP7GZ3pLcLJN+JeJfy5PKYM
nzJD1mFv4P/EsZey7ZJMslsVSs27sszMK9G21sbCTGF5uJCc93G1gKRzNbD/hrZazpxhUiNLPzEj
IGI30vipoAvdchxo+0iQ2ppFhYY/UVti1qOKeXbaKkaCgGuv7gtal1oob7UUArQZDOMkszM4YO4s
L3PR2HtWhdEWM+lbHNb3eShX+CvoF5mu8jea9V7CK8P3B1bA8QURWRd24QvF+dlmy/KQqrEKBy35
odVNeyQyNPfpwOcz4KT0hqmx/cDqHJ2q3fe3M1udc5JnjD/DpWO3wWbMjeXMudckqyGA0EodAgML
2qeG7hf7YGHeTmrJzAmCgQBhldJYWvZc7uIxs7F/2cYPbv/V2tLpT21URjua/JhRk+Rs6Ud3Tpos
u94ogNLYlWltBwlpNokmLNfyWoFaELMOMjqBQt+Gp3wpnS6EI9ibt/Kw7jBp7HCRkuhBPK+WEu8G
rSDylF5l+EcCorFniKVci9Kurn0a9xdcvtU5HWNtxEjKkh+utbKnx2fDMGYMq/Km/UlCcPzcSwZx
Z1xB+ErOKNl+lRePC5OvZ6ZxjM6aSj9FtJSA7urGrwii8/OIsQrLTgsaRt7dpCOmixoDs2d3+KDC
Rq83AhkziZ1ZeRqWKtznTs5GUhWcso6FURuP4UUjB23TdB2Sv6Ikfy8DiYYcpGBRoVLIjUsDWaVx
brVYh9To5NpdVWfzGbax5Y213TxZo9+gTfDCuruaIWa1HrUCHjLZq9E2+VVv6aDIzMFhpIYkfi1P
EGMvTFmIL53gBmhWcsz1IT+aQzej709SpAxrywynCZiJPh0E8IxnZotIZDDnVkidjuC6xI1C7GJA
Z5s9LovW3cwGUL9plotvCl1eEFVL8xLiDns2E8n80Aux1hPYs1Co4VmbcLiXsZI/irp6HNtiM9FH
3Nhz2xzkYrAuvbwAs48a/azq3bTtk745zm0lBazkcf/gHb4y8+e7KhrAzQ1jI3nPXDnEdiJPQZbJ
NUgMFFi8nRuCKxdOR4HyUXKNsexv2sZyvsdRbO0UrSGCTwM/CYcjS+9BUqCkZtVlntlnjDunU4qe
m1yMJzVSyTHEUkC8YOIk2oeMBm/DsP/sDIXO5EWPLMQQTG1qdd2gSxgRDv1Amdm1q0NpNGpwrCy8
HhQF2YAulf6ABfMtK6b1aJWT6aNCvnPFMA0rBDoEMB4Mlg0kDtlFEfkDVKrkxcv8MMgzIhdlOPB3
tGPGpM0PY2zjkD6r5rVFxhKEKD8ZgepqfJe15I/TPvsKi+PzBIrM3kDhMz6MJGajb1DZXZiupZcB
/ZcPfrvxtUbsm9wioDyi/GFXrusTrstIZ28v2QpoSkJZ2y/o1p9Q4yhjLebtsmY6OlB6W1U/hRrA
WJ4SDqZk14dx5I2SKKt9kmJHoSxRnS0aFeHrKA38iq7tZNt9HLm9QJj3X0U48TlsQwd+D+pdZrtn
yZ8IzEmiRBNADniY8YTTL447P9Ha9J/A4/9K3v1/p92+qX+U95348aM7f68/q7z/f4wm0GBa/0nA
nYyfxNvr//A/wQSq+g/yBWTDUv6ptgb2/c9gAsqefziqiQR7deRqbAX+Jd5WzX8gR3W4a1B78/Ot
muv/EW+r8j8MhN6mDM6JcKlV8v3fBBOsqPF/65pJC9Et3bQV+ROCfIgwmsiTjDPopNxMJ/ta7FTW
Hq557B6l7d+uxi9SBvgev/wbn247PRLyFKNfO5m3/SV+cuF6fvvzv/zpCfvfH192VrD833I2gDAl
krTwT2sn6y48Dc/VqdrKb9FP/YuUEJ6SX356hNj/+SdGxm7dorbyScRDdu0sUlXYpQs/7QU8UAup
4aZwxHTIR2k3q2277+ck3I2tPG1z6O5oVxo9IN4BJzsUHi/L13bdaK1NE5KRy+DYRgNRGLu5ESY1
baMwMCWwB+az7Y+6CgZHTWu/H3E1RtCGAkeOx41l6pZvYmDhnGiBecVxHCicGM+2wsQfBwnmHLmr
fo6Y0z2rNnTkSn2xkRIOeg7uVSfPfH5OCUCgY65FYDJbLNH40jjd0UbvMNrU/mpGQNWL/7S0M9vN
BqnZmzLByNFU5Fc5l9+BV1caArs+vVcTgBs2ODXEPJoeDKwA2KCM3Ydc9RzjTFMCOKkRbataof22
tWMLLDEAHFT6RGBkl7Cl6K6sgm44A48zjbzjOht0Rdcq5yE2kU6JWQc7kYxH0MH1icBrcDthpHnR
3Dr8CSZWXVHY71YGec7Qc9krIJgD+ZKifSZbZZBoRnNU43D0VLIUUduC9ilSBvCVxtstDxVtjyj7
W6EkwzlVKZdK/G/BF/fqf2aA/PteXbNi/navplJPYtzUgERXTpJ+TqyjWHbrWmFqbXxCR9O8HZO9
7ewjlF9//pvrPfp/Pt3w7v7zT5LYZ8SVlGunQhsJ7GXU7XVzlnqih+hpqo3K2H0afClW2i+sEr/7
i+sZ8LcviRDd6vuZB5IvuDM3WI60QEXs+MUX+isU41ff6NOr1AIGA6Wafx+QMEMpipnen67Y4lyp
PzjDJr2LiT5y2X+tzAg32igYKpIDaYnLcPfni6r+7kRY//vfviN2mgYlJRAFu0l8J2ofRguibuts
4iYl+jnxy8K5lJXGcirNNpllfTN0IGuxWKqDWHSPeVNioCZTnuO1N0BciMoLfZ9VfRul+siJ8sXV
+s94jX/fcep/flCr68xcL9vlRD8AUuaWNZmrbyxIskl7ND56dffFFfn1W0R2Pr1FTAR0Zgw75ZQO
IFAfmHKFOV1+775Yo9uaWw0BLo1UFR+tA3HICXwGBMOPlnTt+p0o7uvs+udP8rvb79Orpu2opJdZ
mk86FO9NP25K7WTWbwg3fGfc//lv/JVW+4t70P700lGUNVKCXJqT5tKwHm8wpZ9grmyMS3Ye9lCH
3MQr9v0GjIBPGLdLW76dvAtat8C5bbb3hVvuZ/9eePblwFTf7Y9fvWn/Cq/61Udbr8vfbk0belef
tnw0BZqRTIvs0qcXaJGB31Y/IcMuJhkKB1Y3kM7c5u3PV0T5ze9vf3rqp7kqYXSlyylKcKO7oDzb
yfGrYk3au1SPeB+Wo2mnX+Q4f0pT+td9bX86BNpeKrrVa3uyg2hHCryLSM5zOGe0Q7T96lr+7qix
P53X4LTyGEP+cjKDMOifyj2DPY/N6C68B52wGw72tvbA5p5DH/XxP3O9/iPW6++JTMr6HX71C34+
sg0KeNnslhPcbIxY3xlvQCgS9hbUdgexjF7UMh5AUmsJU2hc3LhG6MZ19Yu721m/3q8+wKfTDXZx
VaLnX06lBbWjz5/g1V8Yw29twrgBjXuptR+ALVSvbQRmt8nhdAJON6ygiZGgpbjuEn4XY9zLKZZY
oZH8YcCXz45Z+c1hqm07MwYGEDQQ/O3Eo/QF529tYzFstaHzm3ZvY3dOT211hw9EtQZMG8dm0by+
Okj1Uyvf9SmPkHabGM/p3GMueWJu4cr2rconJKYDTrkMnye6U+YbbaSxQ+40J+/WnHttuA+Xl94O
8kw9Knl1TauI0O70GEvENFgdDWLQLfbGZtClEU2id/upHTdJaW2VZB+15640gXEM7jTeUe6M0xlh
oFeH8t6oVteDPqNwvYe/8dw5/es08CYHj+hrnYG7On6Plf7c1Mvmz4+d+pvHzvr02Dl2knf9wrFr
B8nRUF35nB+VXXbsE6+8KrvOX77b7/JpejSfoXXcq6f2iwP/d+fM57CkpJ+Hvoj5y5F0VZn7jC5k
Rlfsw9w3nyo18toIP/5hvVJzc5a110m9/fOXNn5zxFufHktQDMxXC7Gcprw/I6H3oF76zopH7+Mx
EPZwRXexdxjE6sNTiRLBkZiO24xybegbD1HbvLTO3TIdS9G+xqSLMbvzJ+uBwb7bp+FWVpotRnV3
kWcEH0Ej+3mBBE9wQyIJnfQhqJsMSTD+DKw5dkQyzJieOXMPaZO5AlWWwsjYysgfPSnhIRLCDbNv
YjrJJpxcVGj3UPPdotqhofRRj516lYIVzgie9z9fIu03BYrx6Xw0BxVtYhGpJ4PQE+YzLzPY3GI7
B/1PtfY0xef+9SfDbe5RnDrfvvMR7RvxCIkVuDc4hydWDZcag4/w8BhOJ93yWhs31MOfP98nx/C/
zm/j009YLH1sGYqknKY+iLczrsDCH9ptauGMP8K00z3Iheb9Yj9mwcrKnp454mtv/BEBOdiN+wp5
QHtbmTcS+rtL+dXR97u7+i/z79/enjLLPnvoOHt74uHBEgcTblvcgWMJVac4K8W3Dlo+p61jHmwG
X5aBlwmFsFR8kfr8u7P3Ux0VjkUigCYuJ1SYXjEhyDlpivTFbfHXuOlXJ/un4iijbkFJ2qinRDTy
65TGy07gU8CABUkjFc7AFjY0CDpCfyZSuF9WrCmHnBgmvi3CZ+Rj5DvAfHDtJUu2SmiiCA37AaAz
MUl1xKIdw2PhtQMYjcUx0Tx2Snunsobn0QMS8p5BSR2/+Dq/eVFan6qwhWgdu4u4VhR68wDpD2X2
Ashiev/zXfq7N/Hn1K7JzvtSFxw082G8OFu8C77kSZ7gXFX8n9JHso0P5Vev/fX1/ovfxvr02sfh
p+hQyudTHAW9Er7auunLxS09a8iUEGqog4aw2zDu1sWxSm+wJv/5a/7uMn563RPhodT5TMXYlEHJ
uoK1WCXdiOmrHkRTf/PN1v/+t4cKaPoaiUKoUuE3r7Jvf3tv9+Nmr7jm07Y4rM878nzOI3tXulfm
wZ66eVe8LmCQ/5a9Ue18/PmL/pUq/6tL/OnhMoe6c+TQmmEYnvWRkPOtUu1wgSWvxVN7OyRbM0B8
hqDLdkUgHVCCJw/pWZIDwfwGEAbe2J/FtyHatSz/Dv0Xs1n1d7/8p6dyiEQkDXo6nzAnsMV9zeyn
DgfdMgTLTzIS4KtOnoMB9tKMgVEfln6TxDC8ZhebmxTu22ljtAdWcrN1JpK3ML4qste//4vLZX56
vpoI7Xmf8rstW84D6Xu/Hfxioz6bVLtf/CK/+ermp25FdcxlhfZw059avzuNd+0ZORXLqGO6KXfO
2XxprukODqzXu2oAwnKjudFWuX7x59cy6Vff8FP5xOBVLrFK8IDnz04cdCRXVIRSAKHFdWOqwVJK
vMs3Gohg6GBx/Z7vSK/AcYtqQN/baPibWz355ljGRphu+2Y3IMZO/Rc1lva7q/PpLW7APy0mokFP
YSijxzp3N53REepyxJs5DI8IjNBga4JkByJihkMUmOThzGi2Ajm5wJEAUU4YxVQ+kf9laIfW3Ej4
mtEw7PPhjDtjLDKsWNe2vMRkRBEH98VZ9rsn3vz0ei+tEofJ+sHFFgaBDyHUBSvmsn12lw1n2AZZ
kQe7bNO5hRft0RbuzU0ADdzDUHigp3LRZgX/jz/yenX/dvwMSmvMgNcpF5P4KMwpsOxvBfZo6zaR
d/Moe712EZXjlkDOaqTBM6rTNgH7SzUEaMGdum2Uvi49bxf2wQZeIhbYCA3oxIbNot2OwNpl1l1f
HMd/xWn/6qb8dB5nkrXK8tbHjtoD7uNWYbwA2v2tubAiJxlR2zCKLS+y9YgipHHIKTv8+VKtEcm/
fB4+ndRFnTcYRSjLqmLT71Rk3t5yUIsNAi6HpSMItwCBrBc+tc/ZRd+lAGJdpEEFc64bUifnXbFs
0xflGHX+dD/75n1xW/wML6Z0rdNnrVV8+4s77HeFmvnpKC80ZK6hzSe1A22zbLCGbVk0etqBz3yT
bcpD7BubP1+V3037zE/ns85EOy17/lZygWdzMDb5Q30iboBSQPKKBzQhge5ipr1m++ih9qSjs7H+
F2ff0eSq0kT5i4jAmy0ehLxabTZEW7z3/Po5aGahxyfExN28xY0XXaJMVmXmMStjT6H2wV7gZiEY
cgwxtOAwNG9zDiooaq+F5rgVVl6bS2WbW4p1dzYAa4YAMKhYjgRI9KU/g730SvzyKBptIwLVqecz
uLRa3CzOBuhjCUCqwLAevAZ43QjwQrmCdrvtAaPQaAtEk3qDtyie+ry2MuZC8ORmxx78ub4KaIzp
twbcgNj+SOP0njnQdRsO9ch9AHuvDQS1Kvi4RF8roy6cIG52eGGeTUJKzqWczh4gOpHRegVNQM97
6xoNjWgE7O+mPQRcamX8Bo45ICYcGgtK4F2iZysPiqnV+HDXzI6xD/w20fP49AxqiGCTFTZU2ilJ
R+soV3NoDiDb1Qbijz6QOhcpBEjVntrIImewlFZuw1aX2j+SPgAXxrPATBwhGlskdp6D94t0Bx4b
Mgi9HqiVMOt4X5m5hdcGNzvRNeFC4Wc6ZWClveRq80mZwzt0j9NduLIllg7T7BzTHQk2OVD7jnik
1Esvs3sQdldD0lK1kJ2dVQHwT6+czmposdArdLJNbPR6a8HDcRsAK6rXMop2iBPWcKA08EaSlU3H
LCSNcyNztwT0W4ow8gBUwy64whPylKswNDUGE1gda9STz/hAbSCGcCW2/CEzgpdeaa+S7cr+Drtf
7XRvi/KdlZ1XI/TC+Zt62vfXbp1KgwS9SISWMwF9Y5RWdryCIi0C9BupZhbC5X7tpbTUBWZnLyX4
a2dkNsUxiIgQwAkq0im/QkmH0sJtsBKLl4oW7OxVI1IsAYMXDNKqkZbYkk5rmRHruZ6qojGqvMrL
/mmw6g2rFg70OLe1QW64w2B8xFr+8m/HhJ2FNdor+bYEF8ZhdJg+ab+CASaCQVhrt93S84OdRbCO
Jpu4mkoz0AmVp++qDF4VL4GSy6QKYU284gj9x185k9RCwGRnscqLoUMqTSvnu1+5CFbpFqWIQKlU
ulbwZmXgHGzXxNk3gOcBKtjfEqMhrazoUoJ/6+/cXX8+EaVdPr13vGv22Z1Gq/vrHcHkz+R3doFG
tj5em3P8+3zplqov7Cz+eC6g2CWL0WhFNHj7coIIFxoXJxb/GVVK30ObZg8La5lWE7XSrpDKVMSV
eV64EphZcAolWhylEmNHMqslCiKBtna7MwsFhNtr8m4W66EKRX7akrUO/TfWGHURKTwpF1ppJVpy
itVK8XTwTRXOhACdDOQEjsyBl8tPWs10F49HyOhs0CJD+qWSK4t7+7QHb6fb7Xj3s1gmGOvw/x5X
Ukv13mmurdzalIzGgwUrVDnUWKMBu1+rruBwyf1f5rh7+Hg5vVYbJjJpC9wZAzxL3BKd6VueLlgr
W2Ha3Y9+2yxejXFURux0yEod4Gin0RpjNHMtMkj0C+Eaty13wYF9K5V46xu8ISqB/nzkWwX40cjc
f8NyHgc+vPhQGSal3WR6GSquqBYh5JXknpBTcB6TbZ6BH6fTuP33UrklskMHIxuUG650B/dqDQ11
4O/TK7xJ6GNPKahEADoqFHpHEGoFT/FEZ8N30Is8sGZDKLkdQH8VJbOvzH6S8JDBfCPD38aFzHwE
XAtkmtSkOXg1QCF775QVmshAekZ+/sXUwrV/y67v9gE0fqE5wWGuG4XTQdk1KB0NIq158bRXVJuM
3mB1UqfsarN20pfy31tZ/m7ICU0hRCSGBJPQymTfuFJYZ9gWqLTi4xL0dcAF5F8K3WCoNWuinBuF
VqsvvZYbMBmwfPm88vEL4fX2C+9+SQ6LtGyYXt7UfnQ6jTfgCrkvFCiJybRVqcAiWsKxOOTbcLsy
4lI0mL3jIqKHhNA0Yu5B0U/Yh4Q9ygfGNfwKEBzVqz4p7DwQGpRIE1mgdFbOOzXdgI929iy8kkwO
7vm0zjBY0JJdZGeKxR012M9p57WDu1SSuZUW7+bTb4KRp3IMQhsEGkjbEfKH33EDv0ltxArDl7A7
ELvW6kMIy6glzO7M9tQqbKLAg42+UrDTeGeg7BGp5AH20xU8s/Cc3ondocG7vF7b8wvLfnvC3P1M
ofUgXNKLlDN+E2/jBY0tVDPKH3RWPkGaY/d5Ag1JebCYc2exX8XrytovDTt781ESmdfltPalmpyG
v1HNEdT8KdQDda02uNZCFPJgtb622aao9WDN57jaMKlRuQL21hlxa/+6zLkpjhH6gLF85BoVZwtl
c7mGV4yvSpeVj1wacxZBaUjEhDH8Q5zhKO3RX0sq3f9pwTKQG9BHa5n5KBERI3g48NsgWCnGLg06
bfq7Be1ABpsEVYCq6j8o7ioFoMDDb2flk6az+WgaZ2++GtZ4QtliGjlKTniZ3nqnXI+27Jl8gyEt
dX0+zNLumC7Du2/oe/CM+ZjHAR1iAQk5AYlvH/LgNbTsJBFKXbmLm6QPV4Zbem/dmuZ347kCiPsw
DqcccAnAVt2BZnwttuEeckFABl1Ks3JGGwbScvBXmbSZ27SO1otav/h4tz//5KUX5i1ZvPsN4ByM
YMphs3R/nOpukRgyb+EhBA7fgERE/sfY+anc+Uf+9G8D3m7BuwGhuh/z0LTBk3YnfUvupelkDMTD
tkySuV/6lT4HDWQoFP7Hc3OVen8+7FKN7Pa8vxvWTwUY4orYQfv2nJ3qaY6rl3jfqYk1/km2d04N
GNrRm0yLRplHZlrswdI3n4++cDhuqczd4LULGRY3ho6WAKnzrj35xbWpuJXDsZTX35b27q8XnVTU
fYZtxBu0XVuBBn63PBWwRxSv/c/PT9IctVGb3oj5yl12SwkeHMhbIe1uTJDGvaGFUZ+DuYSZpcMC
Jwp3LOT2UC47JB8FK6PYqHR78tV9FexaVNL8GljcqetM6OEDcTOiKRvgRwbb/o+5QvQvt8UviBF0
r+Cj0xv/mKxs8aXJn0WmLBw9EBnxUwFA0aJLsHKXLLzaqFlIIpoGVM4Kf5bn3txcjwW4CJ28d9JV
YaRCDcbznbPUErwBzO4mGnS0BPLSU+T7Dk70DhIrOs3JoQW+mKulFwgC8BduK+5Z2Xvh1VjGlYIy
zg7AUiQJ20wn0CcMV8rvS6n3rUp792NGifDZosJOGzRAZ7G/fIVUYh06jjKv/jJKtfe1QC9WTs0S
eOhWTLkbjhiCSoR6KY6NHGgBEo9R93XQPHVePcB1SAEBXYYuuw1xFy3deit7e+kJRU4rfjdsPFQs
IQxY2caeEg1apkkzCJRo50OacyOd2k1jUBv6nb5As+RAqOyx/K42/gdkGSz4kfu8znE6zJbsZFvu
e83dsN7KUZ+eKQ9OHTldXHe/jK1aOAEHNTZD/RZDBKYG7IcG3C4kSXR4/JVR+KVhpn+/G6YBX88L
SYpyYh4QOT9q4XpLbCGMqkXCtwu5IyEUt2RvcUCu1xCZC4FkFmvURrL3sj3XNORaAbGE2gDc8Uwy
wGYFgLiOvoQEDlIw4AYBXqHqHdzy6vAlRxcHwgtHAmAmBtKqo/8FQaQEFOMU6Z/bp41awFwQwhRm
KOqTaEekdSkkJEn6M0YzEUIyHGOG3lUSZB4gXkAP++GjDC8lxK55ON92lAGjGHls2lyGpAUUCYww
fo2KfQSmEyQBdHcyhmZblJkh///82N6iwKOVmpKPuynMoYxHNR2ssalvFmT3XCW+IMdcnmubbowE
JoDKCJ2615XRlhZs9uJLmhh2GtBrdEriq4eaBdFrgGtAKxXeQZXWpwe+N6ttzMN7GyQOqyFiGYCq
GHiBkNaf/4bpwx598CzKknUpcJmLn9BMojwR7gRdoMHJK9KVAZbSZHIWcOEBB+uRAVNa6q06aJEJ
tf1tbbZfhMZa3+Fpykpjg97AZXgNwLPUFyLp/y4jCwO4MoUmP8DakGPe9RtqE549G6ICNq/XBrgi
wyY1ns/gUrgjZ4lp7MfwIBDAvujo4cINrsV4Paw6A70bYBQYTgWIcFf4rEGJUFoYGK13A3AwfwYR
ZuI1Y+ZdowRI3OrygwU4NOBRLgd9ZeXXLVyjc2ZekrIF24BW70Acstoy74LJnNt9CBycyiQffOYI
AMhB/9rJAK3ntOYMSC4FVQRlfHEBNwciDSIPKxt+2lT/s9kEac6pKtI6jBoXyyIOn6V4aSBu+/wr
H17q+MOzABuIsKTvYc/kwKHUpewS6D0qvbacVUkvXJBpSak9H2j6g4++YDrJd/EhCVFgq3t8QQWM
tA+JVkhVaKGwgWaQEfvbqv97Ps7jQIQvms7r3UCQNeHhoIdNhS7HPvss7O7FO8LR51N8G6/tR7Sy
IvR0Ih590CwEAYENOzgOM8casGl3YstXYlVUR0XCNc0DT4GUopWhT7LJX2IT1YXXtfv68SHFJ85C
T4tWIqTjMHR5YCCbAJAxqqneh3BKTYjrfDOfMC9z2XX8+9LazQIRVQZ9yE2f2inEHimiNqq96esx
SlYQxzEC9R36BUqvrfV1lsabBSGobA+dO2A8WIpbknyBWJyzxlZ63JjC5M2CDisSDQf1KtTGgVIY
diDzy6HZazQeVs934LSjH22MWdXLh+4mqFzYgHH8wXQ/3LGwOlL125W6w+OoKUhzqkvAZnUHK240
vfTM7s1yn9iQKVdDHVWuTbuptUzt9pCg13wb8pTdJixWnknM9AUPvmyyLbo/WhykveuQQUTEqrxB
ZZ6UOVoeXSOCbCJnjlCToyDKKccmZDI5FHpirYJ0zbsHq4FGGzaQQimgP4AW6DDJ/SuCGuyZw/NJ
f5zWY1Zm8UXowiJ3O8x6AbC3zit4L/1A85Y4gfa1kY602m5bI1Fh1bIy4MIyzwkvEDcuxQLkXSe7
jk70wah1gI6ysB0N9wyctmShN8bvaiN4T9YeBEvzPws5Ax7qETUNWWjuMTKn1YYqtw3Cwz8GNXEW
WYoIQkcujRFiCxW77lhbic28AhOiRg6YtWZuDmqpcHb8mSK5Jg3hslbHXTqX4izICAEUzIrpPcUx
ECS8ZMYktAPdkU0f2v7GX8nopg95tIVnoYWMBpeQCmSXUU8rAxR94s58viEeVwiwA2eBJRwJug4D
ZFEwswjfIYcenRhKKfcu854MBlS4w0xtWkgGKxysccuzx54k6ognvvDSdhfahFRGvGv2oCc2cNA8
UrUxsho813+hjw6Lj8DVgbe34RdamdykH35+/rsXJ34Wr1jP9YZhirZwC0AVxTNCnbYA+DTE07+N
MIeFJyGT5/AZn6pB326iskwuT/YGaaa20NqrGqAwruuc3oWDOceIx0UXwzC5wzqAAKq1b8IeOdCp
tlI9ssajf3XP9Q5owvwzWzmXC9fVnPIDA0sY9ZDhVCQobCqVYfACtMnvagHxYS1YkObEHqiXwqwU
twq4+thSrz76s/mWVBHU5J+VFVqas1lkCd2ATVkCkX1y+MJRh8pvm8gxb8B4FjYUViA59BkqlnRn
43bW2QP8BdBfNMuVY7k0/izuQBadJQuorjoo9XR/8bm13Vhp13oS09PvwaEXZqGF8sgBEp8E6Yz7
fu9+ttbkrn3gX7qTZ3cQszcgeAryazgq/NfzCV14VguzMONCZ5sUYZfhtA3kUOAagzZ3ZkF5B2JB
/1Llw66YhxuoCvhEjilDvvsVb3xWfv7TlyZrFg7EgYM/bIm/60I6rm4ruSV2PqSdI/X531+6qecg
9pyUcinvRYg3wJtpl17Eo4eyhyMdW8V1KJswUi3ZExd3Deq4EPLniPYK5jDBEEmkA3V3teqPBVOo
UDKDbRQcSmmI36EPToEsucsuPndJm+Pz71zY0rda010eQtFjG3DTPAIW9IIDsy1WE+fHIFEYSE5r
d/e3CZGjk97FFHq74RoesiuDvh50bsfPaL+W/z6ufWKQWUyISwmONbCUc3yL1UAM3whvvRXZNHy0
C9Rd4UPmb4o97k/Rg7vMyu5biKX8LBBAxWNs4OyO17mFhkX2Avc0s/mC1vi/LcosEgwuhEjJDu8b
QUJtiuQUEDbYr0ZY+fNLySdP/3dhKkgi9nw0TJ3IoZShUth2kIiUAUCGjNnJhTy33lBqU6/EgMcd
dqzRLAhA/7WAkQKuHoHYUl/ctgNzPZQ9yz+6CVrZKB86wPStjDYt/IMwOkddD3UqtJC0R2sX6R+w
WCsPp4WDMkdUi2RflRThIjrzlVwPVwLeUtyV4+CKtQKqZhZu0DmoOkvaUuoiAdeLnQPowYHkFNj1
JT0IG4BPbO6YqvkeCpV8JucKCboDrweqD2QWoN1XcVNpUOWy1oBfj7ugcGedJuLu9KI9I3ZSOJXb
AcBKddKmjQgVPfeSbxoHvQxl0Hwd1hY73uzMxiRUvP9UFpAj7v35KVgI8XMuauByYk11yCDLAT4U
CqjJXQuhZJyJ539/4RDPuaTwRKqCgoC1OXTKHWIHARWZOLin53/8sdIApm8WIpqsrXGB4K+P8Ufg
+PWmh7nzR1tcXVqFZUUMjAsM29f6UUvFljl+fCB4WDQSPVIiED1GTTyGYS6XlDX6Cpp3AZ6XkaiS
INEo8dVfa3EuBRJuFkiImiejamo3Ft3XJ1PqHa23vF5YISwkoCxgNuWr+4H0/vmcPsanY05ncYSn
a/iLphguFK1Rsjj6j06VINXYSMs4hYRObIxcrIP+K/SA5YK16dEkIyv3ZRQ/S9hxATqYqFHpBEAT
cxHkLik763yItMpuKCgRrRYgMTYFdjbhgJ8V1u8s85mgxAxIfpG/Pf+Mx7w9fMbs7VITgstkUEt1
QmcE9rGX5Owk6JAhUstNp/dyfkFTFAU6/tD/ee/9Z7CvILxzrQ7Px39csRekOeC89+B960EWyul1
8tpcm51nMzu0KlVOy5zQRuH4mwegLD2RavyPj9s51JyvUAIVpnLQBGjjNpkt6NEx3wRoUdYK8U5u
6mNtuNrzL3yMKsAXzmIXDWs0MW9xB1D6tdWRkmzrS2GEp2DLffWOa2WOb2YW4Ibo/RieEu7+PxhG
0yo+uH/mkHKp6piRDfAgAdPIpKCA3FgjrIRjecwUf9ASCAsVw78lJHNkOQU5WYmK8Wj0Gfghae3Z
jd976Uq/Pp/HhTtvjhnPi8YVqgobxe1gdwPnEqh6nMAdG9Yap0uXzBw0DvUlKKSVHBZKZV9Gi34h
Izkx3APzOj2yUQgDQn0AehycMZwLO5wWy/hIkQE1K0Fl4d09x5HDla5oYW7FQhc+bGXIpm6zql25
0ZeKLXOceOJyIctx+Dz4kUH23UovJK0jtWMtRlJrSW/FF7c48MW1S9URrLBcK07iAGH51wzelzCS
SROYZFi9YDcuLC47KEe3EFy1W5RtkBRyTsvJAWv1RgeXSMKk0UMUkk1ewnMZTlPtyi5buChvX3f3
Esj4NEAah+fiuK+9F6Y+TcKwgQ6vaiJcWYWlXGGOM+dzomMoyEw65NW/MGaNWl6P7F6Ot3jeKM+3
81KuMAecZxXfCFVTI1dohGPDsN+U/0KjXc+ZiQSd1j9WiqBDDyvcgnqv4K0MPVq4V8HyGPRcLtvn
0trr4PaIehAk5hjzJhU5qJPihU9GG24AlYqE3vWlaE7FsOeh5kr4cEN6Zfc0GF5BCBEyoxxGPdvx
ucEAwOBDBmus1DSehGpqnExASEkz3Cfsbx7GOqT6Qlgjw6QWUoISTKQzUvYBWiNeGwnmBEZAAepY
qxI+K1Y8WP3RvyS4mBQsd9h4Gwoo/3WBzLB2GmxLOHs3ngq2g0aDrCnWDsl+PF+PhfLDjRdwt6/i
apS4PEfnmFTKM2//tnZqw47NeP7XFw42M0sMBxbuQZRbIg5z32T97norh3rhWXqDp9z9aigJekXi
YenGZI9+AvzIYNole6sSVQv3xxwDPvKwQEtZZM1daHGumry0NmNTGhIPqKOvPQGmTPLR/ps93Joe
PkBCi1pnq0O7Q47k3KLMxAp1V0fRUTrEK0duIRm7pTp3k8XDvowqoc3vjAxIKvG7UPoyHB+er/BS
c/PWAbr761LmVSR2ETYQstg9BdVIqNThGZWYpQVU0gZdAA07vjTTK3DLdn0tjeiyirpaCItzSDct
lrXPZj4quPB6UfCKY6/wiXAC8NGn/oqkBMao+RpgxdK7sJITLZWl5gDtLII+u8hhV8dWq7tGZcCG
8xJsEk1UOUPUISkjfg+O8I/7hJ49pIaBRHEoxRHt7H4v2tEWkCL2QJxgTKvAz+IwnJ4v5cJhvb0P
7lbSL7M2TERsejaG9DQgUyF3ef6Xl4I+PYsDfV3VjOgh6FNNs42YCgVhH/gXdy8wUBPjeo2pBCVz
X3qS14oRnXCXUTkCzJKkQqZdOznLwPvvb+XXLBy8W05w96EuNFehLo20sFY7rTo122T7C3sf8J5E
s936K8/tpa05jX43SuQXeVbRWLaSihyShtFNn2ltAfc9uOXC9dlKq37lEC4lurfDeTdWx0K4GiiD
iVHP2iCp2MD9yA4sdUHR4lYGuS3Wg3h16zLfDQKTG0oSJoRdatFaZUyDeFq0hWmaCsShAbZQuQEd
3PDOsRG+wNfP8iV5QEohrfyCpf7THJANBBDwGtNnAnoCXhq8iIGbABtVWYvJ0uOQfMvW7j5xEMOW
LOEz60SwVElwdZswAqt0CjSf2m78lVtxqRY3B1yXIxRzhR4zSZiV7N6WDJwaG3Q2aGgMarRfw00t
fc8sdIzEGEsMjeBcVxrgJzmEwQIrOJTHNbTR9Ice7IlbiLybMM51YT4iYADermS8jo/9dg0YvvSn
ZzGjbuGIE2b404zwwrDX1tWZCIzyfe6vlN0XDuhtde5+e8EIjUD0GGCgjObkQhtEQpWiAINN4d2V
u3cpz79Vbe4G6cc0JJBfYfITDcJ6Tfbpx4qIUq/NQLl+2FFIMCrI5ngwt4V+QvFHSyrUkAPoyq81
HZdqHXOcNNxcmbGj8BtgwgR5HBj4CLED2KMAvbtI7sirqGbEFa7latgbTf0mDiYPRYFkK+otUAPI
ffIt4UBE6WclAE8vnEe7ZlZDGtwALhUdftB4blVik+1oLTgalMFxMvgU2sooS5t/etzdTX3p83DH
7JAy1cMrl1nlsCFhblNDT3DkPwpxkNnGDPwM+Z0aog3r03YmmgOxEfoL+Zl2chCtYSUf0xAEaQ6b
JlJB8GgJNQKuow+NV+rBewBfQTRwzZbTA6bbhsw2YOB9Asd5qw2vUKlLKIuskUpsExIMzI2b+it7
cuFgzZHSTZ75klvgxxBDqjQ16E40ZM4F8DohxemvYI8WXujkLPIgW4Vdho8QlwvmOKJrx50KH7We
latg4U1LTsPerW0zRpD7zvENaQM2EgUPcajj+txaI3DhhUDOYg9MhOAqOF00ID4buTPK7YbZtQpY
zhrQOih/PN+iCzuUnF5id19BSKimJiKGafXmE8rS8kRPIJ21vtzS23wOC0Y9tWXh1YlmBoSlDt55
UOJ9ZPOq8JZ8tq/0mwDlSMgUeVtKiWHrCDsf1YPCylqPa2kPzBKcgMrjtGmnzwO6JeotyLJLfqLm
4UqXaSGA/w8oGDZ1cFWdPg+M/GKH54AiooO+ckyWHq1zVG81enBRJPDMFyMEB7m7prp4hii6JnZy
o442zPouA0qY3DE2n++Hx4IKApwm/rshmtEfs2zKl+lOFREYTMrMCDkG+zSUe7SaaLMMVR7+aUZ0
gIdsuRtWRl6ACsLk6r8jwxWVDDIaI/ff4NvFpQrvFx5Nb80z2H2sE0p4hSoGvlTaRpcIck14emlr
z5THTB589yxaSIEnDRGUK9B18z7gv2ePOqu4CJBnz3TV4T0yhm2zBUZWBXknPRHHsZShgr0NN7ye
mQ0Mj2T/d2UNHncAxTkq2PMl1qcZRK5OSdVUbzfjsdLh52ZU9proy+I6z+JLSbEwdOQAQUx20lsK
f6VAaR0cxaurFgrkkh1X5zRWB8mYA4hr5bg8jpniHAtMp2NFhvAzcsSA/iNqYA/FAVLDMIF9PnOP
j7soTcH0LpoNqPj7GY+Jk/Y+yJiVs4bYXHjAiNIskEQd9ExDFglb6tCfKILjZLzW34yOelnutIdi
G7xgi2qBkR0yhy7NOFBim3unnWFl6hYSLHEOBRYKqATfcM0lNA4+oRYM2wqwD+Bi/Bl0Sv8rwlBu
rSC/UF8QpdnDZajGwi85dE5aYIHhOKnkIA/8kAdYNsMSGXWubyhlV6+d3dn8al32cfYvzrHCvUCQ
7jBtyfotuRagceA5+s2rMBu2ao3cRPoqrXb6jP99/YlzbHCbM9RY9ABuNCcCIimyYPS4WdNtgTC3
knsvfcwsnjTi0FJjUKOlLCaNKdJwD6yioly5thfyUHEO6BULmDWFFPaj9wmNKEJrFcgxe8oLtQY+
WQrH4ixAwO1l8JumIB24TZ/QRQ4v3R97BSIJNgVBAOo1uITUYbDh16rC3nlQ0+2qZ87j17k4R/ZG
bPj/YF0jkgC71EdhnxiSlkKIINKFUCvVYuVYLUSMOZC3ovowHtkGeCsUw0eygtn8TmwoGFCuiSk8
fmHBgum/MUkIhdIb6AkB4OoQ7S4JdfCh05oAkUSkSgl5w3Alm1zcFPOkBmZCYy0g/AnduQ9Ut/yE
yZ0iQAC/8d6JN6J/C9Y0Oh8/fFCS++9Xsa7ExawHHG4aqAyYprlVJz+NpPeC3lex+k/hfA7FZRNK
5EgXXt4u5VOffJgnStyH0AIqO7+R80Rq5ecDLcW7OQy39WnXo/JmdHwl7AArjkI4nLzFrtoAEpmo
kLBWGQhSZoWcpRY7qm37npa+yqydtqXreA7LFUSxioWwHZ3WtbtsAwtCOYWuS6qRIApCvBZOziO0
5O2gtxLXGr4R9hvvN4mdPCFXts+tHfkgKs6hu24tJBJ0+SG7Wl7AE5SpPFS78Z0UNJ9xwl4bXSiw
ieOuyXdR/TEULh4NrEJlbwnMU4tMaePipetThSXB3IQTcz4IpzA2GSgMS72nlU2hJUyhJK6JSgdE
SGOkZAYP0Vwq2dB5riXhZ4dOVEpDIpCEWfmlEn6GRv/HJZ7Fs4BkgqKPMMPExrXpv/QCdIUtKIMe
70qTOmaXNJLP4cvKaAunfi7HHUhdSqUtvD8axTNJiHp2Gvq+ujeJZ0G9zv9ErRdS1VBnllcOy2PV
IEGcA4czyhUpGFBB7hfsb/pSVagkpeme9iBTGL9UPKgm3oHlIKw1XtKQM+DKK/NppMVB6vDCuC+K
C2RJYFSAIwBhXZ7XPAZoBR/mz70CrfxmUHM2k1sqhSNCLwu+xja7oeZXzuANQvdo+80CpShE9Sgw
HTyA3BpyE2injKw+cmYUCqhEXEQweKoK5xIlmoYeDNr/iYhdnpU/ELmWvfh7jD6bjDIG71eMX1MK
BS2rYwm5ZM06fCXCfQOVa2gfS2c3MiJU9QMoWXBht0lwynloVFcAgLmxWlCvPBo5JJfu2czIc0Im
SLiM/kLlRIGxrUr7hJykb30Zb1vCiCWtglHGgD8HRRyJSbcgWyhCqfGg8HbZSot0AWEFIYz/hlsi
EIqo5iDqS6IWQKnEiTJTFQXba2H5wN0RK03NhaguzKJ6CIvypuDYwREBqGchqCx7sMHwMlCzh4vU
vj8/HAsALnEOqg6woeKOg75zq3Zb+KZIevRXGsCgciZt4O6tZPQHR0pUGiN0hLeW0uBoxQkyrWRd
LtNOhOKlfiIm66PKbH2lqVDMhI5Gu6uhGCKubMilS2GOxW4oioXHAQ4UAnKUfkFSfMPuR42cpIii
N0GpaxDhwZVRqFBdSzQWaGviHInNuXxNen1IoiScA+9fHdkRzQVQFvl98JqLqpfvR+rS5d9NpZPH
wlUGUe7FN5bq5arOXmlQLMFg+27cUWXQtSIDve22w6D4sZqg6MdtQ59fydiXUpI5sjukwYcmGDwR
qQo+4aMuhZgTqBNCZoHSKu9dAmsfgO/ynSzWSiILO3SO84Z/ct5HJIaEHt8p1j2LN6vDWnq6lOXN
Ad3hkFZROtEUWhAsDGTf9I7LMcNW+8VeUCaHmDsUJDfDhrtIx/SvPZWxMh4oSGgb2Waty7VQsBf5
eRbLM1IWV9NhP/J2+A6vISPcUhalRna7iffJFpUPAtpvyQ+Ln/L8THL0DZn2IP7+DxxcZAHrgFeu
4yfhhSWlIzm85UT0lbbNESa5tQBUiE/JVARU0QiNAqp5Y6hTwHl2GVRqWaXbrPBUGlEwPQ7uQQz0
rDy22TnkYBWYRkqBtgOsE2HWLqle3x/cHDr5yfDju41de8Ou5BJTzNCdD3O4/4QQXqYhJB1VeACV
SDYlV0kK2FAG5WZ0a1RhOs2LPa2Dwmfsa4wLqi9ZnwhKGuRS4iE/kukSTalFz6rQwZdF2koTJ26K
bSedC5A9GdICpk2rU9EHdW9PuVrdiwpBf+LKU2u30xsx+2wCi+RahcLncuJ7GLKA5MA7gZTd5ivJ
4GYSx++DlCup8OdVkin2lRKNdKHiuolqPe9fyUQnatTUM7EMldiDLELUBjI9HHw2TmSGyndeAhdd
ceiAcwq6XB/rSKub3sZjSSwt2GXZLMd/uF68gW/naxvGqhSlL/DfNXKWffelWOmr5Mvvu33d+xYl
GU0O3dM6Jc26lmQQHugqdPKghJASi1M40GEKBSU2SOFen8E0nYH9cTrClwASV/R7FBkJbYfeT1Y1
KgsFIFJkZT8UEX1TWWhB1WVbMFKanKyPRcd/VCKzk0opNEqh4RNNSPjwu03o4qvJigSyLAWcDlKp
xwxCTQumTkSfqh4MJC3CgzNFUlSCjFkc5LYU8H+2NK8NbCtzDIIXiP5aKkHimijffL703rgsfQ2T
jzquW4eLOIPqOTVrI9GM2eGDqobYzBiuevN9aFJLbPo3ZoUxdhX0JbWwPrv+vmteSn7vw5weBtNQ
ox5qyEm2JjTx8aIXUv/gl0rkShrjGRGlhK49pAmsDhJYLIpSgw6NVfowbD1GxQCq2Y/LynRwYEAn
9jehZyWhWed2X+4rPIX9yFWYJlddyD31MjTz/E4maxXatNi6PuIwryaE0UOnug4ctoHXvdKwRwiL
x6yJRBQCcCJxanvHrwBpgd1yqaCALWhw8mUUN7qS4xZeEUkHlGRJqiUlu8Swicli60I0JEEfBVJo
B3H0TxIMGwcQUrJ810XnHPtWeBtIWIwV8Lc8c2LjZOVvUvz2OHNsCXMM+jPvsUmY9lTVviFG7Cva
dWCICUhJiP9D0nnsto4uQfiJCDCHLaOobMl5Q9jHNnPOfPr7ae5qgDNOIv/QXVVdtbipmiH3ExNs
PkeHLt1J2ONS81yp1y16rme5Do1KvGA2cik66dTJndeS8hWuQ/w2SqYf6+CJ2y2XziWDbcv8ueX1
gY+xznCTAsY9/WvUbs5kDYdVjNFfW/tZiaxwqOS7sqo3Mm2VZzOa+11JFK6QuIKyFActA5Rg8zZl
RfBQhZEVS0OFwOrwesrsphYdtXhT2sRd1uwZk9J55Z0nRNO2hl+352nbWsckJ91QvHIqvYWw+rHz
y2V7m1oG1Il6myyBWtRe4vP4UZBEvxrlZZrJ0BXwk0omoPIUeTkRJ0IMkTV4AktFK1Kf9oyhUQJh
5udFyvzO2NxaU5za6HlJYhtKrVvJnviY9cL1pT5WQhXjX3oSDHcCVRGxjPZIP3IfP0clFXI5Vhpu
97IVZKlm+a3Y1zslQdFu6c1H26jXRl6jYxnf5/kytr9D1tkkDw9rkLfPJm9dT0GLBpe5A3ZHqdeO
MYpOrxx0YZeaVeRW43nDwtVM26OQFGEJ2B+Leel0qfUcES7sTtyGiqDf5aEn+kvI9zzgOWiLE8iT
FXvjYHdHg5PtIgJdG9dpwMOUyaWkeBIJfi8+Ueab1p3kEHH61q1IswXkGp+FFYjrjgQNbbAz3RkK
R/rmO9stzAanIVjDtMlWl5AyQggo9oQjv56eZ3J46qO42XF5q6VriudV5Q00MHHrm9JhiJ6E7S8p
GdGr/kkl9h1kXxiY1eZj/DJ1yU7IilBPipchazGkzWs56Mt9AtHR9mVgTonhK0zhaRYJwIse9NxX
oyJjdp87/dgtTo4DLxalGleaxin4sHI8xMozJ3m6Egu0Yln0qUElxNrBor9SqxkLCqNxNG2XiNvg
VHXDb4iH4dRWRvot3bvUXzQvKpj10x35Qc+itywDxTAChsEw0F4MR9JTm8Xjxb3qCDUKlJQ5pPg6
a7K7GQMZ9EQpGqeeoB0z5hDdwvKv2PB2Yezj1pDJkBOEFg567gw1GXVZNX+o/XhZBlLeSFYA+li9
qjgSJZfL2JWRZDd5o7RvFE9IvFaBM8bVZuD3mpaTzOnAiAVP7SvNzz12tDlt0cwM5qnaQiWnl1R/
FRGnAdVd63MmvpSbYNcgAcPe0D2ph2LpXrCOCrT+GKtunDAX2I5PWn1uJq/HsksFCCAYtSTeabhv
TxMCn2y4MYpZRR3JeZVHuIhpeGNKuoD6sq6cR9Xi64ye9/LoDOtCYLU7ip9m9mOQUDHQxvjp72hy
SDBJW3NOIXhBNEuwnRTWluLIsi9JntU9d/GLVu+Vx1Fh69Oprg6wUXF51levw2wbhFq1a8NpGs65
D2G5l9tzTdOiju4UhTIzbWNQDTuL5E8wvvctPsA/qmyOLfkiRco3Zeto6e2JKo/c3hkk35AGb2xL
zqFsvTWrFsa80SYWLypdaNGkwzEjtqfqOugo6DlHbTfP2pZ9hvmIF4s9V8yaX3QT3EhKvEzXv8zP
pPPSamPRZo6iy7u4Lw5YUe2nx8MH0TXn3B9JCG03UvFqf+Kgb3gXIDfDsuzx7XCkdnSr9VzA0k+t
ce0Gxxr2RTK48tIG6zhVTtu1Rw0cQCdJW1XaSzscZeEeKcWhl7+IVq7WiOn8YboqqXBl5MRpMQjF
ZfJ5NMCUhL0uEH/aYjG5zJKtLk5mZqd5aRWOp0ono7PuDqNs1I61rVRW0k6O30cDyGhUDYoqsafY
oyhLZMNfy6X83iYu/MxQ3Kz0ES9jhmzVgRrr/qqOuDD17rgp9gj6D2gpnoyG/ZuHXAKGyhB5ve3V
1fTlirZS1oOknS/L/A5fbLdq74h4B3bl7MpkMK616iTa0So0dNnVerC2lnhiLEW42FL93sy9z2Al
+ZGkyYIFWEJJfLKYvFeREQjRlwhkANpmb9beMp5IOQ2sWCb49LGYGQSKKtU2n7ou0Mpo31jm36rE
ijtlwrWswqgRv6SMHKaUV61NbSA3M08MZP5lgHbaAvOOkFzTTNsyDgi+W6qQrftc1yWwOmyeptfS
+pTF12F7VVfKOq8pnjaiE6XBXwnuwN89ChM8KykFHFnPbrOs/E7MdzkiQSj4vo2o0spLmzanerJk
W6mEUG9YsUK3MyZfrgOxzP6pRusl1oCF7oNWrDfC4wln7Srdmws9s5meX8hLig9tVc7HWe8JxauG
JEzWZT9huG0zzHubaumkD2uyU8Tpo+YO3zF7aQV19yVtmVdl1u+ykLFaZ86kv2Y65TuSfXD29Eq0
O6GcUvmdZzQmU0n43Yzjy9S6fYF8ax33VLNhGwmHSsp2SRMFxIy+Yt93UFUhWGdKnKlK/xQLS+WY
rDmNUHvD/BRXgyKNZaeTT85piUqirs5czgcFdXHfHbfsM7U+RI2j4mzkVmLnbPhqItSTiILcawCZ
eq33hJajZFqw2YHuPvTbQrwzo1h2ao3JcRnMXRcpl8bojhqkW9yUh22xGGGjGegiv4gzt5YqHl8j
7tShhijf1uMSl366pY62vomq/tkstGlSdSglNhSIa6b9Zv1HQoU0lA2J8UwCeK2medvYX+R0cETF
T+TvHq7XVKq7IN0azFO6+YVM1GOpFtdliJk0MPlJBP6cR36D3K+4vRcrRZvy1nf1x6pYu7rPX6tk
fpXBZxb52o7HpUp+yb0g+5LkMzKypjXiXoS/KQWG6eyoeY5JxpRYgfeBLBH2Qu7lzZkTtq49uT/k
kNCSv1pBWdwt2gFqjcfeVZv9YMk7qSK7jNu/nVklJIg/G2MbtinHbqu5q4AyVPqaxWd9dceMySFV
+pWL8V2bf1iELv0Y54cTlaXXJZkb5Ysbtf90g7hx5beevM1ojyuFXD+nR0kRbWH41U3Blkilrl4U
86lM3dLAkRyou8aGYgFLVaoPRcuuViSRTSTk4co4SauvnHFQqHPtyvr7lhT71axf2hT1QF/uZNEp
RQytGaIpNNew9gZ1ovIvi13O1iH/VA0ekpMyhpHx5MZdk3pq+hwxXVu9J4prYuAhCkdT3JXfEIyd
5sRYhlcfs/KumSFVwrYEeQ+SIe3TmRzUPtkblq+13NS0KQdtGa/bbJ5iDDOYNxL7yhWge4eBkhbD
1El3JtyshhzPVGqi4WfZyHYipUt5j9YgI6yhY1w8LWNPzs5q+6UzvmROGcGItHaTL+qnHOQWE0zy
xobcb429Xp85PTtumCk7Ksxqik8yxpIL+6cZXFMktJWsQtV0LfMzxlKnIxlbDjU4yOhrfUkQJrQP
/+FS9o3tdWGkry+cAdCJlBEpbNhQ7TlSfC06mRYBRQ6dTkPFNwjuaJwHpeQsOhQDbrebdTapgtW8
9ST8oACExy53pXwkuYgjmyq7L+MwpuNSrNyL6RbknG0twqnd1grQd3CbNT5hdBf0Ax3FMuyFIfEt
Cc/M9AEkpIREtV48/EakiqbF6rdTzRlX22kXTHHQaQVOkC+disdOUEqeUUR8iO6QFbFbZwq1cerq
4nKZayPUYvh2VfkRY8yoym7H1X4VZtUXCj/CYXF5j5jf6KoiXEVP0fd1+Wdw9CwVbYcnAZdGWSij
rLRNxrZhcsKx/TTUcEJcX69ffXNVmfqobPilgaQfToDCpvrOJ69Y7eqXpAe7rfXXsg/l5DwI76R7
B8JMbpmJSQBmcjx9c3DJcTWtk1RQGUUHi6t2qhlSy5oanKzW0p+HNSTdsmGMT0k9zx9aKy4fatT2
QJXmqO4FofaVeQmyavDAJ1onSXJfJx06Guh8ZUa+s/rPZK/FVYch+6zui27Zz3EayBbREfp23SSZ
iancH9YprKTuZ9P19EQJ/GyJcbVDauLg2PQ8KM2tLee/OKZxg8O0oygxgiGpbo3J/FRkWjdxtXR7
0RO6lzUixVZ4quXV6Ymj5nO54jp+m8WUBHEk/Qmm5NVj9LPOt7w9b73TfCrtPzjCkdEPep7RVQqn
+KdjMJZNnbeOjwLOGA71myCTg4MbHRZ1ZvAgW0w6MvXUpAz4eYZAWpYrzfZaedLiD/VXnfLX26r0
rPZ20TiJ+hhPCNmxau2lxd6UfK2PnajzCUcDYljLd/wpKQQrJL/uIB4kELumJQw+JG/Asq5lzbj0
n/4tXdRX5UNYfcK9pUAaXUl3m94v0vuYnUatd2COtevAZa3FLmAFk6z4YidJkNfnjn8t+HgLaJvd
F6cxCyusNyenyoIWx0vromSBTng2ouLK8FoimemC471AoVO/6JhKRbeplb2xtKf8X6r7EapzKVRP
CkrEesNt8dvIcruIoDxfW6bW+l2mHMqyCTM9IASeUdd5+E5GV07DKPsVkq9oe46Hf1O+hY3kd7hR
NS6tXwVMGHeYBNsk0vatZzWX2tg4TpGzxWBg+Z5CbmtqPzO/rCk7FxqewjpfxvbQCDpoyMtVK2fJ
WBp5mN+VJqYDvbWZx12yZq5cYYGVJSfUxEHbJ0fVPOoXrTkyRW5ipINspnGtf8LU0mV7sfFagkxU
l34KpY1E+ByqHtuwVqcPP3TZnjJBYGxfJOeAoUrrpbTCRntPJAYQi/mmq/8MDHozACZC6mcOs+pd
7ch2FHRPbY9l5SbiTy9j91t9W+jnyr9mumqw/wqz5bWH0aekAXCc5PIDnGlILlETttq9yk+ddqyZ
nkcCXjI9j7hJFDwuvbULJTmkINjqnyryCnLLi9I1AO0GDztUWwarypbhMYaII3wy6W7yx5UUETW4
qC9Vr3LM+qMA0EIG8XiiHGmYMvtHjee2zU7Cku2trG3zm0ulf61/tdaP2+dCD1Vm8sm5J1ZnYLID
S+NBsaZLVNZPJJjaSsPDJKhevFlRQIBlYr7wWYz6qbqryWu8XPAaFraXTqGySVInS6tzM9DH01Tr
SYmUaQx0kQ+3naK3StgYmSYxSQtVvOLyBuTmUFhFYFQZOx6LQMuVkquwV/GQrnAOP5Zt/apzSxYU
YXJCM1u8avU1Xu26fIoGlvxJp52pVN4AkkBRxf6Z3M3Vic3rmt+tbaPsO8GsT90FuZptGMe1vlbK
SxudNQraGhas8JXIneRdWRxS5qxHBfAw98GtsirsbzXnIObMvcySpa+5N5Vv6J/jti8FMN6g/ezz
3czgr/GlEJEjcmkyNrh88rmMJJhF4tmlf5W6A9y0i3qvpT4mLESQWIY//rLLBMsb1B0M6EwFsl1T
46WpfsfiS2/7J/B2VAhKf2wGR815d+/8rVX2sSid3XZQhsYNsajF6+stcZeARTT101J+rOl5wyEk
fu+r2C6VpywKKvrx2DasF3Vxgd2sc9aBgymBUoWosxyDk2qiEQMEKsg/Md6k9qAjO8qTw0Qpyzmi
O13Pej9m3PujTjsvcaZsggs0REnRVSEVEM1yyn4kfIi1EC1MVNs4s4N6WQyyWX7EXRd/qfW/uXjv
O0dlpggTGutS1ZWDRa8OViId+hocRb8gYpgqQo0CI7vSO1Uy16Ze2IbyalJWRE69OSKK2P6pxUuy
5PL4y7WrUl/LwtHjIFZ+NKtwNf05j50iC5MuGNUdJAfX8GQ4M3EOzQu+wVmBbZlwWqt7T5Z2cx6z
a9K/aRUA7qEXZm9iZiArPhcrVMQ/KrpWiB2dKkWmjkkO+cYIW+4KCxocp21JxbAr1jzVi0g9Yied
Gc6Reh/qGP6Ez4dRC7Gsmt3/zPWOndIkbtYFZrbrOoqX574V7D7+jfSDHu03RLCJaxTB9NNmlGo4
ODGmr3nJ60IO7+LK/YW5YWrBngZPfrZA3I8KMcgmLQrgksheTrkCAx2URMjCNi7convNddLQSwiP
QzZSNBqh0H9tpuHo6b7E77CvHdHYVUicSdqQuU4D45wvniq/br9K+iYTqS7Q/L5FjMlzLuuVI5a8
ffKj3LhyDU6s8oSURNB+euDW51U1wbbt8hFmwzlaEIw7+AIDk6Q4wQgsP4vqDQfcyFcJCRDw4jM3
kBHhYCfvZP1fvrx315qLJdml+LZQpkW/evE2owQGyio4alVHGSIXjc6kU54DO4J/2HMfrqglNeMj
Vk69imNO7s8JD2l5kecDK6FowQgdhXG81rX6szgg7QTsdWX1LQV8MK7T4uL+pNBHSq8CfLcKkiy0
ujstQGKIMQzbaH/r6DxjK22F6ocOnpNQNu9W81KTqzXauonvwOss1C66R3tbfx544AeyX0M8isvT
gqSI1r+pg7X3mswXZ6cW3Kj3+iHEtlpMP80pzLPKXWaYMHF8UqbI3gwziGN85vunamGH0X5qJBug
0rtkzS2evK7ZtfO+e2kJAcVh/o/eM0IKqb7FqBVNL7qPCMo/jL8xdxPJqUUc6neyZTPlY867aT/A
H4yezB39q2R76bdUce7HTDCOVG+MP83hfZGe1GcFGwJ5eurflTWo+YsUb1s3oMpbFUs7ahASyxy6
+Cj93BTRUZBsYZ6gVUbIlQwuQ7fAcwjyB2TH0XuJtS8p5aT0hvIAWG/Jv0nsFv13WgQgrSRkm8uL
JBz6zs2XXSQGNHz6n5obTveRqT/N+AXIS2S0nX3KlNT3vDJZZM1D06DUQQnyXpyjpQ07/QSPbRfr
UeXWFUZQWL9RwAcXIma/RhwAzCfxr65vtBKFvlPj2m6Xg1ZzTS/0raGR/2ulH0W7PfB/jKA42eTy
+h+w9Fhyqp0d02SHdYzlaPUOfgAVlwgwlGzfehaKJDGLLwWvfOabNwak8zt4sw3XakR38Q5v0pPN
rC9Bu7xoxT1jTSUNZuJY1c43NRyac6MExupGiw9agiCMMABMuEvUjfQy7C78jYJODFvJZ70Zy+fI
tRAfB80zImeMg6ipXCJh6/m+JVgeHKz2DlQ8/xvj1qnfVfXOaxd7t8CpXA+mzgeqnhl5+N70QxYR
a0DEMGaFLUWN0PLW1lcNeiZ97YXfrXNkFo6xwnscHkEE6kPH5lhx6SiNZ0m1O5Y/uD0YsZddt+5N
UcFXJG5CrPff8YoT8h1VdLN6E3opges/6FQkAGQ3d9/E11raodCCLN8VkmNRuxKRY+IuNgSmyRnt
F7S+nELEpgvlLh8DtqZe+iDcAvl8wEmFL1qvydc60KmXcFOyMyU7zThLyPzk09DuLPnfzD9u4WSE
TW5XwlvUvDRflRzto+wF5uTR9FgjIv0Om6/+vT+pQPrdojhK8dTpB2niMpcYW36xorclQRRSO7wE
ajWJQnvT3AxKjJO4p3LWYcgnW5weBkipm9dou/mvtVFRNc/qUh4WnaZN9WfWVs4Yqi086ww7lL+q
In3UErO3BVjeApHBdFUnK9wch7VyB705Gf+/3klsqEmAWufZSUhpqusvlfwDJlf0J6OV3wUACFvQ
xgeHXZdO38Hacw2ZIM9amYMSkVYT98+d0u77NQnlqnb0sdl1TfQnZs2nNZnfgpwGLdSyneupo/Y7
Pc/9clY9w/RkfeJisavYV+lmrwiZEJDapuTWyY+cfMuoEeRDZAa04IQNdkooNYcHDJe4ov4HZV/+
kEK/SxVMt5nZqy/tfWxjb1z/xklxUaD0XFxgzjuVnywqnrQpY7AMbeJg3+ZPmtdJ/mb6FVSLNqZ/
i76XoU4Wc/yoVI9mvO0d1ZxPeYsH8zAd1oFNXIKJyYzXAFLL6bm+Wf1HrIl+NmPr1uZ+bORPQAB+
Pj7iu+TbND0ae4DahYjcpnvUySL2/lxBS7d4ccvx2mwnMLVomz4k854q2VMdhRlfrWnCTRXueIt2
OdcERvfXJDlxb86rv1nUWEftL55/Z5TWMQiATYGPBYXhSuphRrqo4JYV46jlcNQ+il6Y4eGBPqwA
38N1jnfVtF9BYiGroBKU+Mmq4C/geUJNOmw6kLvsNTmn4LavV2CicNtg407cwunomLqvLvcKv+3O
jnSvZkAzIsUkmMQ+rNdz/WOgucqN6Qq4DEoxTVdh3Au3bTgSZ8EM5WR8aGbM03ULOSiNndXEaBt+
daxS6ot8X5SwzPHuCwm5s3NiGzn1ptGn4Va7Z9W6oXbBTho5gSDfZZY+dTLvaFbdJT5kVBkiBQJ+
LSZWahBGMUZSZPBNfCHgdf9dGB/jvDPkcMWpiLiu5WdCE1hC4F0mznJ1pForvRyaOFrwG1eSXT9d
yuzV0k/rfM5hWQF6tb06oLcD3G0fIYBL6xdjCtr/jjUO7MmdIo8SRcKf8WVaL610H/6snyLV7TH1
9OhfswBgpel90ccPiZth5ZvH5K1uvgqUYNZ8mEjyU5059SFFlcEVGO8aJsc8tpNEKfGRUz1SRhY+
+J2y2NbOIqkquhR5UFR3azp2kycUFxFuecwPJLCbivm2vregnr8ivTa4Z9D81NGvZjq5RdOPVjkX
HZ67qJ23xdV43ouDc67urCqFq1O9pjNpSVLpJelH057Eb5OvGXNvKX+i+nXE0VXNr7SAkJCwR6p6
2urMHVTuTyYGe2kf1/1B7eAAcSSCYizFcJvoJECOgfp89vJA7XTSi9d8g05HzjIiDih6X+XxFm9Y
3yzqemip42TdtYbjJl2K1llmTJ8DjDZ89RAZj4hT1Vvbj0WE53dU5Xd9yClQ1Fge3YeCbKWl2Hj0
N7lMYYGKpHBqED9KBpQ+FoO+2Uf/LNGaNM6g7JbNU27Wdepe27fMclgPgKCAFVIMuSX8FdUnrmRN
6VsfFYWm9N4Bs8TZTqwsd63sGIVs6SqG3SSiK1/TCjrcfdRuH+vqR9GOSSDR/G7JW72AnjNiDVN0
sbgOaomHPgfqsG9GOhqL7A/50I7fjOQeDTy/1c0XoDG372hCLVE9zx/CwwlmOAqoNLqGFNvBTzk0
xHChVao3jP5OsYIq9nHPwCrIjReNpy0+5+tHm77HiWeJnyIUXaq+6bkVaMdF9BYd7vFQgMBb0D8E
d4ip/mJJ4vdYCoe45aaJMHp8NcH2heZdzzhm3YREd0zQpy8s85PcpdeoUBmax1XD4krn5SDUV3+X
aF9mQiDCXydRKM48oOw+Tq1vlXnQGnA4EHfbpUFLF0OAIsSejk3EORG7Olu7qf9lyTkFmY5jp0NE
Enc7syudlXQ2Goak+9aEZ6WcEQfNaPIZ92SHxAbFO9LHKvGzraKGANfWuaVa3TPy2Vs19DhFDPCg
5JehmO1GMk4jjD7+zoKjyE9jfCdiEq47thBI2dTbk9HR3ue3pMERYCq0Dg0UiInc7HKdcBuTLrws
/IReEeYZxGR4M5svUwpYlzTjQIrCfOrqr8JiTaQALlSnZlKfJVN2KvNJ6N3Ho56e1OFS8gvj4ouf
ZmTIGM2nQv2JGtyy3zIReb5EAy4/C8TsJpq/bAM2RzS71MkRqnCOinIn/cmA9lbig4y064YcMpJV
t9LfhIaHcmg4Crev2vru4/jxLQfWf4YqRo9pE06qQd2dOrJ6m5cE5Vf5wZVtSsCJhm5PSLRLI//s
dSDUYsHT5g0chDEdBGQQA+9if6ySvx4efqXbnf42tXf/E6pcNu08Qq3H9GgtZ6Jomu81JVHavU9F
vldMNFlJtpf5w2PTOBCLeSgX6T7iSTDvK/U5yq8qWsY4ehX7uXc3S7qMwxR5nfyoNuuPpMiC8iAs
H5YEfo3QzRn5KONrat1kefKXYt9v8FTRUxWDKClPQ7yvZZjDmyTsNNPbrMjVp9+u9hLYFd0ICXel
2tWqMBVeUnmi0v6n198qEFM6hJoK3WJnHYmTFch7jiNseRvm4ZyV8q1QwaqJL0vKvYaNYvlP7ZBL
DKsI61zCdG5fc89Fmlh3bKzZc0v3rS/pi2DBtTeb5lfSBP+E8lHp6rAd2eHDqHGuGf/GAaSEG1ia
BXM35uZXlKx7cvqe43G/yC8GsuKaEYK0fdOE+KkH1O5oMFJDmE4p7D5wmik6VQqxm1O0+JoiJn4j
azdDj9O7oiIQamNq+mqrQ9WK77VBeI+KcLT+J8e5J2tKKLSoGcvtbRMfEBBHTixa6P7PRQKTixBK
jR7KQPpG1ereSosoPcGc9uo8MQuAr5qtVvJutJLIaTMjd0axnYJkUL/jzoh9mFBUC2tyMiMEJKoy
kR0qUd1Xl0jwh2KnShbzbS5zB7Myvwrc75F2Xadn2s8uO1gmsxNt6lYokqpvTVddgyCEzdY62qkc
M32TSRini/9S4aYQUkQTyqiMpcxPRDRBwkkIG3KJGbNlUIgJbOtbYQqHVhJmxxQUT8OXQ2ajWq45
3EctdaVqtypfmgn/JQfFwGqQv7qFFr9ETdFUcCVwluaDoMOFuFYcAyOjrWnPXdK86bpE5PYEEyV7
iNnVfSZplwnjTWCClSrWBMIi9JgyeJfqcAXKh5rgUZkkU9j15XGaRxVWK4LtwmA4MYO2FXmZDMw5
hllGTiT0qt21quQlMc/bsKBJRjlbXQieU19111K2HJNTRFias9J/Wpm5LzEaaaexJsFJcxcLHaqm
ND+acDTqMkzjkdm4MQXfLwMxumiTn5GCYjGWpZADvwoXxcTQFqeA6pwpFM4OVaQh7QihULgtlvjE
nFJK1bmWL6u+Fzpftva1FsTLfTIPKmmmjAew24ZmeGJZx/5AYAd0lrqB1WcCeKSCBkxCmiV52aKA
+0vGCwnBXPMVJk3p9tkv3R58hW60Hpyye25IzYjpbi7Q24JxUJObrnk9VhO9a6XgTBC9KTfLSGdR
bDs6AIsBKUZaTdMbmWhQPOQPfo2B7bgarhLzcZswbs1wXBN/RIEwyjSW7Wsye+047tpCCVt1UOHe
KJkyNIeInjl/X9tbDZw6mv8Mzm2K32H6KgYLwxrlo+l+AM6irjoPcXqW6l0hz8fN+lVNwO6SDqWT
96vW+6vOc2iE0Ey+FZXQFsFl/Ay3qH0h9Y1jVeKXaAVEPrpdg/zF6qKvrmoJ0MkiRCSo8RZJdYVa
/0oNaaPyIRiwH98GSdzJWXJfo9yJWpO0O9XRohQlRC2gw536Neg7A7vPpR6tn6lrRG8UV9MVpDj1
JC36lWr0qGxqZewJlGwGZMOZSN5CqSk1/wP6IGm4ybdSRNLZkwhmxNYBCbbiwgCyO/qx9PMs242t
dUiWBSaP8BtUTDOEfL3EYGONtjhJX/tAbXWtIjmbgG/MqcoO2dKCSyXXlqG2FnhkzKuTABmnTNJu
Q4m4jPXHLFl+auYX5LnnPM2eoseAogLuNFLeb8ytlKhudF0XPXGsRl9vHgqx86IdRDUzbxvSznrW
Lb96iHbRuTtzgk1+lIT6ZG9mubOQ+msUVCrdScZsUo1KQbkPbPkWeikqO0q2QfT06WvaPtV2J9N3
KsjJOpQ2CeUJM3qCG+u3Xj4vhkWt07gkW0eyZssDf+Jf32D9F+nHHAVCR6FcGVTp+lcutHQwgu4u
5VvV5C+SueqXFZobLKGgNX+ot6VccYvpYjRXPXkVOlDqvVjVjw1XpfhOlvp3o7PQlHc0Lf6YM44m
oiBOlPavQcqfO5P5nsZxoKSQFe3/ODuv3caRrW1fEQFmFk9FKlvJcmj7hLDdbuacefX/o/lP+hNa
FrCP9sZgxhRDVa31pgUKF8u67YyNWDM2iMlLf2oyYeqBGsc+I+GoukOX/Y69z6AD7mQJi/EbkUFP
hZ1G+PEbUIpRVuaVuZjaRY07Qj52+tLyTp6y17wmOMY4NzVUiGdjmH6HRddvovpFJMsmMb+NNGTM
Src0kIsxy2+BUj7XDmbP3IAugVhxm8KJm6fQVB2TfFirdxLUuLHWrJqL8o68a7Qhg43mV8zDJgFi
OOblbgwQPKFeFWoKy5+6ZlCtzAAl9px4O2tkkgNf16wnXOpS1GbwEzLMnrSyEwnz5C8OX2QnSLgq
VCAyXXfxHpLslypsr/q8yvr91K9Db6uKQ21Ejs8WE3cvXfUI6QS13KcQqQs7A3lDdGpjy3UkxVh0
MscaDE3Qxe+dFBxiqnG92g7Se9vbCzbtU6iXC6l/1jWd6NUeb4LmZrFknAxqvTRBztDV7LTJyTeF
sWqqiQwQyv957rXwpsqJv9+pgYOIiQKZRZvHzUNIJ5am085XSOoGp9AAgZouglYdDyIxLyomZZnK
qyT/mEYSPwbdqSbVUZS3xss39pBwH7hg4w/LQjvFf1hf4EB4SOVP2iKAVeuZBSbf4NXItSR0AcOn
0cRyCtKRTBub+dXq5KZFAEFCkHcq/B5dAW1vJH2nwkRBiroRoX0YLQN/UZAPkwNgx+GqK0ZBf7cu
RXcc5BF3S1eHBaGqENpZAnGtN7SfJYEoZj2COWiLrvsTlJZ4RBlQzroga49tAKLPtj/Aa/mBMrqy
jM/DBqiKHuQ2Kp2u0F8sZCgYPHLTOBaZtgzxuWwqXMkYV6RsJVLGOUoU3u0oWLATIspB9QL3kuj0
qyjI/R2n13jqJMQbK6WRMw5A0JEqbJaqvxuY5FRYupiVanTIpHmCQKTNCZjTNNpFS4JZkAWux6Ra
qZ2EpHUAA6QQO7WSf/a7xB0HTTw0w/gxSOCGmiFXrlBRD+eW/VgqjE6zh0cQ17h6rS6dcq36f3Kb
lPlQOWoUonrRx05uW0e1hlVODqr3hEo9mcfRe8nAkeG1rTg0i/LsiZNGgDV6wlZmkoB4GeIvj+ar
Kl+D/k1hcwvEU2O+DgaorvIsAxpGF0XQa6RDFmtcx+Wz2ds93gEvKMsHa4Rk8oxEWVlhoH54uFVT
iFN/gpPLPc+1Ka7kbqFdmrsW4tybShsk1Vr3Vax/NFM579USQ7P3NITdSvMsN40H5UkWv71WcjgW
jDIMX5BIMZfBRJBRaYWFIriXPivZx4ESfdR1+u1PASjZazHV6zLyXiTgBbl9Cgcg2cBEcFMbSbwK
rEFl+aDqzWU35fObsQ8Jw1IwAvgPurlK5K8xYMig0NAVa19pKHaAF+0kZOhkahNsOUjf2MeNnA3T
WmbZHy0zIRgbIokGpd3KQ6AQFvyV969mi08ITF7Xbc67eFmP6coExfPbj5yU9DZ4womF3B0VYsfj
Znvon9seaaguZ3QrkWuAqKgT7JClh6uGMhoEHWyqv9xNVC2y8gQtm9DJ2+KttuRHP7Pf0yKlgAa/
NMdUQltwCXdA9LhM0+qlMSnvANwis9sRSBxJC3TjfjMsLQxRKJh1CBHhVhXdThVdZOqMyJgFEvQG
hHaqoXoxTOTfRWR4vwB+2cDKb1MtPjveLDoOJUA6SthefCTIGJhEepTavWAsjVPTX7hj+UquI2oW
zXfSHpSTtOQWW5fSsk/SzKW5cUr5XyWe5k3XrFsZEcgktkw5nWErHhRELZVwkiZcht7IHGPgGel1
9HljpbIrrAcgyF3VAXwL86j4+Qr5dOr31a+BObJZm+MfQq1GwrPV8P8z2A+a5XFa6hYqvoqFZRBt
WPzpPYC8fLB/tXEF9RzQdUs4nFNTB5fRiwXmhIGM0z2y9nJdJ7ZYTXYJ/BroD1kE2kctJLt+bpc7
rUVpJpQKsbG88VSK4ah2o8igq/P5Cmu5oy7FiVIbaNMDG7ZQ905mbwIgWcZessTZiktH8fb5WD2Y
VPSaCBa1ACwWDtvYNrapVyDA/Pq1jBGn9MMq17UDQwGh7p7hIUc8Fsu+/1ZLa5tG9lwXvGH4L673
BLpbpf3K78p1yM9SajT83XOu9AsjemfjX415ug1ta+XVS5rjoN0Zzx6anaJgtjeqlTpXHA9sd7I6
Bxn2JvDevIrdkQ8FcU0QTg+Fbywa2G19GIBixXNBRFzeM5XGPJpIvbFbQz3LTjl96yi1Gq9dl9m7
zSwm4h8ulVOPNi77bbevkn5urd/owILww5chUtCxtW4offTkdOumza2CaFSMjohHty86TGQR6nE4
NyD+WD9q0ZvXHylP8wYMq2AVI7qQrIXcSGc1r1Z2oC0q4uOd8cLFaIO/pktfagIF/JivOum1L+Ol
SZKtHW7V4aXAjKR2zHXTZUeE9YXmMJWkcpJOAoy8LPqejT0isKX9so0+WOmqt44N6z1gvm1XJsvB
0hkrjuEtw3iTIshTYxOVGcIEU9mG1EE65k2v9nd1d+77cFmMWP/MYqNhIcAUOCdQ8eKDb3WelNRB
diK7svQZPXKHfT4HLaNN8o1hE6P2MEDp0uBcmZ9SeJZNF38R8rW3Uf1Uiy8LXl4pSXVt3/JswgMa
9V/jkOOtL7I3JY+ORUiIba01R2WwnoNJJr8gnZzCHrdSsi1sIuZqptuJtQIqFtFVXp6DH/AzLSyI
Fe8JQ4vsB78RJXEeb8GOWVvsnrkVL/0c+XkMlblri2PgnWlmghxSeJv6F9vkomyjeWNEXwbAaX8e
pWfq/bD0jp0BdTUQACD7PWJrr6HfAJKn/980MTpwo+9PMpLUCaWtPXarhuZEiDCZqSLbq+XoTka6
GQNDfWReFppYrcEzGTbDXLQocBXFZ+9OlGVhjF+qsD4z9cNKjpNonaSSELioNZKs1Pb3whg+ULDn
sT3vPETk3iCDKueX6ij30melAs2nBXb9qGn5LrILE35Jd6CyGYqRXpfYDS2DyhrpiQvfWslioVQM
WQxRl2Z75uUsGrVyLFYz2fi60LZxCrncCG8zxNpZj4JFbGiubw8YMZZFtFQklKVI21vdVatlFu0l
4T1ihmjCr763Tv74y/B/Y/WFyqcLNQ3JVYNHxThFknaswdkrq9hLg+yYuljkpmw+WkOMEiqwtAVN
HAFOab/Aivge9riuehLaUhHpH5YXkzbblQwDTfr/X65LCaJSJaY9EaUEcVZiBW5b3pMxLKYAzRGG
ySF7FeID5d+kfRWQBRqSh84dJGoYNpTiRZjTEz3T2uTUyRS4EduX9x0mKKn5HKZ4byXbsYTp8HM3
zBKsFRaioXEVD+MyEP5eQmtQDtHOiIqN6ht4ZAZj0Raq6uL/mSdGCeokb0oP1CAsgpcqluc6ijYc
toyNRzGc14sm7fd+7Tk+9Eo+jejyp8jVhOUmeY+Gri6Vj2KyzQBohYhX6bW2Kqe12VFXTHAAuF6r
iNt6pgGYuNXcxAekPWj9Gxtvq7yKca17vDQHmyXF/uMUEN+Cav2RArvwz3wfun1Czy3qtU3L7Imn
IjNhY86TuRjyh4ZKQikBDfRm2QvvzPrKZOL0pO8ckbw2xE6lt6ySpECYaBdIpaJCchVNNE7o1zxg
JUs3Sd2TRQfIG0VuRefuh24JX1P2/cYqzEeGbxVubeSnuj6PwVLTXD3UtgUIsaI9N2VOCe3TCMzz
xNNmZYklLV/IsK6aGJzkkr5Et6Jlh2hoMY6/Ymlb23K29JVYXU7K9DWYjz21WTEdbel3OrxCh9Oi
XxyhDMUhmNcQk+Pl0QK6NhkNdJtiU6J8EPVKDpTPri4QGaebASBGzTai++1rE/Lz8MtSE7BwibPP
JhfspcnD3UAIOAPpxGcw0ax52rTVYfAnaol2OOB3AUUZ5yMH+XiQWNidbGBFUGZhO/zCMtTYv0Pt
j2Kupro+psYBJhOaeMRvLJX7oMpcDUd+ZFS7ZDpWerJk5uu8gjvS0lOVvVnRy1hxDuI1F9ukR8te
IRfX9hXZVHElACkvfMUit7BOhW5yUSHCzxoUrajQ6snaVdIfjcjcBN+wWWGDuYiU2rDAmy/mOIgC
cunqZsWcIScNgzkU78jERBXH7QLxs2oKx+86N5/2upnxL8PIeRAiIWerVAItIkTFkpglq7F4SNUH
lfpGXjbThsxYgP3ZRA6SNWBonV4uxJc/z4s1Dt0QVNJYAxjp+rLpDmXrpMBc/ln352VGkY06W/8u
L7OxAEZE/Cyh7kAngVIpeEBMPou1T0H/DJuAvkrqIF4rHLrSvg2QojD+NkaMZ9OUqxrvCHYgPMBo
SgbHK8qK0kudsM4W/dg/FDXkxi5st/X4NupuZBqOGm+b6FQPOxPBqBoeClni0wzityLV15YQPL0v
uzhWUrYxLVjeykaViTVS+qTsWNOWA/dh1AZHmtdJ4E6N2OS2zVhAjFu0uHkDrz0YL7L+x0gzdF3m
JvSn56j8sJU2xbeC1aHsFRd3qjuqDfKHeClFCGTF1r/cUftJm86bRy8FOo31r9W9edYUz3LXPoTQ
Ma1FcHS1lTofm5g0Dyr/yY8uX0V4MuxwU/KkVU9ZwLo4WtWuG20n5NEgEZUSNvJrpv3FK7mp95iN
Ke6ehJ//wqiBAABCYMEYtnmkrr2YoOTOQFQyTpk7dp+GoQEXtcADfrEkFws8taLz71uSyi1Htce1
Io+jW/Y6kZzZQx4lJLMEVGFZ14CumJ0/LDzRMGutpO0th3Y5MSFMiyvcnSBP7VA/h1XOaq99mQl3
BhkreqOqR19SzOdLbp/smvT3rt8Z7dpWAA58GyxBt9FtigGZKBYoLCnS+FpOB6SdsfIrrnJnqkkq
QA9fwj2/WRztg38uIYEMjBN2tfCi6kNvjpWJWWLED9YP6XdWY3Yea48atUXZr5QvFiOHq7Sl/Oqb
r0BTH6pS2YhLFkSRHguyi8xchKu8O1UAx3BqkxLPfEAwAXFsKRyLWGYGw1iU5m+GG5FzFA1rr//2
sSjbAQ1c4J3sjjIpE2NxyCpEavjrOzpP5s8aePt65eBduscCKkST3xLF+EX0kZS36zSJ3jQfP26W
jo8WswTOoKYrSs9GB/Pqjn2C8EnB1TCvWWtV+yiI60G2HwZfY7NWQ2kuq3NhtWvYlWVB0FORpOeA
vCzqpgmpGtmClOhMZkDdN+rvfnxIU9dHno0qNBxRN4zHkFTzGXU2+QFIfwPJOqbT5Gi950T1PKjr
L7Uplqwlt6uDbUvnpMWSY8A+WgnUdektVZChYDjrI4WZeRagrm7tjZNjpQklNulYUtr9SS8fXLhg
bNlSMx8Q7JTeudcZyijKZXEpL0DdyuIdy2/bL0SIm435VCYYOfeK9aBUF4iIRA5LTZ5Rbh1kNHwR
/YUSE+Zs4j/2qmGglMDyhn8xCBN3yjLO8aneW7108USeQHfy6KksFxhv8eIfQ8jQke7tGb0o+QEy
dz34Kr4xQIaFnz6Jdu6NjwqZLNKaZYmltbAXlfTeNwhrokVrOEP1ju7bZ76v/Fh7m6B/GpV1561i
X3KH8OhFDwnaU9sd1HNSLsb+d5bO7ewjhJU330MDcuqlgUUN3wL2iv5FTuYWQ6j6nQrAKWXE02T0
s1NNf58ehxTEXCgXkWf44FsUNoeYTcPuTqbhZsNe7V4y/Sw68yD5xnvB2ZmIPTWwK3d7qMlabp/L
YNParxrFcgEOnnRePq9t0zuItnfUmpcW4vFoVUxgNCuM/NP71jrYJWGHNSr7PLH0rXYx1ZalIPIT
WtypyDhPlZpKtN4ztNEdpogtakrBGFPt0FSosbR8XLWSgInK641n5WwL7aguOwRYTontSklfS/kr
icZliZdkLJjSW00TAThdyL9kbEfNWytRta6KcpVIuKUSaalgAhAkwqQPwWUezDAPpt+BcIQXHeS8
sYGYzU2hyHQeCuppUM21DelfA+sV/VsQM8g+UylgTLgNZanZ1rnLqeKRA28rg4JoxI5Xpu/kzj0E
Mk10jic4Ck6dlbH9jktBRs6QLhvzoKkHVVsLICEYSNl6SGjV63EnDGVmlGW10a3Ac6PA+AU3QeAI
NHcVECEFsRjwxjtF//JVsYrweMUTjHaMAh+WI+g0lrg2M1U8WQRkydFnKlC9BlAzo6ovgW8LnaJW
TJtKi3epVp9DHcmvlDxLfrj10GYYkr836lCbiQITWhOtbBGs1AlDBAlrQz66RG10EIDZieyfmVa9
FBF+hn6eSw9eS2T0mBpOcbEfxbDEp5ZPtWNz1S5OZTNmoytLE3W3qWncZ/MIug01n888usVAHTAL
hHU6a0v5l1R6b1IELQwzZZqkHQTGb5PDukrmCsJ8u14P4cIMKVeC8Y8fRdvMRsGOUYEKysgB6caL
sjNbtnY7t5CxBUo298xT4Ie7Bm2OIYNSXOrzBAduZtobpSLU6Um1iJGz0ALFALswa03pRnjimWFu
4C6spRdfrVwbZqBJAgQbJ59fhKw7Mkp3muB2s/F3aSMDkaBkCH3pRgxRIn2wQA0rBKZtiKQIVeBM
gw9Mk2xe6+Wjl2cHMwmOjH9eD6k4Fu0u6glVattvhDSRtBLSwY8Nl8iNX4oXbL3UlJ04wJxAlQ8N
ac/AsHaxh8YpGhAU/xxHpVyyrv4VRnUVeBf72ZRado/dZiY7n9MrhufZJTLx1M/wDN6JTLwRR309
I7iIo86QVQMFn74IpKeieWy8lzs3cPmh/7gB4ypHvdQDeUw0VdnKcl9cBKJqtRvVIEKKaMAOKWNR
vrVxjzXWqAwq+gDO9bv1BbSSPgWoD+78jhsBt9fThONGzarORp0zDftLfG6Cnx0KcDG56LvwKanz
MnGYlw7n6Um7CLxBvnNp69YjuIpArhrNnEyLk2HQCdYlu8v0PRlD3jAHy0MtfY4Zzwl3g702bZNt
p617ZW22H0ND0EHNByaVy8bGq4gbJGx+lYk6jyT7N6dYHaxYvwBzGU/TnJVgD3p9Uo3RUUcqNZub
Kh+D8TVjG64/tFJZheg/ZBuTeeSbH0H/zBmK+QlLpiNwmHnFwOiJdhUZ0ibRa+T1JL9PLRUtxnk+
bA0vfjoz/ScmklgVCWclK/tD7rBVZquyrVZK3GyyQEKLpDOklarwd0J/oJYblX82JDjvNFjcn1+p
dnl+//q0Lq/6r5TzroiTPM3kiUGMwcPBTTfeMV+Gs0/3pV7FzUxeIi2RZ6+Sg7UOrexs08/OrStm
gNOOv/zjO194kHYyWuj5z79INW99ZVfhqoGQ1FqyfO3BV7sVGVUyGg+p/EXE/K/KUmeFrQFP+nOg
uwsJhqoV1WgY9TiUNOpy4hthL5KG6mzTQld1lJ6rksD7z6h+DanNUxJNjWMZHG0lWVkovVuf1PUR
lqknwFQ21D0y12P/JRfPibEd/hjj5QIWgV3TKs0eI+1FIiWxmKNm8Q9yQGrVRR6wV3uBwem1Q5+X
mRv8rno7R+54YuL03DqDSk/B82gsZOIxYuJCdxIFTetalIAw0HxSG/+tUVCEIwfCnDifdDzXi6wH
8l4SUPh4sVOC0/7pLbQuWA8dJrvIO+2LCLri2LcfGvsyZxcfRxpvEwifqTjAuQ4FPn9pgyCzEsOs
J8Ssm3lkQWXgH6BK/Yv1Cn1raA8axxj1YtutoC4wvNX92iQ3qI33l5SuVHsaCNNFRqb+rgsWAT2w
h5yAuWMTeon+09DRIwftIkynPRZFTpggUGeybPKh+8ek8vEE6S+Jqh/DaOfnaGLsQ4r8kECCCIio
njfjulZ1dJxnoe5b75thNs1w0IZybpSfU7bFUgRT/VLhwTIZ7FGwQAlSwhWjgGSp55glpZTnSg9b
krfFWS26Y9Vmn2psuTY9j8KRn2b0eOTUkQ0xbmPDdugkwmo+kBRAs0kFNxPRp+oxEX0oFgEcK7Ou
C3+Veh+1vM8opGnbC12QXUv0lUqaCbKmVZyw62h7zrAJdF5Depvxq+J+iboUWd4UkWNSUCRqDEnT
XkfMADi2ovq5GjdttlVRGFRondHQlRG27zBi/zTaP4LQNk/G7qj3DiOpzQk0gEF5eBis4djquzQ9
kQKj+GvbJCInnFMq9kx0r/GhxTjj/LdaDX+JIHiJs1UmO3bxHDenIlNdpfMfJeq+tOuwPDMKLBNO
0OIsqbVgOeTxDPFzgQSyTfPzz+vZunEwGldRvHwinbDHAkknaSzYVEhulLqPsKbORa3YIWQ1YfwC
CrYpUU6SfkgVXN8kR8KD90E1Q+QyaDgPYzCPxNv1pfVH0tE3p83FjPFRAHHJtJXU8R1x68EJ4TEB
CdsAQTPeirhFwGhWDjrO0qKaYXnEa6WuoWt2vbRpkp0kNl26sU0FecVTAuOWII5J6lMxrsaoPnYA
QokNVF+0zTIBuJ0ZQXAyQvsr9wwnF79rb+sh95GR96fNGUx4XjTDKR76T83rVvowOhr++SEhLlj1
9/r0PmRrrdlZ03SvvrlxNspXGZ+Z2XtGqyvpbjxF8FJEMn6nxUKlnrsILBxAcDCEn9/mjZcpX71M
ywuKNpO4VB4FylpkFeZ48oSGC6n4v13hqlgbs0IUQY9/w7gMJ52+ahj95s5pdyNIW76KJM6kqo+o
h+JdpLooFGU0g5h9LkCyW+KAuhfArv/zTLWux97oSTFmwpriXY6jRlIPWrL++dn8+2Qk/Pn/HtYU
/nplhm0MC5yCctbazNLtxUR7b2Tqy8/XuPGGjctN/VUQtKSlJkxaUh+8mJUVSpy4bPIobnJC+H6+
hPj3AxLG9Qcr26iyE2l4gH7BBUTAXkXwGpJTYmANP5oJlKCpnyxQkewytBFF/CCFXx6p45I3IdMa
3LTbTyiApe+4BF8O47VfQ+pU0kJkmyBmS1ZAfQu05TVoXtq5Rmq7GqLY8KLiL7OlB7VHf0V+XlyL
xyD5UpRzEHUueJjDAVwpu5oYMK0GBI3Dtzbb50izycmwE84X5b1i/mU7LGzppQi+lFg+VROUXpS6
XYD2TiFl2Y6A4qWWGXUvpX7qmKTdpHuEFEPBgIPhvQiJJGfWQQstMtobibcIeMmQnuxrmJ7VCjom
SPfVgDmFDg8GNIKMCpPCurOOlRt7hnG1zOSGRtswa6iDZhlIBNfhtf0l6f6z7mNQ2XgpObKY3Lv/
beUZ1ysvy/oRyYS8bfzCPFtVXB/gn7AJpHluk66eZUSDJJaLqComFk1YxvHnb+1W8LZ+1TvJ0iRr
RTZqW6mu4O4mL1vEo3mWWmqcDC1YZrEHgJ8bcgPy9Z2W8ryTalScPc1yC7aZA5nZcijufPw35tML
/WoR90Fad35QatugryW8l0njaWTIZ9JbmMtkOIVwfb97FX223lkQO6Yqo24wCL7Um4RID0sfvqo4
uchlkmJtkrNOKmZWZ9umxwhXxmp1GiyqHDX36qfeNiM0r70Ca35ZdJj/QyR4yUSiSytq786mrV3e
4z/aCP2qPWsVNYpk8kZ3ZmuSwWeBs+SLnChFzFFO61mQblAzcvEuoWg1RL4bQ5J7xoOvhRcOBq1G
HX5nbXouknGpI0NOEbwFTJgUzAn00ZJWVbvqKyga3Kd9VQDIE9hohfPUN++NpL91D1et0KDbnqzG
dk7gUw81hY7GkT+8D1KmI6B/ok+EhuNPrAwNsMhFClmgz/42zsUp7D76Z4l+Aw7vs9+zrAjpWU5b
CYkSt4+enBti1AjhOJ9mRdTGyoo+wCgJlVVn9mvzJ04eEJXzHX4nDGQHTOHceK0Y3aHPpS/qUwmV
BdmR38iIpHoeb2qCA3A0M4NuiXK8yQhGm5XvGJkreZYeyaYU+jyuT4STTIGPLnALhJ7dmR/wX7L+
v971VX+mjkqZT4Q5PRDSvtBW8QZa4gEl5SxgerQ0exKM/tIdc8MMVSdY2IggZxKzx4qFyRgmk94x
dr0Z1esKXO3yX7mpg+nRJR7F0UFmPrQ5prZl4uAuPGBj2CdLCuoH0o4Rxy4hA9fJsl2122AuFlip
/tcv+OrcM4XvVWbOXTFF2cFyv1SX8gkrKnnPTPvuXWKT5uaaxzwbZrpLVqnz/fbsu/ECtHOLy7u8
F4R/oyPXrw7HcGrjgV1fZWAbrKOLe8S5PCJzRjHnYOyfhYvg+c7meCnb/vUqL//8r8O+YnuI48u1
vJ10ztaMJTiOXwRsO9n8f8TF9KuDxm4QglTqaD14NiLxMt4LFTVeNlB2/XwT/y6KhH51tDRyV4oh
7q0HRbpYH1sm3ZRRTj66tLCT8u7Ilxu7g3Z1jmSaXRG3PgGUwHYWfevq4zO9BLIDa9GbTC2ot2L6
TOx7RdKNWlW7OibavO9KL0H03rVEyJNMKZWbFOCVUDnCU3q3UJk4kt35EG4Uff+hQ399BxrMqp4k
MGYcHMtJ/tDweZv3Ht2Nak+72ld93SzGWNcYluNbp67Ekkc44s/v/hZ8pV3tRZaVitwMWhDJKiex
KK5g1OPANhsH/wQx14M5GXPZwi5boK45KANMb2gQMkV4fzBPjYCak3muhFxrZAa0ZQM6ktv+bJjk
Fn2wSijIiBiSWTVEo8tSuDVrVV4nIpC3LYkR7tBgX+lwchM2lYk3XSWjkUm7HiKzcLKtB5Eq5Ht6
HhFYiWz/bgmZdZJiQLqf6Dm5BUTR/fwkboDc1vXMSU1hmYkojHe9H5HPZmbdeFCkrIVQ5dRXAo6Q
ibGUK0Jsozn0Rj+3p0xbScrwGTdCWil+19+Z/3BjRWpXWylMbDWhdWTmRE0cDznf7GcOiQYz1bhz
Bt24W6Fdb5KVYWLy4RKBFofLCrXeLONlzjsL8ZuhWPK8H6x6p3aFdwiDqt0kKS43Ql4j7FXF5EZs
snfqhltr52oPDcYU6tsyB76hEsQg3AhEVWNY3qnUbz3Mq/1TMjUzkgd/fJDKHRMV1GEhbNJj7ryq
Wz/+avOsO0/PB43hAGFSgVqTB1vvOlWe//xR3vjt6tWeKTdhmpToYh9MQYqMLtvvNRGpat1/Jl10
78O/sTGrVxsldtNgUieZi4xAMG2EajzNu02U6lSXwVbY02HSRmtG6rmr6ghSfr63G7uaelXxlqTL
lKWnDrjfntv0LY/uTJq+/Ox/HMn/tQ1/bcXCgn2tSv6ur2zi7BKjhypbwWUZzM3J/d9++9WuaYZN
W2b55bdLcNNiEcbZncP41lO5WvoVWRRWlfKXLzlpTXzu5TvTpG59SlcLvmV+aOqxWT2g7SdieFRc
lMWk5v38QG4sA/VqDVd17/uSyl83rGDGuAtPJRh++fPfvvVCrxYwopzBjy6/3MbjKeMUurjSs0dB
ZoZ85+ffejhXqzhIPX/qEqQsuorRW4M2Nola+ALz/PkWbtQi/w0X+uubDLN+8om8zXcm0nBfnryZ
YlnqWu+I02MWnuBDZe+1E9j0XCX38+er3iiE/xtv+NdVgwSh1aRn+a4N28881gyQfC1dxglxCnnc
4nEgQ/fnS92adqlcrWazbXOOxCna4buJ9/LzlGJFdqTT8KzNxjsfwo239B9C8df9FGEoCqaORrtG
y2kYsjIkM7YUn5GF9rPALX9v4u6NL065Wt7JENqK5tXEriJix1eThC/WsJVGTGj1ry4o7mA6N9a6
crXWy1RKdB19566TRfhc8uK3np17q59fyY0l+d/J/9fTCvzIt/2iina6v+jCp6g7yPcGyd/601er
Hea4kTw9iXYSmZypNZCPOy+rOyfqrbVytdx7i+pS6Xgq6Qup6BkOKpLNFCIEnYlg1nv77K2rXK14
Q4s65JiXZw8t1y2r33A2EdMZvNlAqMb3z6/g1qqQr87vUShNNyZcJSLTqnKjjhEIpCXMcL610sbD
KlDe2cFu3I98+ZT/ettx2MSMIeZKCHlRwgOe4pYV9ZyM94qRDHdu6MaLl69Wuc2UWS/OyXEc7dcu
eUuSmriLr58f1q2/fVn1f91Bkxq2N4RpSlTBscPdSg520IR3Hs+NFS1fLvrXH8dwVWsqMvKdviOU
vcVQBup9lMu5nt/ZAW8sZvlqMetN23VdxhXa5oXcMfx4d376v/+wdT1/3ja8oM3MItnVw0HSH5gi
c+cP34CwLfvqodTBmIgySZNdgVHfhrZDe409edZ+eb9qXIqMfronSrh1E1dPp5iUNhBpmewiZL2l
9dLUd76af58JJEL83xfbKtk0BaYd78QkLXVCOCpg55AYdevePvrvU9Sy1asrJHolFRlXaCUy2RvS
LY6e9KepyLPUIvfnb//WXVzteaMfgjAbIY8Hg2urn2MPWhtGPp/uDb6+9QKu9rvYzEdTGQLYWjV9
SeoGjab09vOPv/GArifFB5Em2dUUJ7vpq3tSPos/3i8Mhz//7Rs/+3o2fKM1XYKLNtk1o2mQsqW+
Vrp0p++89buvNrOGEA7fCnno7R99ztC9F3MRnH7+2bf+9NVeNsgIvcrI/3/UnVlT3Mqarv9Kx77X
aik1pPJE776AgoICbAx4vFFgjDXPqfHXn6e81u4DWi6qt+5OhMMRNnaWKpVfDl9+7/MSWZgGcD9F
SZlwYIHMiYepFnzZIFMre2gRxLLKvS7U9BD6BiyROiT5b3+H30+Z8tfd48sps8btCs4YI0ZT9HFV
nJu3qriqHo/dJR9qfxG5qmvdwg/pflwTrQd8vvY2xg2azhOqDd7+Cr92Un8/C0p/Ebt9VcaR+esV
uyf5u/axujXuuFuwv9mn4Vf/4jQ4owjz7c/6/QIs/UUIa+Nfo8lkNBnvPJCN1Q14uO3bzR8KhEX8
OnBwQgsBG/c+Aj7D96z99HbDBzJBcunrHqi29LK2zG5ccVK+owSZSnA8CToKe39ODw6lx+4m+Bwe
OZ0f6Kalt7tR4jMYT3yPlLT/p+bBuEMrymXNtlz5AYuoHv1m4JKfD4BFMkPueed9FQ8Q8uZH98h8
d7DHFtGd1obl2wkfET6OT8VT+tP52X4w7qhv1tbWf9I31rFP2o/T34zfXyVBL2KQQh4puHzNboaf
6XxKKR/CYmhmd8LBKPy02UXP3cXbw+DA+JL7v3/xSYlheqYfmOmNUVB5J8+UbRwJjENBKBeBHg2B
mLJ9NUdkQMApQ5zaWpeDKGQ57mRbE+12jDdFkZNpHtDObQwtqzPfa7t3ui2dbZnpcsc6H5y9/VUP
TDxyMSk4Xltqu7LSmxofWYruvoQf3X1F3Ak6g7c/4cC+X/4qwn3Rm605oFzHzPCmeELrTQll5p9k
n8WT/BB84RTz9qccemWLKUHVpTSxVMhuZERmmLR52TRHvsCBppee4FFlDtS88/wmWf1cYmmaBEee
er8u/WZIL328zdyeGvQ/TPszw6wwUPbbfTVCihzqzdsdc+gjFlNAaUrwEHOf3vTQvNDJg/TwuEI4
dnQ81Pwi/POumPDTZduc59zHXU3xdoiO5IkO7BuWhtq5aWssJWl6+ACyG0OdZjM+5vdvd8uh/b63
iPGxjl3DHygJwrNxfOhvqc3Zu0G/19/a9/239vuRj9mPv9+94UW8Z3UM/iLlS+DvhnfMtPeOOAFj
Zm1jbt8wbbaPjNIDgeyJ13PWGAcqiCnGvaEKBQaXq4ENbofgJH6qju0/D0Wyt1jW9+bVDrQ7NrcR
9rYYrqD4YadyJptzij9g/PvH7isPxdwinOsub7FdpttqzAgD46Lr3CP9dGDALtUPiWmNc1BzR9Eb
oNywVTa+loCy3n7dBx57KWmwB6ObFQroaw35zWQDF1h3v1r+z6fx/4TP5e2fQ6b97//iz08lWLU4
jPTij//9UOb8+q/9//mff/P6f/z3TfzUlG35Uy//1av/RMN/ffDmUT+++gPq2VhPH7rnZrp7brtM
//oAHnH/L/+3P/yP51+tPEzV8z//8VR2BfK0u+cwLot//PWjyx///Ad65Be9u2//rx++e8z5fw8Y
nKEwjVv9+Pf/9vzY6n/+w/P+8HzlCd8zLVM6Yp9SHp73P3HFH45rSouTqodexlYM2aJsdPTPfzji
D4opPU/arm8r39k/RVt2+x/Z7h+WUKavbNd1PMrD/vGvb//qBf2/F/YfFBPdlnGhWx7mVeTTui19
21G25YAlI1W6D9gXy18fhHaRufAuRNW054MDoTKylLVHz7vboY66I3car8fen5/nuybfzLPgWyzX
FOG1qlBQTs/ytCbthcHYvPGNMDhWIbGYBf76IN/ylWmTapDLNJJIar80fOFzFz0CaUrqrs22tRNj
aBdCWiTNZ1Cq7kE9LMETeYG1y1JlVygquCY8EnCvo5lncSyP+3O616EA1FrW5TlO7AvHxWoT++L0
wq+t8MFLfHwmp5mJ/cXw++sFv3yhr2fYX5/l8yJJPkmJOGq5ax/BXdTAztRZN44G03lt3moXIK7u
Vf7Z0k10VURzfGuI/lheZ7HJ/vOjGbEm39CG2uXsu+HFWErMKHUtr1cw06zhGvVo9IE1srnxhpK1
BGYud1i+5YF7D/r2fUQ/bzMknA/t6FJOalZeACe+zD++3SGWWA5xx/Lx70UwZduWKZa5e6sqkt5w
XHXmlnV17qeRvCjsCfXoJECQgHhBd4Spkd0AyzCge8NKMIorzLK8zeQEeCm9/Tx/izgeBxKCQz/5
irGwWHMLvGAHV+/1+/PENjZJa49a3aSh7njIh+GyDMM5O/KZf4u6/WcS6xhvEfCmv3gzOs8nT8w4
VJUjRsNZRhm7V0Cyevub/W3oeb5tyv1UZ0ohGYOv3z8w4dY3Ypy4ZVQ19rvO6nUEziztCmSwRv40
GnmqLntRyOqiTHOMNN/+fPbMi1fNpKIgNjD8lGNLe3kblBjoxhtsRM+r0fRs/PVS2N0nthSmwK+h
7R574ZvfxpnijBo3j49OalrNtZpUjYFEW5WPFM9mz1m4lw1lUe5ibmTG3XyOI5cFvyluQQ4Fns0u
O4+NSLwvhJe9HxIYGJA9nekhC3Oz/jj52vsgwN7j4umE4qdTqFG/N9q8MxHFIiL4mKBdrzDSG2vy
2n7RTS6siKnhiCN1hvbKiNK2AcYhfCTNdU+G12ksUZ2C41bXMRXx+szoUjh0njsD7BIa84gkjWO6
eILKX3sudkmFMO1hW4o2grZmlDXU8bZ2Pe99TdX+J7uUMZi/ca/UHdu8Vt9zGIqwcPG4wbzztKkM
SaFyVGCIV5rpQClTCyBxU1kCjiT6Pcv5ySHUme77BuzExWy2WXsb1db8M58qUcL2yKOn2gxH49yO
XMfEIyzjNtgfYurAcbLT1glRya3UMGnxbXAku88iiOZvsdCtgdyqw4+LiYQq+Gao9NfUUUoza+Qc
ocbRTL4OszE6m9Ix9zRfIW1qxay9YFlAfvQxPeO4ejJUdaix9GIyPMlrO1ZXZmw3GnsUlVBlaChA
LskswPzMhtk6mxbMar71gt4xLipXGFDDRTfdaDk4uP+1WLtXnLgABgfSRSgeVNlFJm2PXSAEKvQ7
rYbwbts1xpEYAYDSn8qWLHdQev3PplQR2ACmRW9n5m45Sop5MkBFMm3sr8LG3ohv7Q3RbeSaJaak
WZPjU2QFCUVxUR+Z32fVKA6pQ1MW91MVB9aVK1tL3ZRSqFhueT1jAgIQeeznjt4bt6GrM/Sb5tD6
8FJL5gZ85OOa5OA84D5ggXpjEuLqyXbc6oxcc+8wS+Z6OK3HgFGnHc2BwE8k8qnSHbgC61InwEzR
iNNdmo1QcmBn7pkDrPZ4YRiKDNTY9tSlkOGr+OLzpIAeKkqmz8q20tF2djOPKtM2w/G0HW2sfkFr
w0hpnCR+sORe8DVN5bDplOOmm9q1Q9CjsfLA5/pesg3qESca8Nsa/SKSiganoTHNNpbO6neAurh7
jIuou2QqNfgujqqBodSZo8E8zdljbLfetMVVuknO5xHMGvKHiHo3YSVYSnswIU88U0/PCb89poGN
3pYtgiW+MFw9fT1FRWFdacwPS9RWCtOKeZBzhqtp1vbfYrsQDPBeDuH3sQhxVHeTMcBB2wIVtu2x
jf+qpJVmZ+yCRmOrxjlKyGpWHp6KTtWizw5LXB5mezBHap2hjeznMZwe0FsHWIbZ9rwx84F7wlGG
o7igMh5wn5thEpnKAlvjpNOVB/1+j5cuaolJUYvQgwrjDqX0WRbQs6dFCqwJUgfAc6/3cTmoswFr
LPAaWGVlsel/mcM4fpeJDhVIVcUY42Rwi/oN+NkAuRlgxh9Z4IjLIUZexPLlWNflHDXfoiS17W02
+5i+uLY2fhplHyL+bSb8WeowUfqkNZoQAFdoIQ4dEru/zlL2B8hgZG1ezDWmsps4D10v4SY/dJF4
TzE8slNeGjRK4dbpfeGFxmObe/57QK+YoRizBdY4LUsBWjxWid40pRN/8q0Zw/BA+PuJLEir8j4D
D0UaMwoCIGOzr6ETWlYy4d2RaRRxUK0fZgwj3Gsx23tLCW30wQaOC7m7Kq4QPtpBVWXnLcWS49Yv
etVd947rj1sDZ9/uRKWwEs7aIss+F30mpk0+NT0nj3CQ22yyjWemZQUmPQgNKiwjYf9QKdvjU7bK
JD6sWONUGpp2j2WpqgHEFY5dnDENW/oqLqB0XjTjDBGfEpHWvpxlHpU75CONi+RKMN2cyDly0u1g
uI1EcFtglSI6YQjcnapixuCjtKNru8KLG8pNUd3NNgKKPS9Bfmg8hUynALPVXXtt7d1U/uDDUHAC
atkbfrsHKdHhBwSaXkPoLJKfhluhOYZmiDWKrFz/itN949+YsSNnAz5V3VhAE/pMV1cjTtdYxcVj
D22mguSX6wr5XNtPgFjNGdFAl3VQsWJmP+rMswBSZuJDleyHKrbxiEHceZJ4BV8xDRJ1WcwmlBRN
Qdd1yX4DiEJbxibOuFE7vZeyqsyrKajd+LM2sqa8rh0KN96VcxrBJsyU0WwGKndm2AEY1BfiPbqs
YW+LzjyJdDK28hRveHtQOHk1OumxUbEj+HI6dxoQE8GIVIXeDBPpI9DVnfWFlUL3OCEo6V2R06uo
pcnMTI+7Zoij7ovtCheJfdrbmozKKPxtmlr5JeDRBnOWodbT0yRbWby3vBDRg66MDsseWZcDKpCu
MIGhWVXcva+SzAw2A8P2c1Ox7p3Wg11A/ZdxhmfOmAz3TTOH00cducV406d1YNwWIm5vJRQnJLe1
hfakzA33xmiCDMNgLlpwS47yOLxXhhECg57z+ropPRy6xdggN537Kkt2SErD9ikQQ42/cjZG7Zem
QkoEq9EphluvdtrbQGJ3/7Wz4uBz7BhZcpFBim03AfW4LvoyDzWwHRHyn0twGIBqUjOMz31wcWwN
Y+9OWyP9PHYAkM/N1AqhhOH9935qFK4r7VyFTF+VCrmaqzUUZquZsi9RFeAd41otc0oQBNAXXWwx
QIGzJ0KJ7fkBztGziSq07BUks0lW6smJk/7jmPaFd9Yayr8l8sV3WCsRBkZGG+HI7E0/0FLPH1SV
YFVlBHZzn9QRpSZzPNfvksCT1VU4JmP27PRleKeVN4c4f2Ro6odub55g9ixIlBNExneQFez5ulRm
7EL45tbXodAeleZxrpv71o3Mm8TzEcxqw+HKzmpEowF0aUh5kchwGM3sNGBDYUb5h9js9zAFV3I2
j0L52YQHb4Bm9HGwk3bKZVDtKBc9jm829aU7sbaf9ZOEWpHkCoBlEzMXUFPfUAFO5QbeHzI0cdLF
n8bwNz1T3YCtKdMMTuMYB+N1E8TZRZrALN6EZCLwuhOUfDDX29GnLC14u9RdDQ9GZ2OXhso5/Wn5
oYWR0ZQj5+r9+UvSedCIXZY8WAo6ok6ON8QDhWZifvRi2TyW5WQDONDC+gLuGYtgGc3Rd45qlb4J
Z3ZnPS5Og2w+KLeER9UXQYrBWz16+jPjofV/pA7Vo19NsxbdJXtHUB1nTdCHbFQTqE7JJm+dxL30
xkANGAlQUjFdxJkblY9sjcp3RcJdNdJKG3Zl7mS2uocn50VXNu4WFkCFSZkoyPMiCLazT+UwE1om
3IZievbZijWyCM1nV1R+BjlKBnS1ziAqu1yeXEddP3wz5jSGETB03Ucjrof8nWK7CrBVNFDycxu7
vWgawQo3xpR+xCt1tBGt2Xig2JOT+acu+9fyzCOFEZ1JK/MQXE8auxTTgq/lBcDbz124wjX/PK/Q
eRrOCNe5aoJn0+U2G5PNVl1PdKCC+Tea3UnjShBDZhHkF5ObJukWqA1cuy7Pbex9Yldu5saxv4VN
a3xlsXE0eM0ggxMVcQw5Tau4/yadpEcn5u4R0n4bq2mPGoDElYcjq4ntFBE0hEw2+lx6UxttijIB
gVj7eLmFtUE9aFjuUckK6MWHQlOUtp2ypHWgx049jj9BxqqcYsVpQTlQOtxUZi2fTMYJZOGKKAcV
q7kSFiobWaDCWXongtXshxuX6toJpApOi8a1MRUr5459ZRUL4E5VKz/AuE+ri0lpH2KctPRnewql
PC+HPVLYTWPpndo5o6kc4n4+C7vSetZlQWlKWZg4rpS4mCcXAmT/RLmpns2dNgznK9k+27kIiON3
kY7kT1ckfAPguxNswERZt51b7Wltacz4mJ3Ku+78Kt3zUsMkupxQLfy02r0rXovhLx8b1ire2s4o
PmslxwEfG6PDrGTamwDMeSyv59LCIRNfnhxsurI7TvGDNXg3sY5Ar+faH3kBqdMKSDFmC0jAZ3ro
z3qnrjgz6bnHQmWI9o5tJuqPUQmYlDNFrQ74Vmngy8GHby1pGfG5ABlqnMUcjM2TEI/kz6RCIv/M
GF0OsVkZMqLqJu6dTUB++tFOrD3RewZBsdVF13/tkxSf32Lo5+/FmPRqw1CFuTpNCeyMuhWzv8ev
RfZ20iYZQLspuvZCFKLOfuSuFxZPZuaP2aXnNqZ7EQEFMi6ixBMYE4fsrs8LFzb3e+Ynrz91+Qsw
qjrt/xL+/1vZ7IOp6lfp7ffVc3Gvm+dnffNY/X+Q1N6rQigfICWklGV6jivJ1fznv9LIf0tyn2Zx
VT03DPn/AH/+WPx4mSD/bVt/Zr4Ny1R/kJHxLBfiumu5+3ufP1Pfv34kbIc7GVuRlnJM8mR/5b4t
8w/bUtJUUpKcJktBWvyv3Dc/QhBNAY4pgM7u86n/TvKbofsqYfS3R/cXKSsVtjEV105y2eVXEflo
iV1yjx87XsAGZ3hregdURQwcIXHs/FiH55BcSYgk7pkfMWPtMmx0SM5AznTw67iQT0SzY14q766u
bz3MNHB0DE4c4DvzZ7+7TuSPmGFaYEIZ6yfE8pZzHYRAkS8xS+agi6ej5T7G0b2fvgO0L6tdvT+W
3pb+tZPc9u1Vyu9XRnAFPrXlHOIXp1lwZXFRhO1pgz2pBMM4A7J3tiF2hGb6XRYXQXA3qE9u/L4E
IdBA7nTe7SeyVkGx6s+pVsyTW6e/9CwMbXBKPvOKh9GF5wqGaWMw7TWX0fAoAHKiPjmxwGIn3V0+
3Uf2w2xeGulna/7WYyYV3QTtRa4vvekqHLbwYLwB156LJMMc5tqzAkB+n5S7EeCuoeGn76E6e/G5
476P1DVFyUl21VYXY7Szh5upv50AvQWbKNrN/Vfg8BkMur3fRHJLBiOwL2R/0cxfNm54YYy7/a/y
fHY+R+OHLn2o0BoYyRXlqYX7rnHu6/Y+oFwvujDc0wRHPpxmIHdyoJg3miXI23GwgochQE1Y56La
1tGf9S3/1jzClRi//j+YGoRLjByeCj7Fz7p4zF9OAL/+x58Bv493x1OEu+2SAGYz8q94J/H+B3dM
TDWeMvfXE0TaX+Eu7D/IhJsWv7gFsSzJJPFXuPt/OPwd84NgtiIXCIPlX5PU/+Ku63UWHE2LIx0u
1Gzaf3kvAbVwKuesHHcBvO1JPhqTffGiD35z6XKo5f308uLGY4w9q8mqbNhFenhiT/dk1OER2d+h
phd3zFUyGkFpFONOJ3I+iWvrLrXz/khlx4HGl2I1Zmz2UFkCFNyN8s1Y5njUBvb5qk5ZitRUZaT+
IKJhx4HlGvAYvOGMVNS6xhcTNqVGWIV3PDlaWFzaUgPZmDoqRD7UL/u7m5fvkzQI54m2x1w5kyQi
FAT7SciVz764hQnjKNE+L3FXh3V/5rFZv1LpNGzW9cz+O7149imYYi+YvW6X+tXO97OzCLX2202/
vuD5nwASiyurISXVFqRTv8sE2I6LnuvwdjsLrq4eNTJx4CET9tucmHvjyikchFlvf+6h17EI3NGf
k7GYxg5jtOGZ1MbGKtsf65peRK4QeZW1uY0rp1Wp4IM7F9llLOZwOFLbeODRl5eOftc3HL6jbmeT
NtsqXdZb6uqPXSwfaF0sJgel93ZRuqJjtHEDvfesHfuHVR2z1L/hr9kVVCzAcJRywvWpb4pbZ4YI
v675/RB7MUpbg3qIjvsYeIVVcscu3wFuj4fXutYXs0NInj8ywWzv6hrb55Zs8SYL5g/rGl9MDlU1
hyR8ePRG2QoSfGBV3ymsSB/fbn7fzN9rsf52dxlJABWVGWi8LQzqroxsCHaUXuZ39awm8mlubF6+
/UkHRs+ve/wX70BMuuEsyyeNDbmjXtgUPXbTZl3ji5j1ssDKpgCfbK+P49s8z+ubxnWO3PQeevJF
1FZp57uxKLodjNuboDHLXZqG45GKvkONL4LKdzOz8zpT74x8VHdJFnUPhpGv2yks5WWjOduydVu6
JYmSK8svzPN8So4Vfxx49KWkLPY1xmyDDUuVPEm8rZM4fj/GEiOAVS91KSYbJh9PE5OuKVr8h7pE
9ie67p7WNb6IKy5hJWnmXO8q21NfDcOaviBCEkfWrkNds1h0teqTeEoZ7FXUcUekGootYJ6+/ej7
eeU3MbtUkomshl8eynaXNO7ws85ccVVUs7w1JhwDMV8IAGCqwnZX9ZRY6ssKS9oiguy3KzL5vsOR
usS8/O1v8vtuEkuB2ciW3kiqudkZmmNkbnoP0Ygd0JrG7SW0cfCquvUdliuzDy+jMfoJNn6dqMZe
UhqbWISFHphvMn+4opLuwRHV/brHXsw2QzdgKlz5eqf66Dox+8spD1d1t72kM1IfV9A2puCovWYo
zsZXt5mOVcIeepfUG75cYyOpyr6iPnmnO1QCeFtwmzyI6vOaXhFLMGNnBdmocSXZqWY7BXC8yvR0
Xcv7KHuxLpE+HVMTf6ydkTgnaTtQcCNXTWAUxL9u2oxEg/+Abna1oW5sCh1OuiY7Umh2qLvt1207
YRhGs5yaXZbU514wkiwaVz72YjHVCZzg1MA5ey7az9Q5nhm6PSKpO/TUi8FdVlU54BnU7Liducl1
tk0aZ9VaxwXR6w5xoyqdAtfSO7sSP4Z0Ats7rHvqpYBxljo1ugyLVwtELtXJJ0hU1vX1Ur8YKxLR
llc0u1CWGP9o/DTidftSMpive6RqptEoUfjvxgglxVCmcNC5rDxbFTf+YgGthPCieqRTbBfPVfyS
u0Sse5XLwsGeAtomL/D8catCbjxp/FBy/rnusfcj82W4ezKDdE+4W7b9LZpKaMbNqkWfVPHrpsuB
gitc6psdfQNL75lk86qljFKy1y1Xtu9i5U5fR/hslfYTyYKVb3ERkH4ruVOsmKJkEf6IuggfoeGY
0ONAsPuLiJyghyedXTY7MeKupvPuObCcdbP2UpToOyhza+7xdhKXFy2ts5SSs1UjZFnLjFmdRUYx
a3blYN72jfclyOPuyGPvg+PvWzfyi4sX6YOpoU6ZQxCFTuZJV2cpJNssr58p+XPzDS7zzaqDhZCL
+JwKxO6m5Ta7fhpv3FZ8k8K9W9dDi92tCtOpGls6v61QlakKhBI3k9a6wb5UGoZ4uepRWyzIqrj0
fDi2fbsqvUl15uvuH2blJCpnKztPlCb6OVfK1MdWR17ugfG+zyi/nFrKZJzxKIYiOFEVgHkp1VvZ
ujBd6gVz5VrhTIXVrpKoxKmDaaitFZ/Wvc5FnLJx61o04g35O/+0He/ZFK5b3ZYywZbqg1Q1tNxg
BFZXLnatq9A4uA++7uvQ7A1/tAL62sOPXnvyocyoi3m7Q/bj+DdR6i2i1OxtM/TGASMpq0412HK7
VneFB1roU9C58uPbn3JguPxy53ixEqkGHZeX0DlUjlykABVrP1jZ74sAFVHGoUGqepf09aYfi4ue
fe26p95/mxdPnbbMW1r49c5sf7TUHSXJulHoLWLTxCXULHHA3iFlp4QuveB2+Biq4FBXLyLT6bAO
KkpJVxcRZoQ9dgFpsnILt1QAFg5lnC1syJ3s5+SiprRuM5WJWLcaLV2POhWrwFH0t19ImJr4UM/p
ule5lP0hxhmHCH/x3ejjM1cbm3gMViX7xFL0R+dqSgEIT124W53Z1xZHt1UD0F0EZ0qFyTBWHh0y
epukvVd4Ua9rebFiWkPYYcFIV7eD2FS+f14kxrqlwV0GJDoB24zpDzufKOyhPIqyunVPvQhIExko
E5SLL2yWbkbBdBVaK5tehGTtFFmqkalwpLJPO5FdT320coAsIhI3obpIPLveGXMi7hy7wzrTxlB0
XZ8sdrUW91tS+A5ziY23jtXIh1YdOwzux9lvFgd3uVqObTSHHYlD2VMgd+50JIWn0bIrDE+k+tEj
baBS1XTyY34dByavpY6vmYMIMVNOLHnWZnDa7wGygyMr3aG2F8toGlBZX05Dg8P7nJzNgY/zYZOs
TO8tmfV1Z2EM48f1bhinHRaclxmosVVv2FnE6pT8KoOj6bIbP5iFuAcR8W+JRv9170hxwOsVLm+A
+3Uppth6rndehqYmN87XPfUiVv0072QSsidXMtTpxsyUOtdRMK4jPghnEbBD2QxUtLfMjfmMf0/M
kc7r13b5MmQbx3QNldY7a06cUxWn7UbmMCPXdc0iZBtL1oGdV/XOnQN5Okp3OjGTdYlPCrlev1Kn
m8dRRoQQWsF9DWN14o35MbDPgRhacss57Kein1n/sS7RYjObTWNtVVaWx9iphz5gEaRdjh1ngnBx
x9HotMZus8KzclWv24vF1Aha6c0JYSR7sN1Teqvrft0cvISSB12Fi6lKarqlvkrGBmneMerxoQ5Z
RGhrCjUkmpHYGuZGeaDBi/zDug7Zf+SL7e0I/kCEZt7sBrfNTkM0OPgpZ6J4Wtf8IkATijGoOJ4o
lchj626M3PGinX33eV3riwj1RaDyKKnZ0CXiOWmiL4bvr7tNEfvqyJcdM83YpHRWVu/SNnj0jOYd
NYxr216EZxxlYJ9cRmHWqGcrRQEmunVWUWJZdGT2nVc6Hi+0NMxAnKlRVbh7ox/q142YZeFRrf2h
EIqJiwp9gd483/Ztsm64LBHYsWFnk1USQ147vJvz4NKpvVWX2iRrX7/P0q6zMLJCtkgGzDzX33X9
sXOFoonf7JDEIjwBxnsG1lCc+jMq9T9Yta6Tc982GC/5Xp6NBGh2PyW9lsmZ71ba2UR22/Yrv9hi
MPVzS+l+3bEflsmpNtmG5bpfd+X9C6rxMgqCtgrqtNCkHdrotg+qrxEApHVz8ZLGbHL3HxVVyeLt
exddUHyctViXLVlq5L2RR9ak63cjAr8xCq+0396tmnOWzGVtzDHG6gXdbWPiE4RoJvtuZbJhqawv
+jizjWa/DUPPVLGg5m2zsrcXE31bhWhqJMem2HS/iF6ep1m3bgQuK11UV2SzYQ1se0PnoneH/HQq
omPosANr3y/uxIsFKiOrSxGWZCsjwtsmD27a1F+XMf6FhXrVdNuWfUzkzHmPGVBXo+q1zO+rxolY
9DeFV3bmZ4zueKh/IhyeT21Zr6txRHz6ejIzkqTRfbu/w9XgVYrKuoyAh23WPbl43bivjEGhk8Mc
pp4+Fbb/iSPfl3VNLxbVxBZj3ldkjFU5mz97vPM2e5uVY3nMQ2NlMRWyj3EKpPA0r8pvmarz7tSi
UG06XfX0y+oijDdRwRTkS/QYfIgDEGo4Qq9rerHljWGdN9Z+X+qgxkC3byPtd9YVb4ANef1CHSvw
nB7Syq61gYG5nvuce/PKdMxeYPJyhaiNUCNQNPGSluldYI83RZWui88lXKibtQWQlqbHJt5VAZv1
Nlw3iy9LijK/6T3Sz9UO0+1PYkzuRG+vbHoZm8NkDzpgovW75Dro2k8FiLmTdcNkEZpjmyFy7php
3b75wbx7XefFur20uQjNVqCZVg3zrB7jrWeEV7lfrcsCLMtwyrj15ajJYHpzir4ZJu9wzAv49xGP
COr16BvnVieJlVY7M9E/oDK9C+ejANtDbS9iEp0fnrwzj+2ofjeHxjuqyle9R1RYrx/b0Doi30pE
WkX/QeL6p5RxsWaIWMvqNb9C8IszEjnMzvwYOeb17K2LR2tZvVaq3rTnPq92gCQ+1iZOL6Go1u00
rWXtkB7FkKT7TQQJqvOpoXE9QCVY1ymLmHRhUuVJ2nBmKX3jrJst9cWQQ7tqVbOWQHQrQJfnNKwL
rhNsx0G9j7hxXffgi6jM7Zqi8LCudqMRfu19874wslU14uiCXo/B3h17W+FsvxM4ZZ4kBbTpsJ+i
VTEPIO51606FhLyPBHtCA5x1V2CvXbXeujG+LCJizwZpIXGrndcV975WDzoav67q8GUNUcTUFMUt
x/4BVuop+LjN5DXHTE0PzCjLEiLZicQPB4ZhNffxiaPS7sQDMrXuyRenUGlkfVnsk8/GGJ21qdjk
vrXyZe6/z4uNcoKOaTIaEnJuO0wYYvV4XJtUQa178EVwDoEedOpO9S5Isc9wR3Vb1+26VAscsteP
XrSd2wYh02HX2ZTIpxhQx+a6ohxriTj3UL7j6sf7HNvxPHSSj03Y3q/rlGV0pin0m5hdhOdEqCal
d4+d3qqqEFSCr/sE0JLnuR2nzGTAlyAb8vkMg9xjxisHBvmynAjkSRT0ZVvtYuJmMKMnF5uRdfP4
spxoMIMkmyPqwljhrPikSqMw3+gwqI6lcg48/LISojEBZ01mQpWptDn/lHfCNB5XvdFl+YM9dYZd
e4xEB4O8EwkH57Tl1m5dEC1BybiEwneO9tFvO+dNqj/20v247sEX0c+hAbGnZ6CSjuF3VPKyHupP
q5pe1mypUcA7qJxqFwT1Vk79Q2Ilq261EDe9HuRDHmkv318iGAB4TnTUhRtjrO113b2s2YoyECQB
q/Muqt1r17Qvpbe26cV0SJWMbWQZ6sKxtJOTuooQs+fRukViWbIVjFDYtRzZwjUZgB4U4KFat0gs
S7YKJ6kd7VCyBcnEOIngM50ak7sqoQdX4fXbnCHmGH5Jp5hZcu3PzbssSi5XjcFlzRb3B4Zb1Gqf
hkwmoBvtVSlWilHh075+7tCbOsQNrG2d7pKNzOrb2VXrbj+tZQVRIwSQz4KCqgCoUAEZKF1pTwTt
5vVzJz7Xk7PDjVOWU03pD6Z1XgzRulyktawgUkalBjMbqh3EpC1ihGdtyM/r3uZioIxN7kHgYoAn
GpZmEZ8aybgudpblQ5muka/qkFy4liXOULH1fzk7kyY7cW/bf5UXb06EaARo8CbAOQeysdNNupso
7LITAQIhQHSf/q689w3+VlVdR2hQERUZYaVSaKvZWvu3ALDTbousLSDyier2JcDusBL5NezNQ1RH
btu9LSCaDvhYHCCT3rGwL9jYv19P7nY9ofHv0yTQrQbhGJc2vDbLHyFYrpdAAVrp9C1tEREgGBtD
HSKusgCZXftEvzmmhbotV9Ta1VCCHkT9ioN+HbxjgbhFs3Rs2VrAk8gwHzAeXDb1uJWAlYJuqWhQ
uA2KFZkMjLduGjFRWGxuw3re776+uTVtXTbBodLtlGCinLS90oC8Yx1zuyLbIqJzOGJIqKExYfCn
3vfuOjC3VN7fsN+9oqCBrzieJO04XpdzPm/d1K9uV02QcH67+tSAjyk24CVp2umDP3p3o6w/Og23
rRZqmIC8UUOkAaBPFkcNIClutUGQ7//ea07WNgF6Eb0WYHgxZN2EdDv52GohnGCH4NwxSeo4LpFd
v+fEbQmMrIhEPUA9jB4+5NEsX3vmj4Vsotqx21ZQMj8F325AuJ+C5CqUDxH5k/bzNWn39+dfP7Ii
EllCiWpRPP+emsXRtx6y2G8NDebpStaOniVLZwLSThT+ycXrdUD+6RfacRruHOxADFTKoiddB4/K
V25Lri0cgs89ZIScjXeDSvscUsVvko6z29JlC4dgkLoEp4+kewJIvxzkmzA5nJ4K/mawgK3CAJGG
fs/zVJA50RkLBzdJhW+LhpKlMYDWYrwX07wMa/i8aMCw//dFgP7zt7RVQ7UQoOKKCKBZAjjmEE/v
17CNP/Njc1vUw9df/B+5GxSW9AHbwbjywiHMokV9b9f2T9mVf5n6oRWyyCM0x+EjRd4nwZCdoVx+
jY0Khrzm4FHmNZzBnrhSjitEaAVxw6epVSvURGE7f/aP4DExi1s21KYXLWYYawaS4N3JRlT39JPM
gD52K/HxbTGRaqaGz5iVd8MWhy+CEAPpD2imf5hE/7IghNah1wcgdEqQ3747qDmeCd/br+HUC7ew
tRVFodTxlIAAeXdusaoC32szBXOqp/89AP6l77ZUY1DmYHW8sWrSbbEf4FE2P51atoVKuzfu8lzx
fEjXecCTFuvzNZg3t2ujLVU6O9SbLRHuMGIFGI3RJy9c3RYzW6rEcMfdAPtDQnTz2wF4eL1OWSzO
P+yz/61L+of9w9YrAetYt0PD1N1mFr9Dy93xZoHSpCn2fV3nLE2M+ogsr34/CZ88D+0Cj5M46pOf
KWim92IJk/Y6dAu7h8uC95wCjb1nFLv3O5guq69dKuG7phuy/1w8ChI3ttuZPwAEvt6vnkZb67jy
V4X67ibV9W1Rjl93k1zrkVUR6bOd36e9W02xbytyeLuNLOYKTOz54hGZJwBzOk1Pm10UCJgVgavN
KhqO8ARLHzZILtyattZJUKupNgpN+6y9hvNZIJ3ktk7achwxNhEKMFaMBzV1Xtd4okvPfru4ddw6
2dBjbuog0Kzq6tMvyArj6wH8drfGrVWy5eYc4gSNR96UJfQasz8Z4P3LGmYLQ2ohw3lHZVGVDGFB
U51t7UenPtvIGXpOAZX+gC/ZtTnIJBnb3B66bFFI2+5bCsuTuEoiKkGznNvcB/3ZbXLb6qdBz2PU
++eARL2+n/QIIyj2h1Tg683rn1Yva3LP2zkkeKDr7uBJwgU4/HX9sNcTg9lGoCHqXqV6jwpjDiPL
WEm3iAqC309Rge4D/2gm5MDV0n6J4vPAcafTrdstM7DmfbNva7RJRBWugL8EgwWN8v5ymkE2xEwy
NUysQ9NR8Ih6mul0GxGbYAY63bI2E9qtd5mnoLguMHFw6rItDF2538Qzcj8VsPHpu9fD9gdkUvpv
Tq3bgqVo4Z5M+jaBtpjMRWqEyE4BCrJb69ZxGxpxmE+wKa5aSpv7hFJxGU7d/GHr/reF5vXn/3mY
Bz86lskYV2wJu8dASf5R691x9bUBQkx7QTTvMa3SrQer2r/qNnBb2G1+UDvJbT/XlVY+WYtAfWtg
v+Q24HbosDTdYJkUV8s0Zor/1KfjqdqWLUXcgJnMJVpe2FjUkf++9cfUKUlIbOESKF+ym3hEq3Zb
3/Jzf5w3t6djYqODjvBs4X1HaUU0zEUWzXuYEsVuVxnQo3+fgvUQNxE9N1r1NPxwLO3TNNP3Lp8S
dKbfm/ZTVIbAA4tWWLCqya/vpsjpRE1s5dK2tmMKdQTFueJoSn82puRSuKnyiC1dmoKk9SFwoRXW
FXFNPLIUi+qFk7qa2E5289GG89ojdFaG0s6E3tHFTdBFbOHStkGrSGEgUo0bfNc8ljeR00IFFPHv
n7KOdOufzUGrw0/7S9oacoFLn5smnNjSpTHxGO9g54aF6tVQS8HDhuAC4HR2IbZ0yUPydA5gzFmh
XOlBmfazOiOn3YHYwqUlEpGYe0T9bNL2Oy52yZZvc+vNbquKrV7qlk2DUeqj6+MobiGuY+W0+G7f
1FYvnSKNGyI8WjXANrV8WPJoiB1jyEYgpXLFu3eAxlUNWy0fgq58i9bY8ZNa+ybTsWp9P6XVVrcA
oURw7oEmoKlbN+U5sVFIqLdM8AQ2RVV/jsV6ghQfMKfTELEVTBJuFJooSaqZ89z3eRVugdMZjtj6
pQPa6g3lLKR6xeVruNqJgDlt+MRmIcFNfpfDXJNKe/rDGMiPuveclB3Eli/1g5DdKNazCvrgE+gc
4DR2m9tEscVLcQhjnORMjwpA6hWuHezzluzvnLY3W7zU9dN66l6cFUdJZIAsS7N+nLvejQEAK8Df
l1y97VoeQKtWgibVNnlFPcWOPbc25qFr9yBsk72KTfwYD/1lZsTpGkpsmc4h4P+47udeMUVKMQf5
Inu32W1rdE7uwbyI7+i1Bv1xO9hHFEE7nTrhQPP7YA/n9OrFZPZqp6O4jF2trwtPlFPOHjavv7eO
CksG8Fm7V4YkmVnkZRDcbYewVTox2/wZe/JWDSMyfXjU7LLpiL64zXArw6Ji3MVJw7YKJdZQvNBH
ZdxIAsRW6fAArpbn7JkKbwBFMouqg/uGU69tjY6B8d7crGKtmvnIoijIPOqU2ya2mlABY7cn8Oyp
2ni/tCmH9ccvtz5bEdlGxyiUiQxmyLa9j2lCy3SEFa9b6/T3+QfXyn4PBTHV6uukEOAfXMLNjU0A
WxyrcYN9HiZxppIbLXrqP8JMzO14ZQui4jbam1TVazWG5s1sVAHVldumYwui1lDXEdVqrXQ/ywwm
FJUn0xe34bbCJmVrCqA0pskOB8lMDsdwFWTx3AbFli3RvYUfOfENZJvhevEYo1nNFr9w6rutW+p1
C74p2U3VDN77s92uTRf/cGvaumkmgB3slLSm8r2u4sHwDtayn9yatsLngHlX19DFVMBjPfGAfQoG
Nxk+sUVLIHiuBlcIU42dvMntKBNHUAuxJUtzCy+7zUOvZQBz5CEJ7muZOKUJCbU2NF+2HAVgo6mC
+EtNtos/NG4nQWptZsMiF5rGDC2jEv7szU3TP6GJXj/X31PBhFpHnmCQEaw4NjgTqvFgl6Sfkuay
8in4WuOhO84SmBO65ZngKm8tW6PUBNrwpao9ZJXN1DyPcC91O6rYCgO8SoYMiJ+5SlkP57mkbHfq
lj6wBQZCJG0Dh+ClOn35oQ2mgsrd8dZjawu8HbbR8D5eqn4NXvzW/6aM73jHt6UF8ZJOKVyD5ypQ
v+jeFR1r3JYsW0VApdEBXzDYXJ05Hj+vqHd2nOvWSr4vGyGKGWzLYXMfAKkKr1m3PdmmYrUmYgJE
jKVisGDlqDchU+DYtDW1+RmOR6CipTrajT/PZGweeJ+40XyILXOLY53gOOEtVdgLWIYZmdyHuzrc
Dm+20i0Ra2ta2uDWM7zCNVjR1Y3brcdWuoUkSrcQzPtqW+JbyOYHUEOvTvuPLXVTeEYHb9ybq3Nm
WTLxcuwSt3SBjcQ6OzyfhJuAQ9y3dL2E/9+tET6L9S/19D+L6v8ZTP+kmmGZ/9//fT2d/cNSa4vc
khjmnKNslspfPZhBttVu+LPbYFirOEtabJHIgVXGS0DyaUvwn/4kr/q3blsBCafNlQiJ0WiShd9v
iKLSi9vZ7WhlC9r6PR43WFjN1dTS5/BI+2xgs3GLSluRtB1HME6vfa37eStj000Xmi7zH+Lm9RD1
D9/TViQxb/BNEs0zts42vNugWP6ux57WeNVsdHRZvLn2s1CDquz451hfghwwR1hhEwsPRnJmY2o0
TBX9P7wJ/8tntiVK/aIjL13lXA3eCef3uB2LZOgHt7O/LSTqvGXv4wlbEbylyIP0EyzAkyMzmNhC
IoE6cAGx6FQxH8Z5ou+/UJgcu21ItpSIDgE46oGeKsUSuDG/a+r4g1PU2iKietdLhGq2qYL3bbax
8GcnlFsawRYPLKLZp6FF05NCzQwOXlm8GbcSQmKjU7Z539oRkOaq92BUP6mJFLF0o8sTWyawSV81
5xhNle+DOSTJwzIrt7XGlgiEMGrdVqOmKj3g6pvwbOjdxBrElghs8B6Hs3U/VY3i13P8FRDuNv1s
kQDZU2C2CUCYfhAWAAbk6eJ4z7JFAvHZBMID9qqaOpitsj1Lx8FtC7UlibBX71CedOqqV3X9Jd32
5ukkdfDDKXBsrRpTIuXwINNVDQYLlTzrd8fdzharpcshBtOh6S0VS9Edps2TcdzdZqAtWFNGeYDY
onXtt7dOmRLS8NJtTKzbJ9B9dc1q2WOvC5YCVi9DKQxkxG6tB79f3cbXerPwHOrKh1ANu/S7dHR8
0LMRUs3W04aTvYWKyodamA9y+9TPZ+/GUSa+tWtiOeF8Fmh/XTa/0Gf3zXjSMc1ny9YikYZA7Hu0
XGd2txxhlgAY6DTktm5NNP05rVGTlMozxRbscE2QYBq5NW4lhg4wSIw3RnEZwaf+hCgu9t1i09YG
kaWJtG6atdQwXb+moj5vy5GubhdPm2cExdSU1LRey86LHzwhLmwdn9yG5PVg9B/CIJXOPl2QaS7h
rrllZGKPAW8cX09tXZDctjmA3mstm+n4OMGFJBs95phDsJVBzOtx4ZxfB8XUcI5L0gpEcteeW1eL
EO5f0bYzU7IaQNY02OIc/Xe7H9r6oJ6L1ZN7gsY5/wB0zWe+uRw4Y2aLg6Z+HOZjCNfSk2Put6JI
1sQlMNG0ddf3hT48sQUGGSZRrEEKfdB3hymIlq2oNJPfr1F8rCWh7Vfp9detmxzHw0rXYpM8JqG2
taR6vx/X5spOJ+Iiek1/D5wRb22BEHot17bnV1Z7frZGKnBJvqF1KyxhW+K3eIeAjfqeFJq0z/zU
z27DbW2Za9/hyqzNWi6L/xjUNeC9wHe67Jjot7Vj4uy9ysGsmIBUv8GnVsg2Ty5LFdq2YjIZSKO0
6NZym88cv+gWJqvjPLF2y3kiHW06fMyzJ16WBOri0dMpSxazv8mC1paPmsi1VDOeOY7ujC+g4P90
+pq2MAjWFCs1qEcu1a5vZx9nGCSXXQf9tuKSpItCnhxNJ7TL5dzkY+1ku4Kmrbjkk3/opEPT+35e
2fpKfWBun9LWA01GE4DFETkwcl0yNbTPKZlalwME+m2FpUapF532YS2HluQ0NJchdjpToWkrLFtK
6tXHfyXb+Aser3Kh419uc8QKyiZi7TksCJzwjK6KqDVLkUh1HBIrKof+mKe2FWvZq/ZD0P1QXuJS
MYIRsYJSD4oFs8Jgh2THnkBvtV7clilbCUSA4FXthsFuZhBYpLihosjlshMzWwikIkDAfLz3woZ9
yGLYgcTgazh9R1sHNPmIlK5v17JuzqJLqmVUbpu7jdORwaqC1fNMuQu4uBuRwajYJWON8bD2SaKn
Q5MBq1/96rvZpKh2Pt18V9C4FY+sbuPOr9FvxqYf8qQfVnm0jqNtBWQiiQedPNoW4YPx05ycp2PL
VjxKX5wxwUWhNOORHfzXmH52myBWLC61iOmyY4JA9FJAyZ1tUrttBjZHh4yxmOYhNaXeaQwYCFSK
Szd7bq3bIh2RdnFtXo/bs++bAgqSz9Eqd7fhtmU6rxfsZJvQ9Tk8buN+3DblRKCLma3T8ZMg2BP4
qpV4vNOZekXHsNoxKG3u19wkHMmN0JRT1LHc9Kd+t7Nt/sNp6r+zL39L5KPvVmCy5cR1SZG5JMjI
kpIcYvLeiJEZnlN/lfyDbP02xQPTtIkbmA0TzHrotk63ie2qvUnSN1FGDrZ3b8S5662BIaaMnFKL
MbPZM1Riv1o3OZejz4Ga8/0XeKn9cAoTGz6zdh7lPcwNy3Psv0a0bpGGdrLGQr+tUV1VGIkk6OYy
nZuykWmT+dpJu4W2rdXuPHvdpdCBl/s6BpnW65EBZpk6honVOl9pjC1rn0tfhve03QvArdy2F1te
la4knVo2o2m2BdlGvaoDsMBx7bBW06av6dp421x2xFz2Fr8AaF8nUhaCxFpR4zo0oufTXNbD0Bd0
PfoLPOpDtxOObVnHeUJ6qKxerx2JxmG1j7Ya9c8LdzsL2wqutu1F55MBvceXrZpWiwe2bLHjadiW
cBm21XBnbeZSr88gZz12pnW7/tqiIkXqZj99tAw5eJclSfhaJn46kWgQR9aMMatW86IR/wb7Qlb7
XOVLSl/cFhdrxpiWr4Clo+ucii9k2apw8m5uTVsH4jVoTrFGHP0O6iLaw5IlTtWHMbNFIku/9Fs8
Y9kKfBXl8Jfy87NzUuSgcSt1RLZR0gYBX/JFfVV7/YSI+sNS/rqs/sMmZmtE1i0O6jSVyEqxaLgH
XWi4Myw8CEqe58Sl7hPdty6rPgrhyEIolvQhSbNtmP/i6+iUkkbj1n4RNvCTlWOA1Yu2t2D+ug+p
27poS0Wwu3soIEXLhB113oYkJ7BQcNssbLFIvYz+OJxoXCT6kWuJpxft8iSPEbGiM947pSgK+ss4
Gr2ij7u3Xs0dEw+RFZ19HAUT2cK5lK9vt0ASfOubzvEUazOQlnA7p2aM5vJom8do6vNpkW4Loi0Y
4Rq8nCT0MQfrpkGiVPAcKDcn48SY2RJFMYXqVD5GJR2XchBhgTu9ywMdmraSSLHy2t6DQLFkjbzx
eMjTPnbRPqJpKy6J2pv4ALYNxmAeih3WTDRObwto2opKus+pBIUA02T3M8hB0vi70xJuixODeNLd
5KHhFc5Pj17NmmxuYydkE7od/p6TbplJSRiYuUx4v9XFMuqhzkYxoorFrftWbAage6bgEr5+zTEf
qXkOQ6caXvTdikxGR300GsdPufdBEYi93AwTbsuVzTnSUzLCNxoH0F5Gt21hmWDEbYLbCiLPl6j7
kmg6lMkdUiiFGJ38NWNmy4c4EEfnGq6Y4B4Tjx3vMeYST6NO39KWD73KtoH3JEMZhbV/Jzwjrn26
pG7BaeuHzj5ik681Wm9EQzIlZ9Xne19rJ3QKBscOUe8YWirHoeRDLzONM9x41G47vq0j6pdg0rzT
c2mmM4Mw7L5rxLPbqFshKtqZzdrvdQnzS3PdBD1zj8AwwK11Kz4P5AeXSbK9bBgS4FQ9xe3iti3b
MqIz9OjUjederrvXFGBiTZddEcdLnK0kgoxzFvF07KWS6acaad9soLvb3mlriXgHPwM/0EcJI78Z
+Kk1uM2sc4IDxcBB/r7mTkE04cWV72WfHEufQdMR9jnTx/bL6ZPamiIxKIBpdnxSD102W3uJ9Z80
Iq978D8cnm1Bkep80+wrPikeXtcXhs8bXephm/5SOpJgeoFw3X7yzqSfL25/ixWz507GI2FkL+Pl
vTd7oL+4fgUreXEOfR1BJ7qXFNYYi5HZQp1sCfCBrYj1jghs/xSjJLb5bZv4N9/NFwdNW+GaHKfX
L42/l7hiAOKoTpk1k+NF1FYY1REHjnye9pJHTfeM3JFnsmMKwj/d6vz/oQ/80wSyLqRtr1Em27Gx
HFD8HH2ENbG4W+PVow9iQZXrezCc/PHjXHcNvHiPs5vV9z3ewgPwJT7Ktc8avHoNGv7LkTrv4FYD
pM5+1mL64Pcx1ff+JE1zN636WN7MR92wS0dQA10t4PtMxSADaqpjibf0MYJLmX8ZeAhbh5XWoDxk
nLL6S+TRIM3liSWgkFyrqZhpbNYsZJ7cyqVBAuApCoxHr91CovoW79BNPW1jGuUnPfb9gpfKu7UP
ok84RJkfEVHLI/00vhsu4j2u+GKu0+sMtfNfBr/tyCnMQuIS9D2At8KUpC8e3iOBxImiuAb0oEnq
a3ioSH3w22B9OXcwlgCb6nUIWxT4GVRqD2n/0x9OvHpRT/aqFG3Snp/aUcj9uqSxd1wT1IZOFUqY
ZHrvzWzVj7SnQ/gNWPTDlCHY/02exkv7PNcHrXNOIUnMja9GWfX1Vk9velBDj48xHEebolMo8Mu7
mg1xDlQ+5dfFP/l892qlLgoydEf0Fi/MzZYxHnjsx4FBnyowag289yQL289Nu3NSeRtNk2KPxdJf
07gP6pyFeB+4xMnuvd3oKaIL+AxHmkeR4fHbo2mG91vQtupSCzNE7xSQE+jNMgyvpDyVklzXs0yz
fWmH7kpAvAnfdiKYZK7Blcf71LmC0iqGHpUVSbeheGiLTO3lbEjUUpw7VOg52RYfpHXNYyCb/Eip
W8ogsMt0xM5P2wy5VtaG6ejlG+nqKDsPk3RXAKcJu/Szqds83Sfz2Ujpg+spyGZuIY295NcJuFpY
hnz061vow7c9M2MIvx8P+CaTc+1tdwnhCeDdkMzU+anH4Dt+zQzEWCLXO1z0xzgDpXGcv5g2nbsM
ad2ElQ2dyQoQUYBM+h4hirJlCGPzZFh0cJHNQb2eWdur8Cjozr3harr0aPK5BkcY5jfnyXM1KBQ3
b2GSzpdpDCCbjSThTR6koquvks/RXvgQMX/f2npfM48oBaOIoTW8SEnH1o/aRMlnJA64KMaNsinr
+ca324wfy9Kk4XJmjdRR+hZPB/GcAYu8qRvvU/y/FntCRebFWi4y6wD42YvJGHF88Q8moOMD+75V
v5KGTawgTW/CBwlg5a/gbHZy81Jv/2uCp8e3o+6Cj346dDFyFo03ved1dxIAZuLtvKdiA6Utb6Np
9C8LD+LoaesPSq6m7uVQHYYH6ia2pNPZTM36Vq9GDlfEVmhyRafx59ZEyONyILRNCf8gr715x1p/
ZjHqrEdDIg3Q5NQnzxtV3l234idZA6pL8nkZ016OFxAtpeou27xG8l0Tczm84DXPjy/AygSpgZaY
h/HdvoTgymXDWlMx5B2ehcYwi0nYHDn+2GN6M8YkWm/ai4L0YdzG1zngJTWWpXqs8blwL+QfUKHU
+B864zUDjGJn7uts1DWyaHHbj8+DT0jzM9VhX/+c4eGiCzJxHLGbRsb9fQN8914NsX/Kt+fUxp/k
3nlh3pF1o9dJCTO/wWrq7XnUGBVf8XKaBBmYbF3/jPKRkD3Xyud36Yh3fdQt87m+G+M9fpEm6KHe
jZJhexyGAceFoF/nzzFlBq5rwrQvi1yXJyV2nmT9iIjy8vkMuv5Da06PF/6JM0YGeOAWFg3OS/pG
RswJ4sUifbMzXpNb5xldX1oc1bxcp0kdXhIUENXFnDaeykQyU+/Set72PR7SQVeqO4vwxNqRbXjv
fB3e9wFbsdekOEAKHmWCH8ALT2/Per6Mzfyu8yZ2XrAkJOhh3XGszkPKI3JdJCd+5UVpovwiRIXL
J31Q5Mv8eGbfJ7Cd79NQbY/x5LXqjiVNH94oPC6Ca4QgWB6xAd71x5hr0OfM3jyyLW5QstJG52Ma
D/oBaS3s7iF0I0F+JANvr6pLNpEdEfL/GQKUfQPG73jDRCSTHGjnr0Gr2U/KdP0jGMk4vBuT5sRM
aHzh5zFp0mLXfocNEQQ9oNcODpxmABesTjY/ojW9rlFn7oaB6AueQ0QBuM9wUQu/NfteRqRVBRV4
OpqT8DaFPsmYf7zl/T5lIT/7jAEOlwkgnjAv23c4RphMohI3N7u3ZSfAAR1LzoInscm4StRDGwSP
u98VNJm+8M1brwFpm8LAoaeAS/nDmUwHUnld6hULXN0K3q8sF8pbWeaDo3fba/CvsDrL5JGl8qM5
JoP1fP+RcL5cQWyMinjtto/JWqtCt0B2o/x/0jmD95/BtE1rLD903+9AtAsyuAJ97CLcIDys8Nja
hucj9bAe1pplET5uDg2Fn0X+8egf/Oa3+yNbJ3IB9n6Hf2ov8iXpmvyYyRsZm68YxviiARUtkcj6
ISJ+XsJwKyBr5UV/tC/wI2kunsGLcgqjMxwAdnkVu7gdPdd5zciSk9FgWzH+E+nTt+ZI7sIRWsGG
QuJDk3TIktrc+kizhzGSj7XYtyKOj3dymMbu2uze12jHhtDV3f2yno9+zVXG/flZbV16N8fpdKm3
+KVr1je8w3NxPmAMqVQLIkHtuSbpA66c5+sOACz7viosQYO3wAIr4BNOWyEN56sI4y5Ld7HmgRRe
Ho36fZ3wpAwWDia6Iu8iFJGAVSLzUARj1pkpa0eCf5MMqEJYaehfJI26CsmKuM78DTUmHZLO2TRI
+gS/+gQ7TV3gD+JDccLTU2Rjcs5PAffjly2ul7pgaxN8bFRojkKvEg89ftB27YNPfYrcwWr84w3s
b5JiIwMXN55K0eX4+/wgp15f+9cEman9jqjQf4yJJ1QWcZQZZvuk0r/UQYdibEMvrVJZx5/Hvqd7
Fh7L/gU+kTG5sknXnzcptxlnPpT83bEgSnfMzAn0ZD425zPS9vS8pGDW5v0xBJ9hD6OmbGqb6XMy
av4ycbzj3fe9weiYDjGFcNIJTL6b9sQGgkTZm9jb5fF+Ghgf7hIOWNN1CjiB4rr3lugy+lMfFakc
ONROw1a/mWk9m5sMo+5bfy7dq2JdRAOEyALTKhjnY8Nr4cFMwReJvkYol5HvQtb4f80JzOWehSLS
ZMGIZCtypJv+QmSvDQ5VaSPLph6HT2o5ovGrWpLtZYmhWsqmOISSf8KJGC+R2+BHBaDgQfq0il6p
S2AkOHXdcMiuTOBv9oH4Ud1dRiUwIbVJURrOmwUWqsIk09tl2/iJo8m0dDBG2s3wNOqRt3lvhtDH
wtKSJUOGlc5XNg+nn00dP3SOelb/rQbqv/uggZuY304zIfo6EjOLa+vXOBsiwRwD8LUHKPTEXzEs
13UM2yJShJQ4NAfsKHAVfADmbYb+2ffvwN6Yk3sQ2gOcx+h5TheJdeYzyrvO/Sc9asg91aq95TaN
oGcXKPls+bsO7qRhpcM0qjEUbRxm6+oLkQO402NdifmebfiesqSgYQNguneo7KO8bcd33rAP7VuA
poemoDjy+tmigIV6wr0FzuzRfEbpBWfrJ7AWG1Q1kRRb6bkex1mYRMT37R5RcZf6fIG+Jk6MgAxw
TutsbU/9YTfp9D3SgOLdJHT0Xh63sKrPo05sL8pLRZAJcAaeh8MDhnPQseQlGP44lcQ7iiiKdcHZ
PfNUOt0vrfIuHTby75EJ6cdZe91dnDBcKNphv8NS6Is3NFyiNeu6dY/umOBthCvACnB3dJ4v3Urn
T7jVpUkmx6kO8ykgZVBzcfG6rV+K1fsv6r5sN3Iky/JXEvnOLNJoRhqBrgKGi9N3d0muJfRCSBEK
LsbNuBuf+jfm9+ZL5rgyujLDSyrvKmCAaSCBTKXkJJ00Xrv33HPP4ZKGJtWmyasGakw3nZF1yjOr
fPAR6/jT3IsYet5wJS7xjtXlk6bbfAqKHLnAViLyzgeBdNXtYbq4iK2y0l/1rjVnD8VOVoadpkQV
zI4R3VJOnTSYNW0w1vZEqbOJ6l6d4DyZfAfPY4i8VlZlGkqkWxn6SaM0/Jnm224oRnLIxTkxKuG6
Pi6hlVh9c0hGraMd0TmoVdnaHrp/ywmSnpPbwnOzcmON7lgzO6gQYRxTwsokVi2ANmpSv7dopHtJ
KgTyMdtkNzKttVvRDAl2ok7YN3y0k/4ws7ZujqOhitdyLCcCjYIq0VyVEGxPbWs2EIOuZ7JnZTIc
01bUC5GP6VOSqUk+xYZVDZ4ZY8zMdLim+XgBMAQe5e05wivZOIj2vGu8aR6bNBzFTNYD79IM6nUz
nby2Qi2sQ2Apf0JSl1tuSUkGA3tcyN3sONkbS5LxBnC5eZ/abKyCZO6SVQsDXCRJnaVyvJCWpq9T
MH/8bDKGILa7ZJmgU+cm00yyhV72U7wRQztF+7TRo3s5sAO8sqlbEQxNkqRLAlszRtMbU1D4Asuc
UrFpa3OEclpudtDZixSmXKLaSYJuolG27zNz1kLYouhbwpvxMR5NbVdqNu1808orQAgYSbKXc4O6
IjCkaTa7uCXJ65SViXB1ZLJj0DCj5xvLKOylckQONhUZJPrchpXUQc2k9qCEQV2ACLZXcpaHvVnI
M83maz3oe9rX8PHQuDUjp8htzS9tw4zCKJZt5g7R7Nw4Yz6/VKyK1sYYDXuRoBJ0nakwsh3HHq5e
4T6rhmBW2APDrhzq5WTM8XNd9qoK5GiX2G2SqR4WZWzo9QGYHIrygSA9hPto9A01dH4n2g5M23S2
lpIPw12DYLkiyoytjT51qTgCxi/eIl440qsT1flETsXaZDHyG9E0+86JoJIGMWCEsdqh5pMEb4u6
BKqJcyCnudp3ddZFQcxG+2DAVbVbxlGHsrRQOvuKN/sM1ui20m4bOeU9Clqn3pb5VC8Z6elTCz5m
gfzKGcagMKoGqwqbYuaKNnVWFmRUqasyu9K8yZED2USCRY4v7fK8JeTpnZFWezFQ0xdiXmezkm7G
av0W/oDzttanod8Rk0+nGXuFDPJoxIh5A1GVQBqVba3qfprIuox6+5S0sC3DTU8K4cFZx3jGXaPm
OjVFOeug9ktStog6rZr8eJTD0aI24mhqaO1NkvAYjsNJ4WyqfHwD6dOaX1rMt7+VZICaL6W6cEWi
lDdpEIINx0gp3VU6pg9Lu9vo8xQwmhtpUBTJtItJtpzi4qiKlo4AJ4i9wuYPyhkUAvWSeRrmob6p
iBvLQc3tXWqQXniYOIKJiJEbrVzRgsPdgrd0vtXmsjfcPqfkBdx58WUgvUmXeoE9yRtMNslFpjAI
JXI4M0SKjLu2HxqkX6LSwp4B7/DGZpyTtQ5t6X6jWjRlPdoQUm81oXPc/DHRTyLWh3YP6pljLwh1
uLwDTbpqvWJURX/q0ir9jiZDV/nYggfAMFVc4ygzpncgAdmzbKtNuP/EnKwjq4oqX1Ryht8v7RvF
lgwMUuJGDgT13TE16CHjpGLegMC+06tofEnSvLBDW9Qg/SAKZVDZhmCj4WdxWtUL6Ba1X2gyocsL
0ztEmw4SCsKrqIGdD/5ueJfrPiHWsrbLQaxShXd8hVmU+s4WjsE2dZPmWNS0Sv2hpGXmFtjQEhep
fO2sldmTykWfp0eCqxd98sjPbrQ+9gzYujAF+7EFFQVt/aYpnHxhm2Wb7qu4ilD1kMGqg75LhtcO
cly6ZwwEfcYh4T33DJnyOyiWZZEnNYulW90EonFCEeColdmbyjiRGL7F3+wELP39yEXXrxmoVSSU
Q5w3R14Utfk2x6VIQqjwRd+HDha2GwPV+ow3VzTsYKQACPykSVPtGJMZckOukaARgTe95Q02UQPj
vX6vCpTTUwLN9QcYNNkQ+egI25tAN0nhaog69EhYqa/1MrMHf7RlYbq9jpuxyTAcY4YZcaRY0AJ3
8GEsREuCKZ4U9QcbriCeGLuifOo7heiGFpecDgbwwBd0QqRyIy702IN4ehf5UIEd7goTTld+FZUW
GDsjymkXm0jyaPUZ7K/6SANy0Hd9jWTXao16L2D7RvxotO30bip1rfY6xfXRq5t56o52n8mgKHuU
jShBCrGIeGo434EisTEo7ZxJdK2QaLst8Kj6FuzWoYaMJj6wyrluEeHGVZ8Mi8gGjvkkjTihhgv4
AsMdeMlM7SArDYG2aBMOeRStdFLl2rRoh61AkpVMrjUQEr3EpuMkrqNT0bgdvLBeEoH/RoaUsdEt
ihnfA44PzQtAbwtW9eiFdl6cNXhARWnPzXLECXK/mnQM7WXIpa0XvYIDzTKvWctunbEYo8CKscZd
ouzqqOd6J77yRoOeT51nceZnSk9sMAoIRj5av6DlRJ9bNmvOV3OoagAPg+yzAMxfDeVTITrq2VWr
O+6EVFz9e5zGy9ngzkxElkZVvWzhp7ksnYYfgJXRf7Mbczkf3Bi1UelFUy95p09+XorKncvkh2nL
X35Sq2n/9h/4+SsUvpo0TrqLH/92qgr88x/nz/z9b37+xN/Ct2r/Ury1l3/002dw3B/n9V+6l59+
CMou7dRN/9ao27e2z7v340NP5/yX/91f/vL2fpSTqt/++uvXqi+789EQEctff/xq9e2vvwKIPneA
/vLnM/z49fkr/PXXu7p56XL1y6rNX8pv7QeffXtpu7/+itLlN2qjeaED1oMF+JmrP779/hvjN8RR
AiATZopA1HG+smq65Pyh36hFIOar6wYHnHSmRbcVIuJff7V+M2FCjuOYVAfZC0jCr/91jcffe0y/
P5iPVYbe59o/aEVdupI0CTQKFe1t0C3XLSu/Ahv2CxIBJzVCrakAagC1Gw997Fyh151ZRh+d8IJ9
VGAwKSctmVazbgK0cELS6xIYXPqQqvr1T0/ix7f8s3bSe4/xo5NcNEz12BiTHPXFSvS340x9Wnb+
iPkLCB0Ew/QaAUoBcrJpzBkJReN1HUrM6BqV/b0N+dHZL5qquVXAuoQKDXYaY1gVAh00zatAiTDa
AvIqR53CwAOuCZ1IPG0qtuU1kdz3HuVHZ77ouaI7h7paQtlJ4zTkVdg16YpBJiGO1abXh+Mo7Y0t
LL/RpAfTMvfK7T73LT867UU/VlAZS7jwVCs1Bc6h3+eH7hFlP8ASYNpXTnLmBXx0jguek4ZkpWvn
KlrBD9CvqeODEx+q5hA7k99Xjp8A7bzydc5366NTXbRnUzXqDtSdp9Vo8XBWjptytBgi4rI4PebM
dHk0h9ti2PTlCTigX4DTceXU52/zj6fml4Po1qxNaIuM3Qq5cDjox260Q9bEmLfTUc1gv2pxR+lG
cggXWdccJhCBPjzpBRWDO5NW6fbcrQTR3bMzAQYHQ22goYNXhk4o1jDTm47X5H8/WaX8cnB9YLri
suN8VT/Vd+kbOqLj5KGgjh6bHbwz5qvr8rO7eRFrRNRk3BSmXDma7VbmqTBKAJjO+/KZEdEAwKC7
vzAy816/GuCMdyLlRw/xIvqwMdLUGDXVqltYtpc+GE/lrkp2yV0q+SI5lisCIzjbFbM3+MPXyFon
br4vdyCsTZs0cr9G2cZAFQ/4YSv2rPfah+zItJdhq7nowro8NnfypdpXt3kfoOgLZMjYTgscr0WP
al/dZNmq2/HaeMxl7k2PWjC4X7krCVAHlETLzly31HPgH5l+6W6H25bvjMDwqi3vPDtsV1mglmwF
n1m1mhaTTz0zWqiwWVdBpy+Abq7KZVMuovZrsmv27TIt1t2y2Tu3Fo4IYpk7nYpbbdEf5FHa8HS8
odFr9mhu45CjdbeMN9USQ8BGMKNb9Q3NwATqGf7wSikCxl5bjyDQhE1Yhna2wejZFdLep2vuIiYb
YwG5G02RFXV0pMyOP9J0iawaUldDdrQr7huR6UNW04XrvZ/q6krYepcC+mgxXIRkzRylFJNOVv35
9dWJaxuO3zDUc+Q5gWdWdQbamucULfcIYWXo6mORklBFzO2uvuH2Z2/CZYS2JgRPMkQrTje6WQE+
x2QcdK1GJ1u3czQDVXZBHHjMR30TgVcRVCyGcy8q7bb1GZAkt60NPTjXodMwos8OzLT1Sarr7qRG
FMoxjKlkKm/RvmpiR7h9TIb1yI10UdA0kGnjY0/sfUnyg6YBChg1GAeSztgWY4/uG4BX1g6Z23Av
y+NHW6VYbOo+i40VFKaTBTMN0xt69SUtkwOs37ysy0GkiOlxMthOlcyHdqlcmIXtcjn7MAuDqGux
TwbQC7LCL9Lkrkowz2O0DFVdsdTR6l6ojPaY+2f7siIHpxy9rn6N+bNxzeL0kzSEXyovANp0kMHX
0SpKl5l8cpz4lWu6P6X90cYkWjIHnVXfKr7jM7o+eOKIw1c2sc9i+sUe1kP0b2CijFZGJF8T0/Bh
6+enJlKAyPbT2N5UWIpdY14Zsfnsq16KNdCGg1WuF9FKliG+GossF0YD77umW1W3yaDcNr2FGArC
e7y0bfvK9/wkgeWXQg6zOZFiirVoZdHqWILFVtbczQHbJzX3naze0HkzsJuyur2yRX+cHfBLeQdq
onVvsiZbl6vacdZ529xrwHHPDzWr4kBou6HJj8zATm2RzRyvnSsT8h9nQPxS/EFpkBpraysDKu1s
JCVggwyb1tGQCahNjZ/PadCVL/lxRscv1SAqfcw5/OXIqlL6MYn0NWcnCrS7j9t79OWRGaVuDVYL
SfJrqc85FH0QKC81Iqa5bUrTdIzVEHUbLZ3daLzl6EthFi8AIWmTIhpGyj5ESG0ZLkUo+1qQJu/e
Lh+d/CJK01ZZQFKR8k3DRowOzKrqBcfmkFXgphqgWLhmpT/QHCFKiG4LcHxT5M6haDCm2uzLedrM
+bjKZfSlNqutSbw2EZCwTV1pZp7WLYm14O1CmGvZLqpqo2aEolA0C7QhEmOhdZGXgF2nyBJmYi5B
ZsCBgU/onSBoJXiycKKRU++VVnLeuL1khuXlrTlvxvqV5scaSWISDgNGjFclX8ZovJwx/aUN0eIp
qECxdbU0tJDQaWBORBslnkyyH4tNRJ8Yve3JyZkea/q9ow9FeWcMoTDDwQZgtoTU6tCudLbQjbAQ
QE1DYzpfNBqLzRRiAlMblkm8itmKJUs4z2ZAxLLCrSMjd7WabAeuUIgM2eTZpbbMTLDRmv4EVeyt
CanJPpr3sJLdONC4w/jZ0lIyiMnkmemwEL2zGmI/GeR+UuiRZ+YdJEHDHk4x+ryn/NG07uEwFsIP
e5nH2EPxunc13WQ5WyROGiZ8+mZgRNnm6s7JExCbTNAKS+NWtfyednvA7Cszt06wLd+VZvG1c5KN
DRqMQdFcht2Faq0AoJMfFyDDoG1uOFpgqPbrqPGFgywH9r3ojpcvs+6gJ5smNylXoZoVYg69L/Is
nGXppRgldbW2zN2M61s9EadM2lB9dln+lqQSfc3KbeVzG31P4yV47bnj55iVdRtz3CU9DzLWhHqF
HnpeonE9onsRo6ibHPSoSp+ByTCaZBVrdVCQ+Qi9CI+3A8x+x96NVcistUzzDa/5jZE0y7KbAtmb
viPToE68GTIHWkKWYBXd5VN5yIbBz9DGsQ19FTnV6NphNMnzrTmgpjx14tEUCvi7gZrA7jlSpexW
FOPXuqy8uAQbYK6hyQep/LrdWZBTVVmWgjcy7VXK3yiZ7vp6JwHmn1Eot8JwvGcX1m5QS6Kn6zGm
t2Kiu15Zd2Nsv4I2DF1cKCrqZJnk+UIxtu1cYamjFOAxSXYz6CM6WgKERms16n3IgFdg+nKpRdWK
UeJFNl9ayRH9l4AxtuGd3GS9CBLyRasjvL/TTRKjS410O8qG3KUifQH2t4gTIAJg7Zj6EyKrK2y0
tNKjYaXX9snPotxFIgZOXwO1KwiWSwUt6mnJ5eDnWhOkCffZudz8XgDxhmVm2Fug9l6rnt8HUj8K
cBflsx3lM7Vbc1hx0OyjONrFHV7wYlhUmb43e4b1nHu07cDJBImiAkviDhRGP0bCp1t3EpOh3Oae
HUu/zi1wczAV2fXQ/O2CoZBeFS0zkMdjA5CseXY/zjxhC5eWp7b8ouvIdr6lIwmciC1Gg2KPBAeG
a+GZeDcgRZv6NuiJgpzATTwc6/JW2L2LJopnn4rxmnrI+wjNR7fgIiXCDDC0uodYrExQv0i5ifJ1
Tk6l/gU7jMtQdfKph6I5uusxJBvUsXWY5yBnRdcWeg038B7SSw9itm5p1dj8Ut8h5haZ276QVnAD
puiVzffdfvGDC71U2QFCmMyUCSjmKnOVYBO2tc7X4zEsm6eO3urOvpmFZ2OUTJCbhhhbXhagmHRb
qOwvitH2GlAf+/qYkt2QbEYsMrLJYcsO5mzQJ42XC6/v0QPMn8wOy+21l+Df5VHYwuRCwH9mggxA
i05oLErfiuCNgle8HRJ/PpOKJLhSWgAONGghmXuOGLI6FXGQOrNXmK2rm1/z4vu5BGAW6KdoWbeT
QOvXdg2F1hOYLrzRoac/4Ba+aOOzEcORj2xrxsDfVDcdaLpE6C5pbkS3ypMVyQ6U5K41C8BnWIUg
X8IqY1s9TnW3qAhfcLAcMaJ/ZhB6KsOgCg4PE2e4kudBXFhgu30pO90t7BPF7n1mxyHo9nCM++ep
0ruyxkdP6wI90ewyNkULd4NsyzMjrNAqDXNiHVVXhbFo3VasWHfXZw/xCMbP9EUmN6wYvHhEKW31
wYxeF1wXTqBhL3i+yUDZBI2uyd6LrPVoqzsG/Z9JJl7cNDszEkEvILUGYq5yojATzcER5TaDehlC
n1tYBD6hEYiRg59w5ZsK8AHQzrETXiniQA7zksK0ObMYKAPFGnzEpSDSzwrsq6wMZlkFWRrDjST2
0d11Qfdx//l9enfq+ug+XUy0Yv4eZq5tBBZ8/iWC75iQ1g6b90YHPZvG3RJ8rL1MnRs0xL/VWnrq
9TCx9R3BgwNxYG82cjVY8sZoVhTLPFPaYYbdNChQ96B4PZKiXYESh24iQe+x8ixHeKw8F9FDjJrk
i9U2W8gubLhWLU0CAZb8pXdKz8FeOsfCn5QW8kwPEqxGVWoHLZeHerRWoLf4iWw8CQNTQz3TCmjf
3LjDVAVWN+1qG4MUab2E9EQIZZRAx7+lbgVDY4V60vvZgzxPHp0r5uouysDhbdC3BaMKtimzLkLB
QEcFET6KrgWP9yGkj27zBeZVxQRNAzNL1qm0fO40yNPbmx4AJgcLSXWHScP/znlYx8yXrXNfRKaL
nAtSMd1RKie8Diu+T/1+dCkXONishogCAtBWHCImCF7mRleHVlUG4EwFrjsGQ8w83+b2eEL6vTLn
O5i9CL5hYPPggYBN293AOB7M35lQ3VPqUeX3c5dh9AOwwli8Fv28Aqy/Jo4LHg9yUN7dzuDmr02Z
ucRZjmx11br1swr3UjPLrimzuxHuxDKiwMaSJxOIVm35nYHhDH/IrE3ZxQ9ENzfVtLFMzZ+7/lr3
7tOTX9QnYpYGJMAGtGkACCuD+LLkm6p2XgrabxJJ3FING1PFwfkxOlm+weCHq9Ef/b2f2ns/NVQ+
qQcvDfLy0rA00sT2KivsAwipG1MyP+rFMcqA8VdAK8/Y1ciOc5U9/POA8QmC8Q5l/UlhtxGaoxsT
PGcNlLUlmkWcH891/Rk5yZGagHbh5uyKX/GnN/giOdBTHVNC8AKGc5y8txCbYRm5qNk3kjgbxk9F
WvsVs32aNEeNqY2dYKgCddA//6qfVPaXMl6DLA3HxFTWCiNZ/lhY4dzvlcV8uMNgN4hCAlLgPz/T
J+pV/FLUiwyzAi8NdaJUBzDJ/IwX9zq+4/nOgjwQNt9byb3JyLBVtqZfphb2AaSmmXllH/gMib3U
/gL3tOlMc+Yrgd0SHAp0303PEMDKcT8l7nHXGSHJuTci9RC4rCvf/BMI9FIWLM8Hoxmp4qvWAVXF
fjq/uzJ6aImNBGfeGLj1Vqn5Uy2Osrp6vz97tBcxEMxiShk6uLBv6SsPOGBbPnAFYAADDa4Girdl
LKHvPKD9kPXxuuT0ZoqfMGLzDK3FYww82myoH0fXmlufvFX/YAYozbTHtJ2zqnPyEg1x0FK2SXUW
gkmMpF/fNJraGBG7tt4+CRyXElbShF5YNdTOClNrr5CrA5G0WcvxPV5xMwlIyvyqekxRDP+bz/mi
wgIDPGYaxwpneHNSqvuE1b45PkUx9+H7cRwVwOL6SdqhrsX/Xqy6lLsqkp7BKM7RkLEPm3hmmwzd
sh5v8DksQv5mo6NZaWDXvfIdP7urF9GqZyTPG0G1VQzo7xwwKryn02xi91YbKLW4ETXx/ho+Y9Hv
5/xBtTj+vm9fcDoufvzvUDx26demaqvv3f8Ajgc0kSGFhTfkc5bHoe2wTH+5AwW56l7KX/7yx3/+
Tvz4M+/j78f7wfyg1m8OAYHDIDZF8XYWuf/B/MBvGGd4/23bAN/6LCDzg/lBzd84dygsog0DQ2Tk
HK5+MD/wK+Q8usM5taiJT9v/CvPjEvNEMsgoTFZhRk8ZBjH1f5CaIVFexSXGNTRpPFJF1k1S3mSN
gTouL/yMmRtY7y5wnA0RkR20efVGlbqLePUAEvzOKLTUy1pgfdoOQlu30Tws4q72xnLEpFf6IKrZ
8mQ9ZQsrypYMWGAwVD2alVUM0E/dqUaAAlw+oKe9sqV65hXbYLTspNIMKBsmd11nNn3qsNZ1qupt
wGSSi4mB3GWdczIz467QZJBa2nKIeYv6tDmPDljfEc8PcD7dTuCOQn7lVNnaCdbzGNZCi4CnS9mf
JzM1CIUXXwoUwVDNRXVvVpGbQMnfK0T11hCMztVweHa7EZ0iWkIPmaW2dHX0ZjFQ2XlDpZ7Bkcdn
JvFFQzKL4Zai9mOVvgILuaM2/rgx2OAx7KXjgPozNqsHPuoY5en54bzDtsxIXEHeB/uX4JYuxsJ+
aI0p9hIHvlCA6BaURkunxqHaBv4LIx3vMBl+Ftgga0dF38mITjCmPFwN6pOu4+DeTmfBvYLA8olX
OipkDPXrDRJnIUBnlZ02hFBfvyF2x8DTfme/P+CzQLo5ON6WjcNW5iLnYGizDv+bU3ufVEMRRCnq
JZ5J6YFf+5ZBkdV1NDSZMeuSuzZNDHeKMWGSN3gScysfsnh+HM0oULp2ACi4geklFCpmeauN+ldW
1WfMhUrXIAZzy7a5NXrrpDv9XkO3YVRvwHSPaZx+KQ1x5veXbyB85gCGFpnDztzI4m0umtjXOa3O
JVWHvk92Hsaqc69uM2c5ZerRycytyqZn1sewYLP3oKA7LjO1733ShpAOuIPNLEBY1dZ+3mppAMrq
kmplhKHRHHlPpAUsk7fS0JbGoD8OuXwQBioNu3oAjfAmmvudIuWtUfHUG6viIZrVHXHyGFPN8x1m
SjH3UJmY3upyDxK70Xmm0oEHIsDWgbCngYOxTKJoqQPWZAndOgQAZNSWNeb1mjdh4Ak3ZKMl4mZw
ogBgumebyRJ8jDWcoN4GLpaCGwHPip2Rnh9BxG8mOpQuH5rAbqMAJl3MzYCbD7YMLWlAYGAcgP5E
BxM1mYd37IuWdSEuz52Y+k6MNhyIttSzfKmD+Ji22Zeo1p/Hvg44UJp+zG8MNeXeOOaoL3rnJEf6
1akNwOdsVXfF+6Vhph2wmvZdJHRt5/aq1nBz6Ghs4aj4qnR2Mkxjo4Yi9ueRrnNdLB2zvm3FdKdL
bcmyYqk4VoVGk9dEq291Mj1XI/8+oC4fpbmGC9QmU/NzVlkrwdTzWBZvU002I0PV96cg/2Ov+6ne
OScLf5SuP2IjY4RTgh3CNmz8/k9FCLh3KYvHab4vQcT1I1k/ZQYsIniJiZg6/jpOgF5sazFH5Tbu
2qesGHzA9IsrV/Fzq/H3q2CwSnCYYQPIvqy+MJUAEkHT6LiKog7MONLcWjDIR2pol+RbJ6/usrp4
LuCBVatoXTXmDYnT7x2M49+v5F/a/D/d2X8ifH76V+dz/Z0X+v8HxxMVwuc7//9q+teXP+/u+Ovf
93XNcn7jFsMMo0UuNnbN1n/TLVPnNrVM0+bOec//L04n+c0i0PdyLK7jcdocB/yxsxvkN2qAOA0V
ewd7A0NO8i9wOt+d1f5YvLgsCzmHxU1kDziaealUrHGMjtmasP1yNIobpo/CciEiDljEZMmqACcG
BWdanLANxms4C/RzyAq79GptFqe0rYc19AYgUYgpXwjboEpJMTp9qNOs7n0wXNm6qaIUE5qZfUtG
Xt4NvOXVAlpt0e+v4f+DZXcY3pqub95+2b3U7S+Lvvz2guGK8n9AEmrrHFReLJPPl+LuJX9RL79s
4HWc/5///N+tOP8UNurl2wsS0uXLa1W8pB8Rkf9+7D8SUmSWjCB5hEI0aMd/JKQMS5oaUOTGgqGm
jXL1j4TUYjojeK7U0NHlQ6j8IyE1LR1HtDlxGD/bO/wLy/bnytR2CNSCKZiPtkUgTwY5hp9DLkbM
mpyUenNvRSC2SX1TUMuvW8uv9N7HhxeiqMOsusa7Ny6gn99PDHcUC8GeQsvxUjburDMku87s7jEB
FjQYQ+4ovU8dEWg5EiHdKAKoJUtoJAw78F0HCFzAYKtqIYVbmMxDghqOpfBb2q7pZC1IUjxjFitI
AA9jBOo2w1uUZ70f6/VqlPVxrF6NgmHevfSsmN0UuThV9WsCloAliy10fYK2sE6ZGnaOhX3NQRNY
TNXKgmVlN0+hmVlf7K5IXIwcnSCzarum1DEIN2YYtq9Dvc33znyWSUhfzJj1q6HhJ2h9BHFTfwFG
eU8psETZ+XmafkuQ7YgkvrGa6XaA7ykEOGrHyxq+H3P7BA+q2/MhUSGthhGX0mrjSmA8YXQGmCKS
KFlQkMY1QBRTh5sl2sW58p16bZ0B3ekQnAJ0b7alHn1V9dCsMLq5LLXsWwLhi4UQqJTtsX6Cp1NQ
m/PzpJCUtomWgLqgLcg8BMQCPRPknoliis6GLLDXUWvfS+DoZSPA2xM+9m5IAwDwtvN2XQPYKWmx
NbgWYJYCWh0qwGDsFRzp3ajoj+j6vlyIboPNz5D+WsS5gGRlK4t+MrTmXuetr8M+PDmPZUsFshu7
URHG90xrPJAsPQ1WvEmcPKANRE1ye58i++uS+g7aFwupJiSFafsU59ND3uF+VXWYwCIOvTw/m6Mg
MQafpRTD4+Rm7uowjZyVAqziYkpsX1ryWEUTHPBQgiR47Jm1BTfpCcZkgDwi0HWmjSxLTxszKETh
6cxYxQDIfWiWgBpq9Lc6Oy9wyBSkGHF3c2gZ5DnAoATE3yR/ttE6EjnbyhZZ46AVz+NQYBidoVKw
z4NR9ZecwZhiEHubsGVvxjeOVRwLYm+zfDrE5nSopbxz4H+T59oGghT3SYr+i0PuhyZeGEiKVVQc
bbwmU0L3gjQLm067If5KbWhXFMUxrnGt0ILJHeFLAyvE6BYmbAt52a+xQLfJHF0RXjTe3dUuH+z/
5e68luS21iz9KvMC0MCby4FH2rJ0NwiSVZXw3j99fyClI1J9dDTqiO6YM1GhULEqKxPY2Pv3ay1J
ARGv0QjCa/7hwU4APssKVufnTrSeGt16ysTCo2Xir2P3oRMrUltpuaaL5jVDdh5mmsFd/RBPQa1W
0EYt1wyClq7NTqlpeWJ98+FqgVJAPjfgy+aqudNj4UldRzctjFMDHBnuKxf5y9wWpOXYtW2kLVqg
GtO5XODmIXuEbMDrm+F9jCXs49JJFDWoOG+ZsR7TfHIaHTYhxM8Z6XeVLvsSJ8VpnnS6XElGp2B+
h7K728AclAIVr9PS06ECyYfBJ88LAMH6MukmWEx/GifSQ6Coy770zR3N+RA2g3NjTc4CP2cl5vDK
1FE9VAxL9uebMl1LhT4X7VwEzCk9bWSsPaQD87m05KBqks0ZpBLZKQZex4xSn3VJ2nfQNF3juQnr
/AX9JHuDMEVYDPDGXzuZW5DhEOq6w9iDhoKMMSP33HP6qFGw/LFw94MT/SdB/h/mtL+fZIkJUgl3
Q4z/R0pMAnhY09Kmf2atz+OASbkhmrNqTq9WYUuh3Jq10Ixv94URM2tleULWgKQfXUCbjKgUHjMw
H9Ws9Cw1hVyrqMNmIydQOh/UfxjrqtPP+cUsR3epx/e9yQC4ojy3cfp1PyUy55bKhd/pkxOvO97X
vHTWX8kjEUj8lMjgGGWFMhMAJMBCOi76p0RGLeTW0PNteIYYrYWPpAlmeXTXbs5plGd/YRv/MOz8
fUUVAmNiX+Jj44+EunBBKUIz40rVejhoZe0btuEqFIUMVHpb7RmWLxJA7dSBMFrg2hXHcrKlCbou
I66+5yx/2rP6VmL+8TxT39pv2JQAWYnU2PaA48ccTmP4QJmn+XkmG9+yNhIsOki7U20rnQk13Wka
ogyQp52hhlPThPOgwdKr+YgMuGI+unqtX7JBuQwFHnWJD3B1nOqk/bBU1V1W3Y4tFhU4LJrPQK2n
+k6TrbtU696r2+04tRojRPJzKUwP+sBtVuv4HnD3RRGWd12hnLpW92/Z7aUs22CiKWuu41ksNFfJ
09cery3ry7XP+BBCoJIoO1+7yW5va2evRts7cNG+k3gNVK7Nx1up3Ku8wIYDz6tl4akX9dOiJMem
KOe/eMj7jvl5WXVZNRVRobRJifJbA/qHZUVfBIrahGXVBSWksxIoxa8qxv8Ncf+/U7ppyJbFsv1g
pHbY4k+gwqe0rDvh9NoPrz+mnv/4y1/jeNn4RVEpEBumxuCzvtcFfi0sy+ovokqQ/g1PCBL39zhe
MAEOYuaQb5ANUYMd5Pf8U7B2uKGmiGBZJJEk9O9F8sARf9ojuklJmbMna7K0Z8HaH/siqqxysJWm
OY5UJN+blQoGN9Wr5a0oRr0gfGOeQhTVakVLcbWA9iIOvggNc6QNVcy0gR+vyczciw0kvre6S96L
8abgMMbe8iuYNT4sc5y8zCoDNFYug/GG34QZRj3JPIj2iwpGgmLCBZVJcjdkXXxI4TFpKYbKu0J7
tZ2rEQQziPY+uasNg+GYytC/6llcXkZhlJ1SVXOP2lDhy2PnzHC12YWqdveagsySuNAEmccRkY0x
EZ4qS6k/azNXEddJw6vRQa6dVqlL0FPgjztwxHHceUx1bdd53fQXoNzm67dr6WMjjxn71BLTY/a6
cYpE3O5XiJqdZZnS+9pohae2X8SIwC3nXU1IDLz4BrGc3ZXQe2lUhM8GXIGQhhnLxB1OyYs4Stxc
jUiZUwLo+KA0es44GwCXPofEEKavvt32euw5g6wPBqssX/1saR3Ia+UbNIWp/LDlnX669UP5NJRy
8zGFp+OjtEhL7ZijsC4OPA+VBidVA2GbOscHK4NdalNvKjwBWjV6QC5Ft7nxEM01tWy9qZdDlo4M
gaKt0r6X5DoGZCLHT8NilKA06cSHK5MGVIUn8oNYbPMHbZpzxYYzT30XT2VyN+dyAU6sUyAdIGDs
4aYytU9waxlhDxfqXbJM/ZMkxcL7Kc5BG2y9FeXTrfJiKi+RaJXxwegX2ZEpNzeDvn3S6Pi/pGum
gfVOlf4KMZwvwuPwUQQKd1nmZCP4U+erUZkmD3sTGOw2yztVrJMXM99nFMRZ/qiKUn63QKD1cR5z
BfqgdZCdGymJS0a9Hm/xtzHVyQdXk1yWNDPPUC/VH5bbIH5ok2R9TplXuxOnJAEHw0vUXM3fTRtV
8jEWBc809tItdXyvniWBOKuUGcUzzUAt1i5qs21yVkHPPWvppmdc05VCTe+uxHBeCkHq52SCNa1I
YnhiQDBsYd9zHipLh/arzSFckyBK/6hbNDlEkFJnDZ7OuxKR4E8bw+jB3MFVIQ+cTWbCmMiHkvBM
wJ+flaJL7wvYTw8rTGS2tA1poCYM5Q2aQtCuj9rxlg5V0JcAzQoLvh4xq0R3Lni/CfaWRx3Uu7/K
I0CDEdHTRIaqsEwLkSSu+2DRK3fSzVrPiryWb4VVLRcd2fVzTLDzEiPvEOj5Mjl9lolhmqf5uVhz
IopVUd8VawqqfxP0wp+LAWJSaCEgMEhu3di6JWKXjK73DJ1JHFMpnkAV5TNzkbJxW0zQKoNxR+k3
a1ywvOqL1cpsYblh6zBj5VaLJDKwW8MNVq5nfRtEL57RDuiowvcVk+sPYOe9rK/80qC8X/ZOBvbl
lrhDUQbWwnxmUbhTw9vCBnc09RdDuua3QEtgoJtQldYBOKTHbPss0KKRSCVh1MkeMgU88VPPUHkd
P2upoyuE1TnpWVgRPmdb6lgxedpd1X2uludWqbyljOT6mi1f1iIJIfPJ0uPUbPZoSe4030/y0Uov
kI0tmKUG9N6pylKPGUv4hv3ultN763wmW2H8vY4NOAX/tk4Imo7TpW5qMLdeGjuZlkZ56UPBUMlH
w+gfbl8aI5TGcKgfoPyr6tnJyVlpoIl3eaVBYgeJpR9bX005zDDOI3y1TKWq4KRS7uw22rX0OW5T
vzNWmmAGjG9HM3mP9o1SfJKUJYhhBW2mCAEie4uBgekwT8IjGozq+LJk/dPA7BPuzy+nxc5m7TC1
yjEvdKgvJbAVD6n2tiDjmRLAy2glOe2DmR/UpB4/dYalgiMSBpmBcBnSxXkWw8ZMBsAGceOhyOgU
2uQibn9QTOkkTCWko3XnVCp6lUouPCVQ/kw3RbUXuoAtFGcVqGTIpjxqHmjVd0+wd3h9q99rMmzk
0tB/lQ34qzb1sqXr+3kYzkWnv4N7jA5+tXywtOk0Fpvb4/LkbG5dM1XPRtFAnKEQ5KWy8gap5Aex
kr8qCdPy2kOlmx9zzaodQXlqGKVVUvNdm36GO9Xu2zMWxCEtbN1qHK9r3Nt6dd5X0ZgHW4P5CtBz
KM/tsd1ghhl6krISflIZ4HoF/25xnQSo6BiWNuMS8RDJgQLX1QRsMF4rmQ16gZEEkmAJi/a1Qb5p
qr7AIOsvKEHeBO3QzODerc1GHASPftCkiE2yjUE+lZdU+tKkqVsM8ddYyE9NxeDiUL8k2uqthe5t
85eUniIEoYZchUv5uN2gHD6q6hcYIj1de1jToF4RdzE/rloaSACKRwCdQOwsimJLt560ba4Al8rc
mSGvnbeVqcYpouihtSBlzDJlzTMFdgm1vbRWed/BzRqb62WgFZrK2TnbrC8yQizt+LEU0xb4pBDO
EmROIA1l+N+Nx2IEtwPYtTxA3JfXbtpXzmp+UYwnEK4yVUtTOdWzP2Vfu645peV1Up4qSK4SOFg+
lHD5xDcP6mm7L2/XdjyY8YldiFhVVH6BMtHpTOYNIcB6SwzJroXG7eaD3j2M+zi35RdKFpEF0WE2
X7RB8wGLQZEZSdm7UvtwE21mISuTAWGrPBrxY6qcBgGuFsWXDLe/kSt0zIs4glaLn6xMXD+Wenwd
AYpq1amJaawOnra9Tztbrt1Bap1kveusYDM9QweJv9wC46Z5KiUfEWe1z3mT6+apXUkfhNhbXoX4
bayjLX5rh/d6E8nil3Y8ju1Tqr6be5eZ5GTqnCRhzJx6U+/WA/3DD8rzKt3lkPiNfUQyhMV8MhsX
Xi60F+kXA+0rxYe1eBrE+RNaRA2PTY1UnJs+BPP2auVHQXXL2t16aDZf4+zQjRVYLimUsweoFW38
EyCGoyy0p0wBB8wUZZp8lHPN3htsJdedeZPm4t1UsAmaODoKZRhYE2TrozKDYfQINiO9vwzLYcJU
bdRPtoMOLnZOjrUWewPciU1xqcvzhsmlWiWOb/P4buIECX1Q1odu+oiihVSE80y/nE52jY4dbFMO
bB+OUITmUrpVV4DfMgJBuORwI6cZZMntQdRfk6VyRaaYTC62Xnvc2pPW3eU30wFcz/TF6iBQYpdZ
dYFhyCu6Uzov7jBRdmoBZzWzZ0xPGzzqYuNJRXK/0WA1gEuNXjqGZdPiq46UXZosGqXMr/ayjc82
q4Ck9Dn0fwwiwAowz9V7kQofQxVDyhwAYWFygzIacMTkAVh0GhYG7ksHvuFlvBYlHFvCvZ5/qrZ7
0nWvT/2dM0id34rmuVVDedNB9YaifpahQMo+bXnqjfpfVASkb3JBv+eu3/IScjBLEnU6dJb5x4oP
IxfNTZHqAuWzmB2bdXPhqqYpF25qtewtWkprQ217qK6dupawIhji9AkUs+Vo4qKf4FVs/ElXtLCu
pOkDqq5mgIzF+EHL0jlIhWHCSRXye5gxLs0sNk4n6PIj73xLsfaCyTCEVF+HMe3CoerVQzKLs6uM
rH/fZWDtp4xnahXTERXR1WUs9ZM5PHa1fGhKzuC2B2swI3bz4A+WfjGk8iXtl0cTdQCbINpeq9ZN
kBqFhl+B8pa1r43KgCkTKj7mUnb4oujcpjiEfxWj2kOeWq6+BdOU0LaAF96MfhuCUq+g1pbHbUbe
VKh9cYsM2Glv+yk/C+V41hmCXz+t4rPcvMg5WoOSeR7Kh9taHtdO7e1C5knmFD+1ZvSwh5rF2Ume
ipjYv7kWRXVmpNhTqgmLF9z6GeYqihpWlUUWPkS36CxM1fPAkzCGG1jpFZNIDbx/2dKLogp3q/q5
TIaIo3ZfpMS04VhFQrK+l+bZ78s82DfTOOnBlFdhA93w2A7HzTQeJaZoig1y0gQPmD3VbW5PW/wp
qZujAgCwfdO3dxJ4LKN+jk1fNAhAUdn+3tP807KURHL+Q/3EpMlL9xcySzqlzIT9pz4XbGNd0Wnt
dMyM+b01wdWuNQUVsfET8eZ2ziGADrZqSb25vzXETlTEiTVE/9ao+fdSzt+qszz9NW3TnxZZfmzp
/zuRO1m035nr+FeVmMfXKv+cj791Vf+3m36u13Ggz3q/N5frH8sz/3i738oz6i+0SWkwyMZv032/
lWeUX76VRZHN2wcAfijPyBqzgpaImovGb3TqJv9os/IruCHYaTKFGZ3O/t9qs9LT/GkDCrJEE8Vk
gmXfmD8U7giEVANyfuWcRemxPfQX4C4hETVwVts8y4f9n+rFvOieAWDF7x1mwg7SY0dud43v0wt8
b151BowR4iL90suumLyD7KARcshO+eciqmpbgQJutZuIMdhj5t3cxdcdyY+d3JVd3dMPU5R7U6g6
I98vrhw0bv4QH2S4TJZj4qxOG7bH3lMdyEuOYPkjIcTBuiBHwi5avcEXA/XQBnmQuasn+HWoH5rH
20FxJTe/9JC12+NZcpuo8RufOu7ldplqW/IVdwhVVzjvSKzUNk/52Qjbi3wwrnrQXtZz4uqR6m6H
4pJGU9j4hLlB4TOFFxKOHer7+E64QCZ6sC71uQzbnfjESx3iqAh4liectQBC2cgEPAtL/jm5ktnE
oH0YvHuO7ygg2MsX2FIiEJBextsqfm+/Rl7vxv5TaluOFOhu6sle/KY7rKvfhPq3y1A9KeQd3DZg
lCyEDjbqfU+8i0/LgbA3oIHn9NzZGFRu4s9+G0G2HnRHpjQCZA8+dkdQS77i6K5yyE+GN/tGkEdS
MN9VIWLqwfxQ3if+Flj3IyR4ERw197NrOHlAIKvaecD4olMFqzs5qRPb2SE5ZAfTV96kQ36Xv8hf
rU9DWHMdcDza45Nzc2Z3sA1n8rRDf5p9/VpHqg/huZcHTSj6pZuE48m4j6/rCd5yV/RFFyphu3X1
a/YgnsqX7R2xGMHHjYoDgs2T011Et/PgXLxY5z7KH5vnymuj5Q1mXUeLDLfkTdK75DgFpJSBBoXN
4Ele7mdnOIddBBTBUY5uA6f4o3FnRGRsrHYaoOzgb/lddYBz2s2C1EU/PWwOjJK9Z5TbBYnIxZre
8DXle/xwqD6URyUaQxzZKjnmRX2Q7tiJQeylfuG1nBMIbx9exmPxLN2lXzg/vDK7B/IdpPiagxoI
fnrNH8kmTvKhOOnn+mg+ZGeDE9Cdsig5VAf12P+FgJdi/FyH/f2oU+r98ajPNeScet1K59WZPRCc
aOG4jQtYPhxtw264hs59e2P+zzc4lUXURJureoC3ncEVnoBk2b1Xfqbg5hSOaJMQ+7MnO6KT2+9S
N/WhI3WoonmWaaeh5HYRJ8zPQwliHTv7mnqGxy5yErd1kIbwDZ8CCs9bYZcPR/V2KAPoFPkabJR3
3DJAxexeO4Lh9mBqC25BGqSvMAmjD6j1Tv+6fSmfp3A4Apt7NjMbsbZgvTYh7TiHiuh0fBAcwxHe
qW7Hz4Yw/pj4elQc1Sh3Yrd+Nj/eznIkIeBxgv1fO+tXNmR0i+Sn7UF7YK7Znw7GGZLjWzQdbqfi
uF1iv/fVqxYo9R1sjF5sowdrS+cl0ByJ7b3s58GfHNOW+PkbpWHn88fC/go/kjdzFkga3N4TD3At
2y9vGX8/u5xJXhs78Nw4q400NkxIfaQd5lMWTkGGYTUvbTjAu6T5E2B6W3JnjxzTSX1oe9fQYj8K
x9t7dpzbOJ91W4xSZ3Mgz+LiXrDhJ4RsHPksHKvT5k/u6AG598ajdVc4Gv/KL5s/+KZnPoDuLAK4
sNh6cqC5FGVcmOq8wqschnEj4boe9s8tzuuX21W/2QwY3/jIzKv9xOMIRG1Ye2pAiOctbm43juxC
lOyQwzu617mzozrSMfdER7FTP/dne7Y7eKSQWmJTkV/Zo/12wyNMLlbfXtwq0lwouZgojjJehdLf
QxtmQMCNj5TV2H7ph453pzEWCXgggW2ccWuA0t34wYjA7NtyIIQNb5IcmuebOzo/OP5/0icmKvu5
5/X7OfrDTBI8qzktW1M8t55+3nBlZKoBQkNuG5ZUSXgmnbv5nWs63AFLOTrGKeFJ0L5ncWAwdgX3
EQCzP3oa36asxrvWhsvUK+2Xyqkcal524sTBxEoabhMUhzUkQ+YYwtTv70eWBMtd3E9mQDzr45qh
Asv8m4f2Anus84vZ3rfN7iT5hUtG7/Q414m/1gPJ7yLzEGOoOt/ElMdewREWP42HItrfEM1g9pjo
lJfFb/kuwWi2Xs/X6HVgZgN4xmzT2X/EDvq87+c+BLfDv8FaR/kDU7xRC9GIxZaQ+Zgsmp2Fm93f
vPWkKGOzDO73G8kIFBhpwRgkrukWLgz+XhbxV2cgX45ht+9G7k5m++jcDFvrwqLhxBUf68Wdczb8
+nP2xPuzrjAYO7Gne2Iw+BTpPcktvZQv3SGqOPB+LDd7Srgrnpmf9louaX3jsTiNywH8An/V7TG+
2clzf2zZO2qwuYDfncJFJSAqec6QWGA7F7/iccL46lo+rFgSrGiyYwb0K4hV2Oiu6E0uOmb26uwk
bfvv9jWDxYCHefOZUQ+ZvcIxamzk2Yb/itPIoYuYCPL3rVx7Fn8nuTUfUnEPJYRYJ8lG88WlLMrt
7KHS4ENAHWIJeHoru4UF4hWCvW+9OtwXr4q2D+Z5PqwsR89Vmzx74okgDpoTZPSHdt+orh4I1/1J
G+4aVtgAgw1887ug8DrnEVou7mFlw1XOG5UK2+JyE6wCYkvf1oLSCxfNDPi3RR64+Jz/RPyASEQD
OnNjw3I5oXwcAj3UwwGvnLqxZ4XCERt0FO7mELFn9vH+WSpR3n5Gbm7mJd82Jrok+JmOB9QEne4I
EWVDPk32DE7eviWqE7YpLPadjHUR2WIJxiP2uoDCh0vc4dBAc3pv+7B9SKI9S3UTqOfqsL9hgwxc
vcH+VgPkjwp2HjJafvsFwFjU+cys8JMkmEOBU7zv1PRiBlDx+UBF/DB25qMVwckT7Mdh4CWQ8dgK
FnjyoCpyE0JdTLQjhEk0fFUxw9Zpt1WQ4rOkMlt6v9XRTt2KFaWGwkcY7CqZtVw9VjTgSN2bz/O9
esGm8axLVzqX7r7eDRejOnlI+Ovybnbuwo6M1YsdYiSf+pldBUjN2LAu8JqV+6+xCGYw81zmC/V+
bInJpoSeJxo5CTG2CHlBZ8JRcC4Io8XAPGtfdY6veL8GJi6GnqXbfBaCGrMGYTzHv343cxxLwoAF
wzNjg022NKQSfLJlw37Okyoi4leHsC2MXTRkfIv7hN0AQ2B6llu7BHNOwSIPPgvrigflm20Tv+3w
xZewWLvn2U/r6ki7GUKXPuCkOgrxZ8Ot0/Q89XCJ4EcS1rR1JhuVLFv2JB/CiZk/++b1uJTplBBb
TDbFCTt/SF7qy77U7UHjQguWAevJ7xsPiURMQ/YUE2I31zJoCVQSV8E+kYUfN/1cXcv79XUJ90Bh
ILJJCVe6EMvBUY8DiZdZFwvJwiNZiQcbdZCfbwca0JkPwNOtDzSCDvnhdqiDYj1BeZlcGc079+f+
lZ6QTfUloOPjEARBVfFMwypIQ67Fpw7kMMfls8HsxJ2D1lnsFLLHyS5shkmJuhs/DZGX41VEI25G
SpHaSKgTFe1hl0B+Qrl2//IHW3wRnBs5g+U03h63NB4PyF/P42U5oRvnm+4AL6MVDARqC50Pu+ft
ZUgmUy+OlNixLk2oBEgeELLnjhg1R+0SP1GyHvhGfDSeW/2Z2rp+IhDz0EWGDiagjuJoga44ZAF2
yrJAy+bpT6hYqtFwjKP6mfVlo1DeuI5kIdVRvpsFFOHs9FmNZCI45ZP6Yj6pd2nA8vDa7PHG5egf
01eYUI76HcUjr/ApLaYQktNwdm73tEe9LiwDXCRh5h6HSputebdA8FrusyRSpGbN3XORTmHTV3Uh
3hzCnEhKC/iB3Tq9fUds+rn6DF/IsHr5KT3davKa0VeC2W88wrwQUmi1DVGgSCPrk6bZyCH0H+TH
mN4g+4Rv6ideTMy3P16Yi3yofzVIw9jJVJbcOtrzMOvbc7N4QybnPqvLUfhEeMoGFPpTHELmb9+e
KOXKUcoQRJD4tVO52UfEH9yvCw8x/jq7s794nxlOwih0tmmbnESu0XAMT7V1W2d39W7D3h341+ru
YShThbb6LWpk9I+PYFCvhE+JnIv0UnThZfahVOKnK/zvwxtVem9onbVGgYDLkb+WURp1XoK+lL+8
rX7nxXzcHt3CabmQfrV8QsH7yxxbk0/iKmyLQbdQuJd93Yd9kcsYiJOz3r69FA/FZb0Fql/j3Paw
jiAIsxazp5uQRPRseOx2zPrNz7zSZbqOzxJ9idc02AZ8Dg+Ovet8HhwFR8vFO/uhafj0hrB7D7pT
fw+29829HTbn+S0L9nh2X649BYHknsthJA4X3TjiewEbpdvTAeoZu8Nl7xc1OvwfAySz0BkGieic
REDmZxJ+h3fGLxrYf5DURNJ7VCccMwenRjKK5BIErPhU2mf7fbDopKFB5Q1c7OhuXEjj0MBy93AQ
GjBC3cwz/fapxvhbURHAivqNNRWMPq/E/TrLVeMG1NA6sI+e2oj1winRo3i3+TBwYpRNfC9NjMAM
G7INHGmw11+GINnNsLevMikARpmw4DTBRfrWEzEKPup9XubN+BYCF5s/4IIJpPwkQr7mkkV7jG0a
LKhsk4Go7sLNQGfpNa+k2niYPV0UiCr+dfzNnOI/rVihBvBzGks/Oi3XupHOBKlEmuXmVBSW8Ove
C3GKByneig+pFIcEgAdgEFnR6KQWROUIm5ZjASG8xdVB/kmgsrm3sLjb460lkna/ECQYOOpT1JKI
TO3tGj/H5/jcnawrirHeFAHepsJhEbH2DjUmgur5oFEz6t8VT6tHezyKifdmR8diM+a/F2rC8tCf
Cx/lp7DiP0bTd6dxHo56tFvE0Tcfpz1t4wqn98v7xb4zcEJl0D8zkXPtz9lj/7q7Aelp928lxZvc
00Iaf7iA/t44LvbXicMNePObqQLTyBcaSqTbE8dtwDpoIQiAjV+DVcAEF7wYpS4Gd4kzd79iut1R
wBpKrnkAMEvgS/3IbQaMNh0fFo/CEkW63aVsJJYzISqf71A5cVYfqWjyjH4PWv3dKTEO5c8uZoLX
7DFafL/4e3SjUWggarbld5u7xwZ7+U72Gr/HkO0LgS8NhED36dN9ux0o0QkKW8wUT4SOpKfinekd
Hirlvtc57nZNKWvCoqNdSySNJV8clK1GCkRgJx65dcwAkwHe9E643zhoaHd4iNiQ6mt47SnEMQcr
9lLxOBzkWamfESuZwUL80/l7HAnfCBHiHmOTLXAPtAscbbhad81ZfJ/dlxD+iIR62XnmeO9GBCqH
m+OUBGGNA/dWyhbs3H1PznzfkWodGf/xn4EEOGPU2TQ5sRHF/aI7yaHbDUi4p7Yk15zZmedIYG5z
AK97iDgS/+whnuK10C8DHD4UHswnzh4YLizcGOFasSUNVmMP6RrCMio5BHWNctqTEoPzmH2zXNix
U/y1uNzuZnfBJu0lBxDeWKqCePZfn1YGqP/ktP6BEKvMG8Q0E9M4x6/SFQ202qYMscd7z+LD9oj+
DLRk/ubugayJadxDS8mv7gB3UmUePmpR+oj84ZGq2v32tTjx8zfwBb4S4uM98wB1kZ9cY+rHe/QQ
30Ga8Uij7CgFymF7q6lvQkbmbJ5MlXP100gnMBxOJNCEMaTG0URITBLnd+F6LYg19LvuaDxvB+p7
bh/hNL38ULNF0lN56kkxzx9xjph+V7zkGLzN8+iZRvKd/HE4lCe8EAGtjC+L/ZEiZ0tpQg/7yLo3
b+78FdrbNmp9GNuP1rWIsO9YccrnVN6Uq3zpj0ZE6u3tCX4WWOG3R/A/1tbZP+j/NaimyiTrnyPk
Tunr12R4rfrhNf1JxkPa/+57W8b6hakoCdZ5TdSRGmNs9repWaZfDboxFmwIdIVps1D++Q39ZvxC
owiiBhXYpqx/g+D+hn4zfqFXwwSuLsmiLmp/j45hV/T4oS1oiOiN6CKIdegdQEap307VD92ZUZwt
XWQm3G7kskMYb+2P26Be6zwj34uH0b9phXJJtI6CkNpixZaN0fpqZbBTHPUnI1eoSjFoe97qXg1y
hgLl4fZFUNMPZnnD1mil6gB3uFp6Prs5DeNsyE8TjkJI8+59rs8WxICmHOUN1Wsza1aGP2CjA5ul
MTbfpnFLvFbWbwmzqehHTj0TGUXsME0FgQTqHmiuwrjQZAxo6oaGSt7NrHzTLNTruiu+mVPZu5mY
3AkCBX6kiOiNSDPyCsivM9tSJb4lVUiVtoBK1Xb8lfbmf+xI/Hgi/q06nTT5/vzYBONrV/Wv60/N
TP7i+4ER5F+kHXoONhI6EpnuAvHX90Ymv9L1XdMGfRqIjFRIRH4/MtYvNLdBHqv0t7V90PwfnUyV
k4aojcxfWeBuZO3v4EWlvYnx+zAH541TC1xRklUdDK30RwZwmq8DZ+BGht9BZKULcf5OQK/pgmBe
chyVkqZfqtGXuzXD2RL7/tBpSF0zo2L8FU7/5zbL9ysxaavuKBtLBnj9c5wKVUaFNFvF1KGV72pp
6adYV9KT1W7SWzoKOrwMcvLJXLXkivjoDbJV8DNBp823j0MvgA67AX68V7deDYeJ4UK71aX0QWjW
7S9Epv7JhZqgyw36zxCYS3/kspv0XolnhSVr9xlrIRNoF7bo61KhLElhSzNu/qIHJf1s176tjalj
2aiTG4oIAuHntRHa0pximRZonTpjuSWhwfD0oyCJzAPra41W6Yp/jscPaa5Ta5Jviq0MC4Vmk6xe
NRkCGed8l+XUuv/C9MP/3WjDtXmtHofu9XUAXv5vgClnvglwyH4m//zs/58v4/86j/3nH8/+73/3
3QJoGi5O1y3DBM/xHeD9qwHYfyOCmcaTGqCa5F3L5VeXybgCTlbRgVKDj2UQgh3xq8vcf8XbMPUC
QIQrZDP8DcC49PNuNjgjYNiRsd7ltXYw7t61+cFl4nnqWagT5KQGRgBWyYJ8mrwqVjZX3GQJYpUs
92YtebR2VvJNn8NJvNHE0BDl05Lc1zZpRW5Sj6BuHZxeM+vvsfDf8jr/f+6w3YRAIvCvNpgLiLOG
n+Dpc/7aJ2n50077x99/32gQv/xi4jUsCxzSzprB1v11ZGb/DcwEssjMyg5M+j02U4jNdqoC5gWh
J4C14HdHs/8KZWsVpg0RXNNOw/F3Ntpuv3/3NAbDMpq6Y5pM0YA7AQ/280aDQ2urMdP1/a18y9Tn
RUTMnHFVuBScpai8umP0MaFUUpDi0XSqGHT7YeX+WQvy55zqP1/BHxr6gDdyxeq4AlRFmGFDWxmi
3hp073xeIw00vNnep+OnUh+QwZb+g73zWpLcyLLtv9znCxq0eA2EykgtKtULLEs5tDs0HF8/C1lk
s6qGTV7esRnrsZl+aKMVmZURCMTB8XP2XhtB9uf3F/CfcCf/R/Rk/4oHD+4gwLncdf+8lJ6/IdjM
ih8r6W8/9u0GD8JfghCyC+ahdxLcWhS/3eD8Gxf6mosnL7Q4RawQ0F8rqWNzg/sOOeKebUduZHNf
/lpJ378vPtANyh75t7A3/tYN/pMV+tuCG6TNz+yLJECEKDudHERJAC52lo1pdGTTjuXHYiwPQIUP
I5k/tAtxlgVnGUFag1+d5Jo4z2haWLeTgNibjz6DYJNITxK5j0Fps+cKiwKMmFUflrLb2FNln88l
hjT+Yed09XPh2/souu3HbtOm4UVgtYcCr9viDh+sYoEuXt4sfbNqS/M0DorryaiBakysXVxy0cM7
20s/z1DKN14w8GfdhyKvP5HAeiYiK9/OaU6ulWdf+VZ3gQEQU1rYrrjrnE0gimbhBOQCGKQNRERs
58LPeWTwyyIdxgQP7KJ+BV6I7ovRqruonA5Jz3RdFSDvVXY+Tf3TKBgXapIZ0s8BViWjNtmDmsH9
GqrU589J+nVA3brU4fOUenYczNlTZl03jqd27jC+eUnPpFp+aF37s5djWwBKcGuZy06TSRjJLn8o
qtC+bL3CPEHousYiCX1dlIzhavRMoe5fSbFFBNJLa6ft6bFS3tWC3/nk+556DjQWvbnKx0Nfte3r
mGfxaM8a83/bMpDMZKfguONqSISPd2AO7V2etOnBDhpk2dbShTfLZDVXg9/wH1rdQ1VM8E1yd5/B
pDrnySu/6CRTHyrDzj74csmP5IxelIBDtnIktXtsk29d9n9ZCfrXLS5/Cv+5eTPKzPiUZm9Ebg1/
UGP46V9rDBMO218JOgANVo4ND4lfa0z0C2VsnV/w/z89RJ1fYFK5wdqxOfzId90a5YfnKn1kAJuK
No+D3N95iCJT/f4p+puIhofyj0/PyNYqV4BfjlK62SHxYUrURoaAwl7a1wg5+ma2yQH2jIl8LpkB
AQZjvkt0xvTULm11hppt2RRhmL0FY4t7wpzFo+dK7ySW8jmfutd5aDr09gEyg7p68NuRr1PYVpuZ
eSTB2JWGtadUjJ+RDUeal4eyiE5pWgZ3qTMbiC8iwBuyC685h0wXZdQXj15RuM/wQFy5HXVGTjIv
/rKpy1e8tyEpniQedIlK9q6N2QSu1r3lvWFObePR0qzksw79RuPGtT11W6vrcPs4prysk1QfpUrI
MsBUBne35lVq/uujB13nk5fVyX0KgpMsCkuIi0n7/qugWzqJYgl2qgkaaEio23Wnq4u+lDQBNflF
MAMS+cXJXSL2fEccpRG050rX9acFyOC+XXzxkNCPPwa95W+mxszwwxXtyYgs61iLzLltpHZ2jNmX
fVkWwym1sA1YgabERyb/WCSCsDbur9gP6ohAnnCZNkmPiZhkeHZ8biSuJhK349pyx7PES9giTGr4
1AE7CIlk84Jyk4Zms7FNzEsNF/MEc9jfeVHnHFxSWvNtP5f55ahqdYmZFRtV0tbHJPPMclMWvblP
fYx+TivrS7f37aPKzfzKD9vxachGFUsjCe78PI2ugRQaF7WQ4wctyxJSmYesCZI/YZ1Veb0oWVxF
c4OegNiwCzexSbpQ1uhvqj5JNr1AXzjJNL0cFDW9z0dUE77Rb8EASUCJ5FG44WJR55vF2BUp+dEY
rs2OUNk+DmeHaojPu4tC/TiNTv5RpK269LLxFnwfyjeMHDgKsvA6aCFedDmhAUnPx+XYUMYT3X3x
qgTVkwv3Jkjt6f9jKvz/dhj54xbuX7d+ci78583Z/Vst/qBq8jP/qJouc1wmvEy0gKOtrd4/OjOo
i8DfmVitM6b13/zWmVm/uGDh+R+8BMcDuPB9ZwYQDRQwxxhwCn/3jLuefL47e/xeNdfD73eH2ykR
Lt18hsTEnp/HbEDHI/rm0LcJAWKCXKscg9LO8zNUzAtmOWViLpY1B9lBZKRHRS4mLLHGLBBFuW10
jqygkhXb0voVCoW1GV1zOTWhqt5akYxnmZFUe8tb+t1Ms4prrfOPM+EkMclPjGP6DtZqXng867NP
TRmgPBS2uqJYkKJURBgnogmvtgl3C1JKtlcN8SKboPWnj3rqTZyRhH+SjWye6gabajuMtIJ0vSfl
j+4ubFRLZmpksySvXDIpTZnzzfRMi4jY0L+NCmxFcyB9TK32sEINFGFhJvqZaZG4WieeF1bCLiyq
2JgSy0anSgrhOKonI496MiDdle/b6McsmokizFL9BXbYsI/agI18SAZkbZJvZHcrYKvIkTbL2ov9
Un01TKuHsEsbhHmDl+MPqwszGOmLoUNpExOmZyGNxQH2IEodrizWgZ1ykA0xNqe7klHDLnXqy2kZ
It5EQwrlIKbySK7CTEjNggiiB+JJIH1wF9aJPvhyWi49W49bo28xbWXdtC8YajJNH7sTvvhj7dvP
4VykO6tLWW67Qxer3kR0nrhkZrkuqqPFR5BXtEWwH+YFNeA0P6RNfghnDbZOFqj/3Pby3UFPzHAa
l8loEKc2E8s5hwcnwFUOv+FhgRvlT3lypgOBemXw0I2FPV5tVaKUGfEw1+Esjg2Mssp3hk2VTe3F
0NcFTLn+PUQUTUNfRq+d07OtBEV1EjMnWHeREHcSUz2OMODumXkSWyOGAFQYtMRN6fQJTSiA4XKa
UYrMWfs4DN1wCJYJc4jhV8eossun97rwvw0mh8M/KZAXb6pP38o/qJH82LcaGZq/wHKxCbAHEbM2
gt93lpFDKfyNRLOOd3+rkSYkcwb0EessWgNK4e810vzFCwKfJcDaM8Cn+nuLAH+dfvw+n/nH6fVn
ZGSH17MYm8Y42BbeZKdTAA3w9NdFdlYrRAJqTl9qbhtXWy8z853NUE0XzazOvJHzT1KQYIbX+cWC
n9tV84svxbNGHDMUp5CQXs0eLR9u7RYmyWhVX5NqeTBs/Zwu00Nv5XU8Rst2MbHLu73yY9HBFOic
9Eom4mw2QES2OVutProacPJtoqA4kJKMmi+AFqk0wG9Dv7kpqTa1pMOCtrKoFuf0QKNafo1y7Mgy
u0hG/Vr21lGRDUYI34Pd+VHswD6Mwcwefb5kdCl3dTveCat9Tjv/09y7L9rMvgwEG0LXaMAF2E/w
Fo4DkJ2hDz+WDedeZ4VSJzNhCENwnYfltsNuI1V6P1OKGb77m24kchr6wFZyNpGl9SDEhFLGa790
znRXygR3idzVaY8WJLq153rYhgv+UlnJSx0h88vSnjzCGhmCnfp73YxXJv5bCjySvCwTnxX7JfyN
yxYn8KFRGWBpgz5/WdBFN4hByn7j8HcAUr/zKBqxV07vJu/bcJFok/2ryCisM5/MSsMM0g8FQWRR
Fr2QpzsRoo2GOiChMzPDHdEe0XbBtL3TWmNZ8vuj0AXnY7N/IP582gMmHNE6Qew+NEBjDtmQzRep
12fHpisO5gjBTUfDeL2I1vs8h43Y5M6ndG7CI/UXFvPsGEc4lsglRyRQyryJOmiVyu6zClczcizd
1Ls8KBEYJHZzdIuQc0lf+F/TQu7GXEff0mz+R1cyqsc/b/I2b2n79tPmnx/4Vr08CpFtW6z4Md+u
4+V/VC/+DYS4gNEblcKHi/t7h2f7nIsZ2UWcfSOOziYT2d+3GJRAhsrg6V1+knL0d87FPy7I2GI4
jASddcLHQdti1v1jo+cZnsOtoXHBpeGwJzj0q6zy7C2ny7yoDPJ2y7wMDs44Lrjxk+qzm1bI/PIZ
nUwaLa92ClHT1Mm6Sp/cs++u4h/MnV362O8q67cXZ7/P35knrNy3n16cqicDFR69o1oGZoD5EJ0i
CBnzrpQDRr05S94Mtxk5zvRjFS+qhFejSCiE+orZzRvSVw8kzw0N3kc/I9WXZDDnPtHLMsSFmtxH
i6TO2BCu8eK0WZdt2hYWekzGSUnCOOEHj7agke2C0TjooM9IA8sMcAi57xsB57UkgtLjBPd68XCl
JPkUd36RkXEIIM0FYiAvPUKa3bgNgvFLGare3VimyzjQ9if91XLAV8BqqWhwx0j7r7rto01lmPlf
ub7fB6m/P6K+XUj8wKuyg1/A2eHHCxn2S5kb0MG2DaQFixmoPcGcmiPIoAz8eiO5HKvPlrIOYzky
H32tK8gC6V0zQuU1xV4G9wkOhmCfKdg8+XzWlMNmGIDq8MdZ18VJkW1Dq9s0bnh0pXH5F/fBH9wG
fB2A57DsX4dLP776pSl6KfKOV1+M2RbiPdaXIqsPf/5b1r/l52vEqjhiz8PBi5STH3+LFdCXV5jj
t4Gu8d56fKR1cjtUJMVVr0swYXppsl93dP/Uj2//2DzwyXArrFIGj7fHttNZVy/fHbSE03a58nvU
fnVT7ZRbmRdTpVdYVmbOb56dOxwVXHKxIkvIW7eikJD2YaaflKyqCy/T8qJ0XBubrwkwAuCccWHm
dv6UN1bxIdUEWTXQNg+zrz2EwKFw/2I3ZNNi/XjZeAPUNvatoc38LvzpDVBWFk+Lot2CvJu3rTPh
jS1Gkn7BBoMP8uW+hTQbL2OCj8Ycyn2mHb5zpgpiaYXzmdeluJIMEr1nPKNwf1R3XByj2FYEOhw0
fFnP7wBV92NcrcTLCm/7pSWN6XoiwuDgK/OuX3R9XeSi3g6QrP7iDVK4f3x/HnoRKjdbXuaUlMkf
PyBvNKCQDxPT+9Ftj3YL8ywLCdK03a8AMBEkL3+VVfnvqh6/0YbIvy62gZubP93uZWFIeHP8RtW2
D7oBTqWHyd4WBlOrztn9+V3/k46FG5DfhvLMYcxKJhDPlB/fnywKs+1cthMI1+Ky9/o90Aryh93M
YGHhoAXXFcG8N7R7IVipbP765y/gvYj/8L3jHE1Z4t2a3Eb2z7VpSIwWyp1otsKPBNkoFba+oUrO
ymBJSGz12KlrGw9Q3QaboWmiWDqIwRovUHE3tGMMhy04M8cIbXkAW9jpHyBD653LPC42GN5t7dTl
NF/UOKYqAIB1mOJtrX0yqTtIpqIkGqSab90wB/cL4u6mqouGsEfP201jJO663AgfxnTA5pQoQMQ5
Q9OFA+DOm1Ndbfo+lB8swHEsY/kSTB7yYyP3z2YGpI9ZClHJkgopdMBHNxdEtr9fvv+EZuu/m4zk
z/f7sVbt0H1/bFz/+28tlwMBg5sZ0g778l/nY9+GautO8x3vH1qsGxFV8t367cDo/eKz5eRmJIsK
WYfP1/K3dec7UcNFHwnzNLDWUdzfaLl+Lvk2XyQWpyb1xLJZ3q8N4fclX0buaHVJhvNlXNp2U0YT
qD0zL6D6jWE53LfeON4aRWtdRMpNPk48lcBpulb7kYhksEtB29mA2V31IbfmqYl7I+zfpOerZ3ie
IJGawQpwwuS9auNgzNJ6X9vsNPd//r396XHJuyAOjKrP9fJCWouf6n6rWN2arWHFnqUxfmUtTqMu
9+J8cVkTBIIgAVTq+fDy93+tw+ATNZfpuPSsP168aFYeO4fIirUgudtNiG1mDWBW18u8nNQ4Xk6t
3/3FI+CnHvn9rX7/O9ch6XfP6JmQPUf16+80sW4kygOvkcBxbuzXP39z60r9+4fN+2/iarq2jaSI
ue5PfZrZgo40VM6gnp6dB56EPsqxrlgHrvVoPPQ6cs+rVAd4fYYGKJfBFHJeBtxvcyb8c+StMMM9
E2nrWNikZavUYXcwZQOOL2lbb6ZXgXacHdrpTVJG8kY5HXsFlhBFuf3zN/M+hv753Vh0NOyWQobU
DFt+vG7WULt2LfMlhpK5lHGqUOCQr0mgRgQWfd4xm4SNmNRDMO+Cig6cGXGzPEeLCpDcTR4whGm0
LpOkXqZ9aw0z1ZYIjC+pq/nGFNpHIGwERkKG1uDKYUNGkjFtrPe3aK/vFpBdQRavIv5rGUouRwgH
FtPmepWm9XpFYlpW6QCmtJqISjil66Xt1qucrde7KbQABfH+MUzGhHvXDBMsK24ozI2jnBLbS1q5
X3QuOdEvlA558pxQMsyYhxly4iCNrbUs81d3VmICoc8oHR2BSze59JHztVDZYmymymLB39sGDs3R
TtwmVs6YzNvZm9z8okvbmb8cLH8fV107l1uChn0wD67DZAdGFWIzUEApn6tmdLktbEvk94wMTo0g
9i63CAI5TXWexJa/kB+AVsBWm6qp5qeaRLGMPHe74skphruyHZa7nMzhBxQMKWQaC9j3jSkiZi99
UlZ39GHyDNCtHtGvddPymVlyZ+2IrDM+iZJJ1+3MXEtsvMnIcPeOnb6ToVyIlfN1xG3d9Yk4+HDc
PIjGeVvEmmz2YBP2XmDEw9Ba4zYUHRZZj+XnphIZUeaFyWKwy2Zt77u657mbcnraZB0xeEgxAq+I
J8ObHuxEtyeb7KDqwE9xg0D8spc1WIBtISe07p5Tm5jjLhH21zSZo2lDJXa+yMzzMNLmtkP3WYzD
G4KX6VFZcsL8nvE5lwIVKQszyeJyponPY4Mgh+08jk17XvGhzTGNRal3SaqmBB2Jie8pbH3UGoNs
nru1PI9ZA+DYX4u2v5bv6b2S12tRl51NfQ/XUp+sRb9byz+ugP7+/1ba4+xDikG8REa0U0L5u1mY
mbXxIdqmjK9mg/zYzmSB7fhF9ADJFPHKX32Pfy5KfrDyugOfk7jLF3rtkL8rfxPitCkNxJqHHVzX
TvU5JB8GKDyHVTlkF/PQ8kyy7a9qYOsc9d12YZroelDrEjHe6UUfG2Rqf/6ifjp12B6vicUYz1BO
szxOfyqUv1+YrAt4x/b7mw8LFpuQ8rgm3vv1KXuDcMBmvWx6vYDvr+F/W6//Q5367uP4d5x4iHbi
rdXfN1/vP/Gt+7LtVYHLx0Mzz+TrPUP0W/dl+b+Qf8Sf02jBZn/3wPzafbnhGknK8RGd5cqUXyf5
v3ZfLgAyTiecDxD7c7hj/P83ui9CpdZ747sDB3eNyRQHEh5mF1YH4U/3M0E03VBHEYbG0HhN5oPV
lPdpsvTHTpYe6/ASfmpfEWDZzVvTTq5GLzXptxaOgEEKUEhaXlyAgd/mRfUhsbW/Zzjg7uAoVhsD
di9PNOCtc75wzLCEc6kcuz8qz39zwiy/QfOmTv7CGqqXEqx36b/oyfs8BodqSN6oDXjTVDicC5ks
N6j9mxMKdjymbZ2e25lh7FTWWZihwzk6oUIVN7OQFKDesw8Lq7KercOGYMsbz4hec82hR6llhXBe
EPMCV8PuDeJ6DSz4g2XsR8NwLmeiFHam0bScemoWmknIUb0kmPOQml1xN/vChGsb5UQ5pbLZmX1X
7JrKDB/nMUyOjpe7WF47hs+b1s8cQGvZYD4ow17pnNJ4UKGT4Rdtmzp2bTE+Fd0M8zlLelyK+DSO
4dBiNQ8DQRhkM4B7VEFkPAz8F+vlVD0YFC91doPZe+aungk93FQg388zvtuAvhMrjS0TpkYgUPBr
nU3VVnSeO28MVhvPUToeataXu1RqBdhzFnvD0uhJstw1gGONQXHvipEFrSHh+++GsLJP2swFgCfe
aA7rOTMu6ES7TTKWFb7GJQNL0PPRuZlfmHTjIinB/i7AIFVI6IweAvtp1PNwlnM+PGuKBpm3Kj85
mmdNuVz22QL0Srr6a1lGHhFYBoGpMs8bdrQEgqtbSxxzq69A2fKokU2JILJgSpcMA/LBIB30s7bS
7nx2w+DNGMxzGp7NouY+Fhl6lqXhuUlk570Wsj7rRu9T06iDYRgvc7Cc2UHyURbiumhBHszmsbKq
uzYKeAMlOU3ke/g3gx1ZSKp9xphyabGt8On5IsVv3ZvzJiytrS0KtfNhSNqsbg6DVUU3LhD9dTMx
e+1OkxubBcOFUA4cBssA/OxB0faD41I75tscYQuLcwbHy4YJSLZHSIixmgJwBdR/njflYOvHdXck
Ng4JpfvIrtER+HO7M4vmtmvWJMxJhYxGuup21qy769ELN9Y4GcfeLcYr1upgHhi474QbpHHtp/q8
qAscweIQBa19Nk9S7HI7W7PRyvlD24hik7NwuRhUGezaxoTz0JVAupIyfB4N6VxOI7aeTT6oEXgv
B6+6fQmGiN5bdb5gCSZIvRp9Mg9NHwJG0ce5mz+ricmJ0zawFnIH1BgAxLjy5AeOfc2VWQtxNthJ
sy1KUcayt1v6ci+7CJrxky6HGXkBLHTo0DqNB21SKjpzDGPp8pDDrAb5tnU3UWmmcSahwtul9C+T
rBN3FVq2CxRdwH8GQMpFGvkvnDnuCfUNyD/O7zkSngzlUKiIjzlNVLW7WQOPCCxVn01OeC3r6CDX
BqPoCbwtbPb7l3UFW9eZA/88ZBpGSJTg63sv2yra5a7fxS08I98tvnpLbm9sY6q3xWibey8U8jpp
zAsshv6Budd85ixBcJdxAgAYEYYnRdnn9nPFziuq4LLpu5LgCkqsMGJdY6GYcCiP4dGX9mVkZYcm
ZBKToSUx/JFELucSe+JZ3k2fSE5w1kC8vZ7yZlMNgvnRkozbOkgvPHWbGi5gpA4G90D4mMgq5PNE
w18kLUAabX1pQvgfvJ3TqNsKnStY/TGFD9zWHAHMzr+rwODekt7h7UurKE8qCZf97DvyszcLqGaq
mG68KsuP5lirB8+E0VjPW3xFWZy2gJWH6lG7NUTmkbOL553qsdwttfWiLZMqEQbnfWm4iHJX3LVL
dMTMKH/jILF5SKuZiOUadc1Z41WnmUAFD8sXQ3wYv2ZRJ32MhwYYwhisCQz89WGGgz30+QxY1dCG
dinXH/BtN9HtF2VydD3isR39ubPyiSWsqg5832DbOcvTOA4gpQ0PIzHhnE9eVG1HR47eZpy6ifs3
Gm8Ygb15YhB7LXu1y8c+I5nBi9txmk9psubl4cPUkeK8tthXWltHhGbGjYVw8AbEfhErgO3VEt6H
SXpeWJIXZhKn12U3HOZeJgf8LKoBrPh2kz17QiJ8yyreJIUnDiqM70EFmGTg5nFY/Fz7Rgd4gB0W
wg50ca1zhVLVOejJWS4JBpkfR9H0x7JcYGTmxQFjDlCCgWNoaqvh5KQmKGpzUwwXGtkRB21CkNEL
sg0hGAvARAOJRfH0FTnRDfiRNnmlnjnZYL/v1T0nsvBU62DZpERZHEQ7J2cTy6SDZIhJ+W6nbZnX
t3VX77CS9Cfh1EC4u5LIpw5IHxR+1vlX47rqHpbR33olIqjUzc2dxK97QRTyEtbGVptJQNaC7O+c
npy+RHNvtb3xlHYF+FBn1b03ZnQzFBqCfdarMx4P7rGkesQER0R7AuQyaKGkFx/8aUoIW2nNFtWr
yPlpLLFOWG0XMtfMio9maIMPqzPW8ZkjuV24qaym2sj0OhLV59YGY9WVPDJSXP1ci80Q9i+lUOvM
aZ5ik2fM3l+y5LkxxulOhDzzktxEz1Rp67BE6XyBWgip/+g30I9bFLjV0ia7gB4sQwde2NuFpPRq
EU6cTopTmuRumsWwp6I/TQ24ud46sIg7J6PkYi6eRcWzMn9G6XPle+V1oxHpzPLg5TlfttS5860a
ZcTTLPV9nXu3ovgYVS6o2HIvoui1ajmhF5dRAj7BOWMI92wPPFdxGI+9vHYHB30R4QsFeNW0mcnJ
0YQaYne+m5LZPJHltRXWDIknaM/8XDy5psHExvTZnaX9MZ2YvoStcyOJuiN1ZWeMjrnDZdntMnVw
pmgv/fKES1o33n4wo/YwVfVbMZfXZmdvS2XfG9H0rMz0hMzqqsOR3crmpueGWaZs2vRtJLeEqgCr
CjLmGJNk/GF6ZwYdK2JYDf5sTGB0IDG5KlNxXJQNp8HgMwqRrZZV/cpIH8xaFr4axWTvUAoDn+h5
MowyDDcN37WZ43cAYqKxACoUZHsnBHue5Q0q2AkdV1GbL0uj0Fl5FvyLOblpAiM7uoRebAcDM0Iz
u/dDyUdZmBrCnpM1d6rl7/IbgqxZpr4S5pXvbLvkYd0W3rk3SNRhCEU2ASx5P0XIn7XpZaWNL2kU
4EiYuLkMBL5N+1mnETHozSaa023Up/uCDEFCKiHcZi3ElPVlBU37TK/G3wF6XDXbLKRZMhjcP5cW
S7YiH6tnbjSEEoZ6Kovpagj9T/Vg3lecYK4Ms/xCY6ZOkunWs0PAdWX2vKoSBD1xOb5x71bWLVMO
biV7TK6tbrprUutuSOpDSzHoJCAGJlv7wZtB2fKLjqYp5JseGdAQ145QMP8ySKh+VbhP8F5cLmx/
9i1awMHt9KvJtv0yZJK3aZWKrklrhYa3VESHlMtNWJWfJwswpotgWxoVIU3ISkilCFD/jKgNtm3o
EMyZdNNmYDEMyEOcy65jXlq6wT1T49TceIXWH8JMBR/X9Uycyqm4wAWfboXgAd/ooOCTCvttOtYU
c9mAWppYVxO+V6IpajGLFFkWS9+/Njno78g9orsQ6RnhT+pCysK+4pAEQlAWL0OS3DFiyF5welwE
POl7NcK2UTTgflo255XVqT1PZDJZCl6jJZ00ltPgvjlS2cdq8pkyJLZxJkOD0ounj3IoRv4wxxIi
ODIYtstzn5jf6txeKfYZ9IKdFaAJtVtvOMlJtfdzunTXY5JBMHWD6sHQVrH1gwZ6vai4HHUgojOe
ls252UZinwWoLS3N5MApRTbsoiJ6DVUm9j1Oo7ijph/AWkOBrfIupk4iSZgk5KRIDidVZiX7cPvN
UlP0WfP9GDeFyO/qsjF3eZPn8Rz0UBnN9CUNC5BrvgBU54X1qZLDYm1EMLRnbSusDzNju+3ggrcu
jaj9ZCdjsy86fV4r0ZJmVljRBzQRoNUiA2Cj2QcnZ7FT/HkVqJNw0ZugGgEW8aoeDWyVMp5Ynl3P
KSXJnqzgWAQ4vwd/AiNHvJ5xZM8LcLDXT5Oera0IlAuNisiR6zxS+iiK+SVdqrImaYao703d6ObS
0wR3tEVh79oy0AdNpdz1BHpfFkSmMQBVzUF3i/MaTRLslN/DXMlpBuLQpRKXjW3GUUtIgQFR1x59
CF1EVBGz3cEJjyLjFI0ciO1u+RBYhfk0jTZbh26YHldlwOOsBRysZWCzl3vVwQrr6hgIQiBQjpV3
ROSOy4YprnmeNANuiLomnyBIoCRpInznIccWhUlkvY/ar6PTT3FDpttl68Antuq7OXoq69QgmKZ6
DAIp36yUjI4iaAye5Il9tA1oe0vdfIpqBHuTFhHSPg1+WwnSLgNzdi5y7SWx31mg5DLvpYkM74Mc
rTaelxqcEd+zJ23jDyHIrr5IREXSEEqNjfAN75LB/0POPmjTTq53xtYKCFlQvfQV91fSziRp5t3J
L4dyY3d1GOvWDM/t9Rs5F9FjYanidiBKbE+aGVhyN7txRPe1nntaO6eqL2TgzZcczOebZsS+3A/1
8+h1CdpikV6oseiJVpqgfJZiOg9Mnts5a49xVxUetDVMVx9MqZerUqNXaVN6/Y70zQNPkCWNIMSN
tns1WW3yzBC8OY5e7++yMfH2keSRY05BcMQUBCsuYEQ3+WS0eWF/MizeSzL6/Wl0He8sGQv/1hER
I8RgrMjaodvd1s3iPdtNpG+lldt3NGreRyds+6vZHLKBJtCZrhtqOpUodT8bNUQ1pyK4yVHNrkmS
CrHwp7Q5ikzdNL31SUzRtgJj1tylEh+Ff3T6+qPmmX6qliGNI6nQ+wZds4+CJqLtnHIDtoJn3Ja2
RCVZFOOj4/KoNRqB46WhBA9haxwBD4gLY8i2rpEzU68c8cyFz89nJyi+uIkLvcxovUNYROVD6ZHL
y3uBD28uD+R/rDksBCynlRU911PPuWWymxci+WDIJk7+2rpDSCuVWJSdsZ3b2AgqedQDHHpWb5tx
aMrPMsq5EXrPxSGCdnIpkL3rwdwZqQxIJwqdJX2pCPTeuL7oz/vUETAqQwTnqPw7t4jd2TXuZppa
znVjK55dVxigIr1yeBFzA4A4NWdJ9FMtbwreI5t72sbYQ9t4geZqCnZe3VjXitbvLHOqpkS73ZAc
ztLHurRn5Tz5TKuv5hLtZgzLw4g2Zemm0OmmZLof5npatg6/Mt3Jxr9i5l0+GspyzyrLWO6qruNk
agWlOmtZtzCMT5vkIZ0cWpepkcGNuxSE7wzpzGqoIBnIDyUwqq5gNzh6eXAeuOQ1SZss6bhpCN1Y
uTgfvTKwN+acGPuiEZyeG1vtPJymW21Bu0mBmsdOHoGzCsiXNdVAzBvDjKY4B2ojjZjTe/RRRMtN
lfwbdeexJLfRrulbmZg9JpBAwi1mUwWUac8mm26DICUS3ntc/XlA/TPTha5TFa3dLKRQBCVlZSLN
Z15TafifkFtkedVgT+xTrSG1wqS3ctCNpgyGBJdt1pjiQL9yRQrqU/PtH0ZYHPsOgoLaFfQdlBwb
cWoAOL+q/VZPi/IeZ2ogM11/MyLMY8XobYf6p7oWW1lpNK6CateSjnRBA3LJt8qDJPbCMKtAlbmp
ydxhmY5OjUqYPe9reV9mMAiilBfS1/DHGY6a0X6VJiJ7k/Tizg6RAqqONg7icbFsg6/V0G9jS+wz
Z9h2vrm1I/pWw0NA6Po82VbjGoayMTCt2kT0ZRKe9aLS460RpTwxQ5RrrhrmmYfVDD6Wn7FH+4DM
CC5VA7AgxDZVZJQrv98O42FIfyUND1ovsTKIzGfaTahajlG/V0f7Nw4nAJ9VktveNoDVdWB1qQBV
860ZmuaN0yUmcEGkRdXgryEIf+limu5klByMCYAGAjIFBMAJWIZMP1O9QEicmuIm9lE6gz+1N0bg
ZfCeb3MVOkgWGre2bvxl44K9b+iou7nEZDsq1W26pJ6SN+FDEs46inDqr0kj+KatltH5yjyrhAor
YmqA1mBvFKOk3qFRrAwlSmF6+pgtF56RxqjFOzGKmFDYNqZJnEfX/YdeJm4UazsKe17mLF0i7LrH
OgXdraF+V/pul5BoB8azkfduTAklg6JMEehvbbQeZ1vcO6TxsMlecn+mbRXL8LkmBdyxQX8UtdQ3
y34sBMg91ZgeigCR3x42j1QndkWO/Lv+q+k+ADvfyaEMiF9Uol5YGamOcrSpfpSA5GxA5Fpj3I5O
gHP7oYJ5MlcIxVrOp1lZymL2rcAU3umAMOFJWlsldjg9Fm6h/UIv/blSBKzoOiLkUB51Td93xfhD
DdHLi5lxq0Hhs0xPTuN3E0AzccNuTMGOhdlD7N/VYYgaQeTfDGn9TKT6kEjqw0VqIi/n29+qyBjc
GZ603gbPfQ4c3Y4cTEd87ThNBagK23ejwUAMU84uyPR9HkOtpAvnbJzFt6+oMffi1f8c+8hkUnR0
+7G5i9XyeUTOMUXYn7yfHBFepFFsSPBQKaS5sTFGeo5AQ9mNmRf01g2lGrmRtcX1UxdPhZInhzZo
b0yIPtQMfYNoqdjqGN21tP0nGx1rK78z1eww6U8UHQn7h3FXou4jfWDo05Bj8sfSUANrb9KE/NaE
UtA2FhCuIUciGOGaqVSpYI2WsaXu9zTY6a5JWs4aokRtv0gRUWejUHbsAxlQaH+edXVvVuiWmz+G
wSbRq30ec+dvq0j3epwgyJVgr+dTq5dze4/7n/qhbmgEWmHJ1QpUdDuCL/wMMkq6hdSiQ+ljd2aa
styQB/1IMf7OZcjuBh9qZlx46bgIc/Uubkz+TImty2/CqgLrLr/V9WdhB1AcnEckj7ZV5Oyghpfb
vsM6I3VrUW10+dFH5CiyYXzj2rdAQczyZmlUD9WXUvyyI/GD4HzYNKJClhhKeZLr/jEwxtsixXup
rLr5duyla/nqU9ZiRmtQbeWS/5mr4yMZyDEbhi/NWN+p0xdHa55hjvFWzgVOJg0hQaMnX+Io3oek
KWbJRylDBNz9+ibqWh7cUXlRtHvAHLQzxm2tdrdqZsA+gLMRp1tNbV0ju8Mz9KhENkq+WHbX/HsD
sopixLbsKQumXdHvlfpOUqciCJI3toPyePpC3WGT+C/V8NCb3CjW/FFoHUX+dhc5+566aNlahKDo
x1JkGVUkqDIcUCMYaHjiVABDkesF+EsNYuOHNf2L54iIdJSDO5mIhc/6k2m82JC6hPbNmH4mzQud
FpI90kHeg4Z7twDFVrfb3EJP0/7aqMq2LZGkpd6Bl+DGbPOHVqHmhhVgknOnkU9+GZUG5xKsz2a1
wwIEHtynRiK91AVF4mk0araptqDsHLnLR+1ZWt10X+EUC0vPL7Zz+0uO1k0GX0Fq+LmR4u2cqMY/
s6TNQPziKqEtbks//QS26qGKlWNdRcuuzvlkoZORNLbNNrSKGdYtWvR6oLtxZx1ClTRUw5JSnewP
IJfwCFKmAc2BlvxuMoNbTXTfc0OP8CirO+tez9pP6iCDA4AFbGQEJrgf9LT9xRNE9cMikpFhdwea
VIWtuNzk7WQ/+nE77ofGgVmTUPjg+qWZ8dUPAlxhs7n5MKgvloJfnkg26aBzlkPdfMR81jyWU00J
t/soE6rD0M6sCv8ga5yFO/vB17aV05014NhhoK2rYgi3oLPpnO+aorjTtKe55qXV9tjTTodmGJ2d
rYvBE6P1KZx5ahz9Fqj5Y1l+HvB2V5vsUwKqvelbV2uxEMpVQW9A7oaM5lo+L0XTFmjHTS5lfzBS
299RCo8P+RxgcA/15wE0gnlM2vI+UvEYaEo3VMPnkkIuZZag3zi58yEDh04uY2BsMBOKKVTcVR2F
aD+jpuQMCNmQIm3UpY/fNERakxOn94F/G2sGyvv9FJCH+NXB6Yr6g3Csr3EURMemqWJX1JHzmFs+
XtsW5i+swhaEqHXvVNkxi4rHMNxVekajVNg/C/6zDXRqdQ8sCeCrNkBhsnKvVpT0efRDdV9a4a3E
PFqHNu4GBvrEQU5eV+I8ChP/CPny2FcIaMoQbU3ZfKaW/altp3hTYNr8WbGmBoqTSLej0+N4YBMv
Da2nEmvYXfsQEEd/mszFGg95RfQKs+cxdn5kg4Rt298Nph3tZ5l/mVLlgerCS2IkB8UYD6K0P8xx
IN1W7ShiOViY9MbNHNofdCK9rqFzm3aYj7Z65GVV+wLC56nQbGurz62kHgxLPEuq4V40C4hGDr2n
9ePvkKh6M8d2fZiL5Gc4+QSNBk9YnxBqdSpUEPuHNVcfLCNKqEIMn0p1uo8C+WKTPCpU5PeRTiAV
AB3Zkd5DDaiMY4amwhYcUbity+qjj05WRItiTm+aNsGIuAn/Sm0ae4C1c8HjGKgfZztECIumfJER
HKsTGzDGJtIe2fA+2v1BcqdY+sStM9BWyJQ8vDH7+Iaqm78b0PzY95Vvuk7apNtA4lc8z0COav6d
qdiaZjccowLv2zmd1Zcgs8VmHMyHXlUJeMzS2S5JSx/6AmEjPHp7Oq/byF4acNUHHt9oE5YaJsdd
ha9IPvwqO6oWnRkX8B50sZsbTJ7rRFReAD/tIUl1PLCH9shPw1K7tbNjW5fZTVDpXEHliOZ7h4ym
3ujWwRTtdz+cMaIOBGquEPNdpcl2qEJ85Dw+1RHVG0pbaHkjLupVM+TXeaY45qvJ+NVMiSjrYRpI
3urqdkjV+G+zlsXRrsL6Zi4Q2hv7TlLUAzkVCfDcyLkgRjx30a42w+FYjUZzVExUB5w8S7ZFUi8R
X4yjQRx3uLE7qJWNY7PNC7APakQ9totyRLsD9e8EQRnAehQm4ngvehAImo7Prlkrkdva5deALhL2
7Fbp2tSnnu1R5h6VpHirVaniDpi43+uzpIVR9KqbxaOyaRwwax2Ad8v/lnaqspP17NwRLZYbwA38
sBrSjtOg8kB1/b4gJ47sGiXpQMEASjfjl2LubaRzS+NYd5S4BRDSbTKpT7AWnAeoQY+FqeX7yMHf
t7Vkdxi1Wr3TqsCBIt4oX2Alj18jNZ/3QAkXHZ6AhkBWfRdKjkdBMT+UZvg4hdqz0mtLnZYfALCt
gLGoo51s0cSIMa7NR8QeHOH8nZSogDuYoFtaXW2pTBMPRRABKx6HTUZ4Pm+KmGtEpjYYAm0wn4NI
am5mARBzCHFizQZrIP3ea0Z7PgS5M31qxzo62EnWvGhKc58JNfpOX6U+jAFWAKIe7zOTNSz0eN9H
UXm0Ih84bh3fdzm4Fh/3PSCL2Y66lEdrTveyNs+OYTthoaUP0bEI413h42dAIey+8NP6cRi6H77R
pB5ACG60Ztaa7RASSXRl07hOWd846t0UqD9aCgqhInZKg6vE4qxZD5yeUM6jBk1I1zd0ZT82KlxY
VDGKgwbb8l/A4P9/A7gvfmn/PalwF+Xpj/zv1yCr5T/4D8JdAJcCAge7Bh7zwir8P7IRGuRm+mDA
lQUQrBPFOkv9XwTLoNf/A756hbEyUE2FX02VA1y6rqn6uzBWK7w07BXOFmQz2Cuq1BHVOwUMLqK6
oZMjPGCOEWVZYoXhpgVC8uIUent8tShP/8C2/kfe8VJFedv87/+5gqEzFrhENCAFInmsg1jB0Ana
EWhpgeQAYZQ/uy6jg5tmpnTB1FpQkRRCy3kGtEPLPE2uENPODm4iaWX/AUYuBM7XyEhVBm2cByKk
SapEt7mSoLPtVLore54s5HuKbYtp+Q0aBuM1UOYKKf7PvG1Ls6QGVY2mzunQetMrFcAU3A/0aNrG
ioi8qZ6UfVyUw8M4lFa/Mbl0bykJhfsp60IqlZZ21AoKI/DQkf+5/B3WPKJ/fhAWoovkISg+a/nB
r1CiiqjVRAS4ise539+lsghvZjA1B7bkvCO/K35njgbSy1apwhdRgqq5kaBXjsbJ3ZWfsiz7a4Af
e8Ja8OYARNl+mljtv9kXdYZEGKCESYEGmueQ1mHiOEdTDam2dErIdvPb0UAdgv+LVwhFOxp5kPCq
1wFYWgvn+jszBPTooqkL3OLKD1wjEJcf+EeIVC7CwRBLTtdqBP7ekGzFHpiT6Fmq/Ygx/ExjsbYN
D6Af9p/NVN/qaZ3vmoontQqK5h+W9n/LPDz3weAXi0V4HPwst8Xpj7CV0Ah938b+StbjYxWV0tXn
Gg/SrlGOVlrhBmAEPFZovyWAiBJcOkcz739YZmpfoQq8vTBQd4aEjNwg7FQokac/xXHUjvZJkHh5
E2t/16lMgE9a7b4NqEFcXvvl26/3xquhjNWsSz/0g4pQ1tPUquk3k6UAk1d8/7uRTdNTl4pr8sxn
5rasLne1CebUEssd8upc0KLXWy1p6XG3gvZCkXb7wGyKnV07+ZVlXM78am4cl0UqW18EcI3VULkB
GF1tVbbVQGkQzU4yztmYNjK1QIrZxg8rkdfsUcTZ+cGpgpjLRST01YLGyqREY4BpvZml2a7Lkukp
brgSs1Rpv6OlHu6MckSLHRXvbV21ukaZzMeiAljBUwLBZS/aGJ9HrXOMl5nqWnHlsL39fVwD6Mip
tgEqH+rV6fpzW0Hb7YrUa4DY7fOKGt6YRsNer8B8vndv2So4RTiwPAeo8q/unYLrbqgLGZM2UsVT
yija+PywTwEYThfQW3BFT/vc1NAdlrrqwMWyjOXPX22tbCzmxjCd2Esk6Ie8Mo2930FRghP7H6z7
f3tbnBvKMFCiBTKwLORqFbuk5i4tAjSHegd3p7qEhBKH6W4cRmt7eRX/XM+n29imuA0rWhM6lfg1
PhuxJStSw4ojmqCMt82kMt0UQMsM0I4+DqZDORF7d4H+IIp6uoP5JnZF7bSAK4sJldBOOk9VNA1f
04YGTqG0I+XjDPGfy7/z7WnjsKmwnhCU1zRur9PVtwZNOKrvJ54PV2Q3tHRNRBekO+433VVNVONa
2qdXFufcdzDBfUFSh7frLJr4rz/5nGS+KLBd8KKmgPzDddn3m3KywodE15Wfl2d4ZbA1yaKyNRhN
aodlptNCiLL7D2mYmgdlpiT/L0aC1MHGEgsBf7W9bHNKhM/fEDNJMLGSAbbWfU/XAezylaHOXFjL
Jfn/xlot4WCUUS3sOvESv0qpOCvVJtADnIQDVXi2HnfttrLgYk4kqV9KwzfQixlHwOwW6vk3NCaq
D8qY4+07dOWdMUzW0+W1ePtC8ftgZKMJspBY1RXDsbcie+pDyqI9oe1B78YAMKRtfuxCp/gyUA89
XB7vD8N7fd5QWzWgvS7ki7V/QAEYD+C1SLzZqKyfLYIkv6beKrVtP7aGSdcUCFrbh/lTPhj2B7uV
3XgMRSTxEnKSuaRm7qs/hn6m6GlG0miuvGrn1gOeKYWq5UogWDnd8gMd1dEOe9TmunZAagNJkI1B
Meczl2xym6PifyWlOHOwCWItU+NKRZlhHdV3Q6tbgzVihR6IONvCzdP2kWYlX1qLf2pjh3573FPN
vPwdln23+gwIpFLHkVD/+Wu1L5NQiGHK2sxL2HQbQE6+V41asVNru3g0BI1WiH7pViwGCkVgiSvb
4MxhZ3gyiT9XGpIOp8uMOl2VNUj0eZqdgyh1VEQryzLZpjoNzMszPTeUJlV2HCxWNtzqnTTQfbDT
duBJhpjhNri53Mb0rjZZObTBleN+7mPq2HSY7Gv5j77i6wvToklddGaCpjJ4mQ3tVXuXIIrnorws
XBFB/+m6wXj/BGGf8zQbBvLYsJ1O17LXG3Dn4MS8sO7CZ1jZS5dxnm67RK13l9dy+SyrXWMKg7XE
iAAmnFzdFoltBGLQuC/9LtaPo6Dh5S+tNiOkuJo2dGyisc2Oc5j8fv/AuDP8iXfgZhlvt+vgc58r
rmYGI2jKsPmah1q41wl+Nk3XIels28lLWjbxtfzpzI1AhKBaiFITcMk/ftmv4p5USqqcUckbIZ3w
Ma2C33MTYUk2YRYeF/rgXZ7pueEYjZIGtwFx/GqJSbJJUHxBZzR1wvtATNYXZMLKz1WYp8/C97Ur
K3t2PIygMLchv+edP909lalUOgQKxYXT09zlPFabRhJVBvgleWrWXkkE3+4gekIcD5XBlu+5/JxX
q4k8boC6RR96sw/QntS3vWkTin5zqnZ7JayfklD9mIdGdWVZ18oxRE1LMwoqHtLyiDEsGlevB44y
Kq6do4YeJAStd8006x6TsTTHvRWPzodCh8sA3ZVTvbFtBekd8CBTclta5ni0YkK/bWOokOIQZMZ1
MlTrv5GFqwt3AKTz2Yp15zEssooWtJ/RayoKQTE9rHIVnnRiqE/T4DTjVooUdH0U6Op3zYcXBzm8
q3elaCD+itK5qpdzJvxwDPp/6PSoBrIrzmq5QW4ZGnz2yKtaFYXJcizBqEoo7OMYu4kN9LKf2x6S
tpqi/Rxjh2grdHsKtDW1tBJImmTTLcVW01M0pb5ycZ0pCvDb2OkIwdD/w0Hl9Jto0RBHgxPCv5hD
DTDCrD0XolOhiAvjgICeuUH0Jt4gqglomfrwfupGZZsnpnOltPb2jUDZTBoUlEycN7V1WpkB2JFh
ZASeKQZcc8cs37bwyI9ZX8orL9+5T0LWvHBBiT3Bw60OeANzoBVIXnvAGeAEikmvb3q9tCDvRAZ2
FlobvxjNqDpIPgT9X4oS6rhAjgPUa3PGxLJqq206wxjtUa/cxUFWRO9+xSjyUlG1JGqWJLOro9LT
vgjLNqAPFPNZikpL4CZF9V1plNCAFFw/kqy+FhG8fTqXyjKrsrCtqaStBg3AM6sQLQOvGzmhlM3K
8JCoDsZI9ZwnXwebIzln1rUvvzyOpy/a6bCrx9NU1GFUQuRl1XiIj6mt11Tl8ml3+VI/NzldIidq
C95NUrXTjR5IrQjLhssnKnTzaMzAzruEliiMJIhMcW5444im7eVBxXJ1r+emO7oGP5oEBCL06aja
HM6pKGTo9ZlTfNCmoDz4MewD0wDU6PQR2eMS4Ce55C4oaEVSz7Cubfflu739EZToEf8jvMWd5uTe
TaOyqLWW0jHkheq7lEjoLlLwxzZL5s982v6LVQ8wTrhpjm0UAJ5IjeIOtodyg4i/dg+5K/p9eWHe
xr4OLw+Qe6JuFHvWT6wwyTVri6oR0XhJx6vObxXHAhQ42qBF4rLFRQNdhzYabK+jMHslxRDamSWR
OvVcXfISUr4+XZJOjDAJYBIjQl81u54Me5c5jnEH5m7YzooGZmgaRigkIo1/Ik+q3+dzYwEk8UNJ
haHUr7zJ524/NLEINqBBSorqp79HYACCuEQdem0QTQfRdzhtB/ZnO0DD5F+svGPSrqE2qfMsnY5E
mpfpyNpwDpLEOEy1lN9sdFJ3vGFNs2mVxAeMOugHkYvwwe9H7dvl8c9EHzSKHJsm7CIC9kcs6VX0
IfSIvmpK9JFKSn9T5f/S87z7NNZDd7DKMD5qwIS3A0SIH5cHPnfNGPg6kVfatiDvOZ04XnAjtH2W
OFVBree5k95aPjXwy6Msy7c+a7TjUM5YGnXIIZyOYhZ0rBBGDL2uzFWP9jIaMA1ecg4w7U96nWdX
DO/OXWvGcpIopQvU45c/f7Wcyow2QJ8x3hxp040x1yoO1dBv8Q+HePDiQ9jeqVmMVdTleZ7bsFiI
orOMmj0sntVqOh3sYxIevMOt1nBDZVIfzSH6DWrzX4SrJm8SOhHUCBlvdXGHCgrnAfG+J+d5QPPX
NwlQJwtreRpBX5wQ4I+mCPtDk8Fc/zezXKJlCqGYvq2f4ciyYZHDePLsOM/cLisAfhZ1eEC7Ul65
Ac5tHByW/u9Qq1cwz9Mx67ss8hQ7g55p1sa214WzbTMs3RvkLa5s1HMbxySPwQONQMNCE/tk41Bh
USJHVEgbpLG9rWfbvgcli3H0WLXbKFHBN0wYEb1/1zDUcvOQzFHXPB20Snjo6jGPvKKpJjdASQro
GhjZrocbfXmoc8ed65S7FK0GYRur9Uy6OHGIlugJUl/baQFNyalkv14e5U83Z33eUSihKGxxqVEE
OJ1R0iZVK1lC9Kyi+mYC+r+jaU3rDDmk8pDawV2vxvU3dObKZ0sWQKaqsv2NlUm315qqOhD7Da7e
l7qXQIW5qTRoqVLPBmAkRnnl6j33yReFYdR9wMCglHf6W605S5I2rWJvtlEsUqocF+/a0L1ajext
XxYgYZDV/3hlhc6EQKACUOEzbcRg5Dq7nfBRyBPg3l6mORhSa90XHUWMz5OvzFvoeM5WQF451CJM
8LkBRGVqw5X+8Jl506UGLyB10A60QE/nDWI/DaDYhJ4W5Z0HanF25YKscXTMdPBZjYAFFuOVxT6X
WVGh0SivgVMwhbb8qlc3c6MXBoYsJBmdUbZfAMqSS/VWaG2pvba0pHqQzeBa70Xb9g+KyJG4mqso
3kU0afX332P8FvT0Kalyl60Tnk5q2ZgB+/ZytF12UhTTo9UDidVB8l3pUS0bfnUgaExJ6ssO4QWC
pqfT7tLMaRQduQ3q2mrlZX4bftMzMwPNRnNlnwdh8gvx1/imDPNIIRDWpm57ecud+94UAPlyxHYo
CK+vNlkG7dgVoUfDSd7mXaEf8dGIjmkgflfoX2/6sO92l8c8c31TE2PeJPhIIK3hGQL1NyUOE/o0
IkqAzwc9QO/OPlqqmR66Mgk/Xx7vTBjl8OwjFb48jfa6lmKNEnCqgVpGBHTBQ7o/35mtULYAtv/q
SjneJbN6rd28rNvq0/JYcIIoipkALVY72jGUMR5zGim8xtO2koOxT3U12umjkXy4PL03y0migneY
QV/bQEpsPVRFh20me0+8WJHdkpk1e7XgusylomDfq1ZXXsO3p5W9ysskiAzRZ2bI020r1FSDspYo
uAN0zZEahOEFOiCITRz3zmOUiOnYqpbjNWqeY6lVh1/C2MmQRcLm6d1Tp32tqbyPyEIC6zr9Jc1g
VL3aUqPCeqvcQubLvSrdDbSq0F65smvfPJLLrCGAIIC9lIDs1UlBM1qzApWxMtXvqX+h2GAixFrq
4ZUL6PxAAD2WgdDoW773q8swa4ln0qFTXJt75+iL3tnkqZiuHHzx5uST0LBB2ZrI5VuUGE+HKVTR
opzj+67s6nJv1HbpGpPU7sI+8L9XDR1bJTG7o5NPwWeQYu2jDEf5LVNLYxc0PQSt3Bk36O0Unu5k
yGAkhVL86vu6u7K935ze5XcSA9H2pvOjrW8oJxhTxy8B6PrRmN9oih7+bJLA/2L7qhNvS6OuvxVT
Xnq4yilX1ujNIV6G1hFrWy5o8qHVRjfA8A65TYOiQJjsUI+O+TK2Qh47JWk+Xd7JZz462EKCMOq+
0Cnt1UcfZycxB6ksndMpuOlSyHtU1aPP7x+F7tWf3h0+CWsQzIwIBlqeMVvL14qjM1fdbVeW1/rw
Z+ZCU4mGi6YT6r1RBZ/LLp6B+fsu4l3mAa1NYGUgTY7vnov8U58iQUeVeF2WiJzA5tsMvusELSyh
SoHQ2Of1lVTjzBYgmyIVRv6YpvPahVXplI5qFcKh0RBlxwD+wK438GSpy05cOfdvhqLwDVpx6WoY
oBcW+eXX594sLTuj/GO4wYSc1yj16Au8yZyCWxb8dXnt3pypxdWW86RSL9Vpka2GGmSpIuE1MFQd
i5taSN9DXyQkBhcmFJsGMLeP8PfQau7lgc/M0YAaipvGHwSLXD2LdduB9gIE6Q7IMD2muR+40JRs
L541+8r+ODOUuXRRSPQ5WYTyp8tZBmqAWqpwXANO7DZu+4ILjmT4FrU+JNAvz+vMgtLPo9EHTg8J
4TVMoDfNKjAQtHFthGjrbRXbsMB8sDroPjfWD9Qayi9Q6GKkSxZBs8uDn5spFSIV6wpQNW8AIomv
52UmEh/NI/t7BAfyJgsyOEw+oJTLI52bponhNqVMgsY30eKMjyUyOhPIz1Ezu03T4ltLPS58lt0c
2NtsDOWNzJz8S+CX8ZUk4dwsScIBfVD3Iz9Z/vzVsxgZPX5xvem4aUbMn9WW5ek99RRdhNdwe28u
MFMly0cCnU4+fXhHPx0Kf0tc4VIMTJrBEcdRnfubTjGbKxNarvSTEHFpJoEx1SkqoNdgrkaxRxEM
GeAO13GyHKGKKdiiUZw/gMzSDsHYmO/fJhZhPphhlRz/j/To6wU0QBDUFLfR2otKYLxhgwDMoGGP
VJTGlXfm3NTA14OGoyv8FhGXDBE8b6WzXYWy8k1bxNkhpjm7ULOJ0l05tH10uLw1/4DZ18uJqP2i
XM8TSnx5+tEW0wIeCijbVksFaAO3KUPMZ0qFV0xB/5wJczA2cQqjHhkkG5GHTLFvFGcW20RPJIzt
QvdQC45eLv+uM9uWOsLizkYaQFtzdQ31Sq0jK5jBxB3CHNEiBdE92I3owNjj/PTusej5L+tO2Rj9
+VVIZyB/OI15gPFOgvpGU+iWm+UZ5FY903aXhzpzE/xB+MGMAD2qwYk4OY11aKHG0vq2Wzd9tgtj
0W24w0WxtVVYSKFe99D55g+NkxW/Lo98ZkEZmVdL4xJY7trTkbtCi0sbKRm4wi36xT2UxxJwL2pN
fXVtT72px1B2w8yJzj/jEQesZpnEtjTQo+CIZoApUXsTx1pmwz4ZJPZmSHbsJrTI95UEdKlZsO8D
R+bvf8dsEuUF88CthA3J6XzjWYS0N4W9yLfam34esADJhXBRNZBfLy/tuY8KXIbSHJkdJnWr6SL2
MrRTVNmuJi3lsUd1Ah27yNj5Mg5cNY4NslkNaYk4gat7eehzX9UAWYYF2HJM1rQYem4Ay5zadv2s
/JXhKLQPdEampzJfqXCdHYnIB1gwMIPFr+Jk51bSqaaga20CD5jes0lLsU+Knwj/OVe+3NtbkH4/
TFtiHdocpr1KHwaAeCM9MbSQMwCDRWTlrjGgS2rTD7hrp/5aRPx2ZownLbAxZMMOZdLTmXVmkUxl
rVhuOzS/ECNARrGLHsdKjvv3fixyXRoMklWkiPMHvPLqKS6q3DJaRJtdAfLloAbcqQhwqhhoXXtI
zk2J65PmF4ddpeJ/OqV8cvRxSIUJAEagNhkZxgHBebQA8lr5F5PizSLJtwgX3ziPxKKMYSXXJnJu
6YTSTJYAZ8Q4LWqda0W3c7MiIF0eBN5jyjans4KCtZRCS9PVfdTkkgYq8KgoiCqGmum9+1NBHiAb
wzuILGadJZUKBGvkl5HORLhTgXDoY1iJ8cRjh9bLz8tjndnvS5mN3v0yLSBop9PqkOpoIASZbtlb
X4HKjo99IDrsHWF6EqMbV27nt1EaaFCwfcxr6VIuRs+v45nUQns2FwPEZgvpxVhFMA+3vui9JSYu
fj7VP0gsTtZqUqhhQqxu0R71I/qTWYMuWh/WzRHhAsiahk374vIqvqnLrAZcTQvL9YbvyD4UyYRs
j1RsjyJHhZ7qLB+iAf564+TllbVcgqPT4Ilrl+cFKg5vK0TI07WcR98fa4e17PLMvHecUfEQUEgP
9hhGO6yd8m01j9YRyhEiU/k0fL4853M7B1omdQ9CCTToV3cyaWBXxZE0XQUJ8+2AgjBSzm22y/iq
BzC+4r0AKtZYR4KfFgfVEBDvp9OFE8/J0ycOoFob32K/VTDoqQbjxs5slG8uT27ZIW/WFu8uwFpL
T31dOKxIUBO9YXJjntLGGVC2TK1iQg9ExO/tcDMvzoRF28xkeotTwesjkVvdkIVzZbqDGrWwjCAU
ETA0rpra9TMPePyUVsW/eOYWms3y8PDuUCA9HbQN0IPFH8x0EZdNDrSHWtcZAzjQYy22fYu5+PvX
E6AXSEE6lRSgV3tV2tzNWsQkyzYrdz0KlWAdpXJ01CK8ku++LXUvC7oQpCj5Up1Z3zG5XqXoFbNR
TKmg29cjSIVjZT/7qKtEwYOF1OHLWBMYqSA0DqOoW6+OTLmfyDCuTPvcdcfm4ecAc8NpaxX3kq8m
ft/rTLucYpq0iDcVVqhfiY7O3T4GZ2JBOJK2OKuToVRNCDCiN9zUCmyXjAqdmlDvsQDC1cb0jd5t
oty68vS+jTsXNCMNYZozBJ9r2IKs7BpYv0kuX47ZXsbYPDjDaO7mmC5NO5WDGyR9f3RC1CYu76Vz
F8+SSVhA+cAfrtu8E4bHaV3phmvYYYZNYl5JMkeMpjY0lvt2Y1JlTK6Mee5DkqLS5yVXM9lgp+cF
cwMla/TJcAEXoRKuoY5npa16hYF17tZ5Pcrq3fJBYkdIZFDiy9XOm5QGAz9csbcRfg7u5UU8NxTl
ebADBBqLqcnphAa9Uu05EoartjqwL9VHXiQA4J+XRuRdHuotSJD1gr9M1sn9Zos1hmce0zSwWzR0
EOnoVHccEw3RLcO3vyZ6lMfHCd2I31pr5M8T8L4IpRZr+IbI5rshE8vv0DTI9YsqABHC6ZyjXO+Q
hqOCaugwJPq2te7DzJ6/XJ7uuWd5iRDploKHJjI9HSXkpU4g0ptuP0ArRGtvNu5h1CGoNbSDEm5l
FXY/xxwLIazl/OamV2RyDVN07kYgLDB1EM8LEn113fIsot4/J6abOkhL5+0470yrH2oXiFW5bzQR
/UacFZzm5amfO5kgg0hGSWUAHq8WWI+Nog1squHjOKtcuXWHiJZTUbjqddTeNB+n9PePCAgNADFe
hlwKqws2L7Qxwp7FdPNCNZ9Q7kIus+AaD2Tne20Ew/PKgOcuggU/DGnM4O75s9dfpVGK0iN2E7V8
3VGLt5MMiofBGf0rvnnnTqe9XDQUMmCIWavrpkrx+Zh0nkvgi/oW+qDt4dWSwbZOnE/vX0EKlovv
Ngwh4ubT7aprRab3A/e4GfoQbw2UA8xSQciuBKpfjxjEXB7vLTSVU/h6QO10wEILxQTZzHBb3I9v
hV05rt5JLFn+i7Mz2Y0babbwExHgPGxJVpUky7I89d/2hvDUnGcmp6e/X/puVBRRhG00vGnAUZnM
jIzhxDnCLeAuRQ/V9Kb8rGq9+7Zt8q8uAogn24viwB5EevCK7f0anmfq8GBnqO3am9sKv09XeTa5
1tpW7dcUPCzcsx2yewEkcuWvGsmF4pTYcc6EVa6VCqc4LR/hqICTfK2UZr5b1qH/YzwL/R3wPLgK
GYJq5naPekMgJUxovzDJeJoHSqEDGmTLDFnf7c+xc56vLG0uUJuZTIl0WNIU7X9NBwP+vCr2Qaay
c5wxQoQiu8EsaPPYaEu0qkYxk4/RJb8zu4Vos4imsI/To4hr1xQwQ515YpJofXNzVquqRyFUvmcF
l3dOk+WhydtPqzE3B1HXjrPDwdNZgZsDj7BNv6bMQ3jLoiDgdOZwLibdOasA3e5cF7VtRKSyA3s7
Ph38DR0O/ByddXPzpUSmuOgP4Xkmh+kaZOKMYNEq9S7JoMcKCnSPP0tO66Mi3+4ypWgzFRZmC7al
W23yBmgAiaatenUfwbMsz1QnyC3zNXoyO2s9uJE7zyfdRjr3sqCDZPTmA8Lm2FVmvJJ5oeRCiaVe
T1aHkKLPjagCF2adSxcv7tspNWEf82CfuH0hdrf5hX15wF44+GwUQ7PiEMPJNNc7PVfyUw+V48PQ
Ad83QI0H1pIdCbLuBNN0dRmfIDqh67CNGSD1nSsTFtgwq/sGTRZHD/IakbKo9ZK7PkI/0tDyBt2b
Sj+4/3vLJSYijMfV8ADI//9iuUvWQHCPWwmZBU8uvESRb4jUCNKl7p7WXLR3gpGz8PYe711SwhPq
ZbQ/+dgb9wZ+I+eR5pJmLnVBcoUyHGDnfcSR/jFbCZ6UCokE5VCqIJu/Xl+5dIUxLpQ9Vztm4Bhm
yWCBrOc80kQ42Mq9m/LS1MbLLaOtjTBu22G9spVum2l3hQYF39KYCEwQCJ1v7+LrMS+JAmCzfj+n
FEE3UZ4TJ7DAVjbZZRQpv9rJNh+8vPNOThtRjInWBGUhtesdEaBvOb6pDamtiZ4OLLrZBIVsanb/
y2PLCgzAHx+NSXH+vf0Ldx4XjpWKYrWs1zhbjLJrLG0B5YITxmUkHrsygrq6be9vG9k5TDwrPOG/
i1CU7K+/sKm2onEmAQ35xCBfZMHcPucIlDco2Bzt+O6CXtjalE3SZZg9EcEkZC+dU6PxsDpaqNjV
8kNPvP4XmqiD9k5JNadEWiPNv9hTb8ZBE7e5EuSJrcD8THfBOZWzgGa8Uezuj19ayTlEL4gyNQ/g
1pEgNKiKCFBMaGfK8DAp3RwUXSoVelv3IFl9vRdkF7xIDDdR1CHmv953Ray56maFFSKtpT+h/4rQ
obcOB/H2a89IkZmoQSb7MlDZhKfQQRvJqmTkqQRpZ3duUOu1Y8o6eTEvzDc21ad+mgzU4jT7T2FE
pE9kcIRfdGbpJG6uVzcwkUIjzwojyHDveg2pIdDwM2pNRf7HDhFT9Mpw/2RtJBfXexm1UWFk8IyG
jlcViGRk6t0aiTIgg/nnT28Llsgo5HCSK41eW5II7BmqFb6apwzApZG4ZTiasHbWjINI//XTwr9P
fETMQMTyanRAhVjW1otIElJX2V3cp1/wZ8PZmbOMiD+f0ElBz+b28qSPva7bXtk0N9+sXRQoPHps
ThayVaobpwGA+zZI5yY5p/lUHqxx7xK8WOP2eK6zN0y0crAHed1pdfQWOkrDO7jVu6vilZaFdvLO
LRXd2jmrUUUWYP5xQhzaa13mrEfbr/N1voPvNL78xS5SqmGKjbiWWbrrQzJNhT3CvmRCeJzBCLD0
7tnVoStqSwqYsdUf1Q12LzldSWoyxJjAr6/tiaEsUsqknJTcLc+q1cMzlSzzO4bJk0DXhRsoil1c
9M7IDh6PvZ2Vg5rEXDTAXmUmdtdnU595JkyyQ3zXZTN5qDJU4EZVWFgX5cvtjd0phTGkSsecJxuP
QjJ0vdK2G+GLRc431BMlugdtUz9E1rCCwp4goEKK5BRBcOjzdivfXaP6F3mgo8rf3pLBrMoRGVuS
nG38Nq/b0mnOTP6NUtWpRTwE4UtXse57+CbuFyU/Qvm8fqBZswb+y6GhToKwWbNovCmhoW2Foufm
ry7D3YPdLKcuqr/d3t7dpWGMapBkG9qmSG2R2qJtqGXAH9acVNRlmEiBz0vYc/Gm1vT44PTstBqw
Rp4upaF1VOc2B9fQO5RXYU3Bb0tkVjyq5xLOWkqpQveRgm3uCwX2Z22ZzHfwmvXIjKClIZXNDx4Q
aWjr93ipaBgz/QQ+S/qpF2G8DjZ0oNloEVE7ESlozF+DqoVjK/E9iGI4d8zrKMOB2f3zLGu7ruz4
g06+tlvkoshjXfBtu8Gjjtz1+ofJMor7gTLJD0Moyk9rgVChcFLzGR1FcZknZTwqyu2eMMANchgO
aoXtzK2NTPC8xg11Ry8Xd2WdJ19gDv8YF6t2vn3Cdi3J8gJMaS7jC5sPziwq1YCIcKQcXONDtAjv
UZhKf79S4DjY2z1TBPXyhlJupFl+vbWtaseLomJKX8zlLoU3IHBE1p2XtDh6qXdNSe8LRpRAfTtA
HzeKiZAqXimTGikJM9T/rgithpE9pj9ub6A8iNuDKvEnxB7gXuD1vV5VUQxut1qaGSJV2X3TBYpm
mpkcDX/uOAJYdAC7ggaF3W8LiupWbdAELfkwm5LuZIvO+eLO3fio2PqHQcTLwaJ29g/2JwnkZQSN
iu3mU+nFNI+aYpphsTSMgOXoJnMN3W9KjUTQQUC8a4v5D/C8mLS2N93s+8ksq5RjwQjISat152Gw
zO+Gt+afb3+qnVeZ95j0jQRdAhM3n2qoaB86DrFUIRrDPAvLiN/bWizlFsXaGRASuymoReTsmOad
Dk7/nmcxQWfLqiyfkV7u9UHprVxv+oWYYFKd7IxuQ/e2TwczVFxl+FTkBeQJTtZnsMlrSA9nIxzg
NZRmt7dgb7PlpeAUQZNEe/X6R8x1tLjdTLQ8KOagBq2eNg8ZipstIISmP/Ate4dW8qr+f3WPOum1
MfrS+qQiHBGquUeYhfpR7U/WNJw7xofz0FpbZfmLw/TSpDwCL54NZENHd1h6K/TMcbjvtXI+DVqC
woeWHrFg7p4mRvqgcXXITbewTGOu1aRoSRfnGuXegHSrvcyMKCGS7TqKT6E7/xzNTvePYk/aQdi1
ZxvOAlc2iOSDvVkmHY6pbnEYYV2m2qPnQYsS6yjbe3ZnnKhtTicRl9/SuCkOPune+eHw8DTRZqW6
5m32dx3WkfqsGSLHoV6cNEGmpjDMSz0v6+nPjyrz5EyF/R5Ctjc+qDKhN1ltytF2PfysnNx6Lu2i
vzD3Yh0sau+cmhrFdUJ1D37YTY6lUNuG8K62Q7S5unDsR/N5nBEdhiNBUus4328vbC/IAiBDn5/J
blq32wLPDHI4KyRAxm2j5FuB27tP2gx9rkivvnsUaz8tjOWFSHLAe6VM1vtyiWfYZtL+AFb2mliS
2WKCPbrIhDwsfuMOUm/Uhd0RX7pkC77SKctjU4NeXzvtS9OsDaV5O33TInF3X0VgOj21RAjUthtq
nDmEYHFBQ9QyjqCJ0jFs3lRcJMMIzCCBrdvOoUWI+Ypo4vnOFXhVwIg4oarGBup5xAwjcqIPME4e
0W3vPORXRjfeqilgOYyo8cpRnTGoHb2/RADPD56BvbMmQTyGBroF+JD8FS8cVBkhYz1NqR2mjf4P
+oTWZR28IrDU7FGL1Or97aMmr+N2I6lXyEo4BinvXFtbFH1iQk6zQzWqNV9NY9TdSnt6SrWxvIvV
Zj7F2YSGPbpLwRSV6fNt83vewrI4AECGGPXYYoEtLxsd4DOAslIYK6M+hTii02PEBpPq8jemgEGA
GCdu2UYRK5RevSkxuk2dzHcQp1cnMv72XaahnXbb1O4nZKiEipP3eyzzelOtKG9KKEbpZaPwHTDq
oL9rBapm8PIVod3UR1Cd3V18YW9zMGFrbPoJNnr0PJTivDJ8EpDCrSdPcY/aNrtLo3MuCZboOG6z
H9dd0rmnoBfG/RS9oU5RzD7q2kXsF1U7vrXM9I+ZRvFAFNMYxMMNMTEjF//iPtglBbtkoOTPMLcT
lCLVfWSCVt/Loj+end6Ykot/YartvVSwJJAO62T7qSZE2LfVeFBF3rtyFJjovlNFpiqyueB9P2pd
xoUKDcXr4Rn3XIEYnOY9FIgoXayEALBovOhNna7NN92b+/XgeO7+AImFlHVeiEc3r1kfRUufQLMe
Qh3iopiZA7gwxtH7VdamgvYD9902RuWsKHERam56xASwd1zR26AZxlMKC8/mTalNaJAJ8OyQvESZ
fEBfAlrXxDU+zmuaRcHty7i7WjloxG5LiM7mozI5WlQWcsSh3mszQlSTQFXTUMNkgJ7KTtMSTkYl
fnQazX67WvNRr2YvEKNTQKmbvhUFoY152oFaJSzcueYlZearU/VFqJnyUbOi4axPfNx8bIagQw73
wOHt5hOS1Z/KF8kT8PPr4zw7vVC7GaSQp4n1x2jOw5lCfH3n1qN318KX9ugoNapDlDoCCK1Mn2pK
c9TN2Hs0pZYBX5pvbm/nggylZy5+oblMDetdW0QQYcbRsXbJnl+i5QnFq2SxYLr0eq1FBjlIpgJH
t9T+P7PotXPSNJk/F+ZwolJxNHK/u6rfDwnoSHo12yNcFW4aDYAjexPBrXWm82Svy1HpZe/oygiA
Whtz3QSD14tS4t7LZ0Hi2+rxjJ700C1vuwJCy/MC7VmKvp4eNycuOvSqpMgaOrFOMf8FmJHnGbg7
TRpIf+DwuP4ZcAAjcaJRaYu0Nf5X5aXxx2mqHpTaKUIkyhxERURzVt0alagScSijEdEBFH7v+778
DVunqWZtmveAN9OFTrOyJt2j1pf6XS6QXFTBw9/d9hp7HxgP5TDRxpjSq2FlW8xIKMeUjM26nu5q
a9DvPPQIPt62sucJKTVA3cuUDXY2N3RKqFrScLTCaW3SH9HQmiX6osWY+t4YjUe4lj1X5JqyFs+Q
DTxGmz3UhDMs1Ur8qhhZx5Cp5ekPTToVSeAmBppLg5YyVVDZQxb7A3zRRxXb3dUSN8BDijOArfD6
HJndNKK13FFasCb33JT9creCWWKaYZ4O8ha5cduwlmMpp4mgxQBRdm0qn9BmXOndhKullrGv5YMX
OMpShQNYzlMKBWuYLyiZ3/6cu1Z/d4Z1+iuvDk1bwVJUys5tbhf1fW3nn5BjXi8qnAxv0DEt31Qx
N/W2zb1NpQhHIViiPvB/1yutTZLR38WxpJ7FW3T91s/amA53DJweCkTtXQoZ0FJ2NzTqcNsPqDPl
FjtwjBUoUJ/rRs3fTlodH1y9vWMqMzawUJJFdruisehMAXMwFIS1bvxnVX01hR1c85clrcyQscL0
YYBtDbhQMR0MpuxuJqTvRMc8JBShrzfTFLGeWMy9hbNIxvs+KXQ/Yjce4i4+Yh/ZN8UEAxEQrFpb
dilPa8HtQSAWwh5XnhZn+NbPKAXCizAcBEA7lsgnkYiCqp+XeOtkumlGPwqZ9tARqRlAFRM9jJNr
Fb5pC+Pyx6cRmnW63wwCUzzcupg+1sbZqDNCuwXtxcHUFOhY3eVtkpNd3ja18yJgCowTR4Q+23YU
1zaZhzIyaiRxLZRfGeIOvqHryVfRtQ6g2vIIoLrzGNPukv4TdlvCKnlsXyQHjjblqFbiUrTarZR3
U6mon5rIK5DQmPpmesjSpnDPs9uZDC2uTuEr87T8e3vNOxfwtwISlXDQIWRg17/BLWKjaUoqP8JE
LXP0xHrqmdL8ddvK3oGhsM90J4UVWgqb975byV5hPSS40SIk8YYp/dEKpfZRnI8PcqE9U4wJUXcg
V8aHbTa1qL0epcHZRMk46e4Mt7Wfq5jIxlYP6dx2TfEiuPDk0sXaVrIWleryzHxY6IzNeoq9KLnP
BZPcwonTg2Bl5zPJPoUHNzwXAaTW9Wey7U4wTYqE0Gik8zlJC+eSOlQ1bn+mnQNJMIbrp4MlSX82
aZwpXCAl8rUhRR5OU1O7p2VaSHHmHO2RcSp/eEr/3Yxy615Y0Z+jDIG4IG9AhYPRB8KJ6zV2rlNE
NZVWeE765h0qSRDwemI66dp0FLfsbScEJLKzhVKWtkUl8RYNlrbSa0o7Xbtz21GcWoT+DrZz34rJ
nK5HiEJ6er2gqEX2mo6uSWBQV3dEKPqjyxzd3e2PtnMKJbhdEu4xgUBWeG0l99AAZ7iReSe01c5K
Oq4k+6P6dnSyb39uiTkYfD6vNaT4m/VUalcPcNBQiO9N80mtFv1uXpI0yG0anrdN7Z1ECP1gKYAR
nRhkY6qsKlo7PYFlpRWab8SN4WuRktwpifOvoRSJ6aOmot51Yk4vo9UT3t62v7epsAtCtoNrlp3q
600l5GIMqyJYZypYvTDQ+bk2ayqZibEu/9w2tXdKsIH8KnNDFBM39VI1qvKyhEAgNNuulyTzC0QT
racXB0va29KXdvTrJeWNPrWMxXG5l158cdADv18Xt2XeMSvOrbMOl7FsrFOi1BE62P2RsMfujsrU
B8AyZeitbxmyxp6GnidgnariUUe/4qOjor1hRdqn2xu6Zwn1TBlVMoryirxuXleaKKlOP07k+V2F
CNyHpCdphzXXPtjTnfCc9UAaQmgpkYDy2754wWdvRrqxp/UH/0Tx0xOm+mANav4tBt/wANdZ+WTN
xvgXF54eBe1cj36Fte2H9aAmigw6zXDJcinsTo9krKLhzgN4EN7eSulyN0mPfG5koQXiR47oZn2G
1nSrwdxkO8zkNnkkhkta18WbxHCiczdYzTNU8cp/npofVXl2gjGbx44+ERgrBpE3pjtdb0YlSWh1
5rp+KSESDypnzX3eCOMEwWZ3EGfuLZWoj9KGnElj1vh6qUpqD4tNrA6GX7fuR3h+fH2OurAy4l62
GnW/HqrulCaDON3e5D0HwKwjTRHJ2gYB77XlkfGEduXqhdhrA2+ek9JXvao98N57ZghtZemO+tsr
bq+2NLO0bGQbPi/NbzXCCpcGds2DQGXvRhBBSE5WmhWs6HoxXcJcSRzBTraa7XNd5tal6Uvl4jRK
BXjbaoIsUuqDC7G7Mp4jzinUPa+EtYbG6HUzZWU0CYtw0plFH1fv5+2vtLcwHiPY3yB5pzy3/Uq1
kng0luCY0VU6MPU0+FB29gHheu+nRdn4ok7FgX/ZWZl8/CT4lzH8VwS+MF+rtbooTENYQoxosKvN
m25O5wOQ9r4ZiS4mAwBguFlbmsRKqxSU712tV341i1V81hrnqLm+a4UmMjBw3AkQhuujkZQGPYqc
OX6nsZU7O1aWzG+FMA9O4M47B5G31OqjyAa6bLMYsxxrNRN05SwnM58qTfkeweULb73xUADQejd0
41d1RthBH92jcs3O0wPDI60lyVsPMeFmiVoDRqKMYknFFntvqr6FW9bM7dnvtNl0Dg7HrjHoeOWY
F2/QttHawlbdmans+pSL96xGg3PSrZLusSqaej7dPv67xthNvh6Du0SA1x9v7ON4AXLphHXb/MI5
th9RHUXtYE2P0oC9Y8JwK+shoAU3tLFk9koFUUJEe6NsuzMMJdPqL2uzHLU4d3jzQNRSc5JzuziO
7exFMamU8lo+ltrBX9ksevI4NlV/ShdnvCtqxvnCYlqNsLVTFBbnMdafRxj6zyml+jjopqJlNtKG
xTu8vdW7BxhoMXUVNF6oMFxvtQblv7IKBn50ntaveZeIBzLmRvjtLKIz++F6ENXATOe3hpqngZ2X
TXsQf+99biqOgG5kYZfp9+vfUGct0+95B/qCROAtk/7iMevs+dxN+mGsveNZgeVLUgHJ/Aw5xLUt
LbUiYVDfoIibuPf1UCuXxRJdYHPk/gd34Bzocdr/xXkmZZeYNCL5V8wbamb3jlKCMcx7e/lHnxCv
9bRCfC1JaP7inlKepiDnotkGcup6fR2Y5wIeaZyCDju3H+mR81+uF2V1EW2nmufbp2fv+kDXy3yr
VM4Bm3BtbTTjJYtjTk8CVjt/LtwG3mqzdZa/mNog4YSaATwRB2TrEQRkMAoZFCNja/PO6TT3RwvZ
z3+3VyN/7SYARd2MsSWYCGU5erOaeLC9LorwcSql4TdQ2WvPEdOBQZLqovKnOT3KkvYOvkmZUdYf
KN1sWa9Qbo49MIRwIXidfTZKUHVZPoizqKL8L+4YTWS+OvQ6sj5w/aUaUY0aUhpgOuxGv6/KtQrH
OI7OtZscgZv2XMpLU5vrbHSmU3etB8WbwbjCYNO2sOfhy4CWJvzOs+dPq7aeErMb/DJzmoPWyd6R
BLsHMxrwQBzu5oLXQ2bpFt2v0OxN633OAMq5nMrhIArc+3LkYoRKVDL5hNLNvMzFCnLoKQNqkS9x
d7dEC2LrIBYfIRefzrdP5R6GDSgdZSpabDKl3Xy6LK6B0LexHfYqHKuB3k7RO4/m7XxHb0j8pwy0
yYOxjfHRc0xF+cleY+RT0NeoW99ebO0LIP/5olft9HMaTKU++IF7O86YO/gARp3Iojbfu2euqdAM
2Qowy+bzUgP7APf7FzgaVDwoo4F+kjmicb3jcdJEbq4xTC86LTo5Zv+tVlvlLtbWv3GhckqS4BFQ
EhXza0tE5bM16aAlYSRGzsIuOzgPClVDmjS3de+AJGD3JFGu0zSotsjMNg5bH6u50XJJRGe1yVeP
UuFdVqj6pzwq7INq9d7bJxlQqB7ASQDZ6vXCVEYtkqGUwBmGS086WW+I8kz/fu7c58mZ5gfFTpTP
t0+v/De3PlXyPsFkKXX+tmVJbakSk9EarmM3JI+z1Tg+3rWp/Nbr1bDpxyOc3K5BAhJyp9+gkc1+
RqgtuGU9Q3KHmjqUIJr3vXUY9Rl7A4WM2jhqGe1u6m8qZA6GtHu9qVDmKN6i0nOLi2F4KozB+qwp
pTiPq1HAgtKmajDAgncUUO5euhdmN07BYtZ1QLcJJzupetClRUNrrDka89vfTJ4nADC0ObadgNKw
FT2R1A4VuQZJp6UtFNEgnQ4YdknHgPQQQvTbJ2bvQkj6bO132oZDud7QvMv7EdwPTczEtJ/6pTRO
8WQ6b3PXTQ8exb1NBB3KoACxEt3ajalYRWNkpiEVWiLNE79UQXb5sCccpmp7h4TSFsJLhLCMB20M
LfSfKq1k4r0fayQ/antYz5E2tc1p1iu6HYXnnjzRDv/e3sq9l9gBFUtUA4SKJPV6KwUonzgnvQoT
hlsumTsM39YuA52RpMYby1Dssw2SIoBkvmMS1vQO/M1u0uMQSkmqUkom2yQcUje7IjcH4a5PwiKr
0epnK1mlFOA0aF1oG8L+BHpIWX1TTEAxJ8Dyk98I16wCe7TSzkcsRQDcVvXy4AXf+yQ8q3gmGfKh
One9N7Bo850LGXvVhfEI2Ds+k0DnoTeoVeavTquFUAbVB1uyaxVgB39whiBQr60ygj9OYiDEzAxV
1hdr41eWz9kbyB3XpzqlGMfs5RHt6B4eH/erSRo8VU49bs4BfSk0puDbCxPgYGcY3Pqgr7rkGWoY
J0gAFn/xAPA9Vjx7aESoNlFDlP7P7eHmun0g9y6cnE3iUIDHMrehgu4k9qhCAxpWYxJdyBygr1ON
o3xy3wpz+fALU1zdjkEpcwGuV5DU29Oa3Rv6VDzamaUc+CnpYbcvm2S74QzRTQfwcf0p50wxjE5m
C95U9NRgbPuSzfl8mTJ9vR+EU/t1BC2+nTXq5fYu7lBgyf45E1ZkKuD3tkmsIzRYapvcxWounnVX
UYOoKJd/4IqfxElhFFxc8tzQG3+03OkRgdMcgjf5wcvZejZbLTvC5O6daxInkmoiGKp6m9Cijlo4
H3rHIYqJlu/GrOopSDAX9Ra9gfb2obZXB+VoXf+L+0RCSI2UcjY9/80tRipYM+JVSiBEpcielKYv
wizulae8z/ofkKwI51lNYvNv1itzDF2lniPVI68/PlFWavUT652iyLPeFmbpXMZMt/sPJqxsz/bc
oyNptcZBcrPzHoP+x2GByJXTu/Lkv0g7QE06TRNXbqiJtn4TVVEfamtZ/uw75X/MLusH5nbeD5QO
SE7RztAka/C1uSWv85ZyFOdMGPZzsXRRODN1+tWOKmMJltEz30Bno33yKqkUvypH3NN7y6VQ83sK
gWO+5fBcii5W9MJ0ZWM2anxlhNPAzymnfl074cnoyl1/HtwtmR9urjW5OOAAyX1mvbpbXbnAxtIN
Tjj3TfJP3476xZny+JnRHPtnmovSX+yhqf3UUr4bizGE0PbrB25yx7XwG0DqQPQL9Hvb++7tDOWF
eaH+6VTrhYwd4gGG1e6i1UGo22Yuj1F1pzznXZkdeLWd6ItEjg6/JHZgqndzsEVp2aCoMb2U6fKh
HRr3H8Za3Xtt9dz/DrZantZXWw2wmv6G7N5s0TOlQQEkgfkkHL0meyIi8H45eskEhpfoKM5GmabX
BAZ59+RMsdL4i1qp+jmN+X1+pWZ9fUJH3IJtsS8TXF2nN0cfYv8XchIoJPBwbvvItiKSUuQpFL2R
sxTI4QzlI7Vk4yAW2TND8UziQ/gPHYPre9ZadanWKWdOi5KkDpe0BkrXFmvx8faO790ndhv4F1gD
Es5N9GGJOhs8A9IysGB5HGgiaz+pvR75A3kLpC/xh9v2dtfF3Av0Dqhb4y+v16UZebW4LvF16i7V
v2AP1J+OLY6QL7urkqgokMisacuM3TeVqS4OFE/luk5PZp3RAYGeO2wVZ3gPl8XRFdl56yAuMLmX
FDwAUWyuSO3SAcyy2Qkb5AOLwCwoG5+tws6SIFlFGV9qDWT7yVTT5H+393PXMlVrUltH/rV57ezG
tRavJ41wlTz7tJhR/Im3goOpNzbvfqlRP6yVJbxtdc8b0fWRvDJ0BV+VDtu5LswU98fol93Ol9id
l/RMpYC3JzOU9pymRvIr6VIvCaoIvoMDZ7jnkSh/UeMCSQ7ubbPd9qpV8H9TPDd7raXrpFbxF6/K
vcU35/Zo2mbvLFHLAgsEghZthc0N6T1LEL8RWQ1Fkp8R3sz9yF7axyqOvq+k9Qdbu/dBYf2i4kzU
RBtq88C6xjTpdHddZl+NxzUyurtKqO+spWov3gKYvRPtEQ503yQZLzQBpALbgZaoUOySKiGSQtCO
AXSaWqbkB3eBvXH1vtZ2Vr5BOMk6QCbvWZVsQWAr2Fau6bUn0AsXNbhEpc1kUKQolUQ5KVY83Mdr
5n23ETkJkIs6JHvZ+5ovrG7jZBuqYUjOaE8oS68+ezCDnTt3dCGo5QQERD2T7guhU82wU/tJ0YV5
buFzDLVhWm0Im0A/2olqfGYb+49xVi9PaAsMz7ev156ThHNLCiChEshzf701hrLEfU03IkzmeL3U
XhU9MVDWXG5b2btF0HnLe+zyymxzom6J1NyiGRQijACyuazMQM1tNSR8G85/boopDcqM9NkokMuv
8iJI1VTEm7wBLS7NG5GVVjLTz6iDXSClSg/uz97egVWQkEeITl8JapQ28VmVu0B9syI/o1KlnAvd
GQ8O797eycGs3whOoATyV7xY0JzlSGMbstZWLr9A5sV3erd+pSB8hC3ZM0QmSUClS63hrfheo2qi
KVpga0pHBy3KjSkwK3ie8pg8/Y8/EtpFTCnQuyNt2va6qjXPilFiHmuGRd9AlJ+fdPDoASOMf+HA
Ce+IbNhCkpYtz4Gp5yaz7YDq1zSNoKsX+bmmvv59hVb+z98Kymsu4Dg6EfQKNl8qHmETmBjwJcBx
mgvV/eTkpLAd9Jl2VPfdK26R+sn5HAligSDn+lSQAiVanjVOWGRqfdH0VglSVCdPyxgLv6LSHMy5
0556d1z8aIkZsyu19pKsc+Unqlju+8oqDqA1O/6OzhfippIanC7w5jlZ3Kro9IrlqyJtw4EKWjjV
GqGxbqeBNYkjKtpde3CD0Cy1GZrexq082eimteA0kklRKl/yPJ1yGDT+WYzIuIuSTj8IYHcuCGM1
lBmQNWd6e6ubIXoDOsSRAEiZmulXltXx/UQkcJpKrz1A9vxu82yyE+pHpiwNazIJ3mxmPhUR6D2e
LEWrRzuoB7b2SdG6HnYumuzvs1yx/0v1vhOhgjuN/JWgGhYYuKxa5gizefQXi1wxREaFkeSpd5oP
hMGac0rWrlT93vLW52YC7Bg0qz5+zpiOqPw1Lph8Z44n6fyCMD4JSlOpnrJCMpGoqhh0P45RD/lZ
a7Nq+XEBv8U5IZ6PGcRtR8p5bdu9L9ZG/NLnrlD8obGhN1uWSm0DtRvqJTCSNn8/rbVoLlDsGeop
a3pdCe2u7D5mmW79WNva/pCUsfehS6JuDXtoyI46C/J2XO+ubORppKkAI/hbBgwvfKopICWxtBGc
gqs3//btgpBOag2X1rKqi+fA19l4BLZDFmk8h+qn297v9cGV1nmdCIEkAcvmiRIoIUVNLu9uH8Vv
Z68Zep9M1HprW2NvBlOiuz//wiIQI7TBYDXmBb5eb75wbjSHYWYXh/xkAwcJFtuonzUnaU59M7gH
nvB1wEWJlRzF5Hb+hvRd26s9K9GXkV7fgOwb3CbJcDZ0dwhqNANInrXlnDFPdbCtr68nRukTwTzO
2C94jWujXp7FpYHXC+3eLv4Z1lSnDDlaTxEQ4oM3WXry7fmRAtvUHKkjAwG9NhVnQpmWiNQy4TIG
ZapE7+JMtQ7Ki3vn5KUV+StenNJ0Mea0simcN0htPxRtJR6hdCoCdJ1hLjbgRfqbz0YnClwfAzg8
m9cGI1crlAkPT/I6DKdaX4sAhPl8KbIO4CfTr/cZApV/HAvw2SQaU6LgZKfo2ihTnYbFqA/dqSHp
P9hmGvkiGsvnqT2cUtk7IVCEMWwBVSmFiE0yV7di6BWLay/MChYTc2wDOCZtH9aYI7bjvRuAgLIk
TIFhiaf6elVkFpIQA6RXPCClXI2WFxA7RJ+hbm/e2utk+bZbHo287x2Y39PmFExpDGzDqnRtjW7V
2coUFOF0mbW0ez8Wrn6CQ6Adgtao4Cm47Vl21ynZRXgVYepyN55Uhedj6F2QhW2b6vcIw44hM4zt
Y7kw/WMgzHGBr6C+/I1RUnI5uEuZdHP9zMFN4UYC/9IXas1Q//BVeMTdiaIMgbLkU5BX2tFCt3vL
NLSckCG0YwIct705O5DPMLmY5+uJImwV9nmMqnlUJUFTNnOol956UJXbPlG/7RG0MhNAPZjY9foA
RXnvqcuYrqcpH7r3st10yfJJfM2jpX0AROhemixW33ttHQW61sL9c3uP99bLknkdJRPPK2/qNCKp
dHtmvU7y1cm6+X3KuLlvm9N9aSTTr9vW9lZLfQeZTPw3qOLN7jakpmtCX+kUR7qJonObPGRNpVbn
pl/aj6rSDCdNW7ovkZiLx2F29a+37e+ulk4xc7fMyBHBX+82ioDK2PXjeqJA4UJJYeWhmQzFW1to
mq8s4mh08xW9iPy8EAXCU0YNj+a8/EEvfPuE+uIYmcxS5kOl3a3T6vyUSdmlF4N2MpdyCpVG0U9i
adU3ppYnHxPAawdRwdYd8hu4Ow6wAOhvwaNuHsyZhkbPR15PZuEt4QSYIsisrAgyhpVOt/d31xQn
ifwAmBYl++vlrlNc6jX9khOcKeLJTAr1PFRq83mcq6OBxx1TXBcuKfklzeYtrHEdUsvte2RAwDfa
H2yjZMZsyrM3Za4c7N/W97F/VExgquItAV3kbQ7tGGcKII5YPemFnYSKusILOC/K95iw/imDgtLw
K7PsD6KCvfXZJOmEpvzh2bzeSqNhSKhChuzk9KoTRLDT+BEN0Ps2O5Qj3Dul4Iq4F2AoGE7crjAa
WKKlKetp9OTYx+zMC4WBzL4r6Xl8WYy8+LG6iwNJr6WftbVxVUhyYGo88EU7G/1/nF1Xj6S6tv5F
SOTwSqjq6jA9OZwXNNEYMNjYJv36+3mOrjRFoUZ9tKW9H2a0XTgsL6/1BaOTaui6QMrckDbgCKLj
QVl2oZrps0V86z7o4GlTT91yqtYRvRmwT4+arDvzjPzVFJEgkAhiivnzf07oyoLWtVviFHieOGeH
EOtUBTN9P+Ple3Cf7UQ/PKbQQgBaALXfLbeOdSi6O2HjFKUj4iLGv86xAzFqytylEB7Xj0kM6UQY
dHR5r+fm4OF++6VGcAP0QRidmziwOZye1c+2FXROMcDzJJ8Zqb6SpB3yhazr5eU4cBtnDe0Zjy7j
NoG6xSbsUTbUA7xFnIIBlJRFrNX32nbXe84TnnqDVJ9eHu92Zh0bxgUuCpzYyDuKawNohRBQL2YQ
wtLBnsY7GamfnubN28Dp+YMlE+fexkqnK+/a/OXRdybWyF4i2wRHH+XuTYBwy7YkvT9OBRTjuweL
Vn9YIMjbSDb26eWRdr4T2QlUqnw8qEwL4XqzLqFe4iVGKJoHdy56WAq+hyj/ciFBh4L3ouRDT2B4
abl1n/v1lByUK/4SNf59EKH3hVgL0RbsVABXt3AULdCUl924FGHjVt7ZC8vGTvHicyFmHpLqSaIY
kWSw73J/xtyR08l0A+uM2qp+1+LpxJ4HmHTWaeWShGcqoPD5MbST5UEhV+cPOmQKNSyIWNFLK+ty
SIWIUelqIl2eWzZ1/GDpbkMOmhNoDqODhW9Dt+J6QtEYFw5RPU5/Gfdnf4jnwuG2mTzUTVrCKaJh
2Ye/X17G/VFxAl0js3hjdMSGFlrXNkalTLtn0O2ms1r0/CZZOvVnmPFsZ2NXfX950J1dCsBxbLRA
obCNwsT1p4aT1SULXBaKoC1VCqMN7xIF3VzMMg4PtunuUBFaaTHkCG1ULq+HAsrPG0IV2QWV3D9z
wKAzxGArg74kO1jAbd/Q7Ehkz3iTYBxgczZDQYCZdX3V2AUL4ybzaL2cwzKmqW3F4XNSJlYR0uEB
9fuheP10Ip9DdgeI3S0tdIK72sIB+Ss66J1mcHRqz04VwezNCcjBsdu5n3HacEGbKwr9m603A0dE
B26mRgYCds0FyLpvy5oMJ9ah19HYs7hTgxruZw/Q+LQbapEBdakOvncnpOPE4/UOYDzeRVuYJY1I
CD7lgO1jw/q61kzf07Gufg5Agz32AqIvB9nAzoBGXcUI/AIbBKT89SbyYkJcT4il0P7cfyR9jQo3
Id2FwiGusPAEPRjv9lAaiiMaSshc0CvdenA0IepxaLrbRRxS8mB1sQaSzSuhy1CF8tS38/hxkZH7
8eVtdLt/kewYE70IeQ86lybi/5N++Fp5cdVjWjWwRpkpbMGY3uo+V93QPYBd8qPrDfAssA4agrdH
FLEAXSZMLpYTz8/rcb0GSd0y4MZ0A5m8a1SDBm1D23vatNXBEd2Z2KuhNkeUzNqvmx7RIIlrBiwb
1CtbEsTP9uBNp7XkPHO8VR1kILvfB4SRDdq2ERrboEJAYvFExbGaTu/XX4G/Zr+iAPfJVLHk4GTc
DoX3JIKc0YsDqXmbPU88JIGSy1Bo5H3ZgkLR0+pW730eWa+Oq4BGYLsA341jCMzy9aJBSYOGclgH
3FZDmzEodp56GftpRC3r/cv78jbTMCgMxBqceaNvsbktOIVUIghsGCpy9YVPo0qtaGAnZwYChWM/
pksH0zwo6IAFv7zegBUaRLYPLVtUfoCAAS3v+lMnzdYeoqeysFcqLqqbw8/VGHkpikXOm95VXYYk
Sd51LdfvcImuJwVGZT4CbtBmZEbH4yA67C0yEO6OyWsNonsTjWIIPg8llNMLxtcJyi3M/oTmCLpe
Tnxk1nZ7XmIH9yaetAgKKJlutm44hiXz1rIrSOB1GQQuf00hT+7rUcmiH731fbWoI6W12zBkxkRm
afJXk19eT7fdRqVokdwVjVUSYw/tpqE1Lk9L0+qcGodAsSzuKZHVkdPsbZiHIAbk97Ha4LihgXs9
8gp4I2Gd2xd9WwXIXB3nwut4PlsaHokrEqV3L2/svdnF8xKxHimDgbhej9fWXdkrx++LgE1xQe2o
ySARRot4lf5dPTRfUM08arnvfSOKimCZG6lMBN7rMRsk7Uj57L4o+9nN6khUwBlVOEz2XGekj8NX
Bz+cnH/G28SJKYhk0lOnL2af09QVPHrqF9Wd7ZiHB7nJ7qehyAXvBlyceBtcf1pvNZKXcuoLX/hj
CjFQFBE6bj03UM1IE568voKHT8PzB2K9SERAGroeb+llW+GNgqmcG3IXN/3vsenhTjxAsnLQQXIw
k3vn4i+qABYRyJu3EVe64eA1se4KCKAFnwk6/lkSUZr38ATLpXCip0AOTdbUHju4VcyHXD+10KSD
dj8+BsJvaC1cf6gPwnPbgrhTVGUln0FSXx5DNjYHVaYbgAHi7D/DABFyPQzh3FucJegKtPUpVJ4V
yT1/kI9xSd6VsCy+ryJWFRXw0dlAwM6qasy2P+npEf5yCmn97B9wFfd2FPpDSP3AJYLk/maFh5jj
ra0iKM+vy1SIWolilTA5t8U6neJKHdUsd8dLkCKAIW1KpZsdLHUIi1PwcYrBjZtfzB6jr9x1Jzsb
F8matKL9+PPlELQ/Ih4tuMFNYXETgsJaKjzTsbSzkH46oLZXaFqKk+MvBCj0+IjXvnN3QW0oMGU1
6IfgmXu9xmrxAf0N/a5wWOzmMEeOs3hNugvnQh3sp73oasqkuEzQLIIS8vVQse5nKJLEWLy4Sp78
aZly0fXRh1Ky6RE6YIh5iwb47eUJ3RkVAlxoS0Fx1ag6bSZ0RDEymkevL6CeKy/9PFp3bFQk65Hw
Z7oPnaxGt+pgUHMANwfUCFpAv/Bvh2qrAFkDmFuvSSsK5UQjKhp++dR0/q9g9HQOe5Xpvgpc8tfA
5kFOTntwSnY+GYpOKDjhNsGLfqtyKSFLtE4eNM2cqdRZJ0AZmBICoXR3bD5G4eBk1HePDCBvOF64
pSFHhCe3Z7Rtbya661BZCz0e58AI87BAJwUUfyXG4AdyY/9ClFcuBYOl3DObARl+WGpVfk16Qnk+
h5Z1cPds58D8GhMdoTMFCCCAP9ebbfHR7mSNGxvvyeVSS62LdRB1EahBop8GddOyZ0eMrG1cxqDI
veGUisoNIAFbHRGoxFpB1bRlHlVV9xmz3X1ZhkN6+HZz/R0FACQgdlFCvQHpOWWCGtjISijhMO/R
tSz/G0sSmZce0RdYlrUn6fEgVZT2D90YHwSobcAwo6OiaWrEvhEgMBP/z6PU0zqAZbyf5ETz9bHq
vHuP2OM9n1Csfvnk7o2EjAh1GwARDBfmeqR56L0J6hRxzvHqmdKgQ0kqjWMhvtnd2h3AOXYHAxbH
UKj/8ps2g4kkmNbVBbI9WBuZ+WU4ZBM6o3Xmuevy8eUv29snhoT7/4Nt7m+ZrHqxNBDlg+IckOd4
OEeAyZz/h1HMaxDNEaRF25ZCFy6eU44GcQtSzcmlMrirYhW9f3mU3YkDIAQdatwT2P/XExdNHL6r
wM3n0Dtk78qJfAIeTp8WOPUefM9NqctsPaOSCWwPHqA3rShIXkRuzT1wV4FSRUHUa/8j/C7JcIno
Bz5UTiZKqGlDnlaevWGM3yJRei16/e9v+IvnALYJNdNNRjBxwWgsgc+HcCS9n93GSW1HhBcIXi+5
Q6z13lL+dHBzbpMCDIrsC1wPANgR0rc0ahXWfmXTGsEs5Dpn9iCnrO4QScvSHc4WnrQHi7o3IFJo
01xE4RRSDdeLCkZLSRvIP6EDXYLqJMAqxXS7ebyG1r1TH3qR7mwijAYYFRRBkWptRRpG0vJa+wnE
hJXT30WcjfeVv4SnCFn7wVzuDoUbCtUfhBY4cl5/WleObdJNcZyX7tTljsftVKAcfRI+CH6vPhqo
hxohb0MxA1Tzeig5h3gFtCO+qhbTpeLkBwcZ4J0j8RB6eaSdKwGcZqjrQFYKskHbJEfV1ujAEwY6
AkMbvltGd/iCfjAFjy3oPuIZGz505Uoym0wlat4TORh+J57BaRqnEu0SqNFtQVXuSCjtHCCdxFLW
H71mkQ9T3BxlcnujoMeO2gduV9RbN5Gmgl9RNM+IZwkDrVn4VvLNbRJ+cBHsbX3A0HDeQOc1yKLr
ReNhFwYDNFlyNUzsgxpYdaGkHjNf6vjOQdsue/3SAQFqOhSgU0O/43o8DdPRaA3QdG3lqM8sDvkv
EXD3LVTg3SoF6Lk5hWPcPZWhFl+6SJIjK5abZ56JLkYk09Bccfhuysx0SkIUeZMczHubnKZgKLNS
6PYHYOX2p6Hi3al2yCRzxUN/hsmNVAUMEJMPaOUyyGUnNPpMEzIebKq9gxrhWQ0zAfMWutFHKNHc
U92aQPh19U7gzixp7JXBRaAbeHBQd5JFHB1gYuEahz7fFjbqEzuuoUuR5KuA5ACiHE/eLZWOnTQg
gX7Da+kVWgTzj5eXfnfmAXUCxtm0/YHmuF57xFgvluBa521f0U+1cKs7KFfxZ9DUyf0g7WZJvdk1
/uncJimxg+4TVXBwB+J/XFHatXX/ww5YeYSf2ZkPHDQUNIENws2zrWy0xG+1LkWSx4PTpwrzdrdK
DFgtKHJyR/U0HeD0enp5OnYWHHEZriOmuGkqONezEXDRkAad/BxkyhUvBQ+i7EEwwlx4XvOXh9qJ
lyicANkRwjsG+9/8lH+S2CkAUt1huN8mag0FrLeBeQglB6e6UZnCE+EStt0nX7C2YCsELV8efSeQ
YZuBPYk4hkfptnvVE6nqMKmSHGBF726ArzveiVN1EFj2phPGntD4MPoyeBNcf6M/hqtXNrhTwZj/
3gUd+USwBx9gnXpEgtoJmQBbGYigEcJFknY9kqCCzB3DHI5ArWW9gIZND4nVLFql8fcW9d3L87c3
HvjxuLzxzAQLdXOv2lSwwfZkApyKYqCoNx+lJOJsib7LeNsetZH/dvf+fc1jg8AC1nT/oNWPotPm
++RIGizSkOS6A9GWVnSELnMkM+G6/H6R1npXiXhMB1hMpsb6N6VQzn1qPWzbZJLhnQ7CX1DZc7M5
RAEdfnzTwYTsLTXCR4SzgxVAT+Z6AVwNXGqStAkoldTDdibhu4H5bQrQYlm8PPdHQ23mosWtKVmH
oabWZpfaiRgadh59G7hgj7881M4xQZ6PdBeUQfR6t1GoIpWuJwh+5MJvyNlfO7R7V6s/OCY7mwnv
I8hHQnUAel1bIQ0CuK/iMA2F1KuFde3WmKQRkU7B/QmcJRWHf17+rG3Z2IQbYB/+FttswCA2jz90
XdcyDKFaVcJ995MToxYVle2TxenydUHp7w00FlTarbQ9+NKdpUOGhhLfX3QOKEWbXdKHzE2mAF9q
bAxiSBykCRrpb3wi2EEFavcbjeISBjSmgWbS/4mv1bKgbOqSMh+htfMb5AvorVWW3QlISYv66xIQ
9000WOVlEGo4vTy/u58Jk2FDiwPCZEt0MYY3XgRpECT4tftZLMAYLXFQtmnSj0ckor2xEPcM8AIC
yMDxXn9nX0feEs4hIkPM3BTuqPF93TT38Qpq0+u/CkUX8wpEPxmp2vVIcGeY8c7kJYTQqLAKlHoA
S9Qj63VWNSNdDq6ovbc2AA/GLARCP0a46Xo8O6AwJ46rMp/GHqXKhAXqW+jWGi5gsZ1aawM6Txl+
XpVoYdDC/KzrJD/YsDsBAL/BwC1ATzdF+OvfUJXEBwmswzfDR+cL5J/FJyGHo+7tTrKDyj5awyjc
/eX1XY+Ci9Pqwz5C0W5kdl3ErOrBqguMWreT+9AUCk6WI53XeqUiDKBggj2KcgYyzq3sou32TUN9
u8xXZwi+BfYUfqwn8vHVu+ZqkM0qJnXVrdzBILMnS9BNcNjcviInJqbpz8tD3WhC/feDDL8W8u2Q
PtyEl0aysok8beIaYT91pNpPrtus3x0rpPeLNTdnMXn1Z+LWcwZgHa/uZTz0LFU2IPDjuPRH28d8
3ObaRoqAmgnKv0CCb1sb1lR52l+dMteVU59RuJ1PsMwzNkylSFtxpKGyt4+MpBhep6Y/v32vxIsz
BnAYwHAuqcomHUA00imKY+t4QZ8sfjuPqFG9AXBCHmUoO2EIsD2k7DgpqNfc9JA7f07Az7DyuPQB
R4Ly/QcqWgELrWbxX59r/O2OQ0HcoE229T7Litpp8hS821unz2QjbBSBqSgmh9HLy1tqbwFNI/7/
h9qcfweU+riXk5VXHfPydk70Ccqk4ymxtMo6PM8OxtubRngAGnQJJDGAOryOBE4iykkEi5U7tp5z
AY0PkF3W5Q1zdPj55U/be/qZaheaBMZX7gZaPkYVUY6LJVuSfvm+ehAHTT17+K4FpIlnN3Q/mBc7
NH3bKoVeRnSB1ImfChugWIkCEsqPvshf/k17021wrijBeWCnbr3EvVJZbWTZVi6jBMwtEA7HZwGz
trSDrMMFbF39Wqt2EzIiA+XBQxNP/S2+Y2m5sOylt1AHbxSS6Ah2W3rkBdyw3qxJwP6HaIhCB3SH
ULtFIWmzvlSX6CM4NeY87thdzTT8ZGLQXqixw355Lve2UgRyDw4lwMM3vU5k400z1QiG4IqXn9q6
/wrcSnJyIvK/bFpAL8GJQPMNqdYm7DpJvTIazla+zm70dRmrd4M/TDml7hFn2fyftvEUoApg6AEG
AuTUfPM/Sd0SVQ1fEuyPZnZlzhtfpqU1H83c3i5EBRiMJExcfKMfj9fligIPDqEfLsM5ltP0BajA
MrVa1ZxIA570yyu1+1UoBYN5AaxwtH2MW3akl8mIM+qmt/M5qsU7vdTAob88zO2GwBsGIAIgmcDh
uimp2Cv0CTurJkVQhf2XdgBuOOPd0r9rqpXLg8RpZzAkTOA/4TbCf7Z7YlbuDBfOnhSrw9bMU0ly
tuFgl42ROx1k+ibvvN4UECWD+wIwGUbafYsR4VAZAPHCx5mavOgHSGvk3PHJlilsJPWlAnz3zhGB
DtI18JM5Lb1lOjjVtwuIX2A4M6Cu/CWzXW9LWJ641SQSRO15ah9mxZz7uoNo/svrd7stzSiGWWso
7Wh2XY/ijWqR9dASQG4IyxyLsm8QEm3rohLc+mg5HXXzl0fcXUSkpNA+NlCQbY2qXDhsmRpFUIEa
kku90hISEMIvKrQ2Xn2n4+P+GWrzcXohU5/4AymGvmlzFXTqkZd4MbkkLN+//FW7qxVCsh6bxkUi
sakfwGLAjetKk0LOMXyoHSk/2CQ50tbdmzs0lEysN/WQLZ1JCz/pwgrirj0dknMV8J+EkfFEI/hD
v/w9uyMhcgB8jyTzBmsxlN7qeXNJQNOk5BI6pf2+45T1qU376X8YCwB/w8TFrYk77HoPOjGt7VlZ
Vi5CW+cVsHR3cpFzEQLQ9+ouGQRVzHsTawQVgK0ApM88Xi2WqkwVhN2txCN3gyNgNxXMR1iZvR2B
CxlY3r+1ia0BjB1OxOm1WxVgoqpCydkx+nXi9PI67Y6CirYp8QMnvWWf9rGicVQNVVEmoYKN3CSe
miFeD0YxB2UTDQ1wFIVlVJYNN/R6hcY5qSb09GmBBj95VDDUOXnWFBWCsfYMHFL49tVfBeoH6ldo
+4F9sYXm1uXYhWUVVtgCTXjndrX+UOnuKBLdvmwMGwluFiDPGejWprzoWxYR3pDQondKL9ODN2Yh
YMKg2NfWW7cmtKBInQ8ulp2pvBp0EyhIwwQZq4gW4dD3gBN049tOSn2R1BMkjfmsDiiQOzsEasqg
WuAqQwd669uhJ1ei7YKIzqT0MixlcoGU45Hd0U5hxQjtGdsOCNFhy2+2SN0bpQkobhcWxJkgG9ZA
Zz4ayqJHJMnC2nIvY9eRM+Sq6MOQ+CC2uM1UvLxtdoIW+N54d0RQWTXeptfbNPmvNR5pgKDspwxq
f+EpVlZ5hm5z8vX1Q+FpjTiMuxkIhs0ythJdN1AC6qK02XDhs0XT1eFrJoc4PriiTbFtc/iMXRdK
nCCWomFo/vyf/BQ8Ppf1VQvDjDFe7iNcm+9gQNKcFW7SZ2GbusPYtxTTzSCY8PJn7uxWjA08EP6B
6dF2VSGVGzkkYE1hESssvHXuU+jJO5kncIG7fDqSAN1bwX/HM0f2n28VpGRL4GM8cIRlFtdTn8XE
Hx5c7bUHr+Kd04+ijkGeAM2IVM69HiqemLJbL6kLd63s7zNDX3/22/qdoH7UpS0KgP/By46dX57Q
3Q/E4xDdQESdG96sxqEPaqhtFCIAXBJ/r70DRsS5T4SuDj5wbyjETyNThEYznlDXH2hL8xARCdZu
olNekpp+dq1BnAeILR8MtTeXyHtAtEZNHNAsE4P+WbZ+YO0g0WQs4PAAubJY9CdiwwqlWkb/eZ2a
/hyCn3CQcu3tzX8HNd//z6CRCjwLViA4F5HN70NFnIzTtr/vtab38aheq3uDk24gPOYtBc482PrX
4/kVVHyasmoLcPOeGJtwn+vqjNQrPJegJWd9Eh/lEHvzivsJXXRzZ+Aldz3k6C52KJKJwsCbwjsD
cEgXJq5BmYN6HVRpjxB0pkP8+hYrZJlB+wF+wnj1bE992NjEStyFFqqTuhgHWDhYSaQelQ5+vf44
AHdp6IBGoXnrEG3VPaCIpU0LMOWDuxqy1RmdPZ3x3pL/w8mDoD2wX0CE3MIuXV0OYyQkLdqBkueA
dO0F8PHlbhm9o47/7ZWLtyOQpMjHDGwp3CybrmO0wteoLoBB694C7do/+koc2fre7n/MmoeSHvBz
voFZXG8OSEqMpTacKQ9+t+D/61MYazDRe/uHWKiXv7xSJgm/voXQJ4ZuOp4fqDtDtft6NOmsHYTw
Ab6OuoqdxdrGJ06s50A3Io2qcbqTiWohm6fKs+fPR32b24MAEBhq7xAGNLzKbRG+0hPTzgwyWFOW
AfT7xuUezhP9Bz/RCkLCQgIsmQzvXv7k2wAKGUoX5S5AkiF2te2Px00d+V2cyALPnzFrGinPsEi2
MjjJvdb+HW028D/wAMJ4gPRvNbXmMqlGKxlZAR4kLGJrTSAeTmSX9KkbRvUBiPw2o8Bof+kfRgQA
8XqzlgkCWTg0kNQsPXE/AW2Wr5BzyNwIWCEWd+9Z6XkX4FPuXp7QvXGBdzYeAOC9wZfretxuAH1T
uQCfeDWLnka7rZ+nECZIZLI+VMxV566GML27YCu/PPDOSgJwZegu0NVCD2czMLWHdcTEtgUZhuni
jM16cSOta8CuW/vIi2X3K2MUVcCdhDr7VvVNebMItZzbQoIqgVaFdmQaSWafGr08N2ISH7uELVkz
hkeQt73PRJvkv74puKg26+rPo4vSu9UUPLCRD7LRO4tynS/dYLODLbQ7FLgY4IIgfuGIXC8lzAAR
Rak0Mxp7aIOBLhZYA3n2Be8OjuHefAJTBO4v0JGAF2wjj6iTtrb6tmhi0CPBHJRnbo09CMGu83n0
uHte3EDnYIEcebTjuXkbeHDpGw4sqmTIpbYSxXKcJGnKGUYFcBIavRRvD4ekE4eLXCorh0GfrbTL
Kiu9eUEQwm4QuSai93Nrrt2cwARrTj21zmEqakt8cNCLKCHb7Ik+nabJvzAA5gX03UXL0wjknT+D
hfu36Baf/Fgi0IqyKJkTlso+EQIsVTiSpNyPFCxI4WY5ZQtdcLO4rKIYh1bzdAf+QseRXyrvP2Pb
CHaZxzKecldpT2Wa429ioAayshUDODmdBt7c2UHDZMY4cb9SPJ6GXKlqeQMZCVKfNdHWf4IlSO66
kDQydWZK4zPBVxeupiDJqX7WboZKVCUL38SWPIHbZs6tWoIPKQcHSCFM4cWWPWEpxE2ggzglkElJ
JYTCniSt/D81hFaHrIMc9O9oWurm0rBePZc+mfzc9xfvY8Tq2r5YgM4A3jHipZcuPcqV53KJ2w8j
cSB4OEc2fVhj6vgn37XkT8CpGlP7U+29rlXkP3AR0yqd3HCcstK3xkvDPeG8iZfQfmxCe/Ieqnkl
n/EAcN+NK52+d4y23yBMPXwHaIYDRkPbASYtTvAEW8jARS2/d7/10mKPMKv233ZdJX85FlAEmU3b
7mFpS1wc9oD3hXTs5RnXzMDPWovqbS0ai6SeZMkPDjCmnfuKhm02uiMT+SggTp3aUEGo0pUN1k9h
oQSSjqUclocEEgY8s7TtvlUecER361q2U6Za7UXF7EUdSv5w0IRjgT8D4iehERSnUMxRn51Klm+c
pVE0H7ivvtaVNRucaxORLJ7H9kngcfLbrZH6pZSDDXA3Asr5w9ZT1WSinz3vydWkhrsWaSHQGcRN
p3OH9uzLOCRlny3JOgLeSRTPoT3QX0avC31YjJUg5PJVd5/akUBAS4pyVlmpBNaCtAK+ZABJ+L99
ZGTAB4EzPKShJvOXsBRNec8w2E/wZTyWwQICoCI8kJECAGWz/Jgg4/TQdCL8BRktXF1NUq68YAxq
gkUDdaSm8CLdv5WJZ0WptJPBTkmoqpNEXTtK6zLQf1yUOX9VdjLdT0HZtGfbWt2PKmLEzay+CyXm
pLSRjsI47YSdCxWZ2id0ySLeJgQa9xaVJ1KN85BPjDn0tNhj10Na2G1YBimzfnm30noNi3YiIYOs
Vx8+Du2k4xTVJ/s7mewOHXVAaS+T5za4+3jT/BwFDDnThTHrofJG8gOKLsuHQLkopPj1vDhZi1r+
o5Ro+mdg6lL/px3RJHq7NFD54yi6j7kfCQXKvs9nka3l6tVdPjc9r04L0NcVVgPv7KwjI+AuWocw
hwYoJvnmc8vx35Xu7MHpQyogAlMVTVN7GV2HQ6fPkqJSKVgpwXemFYRfeBS2/R/AgwDjHSBoYRcc
Cf2zdmptdzDwqEo/w48o+3sCgecmpZGqpjekcdYxBQJmeoyGxvIhpdwDTjhZw1B/DSwfkIrZ6bop
GyIrukA/ZxhT7dhSZhEOlPw4zr63nPuB6CadrDX4DXNP8gTlvbDyIOLsLG9Jg7wnE5PEGYv5NBPk
qC1rvicgjw0pdKN1/axgeBEPaS+iynnfxHj/Z2tY009cO1aSRj4dG/j5OSOwDlAQgm4RtyaAIeWs
+rwireel8VIt9Jx4o/4SBKQM06ghsXs3rxbSNlz0UXViC52d07pCReO0QNfefVyg18N+j6tDyg/e
UHXyfV/2/ocVUHQYOCS+6t8EwEnTJxVDE/NXa5VO9wAhg6R6E9lz636FcJ0bP8Ujb5wcZTXrPecV
bxEQiB8CxCm9NvPC2fUyf2lqepZA2v9O2kg/BlMzqTvhIMacIg6t2Lsk6gVyeaorAUkq0a9ZF9Yh
FpFaEg4W4aTOXlVO9SloOJQmWBnp35VDbe9pChn7M9M+WEGlCZXImrLT7lPN1vYTt2ZV3ocEnOac
hzR+H2nbYQWaZ2w4wXWw/xPqqAsBtqqWTzDZHdtMIwOkj5Wic3hK8Hu8fNUJLOb8xeHk3g7LMU7n
Vlj0rrV8yOrrGMo8kFaS8sHzaUC+L2rs63zognXN/bblPLWVbNz3UtCueosNKJosVF5riYzZ2G5v
IqRfEJenESgl7dK6yTnkTSjSevA9BX4yiaL3ADJYtshCqRn8nBW15nyE4ivExmQzLPLU4mPEE5cE
6Feb6kaxDHoVk5fSQYcPqJGO7C4Z1yg5UZstCJvWrFE6K2Gi5xcxEVT9ot5KvikvqGVGOhFHRa8D
71Mb2dPwWBM3poD3waPpA+DcYZ13fghLGMgVaw9chdit9DpDliiRK1KSuMIV+jRGnFmgFcBkOyEQ
3avm5I/jtZX93LaOPX5xgGKqirpdwb2e0V8MvFMI0+r4NMhwag0QNRwKSLBCDEMqAjTFaWLOIr7a
BEKeVloBfNScLGmNkO7qfPjLn1VdNzz1ga2vfyNThMYpLud1+iHgmSfO6D5P6mNo2cOSSS4qREVI
gzr5FHU9EPHV2uCi8xad4Mg7vXeqYx0JwPKGgac9sFdTGq0Rt/+T0LjuU6NL5UFFfOYJioOgk2eI
Xt2UktibeTbD90BmMyylosx2G0QAZcN2y9RN1PIIygukeJaxrJ71GLKlqHS5VE/uzPuHwWrbOqeD
aB+dpLHYHYOGt505U0t+jDXWEHJucdMCRw8IVFZT4aI20iqdpAB7BkteaZbM98pHkEtXl0xrNrez
/LpAuuR57JYE6OghmstMd1TbaQm+0mUmJrWRDVUIbqOrvuixSjRsQ0LipfWsluduVIGFF6ftkmxB
SP2cTAMsmOCf0z5D3RwhlwERVeUOQkGTBtp36VtqK7xnHL9hLG2IokkOOoQOBGKYcv1s8N2VnRT8
rptcWVPnnpayxQu6gVZYm3vesjzLuRu8zEENjaZ9Fc4+RM1VO2YoNIcuNuM6kjcEtJjql2S1mtus
H8sG+HSU4rosaGNkwU4NDc0UByKuT20/B8sjjwPpX6Rfee5d2810vguko/iZWKXCbweWhC2wyBhY
En4UfAlFg7xHyzIBIF1EJPXroEuehN+36onXla/x2zhorKkbrYsfp4sfWeIrclTBv0SC9+VzyRKC
GGgjeZ9gcxo0mj+Mk7uifu3OSt05ZcjeEGA1SB6JplIXv4wlGXL8y6K/h4qwAOXuTo75COnIrgit
ZsC61DFSMgQH5qdkcNAxh/iHpOmSwDA8nUcd93eoxnArh8b+/zF3XstxI2navpWJPkcvvPljZw6A
QrFIiqREyrR0gpBhw2cCSPir/x9oenfIYi1rNUcbMRETapKVhUSaz7zGmu4xTLY/GHzaerECxkjD
WTO7Lq7ZB83e1Bf/K/6NTRIaPUjNQ6tSvAjIH3MVWwGh4/VkB+q9t1LbjG1v8mDMiBSHg8JRfXfX
9JWmh7Pr/UTm93jOeBwQWVhUjuIk0lDnvpnzTEN6kKtl3Bldkn93Zs9f2C+F88WcEqeNJi9I3yli
EnMH7MI+aK6O6thSBZUVkdNkPe4iRmLiZGarN6y/RKOHUzRWGNCVuFNWIOcLofiZ8DO73JXgo//E
AwWbyobm6H1uT/PnfqqL27ayqA3nJRz5N2VT2cQfbZI6FDGnoT1kukohjkgYqGaSJePONUori1Ef
s6s4aEbjg1NmXhf29tKieTBW4g5LDviiWmV3QQRZwXzbzrAZQlhVQX9B3tX+WNe+vg4G328Oc11N
f6AGGNwUS4BxzjCCVyd6MPgLdwwWdchLb69KS7sTthg4gjPLvxywHP1RYtoq3vnTYN6xMK2O1CHV
HgA4ePhy1VV5BcYh+WDXWq3CknziPimTlIA+7+R7HsvOrr1MpAyT+/rdrC2BEQnN6G8Cd9ZNAl61
JteunO1PSieK5VGSpT8UiyutnbIcRDlI2dZPOGOw461gWOwL0oAuuWz9tvLCueb97HyZdHfF0nZe
WA5FijqCHJltnbvuWp9M/buw05J7Ft3Fb3hvmT80mSL+uPRBcTP3LTebP4x6HlYjx0/MVrD/KKq2
F3ELCR7L+95xqigPJOLuS14MF2y6fg2NNDcu/c7cSkeTnyJsZlUqCmZ9NCPL7gcvLq3ReCNz1ijy
2k5Sh4Wq1jqiEpuIQzDZtkBTAIXs2DEL7Yp8Qkv3ruzc79mgAexZx67OSaLXquSGabhDVksE6pZI
bBBhKpRj7BU3AFx6Og+P/SJnzARHBI8uSqdMvvXrUJArDIXlxGDzXTeUJtgki+Q2hdWTmV0YLJq7
PFjKN4g3EdW4bkzFZwNz0ys0joVwo3Jdqot1SKY5FHltFffDaOjf8V10hyhtvVLsa2dm/3fkzwX7
N3cV94JrfC+9oEp30jEI8svEFQZZvAN8QlKsnKPerUxMVW0/KEMDotwUZrMY7aiSIIupGI1UVt1p
AoyuCRvKTavcr2M2dHPMtZ0qLuaqNUIj0Fv7QhaOWcZibosxHhwPnZNc9kGkiTFZeMHUVg5Z4coi
NLpu8CPXTrPudk6q5rZGB6sP0cQJ/JuEdPcwVrX1CRRWMoRyUlLhnBJYD0UGnpkST77usmq7G6zB
xKpU1zvCerOgGBbNgzfcu7aC3jm4mV1ciZauYgjJ236P8aJaDqopgk8r8eObokuNL5g9iOrNmqMy
xp26tk00icp6Zwrc0d8Wwm2+FrZWif1KVPs4r1zGUcVX/FNCnuEkWVbvZqppM4VEiX1+WEw5VGS2
a91HTQfwmlTNcQggnG69cVJvZZXmNmGLWN0vjZjH9KpSArtGd/LtMYJY59Ams53aQ8RpVqxVfL65
x1xVBbeDmBaPQg6Flju0WsshhFug3plpnaz7SZ/lY13Oyxj5zhwQUs2JQzXIsLNvW1rCDcexPe3J
eccf3AZGjrqhyNGTqwZmxfXnfO+0Mybi8zKtuzqVWnBt95l5B+bZeBBNoGeRPi7DJb3MjNTJ84p3
wnaWMWxMNMtCF5FoO/SdSn0wEjv/Zlqd/djPfUBXOmnkxdwjOBaRt5GP26TADvswaK9Kfx1V2Asf
+cxcNlXCoW4sj1wAvozKbpi+WFLXKl7AkNLu7Uv/rt6EJAFQZfV3aU/9dGHXgWp3zCn2J27qmvfJ
Kk0jnOfVqkNNIvJ+YVUEBCFz3H1t9EIMYTG6wxyCyJDvPV/2bxwYAjIULIe7ThbVpxzdtcc8c5ID
4aw2IUdbFwQgyr0sp7X9YxphhoRNG1ApEFZbUynH8ZSerddrNVFjaVz1eZXnF1ZtplTVOorbISaO
M5pZQcpZV0zdlF+6uJQ3ER2hNotlr5MO6LU0b/vaW3D3yYax48Ft48BkiBSvHstuYj5jfMC6juZb
UVttuUuXSbL0g6ybiQX65htVF08nIEnn+4IIXuAhhBRRWEyu/sOhqZ2GWVNUPhSlSn2roYC5YdN1
JK5zN/u3XddJhGPrwniwNN34ElTZZERz35nf+yqQ7wpW/Ro5rTle+UvaeJHWE4ZcugPyw1QlHXmF
IV3gR1rR2/tsIbnF3FX3prA0/NmNvSaZNKK0qV44oZr8D+R6qk9tYJR/qEKn/qD0JXX2fdJM39SY
yfugkFQuVeAqc+c0jvs5yeaKSaPitNJStvRvuV1abybAb1OkZxqeWKs3pj/8SRIUDiRQHAamo392
rayhmJWOKfHT1Ko3LlptGtl6ub4x4cVm0RisoLHMQLrvDVXYl2Y5ln8IBwWuOFOO+0jMtbAbtdZ9
UB4yhLtMX8pPFG+Lb0blLAP0Lzl+NaC1mtQWVgIhF9/5DB7GALYLx3L5bTHAZYd9H8wfgW1yTCDE
4rJKMQ0y47SRBiFUUpPANWoeL+oEz1wk+hz70Hp5qodVKRcKI/6gZbsy6bZjG8/cu7Yy5pSCmeN/
n7NWPY5QwVQofB+TF6unTB55yBLdw1r1qmhRbftdVxy9McvKeVw4mz8CDpcfc0eZlCByhzAi0SSn
aFW1TRd5ealN8WoZWEVJr+Bbl53SfSoR9OkQDwxGbTcHbrvdh35z2YwTR8E0WPldoKUIV7peP+3K
EZnIaLRzbqKJrOjR6ImkoHEK57Ieavx9yXXsj30BZOfWKckOI27t3mN79DVy6X1WzSi1Ikd5qef5
bL4VtscaWkfcJaNsmpw7Gp4IT1lDlvuHjjovKZ507ezKotJYxX1WVFeNNY/jvta1PgiNWnfmaHDH
xoh8TDDoWcy2O4amcr2vwC46aiHzaBB38p2QjKe4fBEUxmRFKR0NVHPKrLyucEPTbqyCVH83WoHW
hH5vUbwJUscG51BaBqH56Euq4apoH6ZRL/PdIO25D/s6GLI7qvbpl95EmhviTNm/7WvH6OFGCPeu
Fk2VXlZc9fdSZiMchYwMIIbLLodQQVtT0NdnYlZhSLuL8AowLno1FFXcLmP90PUe+eowe0T0CaFH
B0bHDW4kcteIh/b9dAuDj2JRAMF4Dc3B5XJzKgfoVKlZaxnWamqb0KDk+GCKScsOgSqKzwRFJINa
0niohwdUZqB01urB1ZLcPnSZIz8WTSEvU2HJz7lvJx+GZZ7crZKMHnxPb8KPpoIEJ1qVcq48UTZj
VKctjbEAoWwZzsRr9cVcO/58KSncfcYeyX6Xal6ZRy2XfxCmnALVTp8MY8BBOhluUmv2EL2iFmOE
SI1QcBO+o32eyTbustXp37fjUr6VZUOsJXzpv2eD8boaPymv5ZSQ7HNT++a9HmhaflmaqQU+t2/E
lma4I7+jjdcqpeeyGBUqDaq3SRFtcopiJKhbHJLMXeKPwPbwBW6KiF6Rc2Gno4m3kyhtyWXpynec
I+KtFNVccD/AoNp1iWPEltMKi7LWaNwQzY1sKhhVjv+mayiZvulI4ZACRMnr4Ezz+M6ZjOXLIIY+
vwp6xYGYDso8qNrNvGjaHE8imTj+o9Y6xl3KocNmbtK+jCtvDj6gr2NQls2F93lJWpCGU9D7LLVk
8B5K1YkC8wkXcp6ou8YL8wCZmtDHSC27yCdzMPa6T3mAe65NQV2Kqk4o7zlpGVqdN6gtqvUvKkk1
bzcXrfF+sO3qg5MO9i0utAuGWh2K2ZFM5+UCbIJNL8oSRYMIqBYgqBVk2R9dPyTqAB42xQwnqL4v
OaSIsF3BllLB9/R673dJpceuCJw70Q9sk2wuaOS4qT1T5yT01HejmzXvPFpjf9pmOxYIDxMSccZT
dg39tAacUK2p862y++Ib/nXgHVf0cQ4p1o3lGykGEk+Ty4BMxvXmKypxCGx3qafyd8LaGG6O6OQZ
pOlLEAVg4A1EQW8RgOuxc3eit12Lkjct6cEmCAsyfd/oysBTMnPeF6maP7zeiT6Bk2RAG98Gf1PX
RHLseeNUVT16A7hv4J8pllsrUXNUKg7RVGGmlRgl1TVyjMu6UtMu08ZgP9TFOU3ln2S2IzAHrkow
CAGsb3prRwAVFnsPtT+rQXcn3TXtScvdiknWrcqKadyhp05QmaWoY4fjmnEVqZ6LYEfaZd6hpkLF
9vVZeQmYocsKqgr/MiqEcHOfT0pvGrLOWjw+4VaLN6T08n1r1fkZ6O2JnjXcbRQoNxIJetLHU7/Y
ij7JWsd6ioQcrcuJE8B1rlOxZhe/+kDAf2D42yB0CIiPl1VGh7St0kDEQTUG4ZA10zVdD/1ME/5l
cxp/2cBHmwBEDpaL2+J+goCTNS/On2seSHUcArVXPcq17d47iQsXdcXPrtPa+eH1Rzs1izQ8HAOk
7+ZBsP38yaDUpyfAU34dr1k7RdKfrYMdyGSvMinOwApPbhYwdxsJHfjGCxaChhHaCoRexHaWfmwG
OV5Y46giOnviDQYcycFEKHGP2KX6KK21i6rKlOeURF+uTRblk+9wtDZTU0utqQ943hnhICKrSrzJ
tMr8dZTD5sGOSjNoAwRUjtGaHlbIC7WRmLHckIRgSEMnoUber6P9je4MoUFRjtlnkDXntJNPHYLM
8Cbdh+MzCrTPXym0yJUTqRCxqOzhTe61ICmXrANbgIxfr9FRfn0JnRwPDR4X9DTaKuaG+HiyhPIG
Yr5WdcjP6tUSU7oHrK2V7n506M4Nmx7v6+OdYKXyDh3AF8BVPA7f7R0/GRCOZqovTiXipK6a7LJc
GCmSppO8WSa3uO1mq79Xin6dwNQGw+aJNrJVaqsbmvbox6msnat6KM1Pr3+vk0sLWTP0PFEhd3+C
T558rUE4Vp4gMBnjrFx+0QZY5Roaz+Hro5ycbdy1wXADnyE/f/7w2TD3ZIMm2LKVekAeaPKuNCZa
1WR8N9i2n0OPnjiVsHjhpEXhiYrxMTQ+c9vWGUkPYtxQg0tzGPo9fU6HMhrILz3pnXer18nxV59y
MzxA1g+xHgSUzWON0rUtDZu4VcRKNMmj5xTlR2hRy21jzOvlYkPJPXNnvTycfo4IrRobJOCBx7zR
rJ6DLl8yGXtOX6DA69jv7SqgluavXpSD9I5ExfJelp46nuGBqahBxbz+bl9go7bvgFSqC4YWdOQx
8LrvRrsoFo2FrXsuOlarf1XaG9dtpAAvqtTc+3rjR0VbDb+qJ8fIMHOYckQe+AJHq4q+mtUnhUKU
HLvtw9C3aQwyRYXNMmEKNdrntMFfrOJtPChb+NFzTr2Im7hCl3RZa4npjVl89TO3qXYeKdW3FaHV
NjLX7pydxot1zIgb+XjzRgHVdayzMNcBXUGw3lCrRozoPFfdjRlolRz/nWuwDt4tgArvzJHw4nbd
BgUM7yHKBNr22Ig7H0bhowQn46HxRRgEK+xIWpmgBatzMcqp59vub0bZAAwv1dY106ZtIuLc06s2
dLS6rQ9ohhl+aK16f0HqUH4RTO7F62v258Z4Fn3yjGgJA6Rno6IZdLR05AiyBHxQE2swx+57Ulrq
YwFW4FUxWSikIVT7kbpfEbdN6n8ClSwoA4xJ+iYDnkWPIiUHygB4PGSZkfhhZdIB/TdOEwhTW5BI
X+IF/Zfg0xozN5Gx30hx0CisxaCPmws/oA6Urct49/qcnFrd1FZB3BPPbdfw8zM6Ddq+tsn442Zq
F5hLVbaftcy+RrCuRPiqOMeMfalqwjvgNtx4b9Aa+L/nAzZuTWu07ps4mWxK0HqyviW4SOfrBOeq
O29x1z7ulsz63Gumd1voon7rmmOXhHW32u8aBfT916cciU2Ob24q2AfHl+HYN+2oRNLE2N/WcaBk
c6AGk8Wochl7D/jDmfP7xE4zUOAIEMTAhN46Vk2gXmGJVJ+Y8sLKD0PXf3MWN4195HL2r7/cF9c8
8RzMeBItVN0gBByFdqudZHZq0j4piJZV6Oq59YhM3jl1w5d3wbZ+kODildpbWvD8laYThi2YfrVx
KRp9D+QHVWnL0q78tZpCywGw0SaedUnKcE6a6mU+uZFFgOhykkASQ/Pz+dBYnwfSm6w2tmhNkkCX
gDQ8L9v1iFmNcTPY7mUvpyE2M+Icuw+au6wd1B+kSOfcdl++VVwRLWDthmOwk47FtcuJPFIHoIFE
gJ8ctHma/wzg7bydeqcdzqzYk2MRV5LGU/xH3vH5U5MN+6CgGctv9T6sZgu1XaNYw3lZyvj1JXRq
KKiVpHvo0G6ihM+HEoPTyNV32lhflL1jiVWXZlJ/KI22OHM6v1ys2y5E9wARYdQqj08i2iYW0NeA
VzmXqwqpEIMRzVTapGdm7wWhhDWDmLzB9GEDxn3w/JHgjLWTPRRYSHXLR9W77zU4ELt1LFTsuBhP
rxYFKG8DI7RaW57Zkqfmk0ek+LHJ8HDhPh9cSd1aspWnnLQq2Hd0ay5BJ+WHslubM0O9vGZ/2gFi
Wc7+J5Y4ek64B0YDXKaLvcLp91Wju28XIqdY95IGoA05kkPbLejOFDtO7kmPHtp/jXtEBjDdNtNL
vFWBlHEmTO2YXta1b+xN0ai9wIZyh8phd1kXQcAN03cPq935XwVm1edO9hNLikSPXisxIdWQYx7N
aqeoDZeiw/tjcCNw6fpVXTTemXk+OQqRoYdWs8tbPZrnGkOEjNy8ixd6qzsqTf21pLb95Zc34ia9
sDFHGYiay/OFg/aowdXYdjE+XeKiGZcsxq3ODGdhzGcuKJePeh4mwS4mmSFxg0LG6fp8KIliXuq3
JhukrbrYr/DlTJUlHmf2U+jPyOOc2ZEnB8T2WecZTBjH20p+ko5m/myADfE6mk3IOE7QqXdV6fwA
WQD9wCmrMy/sxB7czk00xdCOAeJ8dC3iwJzh+yIVAgmpFeXC0Sl4VHq0MKlnNsOpteFg3QrVkIsB
7d/nTwZ02purAIeMjtl+Z0y4fu0CF5mBM6/s1DgE1KQMSLa4/jFbBE+4JivLFOnd3vfjIOlvYYKc
80o7NW8/nTHZUR4Mw+1LPHlNA7msliZTF09ZgEwsnYJ96g3rzhFs8ddX+4mzC/uuzaeCqIIHOzpD
lOH0Yzc3OMDZ1mb1i8RekivwLmM+36A370ZDPv6yJCTLHmIRtcWt+uodu5Vhr5U1YzGp2KhJ2oNu
6g4buaJZlHHmrjsxk5wDur/ZJxM6HesFGNAKxRQIFfsFVh9Tia1dAW84mnx6b6/P5ImVwTQiC+Rt
4gQwCp+/NLVxvgmdVFxh4PKWFpQX2r0znlnnJ3YwN5pBTELFNHCO/TxdgeLXvNqs86pc4iKT2UHQ
eMNfgZ4fZeR/IwKCEUopGDVZDsNjCqqZKMuolqGPZQble9BnL2wFEWBRZ/M/6w3/8X3+f+mjfPvP
g0/94z/593fZLLTFs/7on/+4ax7FQ989PvY3X5v/3P70v3/1+R/+4yb/3kkl/+yPf+vZH/H5f42/
+9p/ffaPWPR5v7wbHrvl/lFRc/w5AN90+83/7Q//9vjzU94vzePff/suB9Fvn0ZzQfz2148uf/z9
N2M72f/j6ef/9cPbrzV/d/F1/fo3njpvXvzR41fV//03y/6d8guRBSoGqG5ycP/2t+nxr59QAEdY
lTocNwj1uN/+JmTXZ/yR8TscbxJ/dAFht/2swSo5/PUjk3Ikgovc2hyXSPf/15d79pr+9dr+Job6
rcxFr/jg7Wx9co2R0MJbN8l8YIGgUuMeh66EdkQ6QBKVU/X7cdA8cTtaSK8C2E84l6+0xBIYWDbB
pTIBMUz8J+6MDhTBMM47I2utFD1G07pRo1leO0hiLXtjqkE9ORYR6jDPBTjURW5VRo7eCYiqRMZt
5WwcZk27U7oqLxPA92W0iNwpgKsWgFAa10gPPYSmPgSLboTVsir5zyvulxbt/7gUny3fV5f2/8VF
u50t//Oivey+Pl/j26//c7m61u+ETTrFeFj4mwYmC+Kfy9W2f4fGDk2XF0e5khzkX8s1+B0bAeSB
N4u87c8JFv5arqbzOxUMl8YFgcvPP/uV5Xp04231MLj7m/AQTULKP9sJ++RyFSicL0VrmnFdDk1y
NSozv84KZSSH2Qdi8sWRsvFQJEp7XTtzRRzdRj+H5tDGmxgK70bPPhq6XfO8tBM9Bt5e7GD8Le8n
m27XMOpAeZ+8jb926dNdefyYMHdt0i+UxJDrJ8TcNu2TxxxrrvYyc2EuTPW0V8r6kU/dvF+r1P1k
tH1zS83pnKTeyTGp1tH32fQj7aOppcMzz/Qol50PnzP0oEk/osSVfgL8o92WbXPvdv4vGita23Oi
fW5Q4eHSpXT8/DkdWGogsNHCtJs0K8OkL6y7EscfM9TEXD3UoMvO9PG2p3hy3P0ckYoqxgSceR59
necjTotauyqTy86Z2vLa0tvi2vVWc6+31vRR19RwJoY5MR5XL52WraEf0CV9Pp6qCuWvRrvsOiu9
zsYyoqGT3cJZyC8RDDvnmXviHRJWbDVqiPRIyxx17joVqA3+tez0ssVrcF7uIDTf5PWgha5wDvh6
P7y+UI/ipm06f2rW/vRm4yGPItBlmVO/WkrETE33g4KLc+WsyzlRnlODbFUrHYNV6uDHpQhTm6Gd
U7lCBcHYoJ6TXIZwlb7/a+E0D0MGwgHHxKEDSrvm+btqy6alWWEsCB50a3/hUq/L7yw4xOkeJI4X
UIpE6Ol6LVQ9n9OkPX5zHKuUqLboEx471c6jrMGE/CRaDBR3SFJr0Zg2/QcjG/V9oow2THOxXq2C
iT5zzhzP7DYqAiWczT81H44DxBUkIYrA2brLZ5HU8KU3/7nMN9JzCnUvBvpZR0Krk04YUfZx0xE5
/k5mHnREcHeQ4fApfGfWenumTH9qFKwJ0cwwcaHUjx0oPR/dYqwQdUQywIKVRaD8HZQw45wq54uX
hbEdam2oFrOjt4GeL5SxdWESyIScbnDLH6ihmjGAjPpOd+vhWnCTRMC4+nMVueOOJqtiKziA5kLI
FcWT44KmPyRVinIb5BvzogG17pexp+YLcKYHpTmHqQjipBkudOvcMnnxvBTGyPUAeCBwtu2R589r
D7iN4Kq87FrPSt9MpZVSOpZLSA9stOPUlvm46xejf/v64XJ846I5hC0U2sKbdQS1qaNhPRFACeO0
A0DYLW5sQ2GG9VAkSztHlZBafgav82L5MB7tE7SG6X5R8ji6jWrZTXqb4MSUdq2xq1wpD0lQFvvX
n+r4RiBP90zyTGAzmLvQZns+md5osKf9Ck5MvjjXc+4tb7tFrBears1xNufrmRvvxSwyHlpmyPLi
2rVpjT0fT+tsOc1rhkRGhlYOoq6gob1sAsqR91wXv3qiMBqhoQ54jkANWY7now025jg5Wf1OeXp5
2fV+Eq7Z3J3pbp96Jpf6MLuQ1JYSyPNRmrzIHG31PfDgjfdd6FJ+twslFM1GdEpff1+nx9o06Bwd
DaDjxlc/ezOYWlwzRx1UeDup/Aa0Yn61jvNyZsG/WIDb5OHei8gqeAVQY88fK/XKtXBXJs9Mi+Ya
gDoYVa9Wv3pKbqOwqQxiL265496iqRwofQVMvtob5XvkXIurOi3OOZueWuZPRzl6Fhf6BfQ4lh2A
AO06RRjh7QL8fLdmqQWIOqs+vP6ajkFESHZvj0XqSW9zc4A52ledZifj5pu+69x++tA0Rf4AbcW6
LvOl3BsF1Bp+CuCiVPpVZ2ko0owbkd0cJoBbzl5HbeGMmu024tNY8+c3Ig6jfbktnZ8tgCdRPLrl
nrfUrBzIYjVuHkb3ppYGNMZJZFGnDz+gkZsfX5+GbTe/GJOKz5ZxgTg5brANtVjlXBse1hvQD/TJ
WS+CSqsvUBjQPqaWvE+TYbrpq9k7vD7wyW2yqX9BrARYeexJk3XJAk8DQ1arHa2D0VRrDFpijapc
986U0bZz+OUz/muoo3PaF2uVTyvPOGTTDOrAuEfoBlt04QDJt+qDr/T1oc01cy8tKc+81JN7lIY8
NWSbPsaxfJQMlDVP2maiW0z5xQQr5mJRwTnxuNOz+d+jHDeL23Rxs2n0PNps43xtDxnQ88BvIqeB
zPD6izv5QNuRzYlAwck6ms1qnbSWyIkXB1flQnie/OKhnPjw+ign1+VPQDVpO0bRR7G1NkDFScGN
72bHFVeBtXpXI9TvTziI2F+l4Ygr8nnnwm/tczLCp0emk73ZlGwL9Pmhmvk4hNeotO2qqTSWkEqo
caDHr+1ROMqu5tbuIOHnsAS7sfz++kOfmlpCXoJEtsTmHvx8aKiU0OO0kaGt3HtYhS2vcnNOz5x8
p9bK01GOpnbx1KRbChtUrTGKPdU1G6Mb1e1znEt+Taz45xn7dKijugSsHNwLM3ae8HC1L9oCXHGP
SNXr03bq6gCXTcWf9BLJiO3nT85NT6BE1Zg8ENJZwc4A4xlBhzR2hjfmRbhizrJ7fcCTM/hkwKOr
Q4d/4fQ5LtwwDarvwoH3C0si/6jgaf0bu43ylU8lAMk7yzx6WRCG7AE6IqaFXWd997pxueymuT9z
xZ96IKopqIOCW7VBcj2fwRZWOwJY7OkS94OIdDe5Npug3kveXvzrcwekBXOTTQTuBSAB8aw0ayQm
0S30NjCUmvwBkbU+DEnWn4lkT20nyuW0aTb/lhfrorJxSyUpwCMXfelIb8Bj1UhHnFkMp0ehuQX8
ALnc474udG8MVjqccd2kcfa4kjRvFsAxl69P27lRjk6lpVTkMbga7Zau4JRPRy3OLVn/W6Pg0Eg5
EaeA415dm/h6Po+cfRKqUKgWuJcGqkNnlsCpZ4FxQKN487wiKX6+2soxWe215lnIlG3AEmnN2Y48
w+szdmJNU3Tl1g225i2mM89HUaaDIuTUGKjXFUGD46UxzHGyON3eSZI0OLNPX462FYFQKyflJvU8
9giCf1oOJSS0XduAb4yyDqThrq5dq3qjS0eJMyHNyylEO3xTMWTDomJ4nNAYZu5DBM7MndbVxp5Q
CqA9qjlnDtYTD0XTcQtHQWFtBfSjKfQHIJWUHXcS+WyAO15jdSEUXrhgaJqV51BRLx8Kew/UIXg0
SFOQBp4Ph1QeIUVpGjTBdecHBa7FpsUD4/HMu/r5vZ8HhDTBt5o8duAgkI+lnxsDWnyDQjvwpKWc
viVIzrVebOAqtVyWwdIvbYhkhlV+shdEji/00ZogfNYmLNbCTMglyAX4yT1FbzPfS5Lzdg/pWsdQ
FnExjBxZJqLeA+LOzDhR44oS4Gh01sWvrnDMocBaEShw8b3IndOuKGXfWeQLKCB5e8SfxzQaLLvN
93Mp5P3rox3fsngdAVejnMRxCjjwGE7CG1vJexCrFqDA6nCqtfIz0oey2qX8HXad/pz8IqjT2vyV
gEA6mwcAgx5XsAZF87USeKuiiRWg5TFZlkEpydKKXTmI+lwb5XgB+lszH3k816KaQw3pKFxxgnxG
YH1KKOhkyHoCRbc/d+5onjmZXs4kABnCFRYfeGSqgs/XueZDyJM9ppWIh7bFzq0a73GpCxM2btJ8
QdvImHavv7uXD4YH8fY/7nhqEsfYcCrBE7ViE6HxHvhFo0Rx2UzKP3NcbNuHr/50Z5HO8fGIjcOi
oKZ6jAVX3aQEXSAZTyZ03a+V7mrtwfMJXu5zc1XTPm31GSPwJRn+gEMOJ3IwS6R/av8uHa15CLVs
tVBLWQJYSqnM+oe2KJOvK+KJG/sNzjynofxjLdPrIDXeb/yeA9hjYON2gcgxqzJAE7MmMnfdenpL
oIumTk/l5WO2tj1KeGvxAGFR3UO0h2K/oheUXhf62jTXk1N2mFDPfXZYhplGXWkYy63wOgfzRzev
3zv9MF1YULMvwddTS81BAH4a06C7QNVqudXM9rExNWBd/rDqaM5lxo+6aJdwQv/gi7EE6rpRXvUW
kSKuVU122XtryOu9ZyG7mfBNkCJImh0yIN/KWaR5ONhL/zAHmK6jkLpglzIXOIyGYwvOHi0XGzzX
kvopslvlBNJZX2sfvsY6OlpYoZJIuc5eD+5U+9ctQhp1WFkIFmSabYaIya63tZIFXJehi5DCRTFg
6VodEUShLzdIIOJlYtvIVvZlUq+hZW+eo7ZC6CLXEnWzpOjmREEp9M9eMs4fC5uKSAm0JCodpaNc
UWCCqGWZ9Wib6BNG9O2zOswGRHE6ycU4piaaSBnx7se+8TQ48IazzZSAC3ALZxWXcQcpyBo2O5XI
PeJeBeLOSIh4nyyrQrUI9Vz94yRt748pmxyBkbcBeKrxDfkV4hv64aUS6Z9Vj9ii4hUPWF9VKOhg
fu37kk4XbHhEAlxs7Y0QEZ5meqzhRhtvUQdWoA070wU0bwTJFR+rKE6u0HBgSLtms6d/RXusmPrK
uGmRzRnjpeqaQ5KiXBW3VY9GhSVTqM91YrjXqV4X4xV6QGODSyF3+YVXO7n+YxzqvNmLoPU+IYyl
XXVmv+YxQoj1J3Mu7g3EPnaLBFRtLqYHXg+E0RDWEqWuOO1Xu4rmUQbfV6Mv3y7NsALEqDIjMo20
vJk0M0EHtug2Dn0FKgZ9CUReVr1xpx1FT3jarcjTdI7EVEuEi9BnQamjcCcHOZPCbR25eVAZmQzb
0l6aSxT+snov8qC6TeVa6mEpZ6S6kP1obnvFYNHkytwJW4nA4a5wUZaJJPfuclM0eWnV95I0hlrL
nCbl/MEaZoN9NCESGqGc4rtRXbdLds8FORR7E7KeE3sBwgf3rrPW7OwJ8+YU2Si7GuVdgOwySm+Y
luZDxHSYPTotqRp2a+83IG9Lr0QNTHTqYwvsy488hWzGF6GXwjp4qUAUzEUxQbuSfq/ukIraDNk4
l1SAkM6iZ7Q8cdlGHjCnZzJ6ah13QOGlj6hIj2jEYCZLsvd8VXix66fY/1mc8Wy1sg3GEEEwc2+z
V4cdQrCF3IvFb976Iztpj87K+jYNVl/sEvxr6DPNC6kWAgDujzrpsPLR4AZnO8ExZvx/9s5jS25j
y6L/0nNowZspgDSV5R2ryEksuoIJeB/4+t5IPXWTJTW5Xg979UATSSSQmUBE3HPP3WdfpgP2Fr+d
BUigRDFSaIHtbWLQGqYPP0WuH0hwcepQswJlMXueJwZQ4CW9hZlQraHfVc1nW+rmrbMwkRiPequp
mLwqWAEd9qKr1FiJFPDnWV54ZuIxVZAZybcECMocd725+vGq8gUsH491EOZVPgcxLJH1y5xL3SIS
0J8+TqspvYOdGzRZtLpPPrs9cJyYQD+ddivAHR1GdpZzv4ZMX1xml/XQaudZ29Hi1xhYtOzlMDue
BgwJiBTc2IXs77Bb9ZapO6tVl4ph2SrqErpUoAotyeyB3ltu1CSggBZsXf4C5tFdcu/Cm7GBXrO3
o9HyDJCup9eGL/d6mXlXEqp2EAWDNs67MfCWGQb1Yr4wER9kBwBfC1mmrsjdcK0m9aZjlkgvJr+R
y54ZGvcqkBlb1uQ0urljQNu4M9uGYWyjW3sINkPqvY2GDG44Oln2Mc1G56PrDqt+soZupem15EF+
tJt+qqOxrlhH6tw2vjdzBt6XGUeoHGXl8qFgkdahTba6t188Y3hZQUoAWshW2RwHto57qK0mG0QN
TDXqVoCEGGy9QEQDdduVoG/zTZM1c4OlMc9gO9sB6mvSiqw5GLWy+qgYPfcrDxkDueBKYeAaq8En
aCw1QTzBeWCH9QD385BOnXWf1nnu7NNWK/WonevlW02O+Bj6rurTeCy8btjDe0vBmCbL7EG1A+0H
HjwLwIhB8qPdaOecR3uehk+QZjoSVcDkzBEeMWvYpV2vfdRhQnyaiwwVeCpL6zUnKsjhG+2lPBg0
mI+944FpNNple6JK2Iah3pjBleHkSRFnTSe+txtfOPQcsE1h0NkQEFsXJ+JebgO6Yelm461vFJBg
vVpDy0C5Y8bRZoDUj3A7Ln5UMSUFmU9T8nnI1kKPu9KC2uBZczvuHXCHX1bBYn3jgmd9FqvMxn0g
0/mT7a3ySg6FTqB6BpEW7lZSfmfolxW1Abce3NdAivLIz7QqCQ3Vl0U4wlCF8dwvqR/WwFI3rGPL
DxiUwWzBMpWedqiVKKcdPI+2Oqh6zfBh8mU7USMVH3EGKwwwcin0NezooX8F7WJZl60HSihsqqqB
72kxGHyCppQSfTYXoL94xbIsKhYNTvUqWWejYrJSoHZeYuWxKY36JoX6aYYShSHgCJElAdVE4Khj
p2p9X5N/bUQevNLx1RSs9BcbrTiPVT875mdBDqmxW22zlzd1tdKwBzTKeOcuq6a5OrOV2/u1dVY5
Mk9Up/kXz8yy+tuwaK5AfvSysTjYszut/fNCkdOvnyiZQPXGeFLsvLrv53U2BdPkQyeMnVi6GR5w
B5sVyUWahdOFNl9cPe5I6G6BFtWuBuONQftlyr5lRWrKV8+ozAK4JshxAxa0OXlhKRZ4Owujy9W+
KV2l9kWVdSJ2BtmPYZYwTHcrzCI/WdyGu63wjAKJ3i6+s1wD8PTariHYJgWKA7QRFSqcgrY2wy6b
0+99nhAoUJtL+6iXWJn2trM6h4pGAzH09DcBcY/8m5j317wu6eqwp078nqHFupdEVcM56Bq6ax7s
VZl0H23+bm3np+QDEdU1zQetHOBW+x1n0rAcoeYwCr/M9wWT4e7lMkvtdTLYJPd24hl1XKzVOu/m
UnZGsG9zZ+loJyXDY20RGbDDM5arqNT8cdoXaw6gOWmN6gLG0LI+d92U9jFbRuO/QDLsirCBmPx5
wgq4RoYc2PxW5mkD0jBKQLPziDgazavyH5diqBjkhd/TRAytS7FPlnRMI8sU/ki2QWWQYm9OwUPS
qvbGbAiAudQy8ECYZgDd03JMPyppWR/zvKrTp7xhFu5gp2t+my49C1YHcPnUMZ48wrwnXHanwQri
xEiv66NXLGYZmcgVyR4cO6DEYdyQ7zozMXeV6os3Q5bKi8jQA+A7eavDydkygabaubc8FF5TfWFB
NJ/KylBD5JiiSw5g13MvxHTh0m9d3TmqqiF920wW9qGU5vhNaQwiUcH4qJuiUc1R5UMjdtjgijeQ
GuCw0Gn0POzkMN0ttvSL0CGr8HtuugOlS+Nycm/VKr8vPrvZZsLurvRpVZDXNNL1KN6KnhJOGN2J
aAJOhVNveQ1M3pXDtkQuii3it/NQBlZj70jsbeewZ57gtV6dF7GqJtKL5LMzW92uL7cPbrtDH8S2
Gt+GtoEkxhTCqRLFBI94yW4ho31rYA7GaE1gRZOKD5ARiAemCJJFf5fyqj8185K9icwxSdF1xyr2
vbHdu2XadSxHvlGB6V77g0L+39NT0fa5TODPWO1afhmLqX3JNftxoQ5K4ZhxOAqdkQDMsF0M6zCR
mxDnrAex3mUtMCfXVJvMBRmX4zilzJS5+Ilz8VDOvq7YVlvjyhfaxZr7aTyrxXiy9WS5WmXXRN2g
oKynXrs3VRB8APAnLgOOCFHvVcQbjfqsPTVZpX0sbVk9zs2o7TOzs586c57uJ78081AE2SfCkhCB
nFUDU7kQELtR+twublZ/PaUc7w+ZgJXMsuW9JH4/P5aBs0bCXKcb2ykLELkdZyoNMqvrlE9wko7G
2JT4VQaweZMLRqrjzd4mktdoAvMVcfIZo8nP7ZesLbIjXJ38lRT2ZacNMogYMQbSTBbHtauhlPBs
mmQpaIKPVUv12Htsh0xm2qdZZcNFioAdLoN+NazFJWzhw+ApFWJRJaZB2OANUpS+wC3GUM5GEWJc
MF90KuyjV4Pwr+vF/LhiTEcALPIPVSUXLNuJ7t2u6TrtoR1eLoB1n+GvVtw7ZDap3O5S2MFJoxnz
pqa+vZin7DUo7fTG0rUyamy93zLeIEIWjvaS6lZ7pTqnemISZ3gg11XBELFFQcE6m/rRLtTAwGR+
ba2Ttbek93Gi2gxXpV/QZapfuhFVdy0qIgAHDYj01PaX1KCZouuqBx8JQoEIYi8ii9IeJotddj6R
sURnwnzMLvDruZdFX65vvq9ZRwkGMJylmcUBVfQ665/cxtUeikBCqUkG7TInTuEIJRAkWapleQQ0
8K4enP7OLozsKcvcvo2mUV6ny6JdIEssR+U1rGWT+j5i1Niz/xihk7vjK3JUuWvgzUP17uVXIZP1
VNN1vCqc+nPF0YvCwiLforEBjE8qu5zLKvusJWX9hOvXPFUak1CtQHAIlevyHft6gUG2nfY5J8pi
i0YprA22le9ht0pybnJxgRPrfg06uKQTrtfIditQ52vFA1zJ2dyl7uTGDX3Zk15V2glz/WkqZnFB
Qoq8HKXzwQbVd7f6Bgzd3m4uHT3VeR4JlHwBGubdYFt5YMHwvpe5zd4AhfgOkNjbYPcvI5/hM9VH
3UWlU9SfmOQCqmf7OdRgmfePIM2HU7Fm3dHS57sCOD7vDYtqqFqRYzZ2rTvcGJy67GH+mE2wa5eV
AngZBTkelkUhwr5kGSnxNxihQ+r8WvCUl+LVsJRMqaGQySCw98DyTHNwA7DAxnqEKMKWnS1y4ICe
dUt36PR+WiKOb+NDWtUuYDnfeJjIY1t23L7TRUGFqBBDzZMqtNtCAwCL9PCwzA6HVr8rTDjQ6LZh
M9vWa+OU9RpqiWt+wZBd7lNY4GIP0c7TonWEWgN8EJYq6hDcVr9N5iRu+bXyqGGJqCILfHPJC9/4
Xw2WWLnBWZ2DCkazOBQTyc6kVUiOW6KXDC+TruuSW2BXKLJzitiTBloZhBnPUBsyraQTqcNkNYS0
LjegExYd+LissUbjQlagsaPV4csLNbVo7MTp5Ceh1NMJ7mZTeHfgCbc4jlXznFD6lvqo5aZKozx3
AYsX8JVeao2wZADKBuTjNjeHISTebr6u7dZTUW6UwbeORMAv7jAMd8UEQRBEpp3AcGbV/lppmQ8A
sgfasB+6oOXBxGpHpg0JAf0uc2GwV43G0oalMpPxrPkEimQcLZvrERWFKK5hls1+oiIK4l4Vbb7L
e7d/rCYYmGGAHQPMti0HHgXadp8LUwEQzyD6W+EwDwv42Wxw0MPmivhCh6FN535QtrgeeoNBk4qe
kwiXLJ9vAqcxNNb0ZERvctvm2RsUsnG19uLFdiQRBnpH3HZscxR7Gzvp5FFdTs3nWk5bjBNDO9i8
Z2F615q11czKG3wyOwgQwUxsSzYas1IcKUdO/mMMZ7D92Ew+n6FUiKYB4UppyErLtwcX105DvzaJ
gTGXpmnj1pD+9VQV/sPaTkG3LwljdBF3OrXE3kIpHnt2pukX7bQmK36Dbt7nTIhDNO1IgNgb48QS
mVW4+mO8Hot3CCrf7U5mQfbYodZ77aiE89FyShKxnYIUod2MCjtgRy5UGynVTetxC/gZdgXr9ge3
tcT3JGfniRRs0wc/y/r0yuRQx9TQ1qhB8in8bw2dyWmXeEBeiQNJBWEqkw8V1zTXFc0Ps85OyyxB
cA7VFvlDAiGbBxDeMQoT+dIYveom1NCJ23BO5LQwlWd3vJ2mIufCh/xyvdYd9Vgw9ehHjQ9WPsz0
CieliX7kR32j+xSP5EWYT7VPCMsbcRhy2I1FafYkzdXBdQWod3zU19puDlrNK0Ux0mKG3VU2X8be
z4BQIJDUUxkz18cGoluT48TZ2rh1tJC66JMZMmuXHjXLt5z+zRx5q2JUyujySo8V7pCblszqz8YS
5FVErJK6NSH3++FInjqTTmtVtTvA1sPNmHpVFqfkoPBEpqXxNI1e4h2GkZzWGEefnYdFg0E3shOR
qnDqqMhObWXww8dtOjeDG8KXHtl9hmaxnwcaQPK+a/uqvc7x9bh2lJpFsXJ8K2gC+9Ys3loFz2u3
BmWdhaJsdDdMymYkF6/uRvXsk2FQ7CrWOuRaF8wo+nGf3wHyJsZCa2EqhG1gzm08ALOcdwEZJeK6
VY5nwCvMHNw2wg36Q9XIHu86TnoTY1bTz2PLEWAFO6nyMajvAENTktmTs8KyX0vZ3ClpdMa1riri
FIIJOAVrRjfqSOOwvQ8u3msq0bnlexKgsz0y1IKqwVPBSeFFoQ5O8ThzOtw79YbsCQUzQ/qHJddS
x9kvC/2Ay0B5+XJCx5yGu77Hi7tjyTenR6cna4ihbpP02hkpM8vdQ52Jrn0iuAFs0lho83wvlKUn
b12tl9opxRPWnPyF2fc9C0vbPc7BZGJMIwoj+FKnVuOSRMBoy1hGRmZrzoFEMVFd9JxySSCsDLep
AICUWXuTIflBow6adDLqSCcqa2N1N+Nc69Gw1g3hUiX96reht5cv0qFSiyjHFlQ6wBNuYZ+mpliK
C9SZIXgutmF/VrJSW7UmqgJyOKeQWlDbcLq90bvPAUDZ5XbtNS94yAoT7cfIyFUSx9GGwE9r2Lao
A1TgSGcHPVuWr8jnxbwDfUOoWghNw+esnZPxJG/cElNVc6Bbaa0H6B+dPNZMjutRorUaJaQzTxvu
PFCLyzmvotkEprfvAa54lZO3hyatPQV1odO80yyEBi3YUlYjyL4sUGI+lO0yjwevXSZO2xpbufYw
m8RnkNuT1tryjO84T9tYh8BcalGnCEM49MKpgztyUJS6JAM4Sy5divwsTMaJLAwQQmNGf3/q8oK9
LZjlEerd0DzQnBLmnogeZ7opXLOmDx+MbQO7S+CnXcOxr/zqthlqr/1cGfS6HlWht6XDdrdozb/m
rf9/SPE/4JP90PbcJnd/mqy96LvP34ufpmq3P/CvqVrnDyJfTUZXALzRoNxm3/97qpY1EMAOlEYm
8E3asX9N1Vp/MDZr4x/BpcpYnct/+mtMMfjDZvwVxix3hU+QUZh/Y6r2z6zUHxqn21jtlvy7/VXc
CmaLn3vCdlr2mecNHSLpkufx6hTrayfK7t5fzPVV1KOg5BFT/115VvOhMjVV7JPZnL17L027NrKg
ZpKvIkvEzBXZc98S70ZIliidG2Mr4nUZlE8ELeobdsIBiLjQKPugy+7g0T2sQMxZ+BocBhaLcLKG
HuNCrTEFji7UstZ6Ct/zYNWLfpXkFrT4hLoyjxeZacY+I3f10jbq/qLwcvN6rbqxOjq0DLV4tkug
5cRWtAghWt1+t3vCrkKnXJrqcrBtgPL4KuzgoCFokYZtlHb9aFpAxC7mmiA0ImOC4Zp9T9QXAt+s
Qbt3GLu9ZY2DikguAredVIY/RENFI3GrSFnka+ka49FCFJQXC/nNuMrnvP2yuGOxcMav4P07NZx3
Ogk0POMJv/5JuoDMLoiOkaQn2LrQiZpDLI5E6bNDGqUjiQttiukexDAJocmSzYecvDzGzCoRjORl
jH3GIVgvbHzUlXHdir760DcVofONCtQnKilvjhCdqeizlXXB9EvnyhqWudoH+mzV18IaP9MVHeaj
LvKUPb10OlpPUAjSmCy7oIl6vcJfkneWBMcMNii7H1A2vwWatz6UFuod4PpcHJOkNQmFsDL/qsZa
Teu25iQVgY5sSN1Swr9kxSezbSAYEd1YZEHHgSDvKVAyV5khwZE0dRY5lWtszjx3kel1fC6DAy0H
+I6Pirwz1pQuXRZ8Z7aubjg5JuYalXlSf5um2vF3g5LaJ6pLPA6FV6uDxyg7JxLPl9clMXtIgZWh
fSVhtIewgR7VHQPEAfJwVsd/bSa7Oc35lEMuVnNCWJOXV9XdmDT5DeEGM0/mmA0iwgtStaEuDO1N
Kbu+GofFUAe7TWH7DyNERdIbrGDqjraXFNOxrZhFgYxeGcNXYyWs6LJUhDnPSCBM1bxKvR39mNHg
VpywgqzgvYiq0g/N6gn3QGk8EjfhpkhgprGi/9KfXk7QR/X8IbeWmghiiPAaLw2RNCdCE4v0aJps
VD2RLHaVHw1N0jjvSNdZeHeQ2NmPs+AB51NVHgnwUqSaQG9tqiuSIJP+G870LIZK4BwJKavQ7tqa
cDq0LOKdmtZYI5kb7VPNQ3BTZUt21YJBSMPUm7sDA8/BfsVSFQVTUP57hlGWKyafXNwkOFgMBmve
LVdlDftWw7ARcZbpd8tMtGQfqDXk5TP+F6SI/6ND95ub95dD9+1Pu9n2v/+5m9n+H66JK28DPjBV
AM7lv3Yz/w+4w0B/sKIyM7Y5ef/azLw/MItt/uh//UfcfP+9mWFaczb06WaV9UDa/RubmXtG0P64
mTH45wAcO09oY1x+T730aG4UYtIr1hQShqKuIw40qZzaitYKHVIQSyRIEApwjrV0pBtaOunRQYtL
n+kyUbXpS+qk957RlvJpg/ENuMsqsnbp6fE8J5T6xAz2PYPt5aAH+d6jKEsO+twvyZ7AydQ9MdxR
eid37a3UDSHyW+2nsSVy5EHUDe+to5FCfcorqdkfbFX0PedqRjDpQbul4R9SzBQf9aUUGBnkqK/o
EBqljjjXKwQoU7t05zom6baahgKI+mbcSh2/64uMJlBbsRScqyFyrqiMSIijShLLCoRYP1dP5BFQ
SQVbUZW7LrA913LH+jDpaqDwmiami6+d0bPlPXoR1Zl5rtRU2w6UbfgtkJFjhtbn+URYKdVdea70
cpPTMUG2WwU4n6vBQCnjKTvXiNO5XjSlHG+0P6vIUVJRbrlwBJBshWZfqGcgUTU2ga0E9ZuFZsAm
WsbVKC1ytM71qr+VrvZWxBa9ncOjPde2xrnOFeeatz3Xv5SAE9K7kxmE9J5r5IRRPApmVl6q5yS1
V22HVtM+261RsCFu9TWBVZTa8lx2N+cSvDiX48O5NLfOZboaC7Hs2nP5zqGIUn5qPcp6b6vw2Sxs
uXfOhf9yFgGSZEQQ4ADEpe0qIYiu6DudhOmECKsLZ9MSumTR1qg5SwyJtckNzZ/Sg9aLB7ZkBAmm
XhAn/E2nEBKSLrH3m3zR1+SPXbVU8A/pWeDwNq1j8ZX6UILjH3btqA3rES4bwkhXLgZz0xK/xI6O
AOIJ+83HRNe1o3WWVsRZZmE/R3JB4qNUNs9SjJoWJksrIp4KSjrUGmwPzGFX3pKQ2XYWdCzRrEs8
GmvBI3YWfcjf8h/U7HrXQLkRhYKzQGSdxSK6tvUYVnOPA4AUrOK2SNXmgNhUppEahSjos/iEsXmz
vTplOxyWs0CV2JtY1Z+FK3UWsXC9duUFoYTNZ0wQyFzWpnj5xPImsXMWwspNE3PP8hgN6+Z5TR1E
M3EW0IqJ+JQ8J3M6bIxCkk6wqW2IZghvdGQR4bR0E+QaP1cCFXjzOZdn0U6iTH4OjIQxQaJfkPXq
s8QnN7WPoKsu381nEbD4UxA8i4P5WSicx7mf8DFtAmL5p5i46YrBWWK0fNp9UX+WHsezDIlZAUly
3NRJYeIPidPOQXZrF3u4IwN0+CI3TRNxFXmT5JH5msMUomc1SwRQ8F6IoQ52mRd5lkgTucmlvdeo
j27WIqIS4YKgqlLXvSvOMitEM2Iy8zXAyKWfpVgJTHeMsH8h0VZnudY9S7fOWcZFY0DSJccReTew
G6TeZVN9sxHqG+zqTQymGkAYtoJkqWLHTDkqKxtiwRG7DqGgNWv5V7vYNOb2rDdngti9KDjr0HXT
E8qlzvo0zB55Q6ADqnXB2IPYZ+RbEJntImufFW4okNard9a9fWD/l+qshq+bMG4LD418OuvlTq7K
OrYYEKojfDUQWqpNXi9MenpZ4Q8P/Vl9TyxAJgeUSVR5B58nTfVNrB9FjhdE4cOcIgZx0fOdFQNc
XGwyPyFYKP5gEVH/zXMnwD53BYjq4JmzaI5fmP5qoayt087M09uKnSozS6jegnOMlaXP2HusC69o
6MSZ+Q3DWNMVP1eyU4N+L51kvk29PE6IvQxJFZIPi2tfFnkLCMyvHgjWzG5VycyTr13WXfoocI+y
upqXg2ruCMta6aJqduT6052lkA319uRKXPUolo1eRqz/9bFEBUI+doldatr2Hl3iZHf6BcmjNKT6
Mtuy5j+wx0luQDx4RL49SzV/aKhKdjo34ZIwJzmmf0v05WCU5gcgFhciSxnqgJsyk259awhxkIHz
BXfFE4KaGzFbxC8izOY4uWtDI11er9vEluy1A77ZL7Urn3uvHMmmHk6t2dvfgbHvFcrz9cBA4Gmh
sFvjEcPjK5nqS+imk4qGqSfPbE6fWv4GgwkJQmKUnyaRyPHm0jDheQ/FuEWGdtYNrScj7HB4lbqN
a7VhlaMonKhSbk2Sn/ZWVrrEqypJgOrkJDHZ5v493DrzuK7SZV9JNeyA+mcPcw4u/Joqqa/bfZIV
l2KuTwMuo8gibM7u1W2RlffFIK+0SQ1aOHeO/DZ2zjVxwfnlmpTLvVexo7jtIgGTS2y7y00+ZuNT
SfJTbJRKO9oqf567rLrmZyfeB8H0Ssie4Q/WooOPlxXJE+FH6vZ9iu57mBxXOYeAktusNO+o2fK5
LYsCAZydF6MKLdN8vDRtQde5DI6EyV2LQNiPPZ1w2t+lcW+MJjg7x7pfujYIS3+uPjkm3Q+/bP07
obGdrK5OEuvAVk1ZfTP4QVdEMqA7Ak+wGh6nuaneHE/VV7ZfGwcY0WqvRt29HrSlvtW7/puZJ9ZF
q1XkryG3hUqTGJccsw+iFMJPXxu3vZmbOWq3XR6Jl6sf3WYuQrmgG5R9VYX0pLK7PCGPkZeqmG7q
NvXiJi0lu+sAdtbP5jvZBOhpafrULemL3gzavcFRNWJIudtlWfMixmkKizn5WhTDJ9rCHGm2sZFH
LdFr0qdJuRZEt37zDPGc6+X6XDCMQDqqzfllpQWlSHafSXynasdpincmatNCHpPG+sRcM3TP0f42
aqgjHhZFDrI7ApCJgMWNOsZT4caOwqFi5OKqMYESEN7M/XucWbP6ihx45wY/De4Sa7nu8QCG2JKD
/OBhVbkY7OCC5As4u+xdNSmKF0rD7lz0mKJwxO99wyvuRjcxvzlW8SDm9VWZ6Vs2atO9ps3qyaQD
+ikZWiyVF6mT05jNHDhSfHi4fwfgk311kdc6k6g7FlQT1EufVuKL0FWj38EAneS1SevGp1k2yMV5
a/HrLrSRZGZb8Szagd9otPv+oSNuRT+ZZTdPJMunU1C8CYRezPIk4c0D3ZjaXJt4qQl4rG7azk+Z
Bixmb8JeKCU+l6+Tj/RJnh4cj6XEnJtYlbzBGDFadFvbrCxPyM8j7IjCLDF3h76P/+g+T62hfcRx
qS0fnbJMvM2WxDnKOrlqZVrzkJYp3uynrtQME+8sXPNFXiUMBFH7E8JU+P3dJANT5p9F2yUEZPVi
Em96kHrZlqdXc0s9PudPNgQBMt76bqUh5hp0sSbbXQ6j1bgPeTBzXNY7EKhugweWIn9ixuam03LN
es6ZS3y1LLPRd5WZGvpLk6U2kQznUu7/Vdr/8NAC/ueidtcPNe6EH+va7Q/8Wdaa/h/mBqPS9b+Q
cX+Vtabxh4fWgEoK594xQQL9V13rBCi7JJ3SFzMYgD9j5v5V1zreH5AziQPzGadG4IWd8m/Utef0
jR/KWlIO4C9v199GWzboy88aLbKMCdcxN6iFdPPSW/vXJnH7g2asDp4aFZwyo6wumZgPSDgsvIPV
qRJvqkfuIwcJRqScWowndpX8+Yev8O7PW/gR//ZuoGi7MR/qPTcWkDPB/MrPN+aJXMvJe6SptzTt
JXFuZULy4syNSrJ4HQ2j2a8v+G6eiAta/GO4HOYZWSDk6OcL2oAosn4pzJgE0pEut99tiIzhw6+v
8m6YSIfKYXr6pkyQ3eCRZPTuKqMoE7/B5plZo361EOIHlr3Fm4/t3XyuTDN5TsbWBCXLvMivL/2e
DsK1Aau4MNEs8CB80nefUPhWO9UUVztrdeUnvDbFqedAESbTwvLeFVZ1KAd33oMdJnG096ths7yb
h9LW3ZvC691b9mD/42/uarvqj0/gdlcAqxiO3LoVDLz//I14jU14s0hELBYLIAE/zbFFdqfS0Cqc
5sGaPuTLfJu1I8NGymNkRRnp0XUn/UVWkgfQCO61sRQEJlqEcv7mqfh7CsV2e65F7h5vCkOU734w
gnL8NekqEeNl8fc41Cz6a3b3GWF0OXr0aF+IVadx7Ga1fjCMfAAH7KQHsbg1s1HJ8Bvqz/vXgm/L
ITCM+W+EVN88/8Y/cAFcsmMVOwAGhZwebZin5bhrutQnN1fXXtm11W9U0X96auhVswjB+TAZpH/3
1JheS6McX80OKzA5y0RoY6quO/2xw6gapVVG36Ca5zdCjlFp8364YQ5V7khYbuCmptqzDnrpN7/K
BiN498zwKG/8EZhOhA28u6el753WLNxsR+SNd98NCCedbhJemYjlWGUMunk0M3/z1b9fICxiDXhp
kRNhu1BbvHsSzJFCNRBZvqs9kRx8q58OtLTq33zf/3AVe1v3jA05Dr1gewB++IErV+tI1hRyt8ie
L9QdckJnRgaOfv3a/e0b3ODpILiwu0EThGH97jIZy4TE3RRLVxXXRPnaF5UrNp/kOAiS5DP3wFCS
e/frq54H1H/64bjsNsHOvmVAZH4P2BxssjlbPbPjulw1wi9AWL3ZxpJWe2K4yehkrjCJlFU4Oh6o
TnVEN9Vlz2QIbcEIE2NXxxp74xQaQTc8Sq1N00NtMarhK/Llo94xZ2YOGfB6gJKAD8bDvkfItZNc
bZE2t/mcG/etY/UO9hDwCliTRX+VQMxfonwk0yZsSl1cp76ot3OVYR56PTfrG75GxwmnKV12Q2U1
e46VKLrdYuLCToJ+pM5OjeFD2izuDS5Qml/EMNUnnhNIfwv6LxYEOyUDSmYSH4c5esVjz2AZ/Tij
Tcy4msdmusB64Vb3y1QlR3w1hX+Aw0gInFyn4tPgOKtAWVXFhyUwMxH5UtOmGPcWSe1CHyyKQObp
vmhm3nUx8y1UF2NLYkQgHudMtB8gRxD5VXbV78Ah//QksRxhEeftwNSw7Xg/PLBFnzOES6YMwm2p
MeZeiAMMBHfntmMZWyvVUlqQefbrB+lvm8b2HJn2NsfP30VGzM8XxRyRjGh+Toxu6O5WSksiZ5sm
NjU6gL++1D98Ps4EXAzyIGiPjRL84+frGZ/k6BRwKd6KS0N1ACnTlMoPQ/qJ51ztXZICf7NX/9NF
QV5vnF8XKPZ7uiL5URO6uqQor2kVS7XcCqo1XHeii0nlGLGgd/q//51CprQ5CHIShFD0blGtbWY2
E2XzQbPM3tMMY34r86s90xu/A2X9bRdjftkEgMSVuCIHoXffKUNRtTHWTty7FFrsWt2FXmXZLteD
9dooy+X469/w/BC+W3eoQ31aKQZBcMz1/3xBho1a+uYU7SVgtH1Q+sGbv87Flyxds6dRluar7Vfj
fNDrzljjsmvXB42RxBfSdll/dQmulKhkvz64s8Qyykum37WJ0aSxXfXqggFx+jm/vud/eMSZ8ACc
ROeJr+p9hgKtpGbW8NfEFQSgq5Gx6qhthB65Tb/8Ly7FoRSujOGyNL+fcJ+mCbZQlXhMHsAfmH1S
rnNN86OCpfk3v8Q/PNg08LbXFqo7G8C7Y71Kzd6nAb6NHxNtOa4CszsHVwbMe0ygDCDnl2QTTL+5
6j98l/gS6evifCE+Q9823R/WqDqAgpBq0JRGT1ZMkdgM3ps9IxLJYh5+/bP9/dGmjLA824cFBBjn
fQwS8W9eof6TvTNZrhvJsu2vPKs50tA3w3eB2/Cyl0iK4gQmUZKjcTQOwNF9fS0wMtMkRlbIYvie
VQzCwhgSbwPA/fg5e6/dozTHs+YmBU6EvVp1h6cUHx7mIvn3gJ3A9AE7uAGMEQsuN2Glv360NHPK
KkJ4ljSYnA94/oariG32N3fIf/pUkA/QGG1LvP8+DhVbktFGbo/kE3sxzvZcH50q0zeOHzWxX6rw
N6/Hr+R9//rEssAAkgCiuTGV3nNsZRlFHMYQsgz+aDhJgcJliGsL19jBGuao3tWNA26iX7L23M9q
FTs9Df5mZ7MWmochXmvEuxG2oNDHOzD7fvUAo7Wok8VwmIFOErV108/UEqManFO0DusDpTsEhXRp
5Sv22OWY5c70g9Z0cyv0IO2DCjTbt3SySR+aiQ1214eewDhHd+iGuJvuhQBeahcjcEkjaLuIqHmv
l59VMc8IjkxBYm5hdvp71qDH342tYLA6YdL6mjbUYHGUNsFmlSnUJSc189Xt2hlDtW9Vjz395MeS
q/2jzPr0hi4xUsJxXFNMqd1gIvmlwVnFpQow64S9hU7WM+fmq9e4Q3qOAultX2K63HlGHtSYI6QE
XLaBIXcL1qYb1+hmiY5Ro1sdEE1zAhzy4NLB/Fnu4KXO3+1BBRz6hV998dtBVftZt/YDJ4bxE1Ee
i4hLiZXzSkuHDhkT2vlrOna+3PVtiKFE+Ricdrgnh0/ZGNTtYVgdDnMz4zt5KHPVY70jHLQ85nPg
UT9hqMXoYHQsSHMnq9cV/u6HtgR8BMgp5Y3AtuAr1FBx3QN+NX5CXei9VnhGfpADOPG5ylzoA+ZF
8UEuMm1jW03tbecb7RP1G7MsRP8evc5xrcNdXyl73anKgBfAOIX0h7yxizkWrjXyvaw9DfVxmGlC
+04NzlGuMw1N7YfDo2wq1K2Z9umYY/Guz4Ndb5a1NYw+RE6toqOa/enStCSt5MpCV0rbOOr5WvMe
+Gxe1OklV3C2YkpQrDFkiJb0nIURTNu15Q8GrYXmABu9vtFhM9BVNrrggchDo03ypgzD64mYogtS
pbJvdgNw6Fg0TnqxDpO/7Etstxe5g8I6HlHs3jMJsR94IRPgQt81T9Ncrx+4rzFbpcTafFdNF+kj
nl/erY25tN15Yapu/S4P5G9Kjg229KeHHLUNvCJQcMQ7/7p45eiFpUWsKaIK0zuq2m8S9mH7WvvG
tKf2qHb4ZSYIt1NHf8K9+Oul+s9HWyq6KGCURnsu4nyLFuXnbaGm2azsimlMixkHsXq1qgSLy5qE
i8WwaPDag4bKT5XC7KBleHobMSW8tbngSejp6QqvxPKbcvPPWxWPs8/ZllKFcux9PhNUk3AyMJkk
Ktyk/q5V3qFWjOj7RvL+N59/2/beff3UXtuHjywUMu9LjKhsHO0GA9AE258u5gZJBBP0+gp9jnu5
+HP/BTpJnaBXQybX5caeU0gTLyGGEOWjFwz0wkK1mVD/+o39+bYgRsN7OwPDSCCK4dfrkkt/wpdS
B5gkm+EKSgSOXMdvDbBULctjWXMWy1Mrxj9oxQbe4d/cln9u+lgIwRyO4KxeJBm+3+7WojVzL5s2
f9QobrDz2Qe6gu1FrdHrA4jXhxXAwM43yuAuyIfgQq66r3apmfcvRrtWz3/9faCCen+l6B9vEYQe
+z0t4ffHdavDcecQSUMtMeqzm8kVNg3uPdZVJBIEJ81Lbh+7QOsbgeSojO2WGwlfhemcBXfzN2A7
27Kx1vgESsvk7pYZmWkOkDdzrzoqTZQLmEovOEGz6qGUn8+iDSOddJaSmD+E4z0hGzJPts9Ek50Y
NQbDMauDspIJqIdpI5udLiw2VMyh/RBPi+d/yjxBBJeJXodpHQk5KY+Vzm+kbWPWH22rEYz8SjyT
dNH817aeWW5wukzzhePLzoeC0E2PeKwce9cbLcCk1p3EhcV1eHZaRw7MvgUszE5VIVGMXt5XrwyI
XLmvGAGGZ7nMW2JAboRWP8fBjLnNZeIaABFx2v7RX3FgHKzVUbeaFdiJmWtb4uAWi7nlAfjdQx/Q
WdhrG57waQptA3q/Z17j3fLru5HVZdjNM/bpuMlM+aQ0KXHZDPv/OKDGbM8ZA3sUY0boOhjwBmzw
BG9WXuxoNdzNWCu/FYjAjCM7pKy+V+NiDg/5iprzcY0yzz6ppYExJOAjmuAT2kCf2cL7i5Wx183M
TGi8UkERwUTAP1Qmi5wb96KYBtUdl2wo8wP0tM66t8sQM3XmOirRXWhuTq+wy2NPt6qNG9lDWBkV
1qh2KKYH3MVeSDuD+QNXU/gqWTSQKt5+y8TJRkNsHzrH7F+zNJ3u2bLFK1ZzF1tDmXtfKX/RZURR
vQluXaN9xhDClokNt//M8ZJsRVl0GPiyJlcYNpcpH3Z+P4207qqSxkE0QDfNmc67+0llw0Pf+9sm
MC/yOCxN2O+nugoeGjUFbdKjUzu0YBewoAWO1qjnUvh9TH21eVhrblNECWXr7DL8oLfFkoc2KKei
WuBYDRnqWHvon6gfemw8RSTAV3R5hfKZp886dIzSH9GGGxXxwxOzvt4Y2+8Tlors1Lq4UWJs9LaO
c7+Ucid1J7ujkpl3BZ8TQ4uZi9C+ijDTT4C/jP5Uz26mEWgvNs4tt/ePbUrE9G5YpxGyzjrM7dXc
p+ZjZtXcgDTMja/+hGEJ5PEGawLL4mEmccvsWXjzdML5GIp9nkYzgjlLOs9rvfifNS4pA4VwitjO
LpktgLNAbASEJs/N7fxqbDY2ExSggEH4MjHYpEUzy/l5JWVbxYJ4dPpGptscVTdvNY4Inw2cJYC7
+hLAM5FuRNSObW8+6n4QPaJyR52Jcyu+e0Fv3IveHOnZy3z8avlZZ8ZTIM3PJXlYDyOU/3yrL437
anAmnJx0bT7yqKdDAihDfi6L0H8e7Ug/eFZR/phGf7zuUEbDFetbhM+V26+PdtSKr3LAZ4a9XWMm
KsrBhe7aZRh6eM5QtS/11Mi9VOjndzTkyKrmiD10eLfmGeU7XEkPmTkO3d02d9rbrijLxE5xOPNY
SgvNWJ9KhDSqqY41B4CXkWTQIJalWs4hWgMeCyjO9oVhqLHe66EuGUyFefjaA21i9IusZ74MZOCO
h5Uz5l06q+l5Bofj7my/Dh9LLbxzr5TlJEgJZrCT2SqurTEtoMKUgbXESk6hTIDZ2S62X+x8575e
HO/ExtJl8dRMdn0h5GzmF60OYGggac9vqrpTU4znyacTyEzZ2hOwQ8AY1qr0vm2b5snKMvSeeeTm
6962x/6bYxisZ6EojFscjuhPaALoMUYXiEFfdUXBUGouYZINRkTgOk9ld4xW+p1xbrvZk5na2Jij
tasjHB7tgkXMbFQymSXTLBE2ZXkb4Gn0kzAa5uW4RpH44Syq9E9To41PXOlOMSZwqpavYKLg9oQE
F4DtKy93Y2hFz2QfDrtWbU7MgvzDdicrhOr7qNT+Iz5J9iyhG/ktt1YTN7ERlJ8GvF33CsV2lli6
rpEw5qiiWuCs3q7XGOVj/BmIUkx3MMhhQ6E+7rqwmb/iYW7GnU0F/Zxaav3aZUY6nrKmZhfFRlLW
UPJ7fTW7qmHkFHi0bofGWIJ9ythhgugD1WjY6jTdaOu5QkfQnbLa8VG229WYJkWaT25s4GqkIVwx
S/ijYfi/s/f/ogPwU7X0J4fUpZ6+5MPPs/e3v/BvTTmdJodRCrLcP5TjfxikXJ9Aws3mxAQ98thQ
Kbj+pSk3/8Ggx/MJcXuLattIq//SlIf/eAsyCBnbE7DrM7H/O7P3t77aT/U3zRGmLBTeJqM1qKfR
u97NUgYaYgP8KwuVN7mCSIVR/TIBBHCfNf4srwU3VPgpFVhzdN2fcZi3sDc8ALJxp/1p3hmtqdRO
p51pxeMsaBLWomwWtDJNStpDnqVnm6ioPK7HVFWxH81duqtyFkb2/4yxB4pLkV7rkiZOYuNGrE9g
DObXThQL/LbU3BiV0DudRIKcPG+EJ7orPJ33PmA+PM9QGXEnAkqKEWmOYNq0pnKQ8KnaXdtarN4m
KwGErJGd2Ao4iiIdnI2d1XbmtZHS3D+lS5ZfDfa2+SoCPLOkJRjOPE3gzzM0dX3HE1Y3IalsNd20
Ui75rbkON3Kw+UbyPP/mpI25GXmMYboDKZ1/RvjsIadjQDmeDAgiMzbO/C6bo/SJIQaLBbbR9Kke
cByjst4k9CsDWxy3ynA+pj7DhW+RLgxvL0UtA4T3k+GdATFO4iD9johUhD1pQnWWAxsJUhcFWLZ0
7Y0wlsZDFot2I85MRqA3esww9PoM2+MR78kJaJG14mPJnOy+ziKNFlY4AyUFvp+7oVOOZlUCFuGI
IKxPhdO0l7NStfvVB5kHIMIa7B81KmIsR1Fxh1zVp5TnC6Yxl/sfU8uSV31XjGjd53Xhp2M3IfsO
nRpG09y+ZuWAoaW2A/fZE/Z0kph6/Z29tDees3yBmAGHu+roHTkDJz3PPaeyk5+CEutDDLqDHoRA
4YhW2vT2urCnHehQinDcGfneYkoxyAgpgZ5Wf2QqRU85joKJhZVhZh7RlJi73wxlN/fjz2dYniGf
USxJQmzWyGzez+fdJou4RVadtCLPD5vq+EiRin0q8s1qguXgj9SBDZdIOe6Ik7gHaVzXtX/yJqe9
BGkY3LdB48LUb7PrtLbAvWzfHHLm37XZ30blvz7vvNeAECesJIgd3gfvucOSmqUsdSJgF1IMFTQi
70grDkOudFHOuwLXFqAudIcQbe3+BWuFOV86rV1Ge0f1Y1J2oIMh0rlrt8OhNP3wB1/8iGaPTc6I
6pMRle5HOytp3xVVBxUtKIrmMrPZheus/uEX4TXT0uam4Rk8AP7BOjf1ukwEp+Dv0eIVlArr8FJB
SlBYF+oFAVpqMfzoMyt9qjzD+L6ItLlXbihvKpq/wS5VTrvV3vyKWHaZ4I0xnTvqqsSmlhkS+fVP
6/vdH9/Xz8qg98Oct0vOSC6AtE5z2Hkfs1JYczBOma3JrMm9D03Vjc9a+TRHc/u0CDlceKYo47rL
lr1CUQ5HagjA9ur+LjAm68If8+ExRVablHJcLsPMyA6BGsrDQlfwN33s8M93J30thpUs8QRQvZ+p
RWOdgdgBhrt2tv6Ewhr5ftGuhwa1FfgJXx2gNoO+5VFqfvc1/YcnA2MUnXO2PvoY0fbefhp6RBGy
kGoBI8qJzr9ANhWeLBwJQOSW9iE0RuvGqWzibjkzHwiWBQjRNGO8RrgQm3XdY679jljJuHIXu9oz
0rfPM8TY34wv3sIefn0mmHCivUKFxuSJ2cmv7zIs6rlq/EwnMizYSTrZJ1r06cdWa7YNur5F3OOw
z5BYa5tAslTv09FZca6Uz5Hop9OY++4zo+IeiaZt3HSpQSx3OFYnH8bXaQ6kPgo6fRxV0+yfcXR/
q+r6fy4Wd0u3+Z/FjFffv36p36U/b3/jj4LK8THp0bL8p83ceyuVKHe5ybaUVhp1/6qi3H9sCzI2
SkY7XkSC87+rKMchDZcWIs8FxZnPUOlvVVHeViX9dAehAtrKJ6onn1JvS3L89Q7qhhH8cVVa8ezn
Q7cvxlJ8k29eXBBa5TWRcpioiqH8XG2GXSPgjJvoNxtv2PnhXm7mXl3k1hRDjpCP+TClX5HjBm4C
Vta6S9OgdOHiGWQdVvDZX8RmOgEaMzc7szTKK8SRZX0QXbXS3e8tzNuLsc7drujGEGwY3mWio30L
1K0ZpdMPqSLvsZZR8VCMdfmQ1iNugRrw0McmmDaSKibhq6rS00O1DPmNMeplSIoxZ7LSWYN/YEPm
dIOvLk0sYzaZInlL9zw4eB/iAfpVnfieFjcZaThtHPggLvRom2HSGXU9HzH4wgW3oCvtI3dearBK
kgEP3eyWmmGZys8ib7/JqSuLrb7Zcw3Rryu8OFjoKxMVtqsiVldbTOaLuy7OdeADyHIy60Z6eND3
BvDcOkbAtBxCRwdouvVAQyNrhoQZubJ3sM/Y6Uwb4v7O9ZbRj/vZNM+40GtwANi2XjhcCdozLM4R
5aTF4AXAs2PsnCyUTmyJuhgSfgp4wsXNHwtYO36cWXL6OHJMvEEcZt46JsJnPtyC3l82UVGC1yHS
PUE8aKbHoJ+8Dzmn6pcwTKvoyIDAnZl+rMWwU1E97SvJdHGHx07c0SH2y5jU0nTrTLUTitTAyT7P
uklxJfg95i6wm9ES0/bDPN4ElTppTA2vshnLo0mhqQ4LSQo/KrQe3/IMU815xVFpxWVt+N/5vlB8
d0rTl4toeQ0xeWkXlKxGjfhRV19pUNH59k0MiXt3xnG3awuBcr3LXWAlhQ+5NeaE3N3nPejb3ZDm
jkeBEaYPprOqH8R/uYz7RuwwdL/K/gHydfVRQr+RCYyrymKe1apzt/nTZ4xN7hHyNLb1tzXkby2U
/58ann2mKv/zcnpbvUsZ3/74H2spIm+qVqLiWCJZO99SKf9YVzdp4T/XUdvH4YwCFS3Btjmy4Px7
HbVYixE1uBS92JUR7vw9h/P7UgWp4ZanwDAuClAUvC9VmGLkRVUQIGIZIc0Yym7wUiAYTSeJ5sW6
g+9gDBfjGI7qmmRqJvClnvGUwOMDAG60nQOlanbaH62RMnw1jTa9QTs3Miuq9DYxQra6MUu3nnlN
ztlr2A94FhwxtqSbRmEJca+sSrWjq+59NOpxfKJTmXkw3JqC3n5n127iIorRdCiVeT8MRvZcr6sH
vzkLN1cUBca8g/3V0mIlPKs8WVbnyctibTL8MX03f66A2naJPXeQucsoAM+fK9VZqI4NX+6HwWr0
AU2fdya0sUiPlfJcO0abt65owbuNKbj0VrmPeIQ4MHgyL7cReu48RPDPLucBhRHMdafgv+cCyFcu
gGTsBqFY68JeA11E9+TuXNAhxjloUrtMyilzPtLyapu4Wcgi5ozc/Sau7/046+28QWsWUrhpoad/
H3EsU4vql/RH7DJRW59GDWlul05VNZ3QfPr3BStkknpGlQx2FtyYvTn4sS9zwJjWFIQnfnH9OyXo
r5s2KSg+2R0oVtCTuDRgtjHoT8WpJVtRZVMExAQP9o1l+DNj/YlzUDYPZxv4929GipQbPxcJ2+uB
yEGWw9yCgZ6zFcs/vd6UmiODXXQq1dyvB43n4XPKJD2phqZ/teyi+40M6N0Yl9fjIUJRBQOQZxtr
za+vp9u+DEkeDRPi6meyPsV0JoO2iNM8lb/5aCwg7z4aL7UlTlLjMy9+mx3+9NF6cBX+Jl1OjAUw
Pdy35jWf2vV3iXR/ehmWH1gK/NsOUMO/ARJ+epl8GppiFXmQCANeP4HZ6oB1M9j9tDr+h8Od/ab3
/6mcc5F0Qx6KsLgw5eDzbKPQn16nnGZ3yleapUOa9mO092fPmBNLTM5yBuKTq0f4kKb3WbqGZRxr
wNs/qAjsdg/grAlTkK+dx2YuXW9kFcrKeb6dJ9gHcNsmN/1c4OMEF2Q3BJLADmxtXMB2NaW7YjJF
fYITYHyPCIyoriPhGONJM9H65DIfXfbroLmBShZJjK01Qsp+RygDGPF18DSc6HBaq8+Z5VItxVm0
LtUhLHENUCzWMCkPwNTkx8kxWCOGERRBUki7jY5oQFL3vmaaAN5zCnyT+SlW2Qpe0ii6Sw484BQw
vGgDaCy2yTH04Pcwo9rgaJm3QOQyZi8WpY+dz6i9RRxqq2qa2AJuXN1YK4MqRFS6YJDGFCdILzXp
qNyJVVWae2FaQ3EYg7yVKFtgVaZXFR3IfO9BUZQ36WS2/qPPGHyM8YMU3teOMBG5V3bfqmMWMt68
NJs6fcaZafRJtMKae0agHL6uQIPuvbIkiGDXKysf7lbIFMVThaKyu2cOoMcH9O9tcQrRROfXa1m3
466XdSU3RPCEizwpPJvgCLdPF30a1nZUcI/nonwS+eIWHxSCpFbETpflN6uuDZtU+lkvX+F0IHIm
aEBFt6P2U7qKVdhlB14xbDB1ImpNVvTvXxdGd9cTmtdpR5SJxyTAKPr2G/EQJYSeYhChPnnGEjm7
1QcV52FJ7Qzj0dAyCh6JjABDn+c6lIcmXyOXdiONu8c+0437cST7Zn7COCHqfS/CmVCISpIEa4XG
Mt5KtdZic40rmT5Tmjn+mayojlEotvr6hWuRCXnKhimwIKYyxLW/2EIHxnBsMSaqVxHKYJpiwfGX
PkcY5QSXCGc0AAHmiGmCkQ2UwQvG9NCYSpFglRzrS+mkIW2xTvfLCbg8rBBoAMGRgAuHcaTbQGpt
581xTl+1DY/9qEOGHIbhBPuB9w3ip14R6qsOC/wJs2vzebG5J5NVlxPquyGq5wSGEX5M2Ys03eel
JsWmmJaWmnZi5noOB3cUe9nSfd27dJYntBQhhMUlFVdmTX7Bfna8fKW3aQzRfkDFBpl5cjvo10Hr
AiiY4asYaU17XOOlzJLKdsA4z/VCNw2UFFPCOsuWZee3CJ2uHFfBTjFDa1xOmd16l8WQ2zXEIxW9
5E0g2gNI70AkoDgLNP0qD/wLv6IG3wWr3qyklufAk8Lgvzmhw/raLsdI3I6wuryHLJtt44SAxhwZ
0pn1TT96Qct61DYleQupeHBHPm8slMHmErLP4Ba2dOFU6/WCrk8aSGAjp+Itrz4Xl3cuA15no3pk
OWfJm9koiCmqZmz20Wlm32AFcvEiUaGTjWYLdUYVoexKJ7qWks50iIoO6eHaVu4xn+rUEr9rKb3b
A5DAu7Td8GChbgVK/L6lxBIy1LARibiaC00FGPpl6t6Q4qnKvW6DqH2aK2NaLxh0tvnRNIT9MvCY
RFd1o8bhSpUEDiLzms0w5ii7ROQiETLz+NdbyLutl+MY7eaQHRjNtIsU911Hqa5TkeVdkQHHrN1b
JuRVwmEZBdFqGb/Zet/iq3/ZrHgtBw3V20ZPEf5us6KabFkYQJmZ3YhSXq4VYGsUa67deE+LF+Uf
WviN/MwWN2lomPuGGQQDlay9+OsP/a6+2T40h9TtEIGcFVvYuw8dKUJkho2capPv55/YasRXl/UQ
NByRfdFV2KXu7zIH/3w3UAZYnulRyvmh/V56XNAsdw3XnRJLTUsy1KyuKFD+ZoLids+hEXkDLwUe
Z5R3lRRCUKZVI1jhZhrdvWhFcRwjSHN//f39+bMg9EIKx9liq0nfS+BVQ90jqxwmUDaYpEu59sVk
9MHrX7/Ku5YsqFB+OUc1FFzcnLzer7WN09vTrKSk/6RksPci5cZeK61D1ETsEBtAjSyz/I+n9n/P
3v9lb8eG//ns/fGL/pb/n//bffn6qzn77a/98wwOQpN/wIuFULZcLv+/e5suMEyPKp4Jw+bA3v7P
v3qb9j8sKg/0eMzxAs+JfjmTY6hDuoijlUKZie7fGBD7b6egn5YXNpiQ+4STNkjOgNjXd8uLWOD7
9TxkWIStxjimgjienHCuMKm7wDsjn+WB7xgSxbZhm9POcoblaaXytC7Gghie2PQr+QNm+fJR0DNy
DrY7FCcGtMXRzlaExYYJkjEPJlQJ8CIUc0hBv71YVLPjTCS+ebVQF2FvPNbIomLEY/UlmJDBBEqf
dp/yQgWJXefGtxSB7wcSRqzD5M1FzBf9maq1iOHewwwL9UQ5o2qnv2i7UnyZ8W5+XkTZsdMF8kNo
LZDF0qEsL0rhQhvyoivedwRywgrZ67vW9n6IoUZXJbtxSpSu3Tsv3YQuRu+i7nCme0YvMDnR1gTI
eNJmPPbuqJ3dGGUu2fTDQKOT4zlL1bBWBEWqanUv0x7p3rksJXqVMOuKj7nI7JEYt3lpkwAx2XDN
8SHHYNjb14XRlmjF68B7NmmVzI+2p7v6Yk0Lgieo4b+nmU/mTyYB72RhRv9X2ko+wjLO+2SxIk75
YCRhD50QYqfla6makv2eWEc43E80OJeIkemUVr46huEKMGVcw0WQpwPlCgyqO45ajT+mbGYRK3Z0
dNseopNXaTCR362oMTQZXp7HUI4LJuxoX+epbjoDNxPBveY14M2wrGKxUpTe5BSxTRZzexsNMU3C
9pm2IBqz6si6hi3K/BShaYdQRruoD/Bh6G/TRO2KDGsorgnA6buLSenIj0cPDeNVuPY2OnV/HNM9
YZD+p5SAO2PX+6EaE7VCJdtNUxh90WQEWbvGK6PLoBu94aoFYbSGaPwBrGKsGyoT7b8mKlJyxoi1
dmx5TYCXO37w3Wrk1qqwqXz2PIZ7OCIR8zW6G6NPUVSGD6Eqmxsf5LQ+mOgf72lNh+MHq+BUdDGl
bdc/Adb3n9I1Kr5lZu24t6oZ25d5Kev8uAbkAtRzLkWsaLNO8dxU3l1Ihk8Za9S0ecKhsMwe+yko
lyPFMYPNKainVx/MDuYH6ln2KEigr73KyEoMICtkl/g01ilG7EBmyuAZfXSWU7nSrvc8gFq4XS9X
e4K5xOC2kTsiaux839UG82witqZbgubH+TS2tLTWENH0wWF8cd9W2n70PMrvJM3V8hnVFq9NAl/W
xD2ZzYeRcI49CUqDdWYUtlBi0qlDNzI6DyrH8hpv8qrHYiNB7VWzZBddgx8Ay20rOGqKSREHIaCT
fzHDqYML6MAx3GUBlPhzVpSqP+GJyUhZBK9d7GpBrFRoMe5P5tUo1wdmnjTcmoV7kXAvZbm3kNX1
sDMXJ/jWzbX0EUKNi0jsqWsfNAOY4aIlAwCqoq6yJckU4JN9VfpENlqkj3IeBqK6H7oGNWWLsPBL
W1buqbGm7DYIrNE9VDXBvRyUC6CkdeQafTxZNhclRVhzKVpUaKBWc/f7ysHgrrVn+xwx/Re7Rqji
RxDOpj5MsoHWN0T2omHXZyYMekPmzZnInZZMUrPzkxlS1KkyNfSbpRH1E2c5+xn4oSBMdQ2bT7Ro
vM8z2mR47Z1PSAK0uUntWi/tNbdKUBJ8SEbAQMtUiGzvzL4DFD0H7LcoV4vLklKRGHShbjl+RJ8M
FlZsLnR3wkM2uNVFE7RRfgiVBSIWTZkCfDNFEQLCQq1or2cOedVBVQNGOjuvZR0vKcEVBw5dDfoz
4lfOdefUz67y/E+W9ATNB8BxIriwVdSAzDPetBw97R1kdyPssqw5OhqvLfgyo/LSA22LbEUUVJmc
NfNpsTriXkJ/7abYABHnX7WNXzTEWlL7EKdccj59qZSI9rmtHD+PtW0CnRuTqmjQdRKuSdpk2t4F
k+2U7rgDtqZG8F+T4jvueWgmsnluUteUNZksZm1ytyh8e1scApBlg7O8pUMy43URVMkckOUa166g
5lWOp7ryovAMVcQ226R1BRBtts19ri1+7z4T44bbXYAP7ViGgO3ZXhUskHxLMFlH5NjEdO7MTqfB
mAhyRbXek0zggNb1Mig9ZHOU/ow1w11TxDitG1WKRA7Qvx6tG73rJjGrK7fgAjN2s17I8lvKj0tg
0JnwQr2ACSXP8mOuogD/XKaZKE6Vt6CUT6uhuy+YaOqrFGDLdCo8WkknD+bBDyZs/YMxI6fcDzR9
BW+wrb6DF+L0RzArmntAiQheGzK8X2giZOsDoP6KuElZrSD56napk6qHWXdrl07eXgqGe2VczCb0
ZNHSs4JkRfOJSyCZ6Mah0dvDUfW8+WLHM9n7SV+Fo/c8EvEI5Xrp/HW4HVZNtBJ8FkaEbUHwyQFF
cpXTEFP1SlpjwfLs2NngXzjr4ldXmanFxQIDb7qaqk1IZNn8zvWIA1i6N7TeZvsOQWflxDN6kvKg
5tqnRw0UEsVsPtovYosIQ2K2thHdn7DobyamYKdwWsLbgU8UPdG5aUIWGYBqN/jcRvcszZEdq+xK
YwQOylmqvh1Ki/lDOJnerVnj4ItXPRBUVWzN19feSkUTh4xhP0tlCHJ94D7deKOxfPTalLzUzGUZ
JQolI6TEtSHuWzv04PaLlXdZuy1CbvNCxEn+LK0hF4RngLnckT+6+heVIVR+T8BB/dFaGIQ+GcUc
LCaZxaW0z6wkNJOk8jHDxgLOwQ+34UM9NWFVR/umqMYs6ZmkeowKdNinlx1aY/NYQCxbD4QtocQb
UiT1VZzzRORzLBX2ibNwzeKVIavf7sNRwALNuBeXu7GaM/GiCTF5Kei0QrMtfN5owZyCayprrwV3
4Tn5xeKMvfcgasNrK4ItvKEiiK+AqF3NGhn+gD7oCjyGv36wAKZAZ10y4pVX5LLIvqNI2S+Qp5Dg
VItX3wF/DV4K6D5qP/e4Qo74ObhVUNS33Z6OD53ATQWHyR69HHN2x6ry8UXjrSRTTvXSOyxYU9Dn
dsRAxVvGJNkopljCnSwc+UwbjIKnyqrOOzpRumYXEFYX+nd4iPrYX4OiCnYgOvmIjsKUsPP6qCOg
UngkVufG4h6ow7Jra57sT7Wci1vbMqqHEAniQjSZ5Xj7QdGOjnt/pCofYALcmw31cZ8tOFmAINIf
VnLzWyxl1H0yYcS1EMmQVZPL5QXGXmLtL29Lrx3KWxLWUjTlZR2d1hyrwHkh8y8mC3Ym8p65zTll
sPUlJeB8jJnbhC9KpHDrK24a/yMx11WZmClIXeyOi8ZVScHvw6Q7pdoQ3M2g0X5AV5sfWz1ax5Fm
QHYCX9Z+WHlUl4Oz9NyiecDS6fMRLoQ9yv2Y5uZ9Sp/v9r/ZO6/lyJUsy/5Lv6MMyiHGpucBCEUy
GNSpXmBMQWjl0Pj6WWBmzWQEsxmV9dZmbVV2697KS3oA4XC4n7P32kRSNt/tKB5U5JVxp/vLXtJX
ZkUVzHrDbH3SX5kvykA8pkdejcoSUcauCzp7ACeL9mkObZpyQWhtkOKaV3NkUpGhkG1E3/OUDttG
ZCkucBTlgjdvnjfuRd0b1qdSSZOrEu01nPFAHVo4GKVDmlyqjs9C1pPpGXYN27Jl/xh5WpNZOfvs
QNp7+vDRtaIFVMjLRtJ6a+D282ooO/uWXbv7TOW7JBqoZUq0hJ9DBARIy2kiMYnRZdfbP0Yz2dS7
GeL5rdUv6teJ/LsdnSVQH/kS6LIm14D4ETVxy4u8Fyx9DZXSmpO8BlFJFUMHmnHstHw9VHaETWtk
YT9Ts1iELb+fDhdFGTADVMTIYTmOnpwOS/JyS6gXhT+OGWaXdBbhA17SYpVlpI9FuVWgbmXnemvE
4DdnXuzDmU9wUjXRFy3jkmSkCgxzwDiWP/+tV8PLssb2w0K5YFMOjZJjxW2m5uW3U/sfekKnVbZl
GCqtWDUXHRsgtRMl25wthxNckb4Y54rkzrrJK7+zYnevj0OpeC6hCHRN5pG7wN6Kx1qrLTRiEbWY
R2QZ0S+1/bfxf4U/yj98orfXjQ+eA7kjYI/b1qmQs02UMsjMuESfZpgbDUjPrgim8O796/7TKIaA
y2ACAqGqd1ItSkkr70nCQIdLMOkFxxWTjUZQnFHQnpRLublUvCA/UMxAS4sW/fg7FKPDYS5BqaRa
nKZZRnXd4SxRT08JAPLyTF/07TXBvGNEgBYIDvhVx6MZDuf2NhgKtkUuD81Eq26tBlXfnJmZJ/VQ
rgr0ik64E5U2iofOyThoCjpeOjwbAQKrZFMSLF5h7JcoVY0KBASNxOBMCXb5lcePIwU9NGg0muGa
cAo9vjQsti4vOGisjlU0LzIm1E9EUX+l4gx/VOch/8aiP/oq4rD0TGH+pK6IhIS1lh4wnBBwIUyX
46FTOB26oNMHZcjlrZlyyHgZxaLZolzA6tXSaRsxzJE9fub7fDN7uMk0uG1us0CSe0rHKS21cq3J
pK6A+5+VmmYtpaOGHAsPC4H+5f0nQlum/NE9pj2M/4zvEweGrZ8+EnoVV3msOexteiKhOa6NvBiS
bJqeBCaoxSYhbMjCkfjg1E5QbIW0g0NcpfGn9z/Im+nF52DZBdHj6oDhnJPvGs9gohuKwH/WOsue
pJg5QmiQX0NfxeFENCVWpnNz+g/fssU6b+jashRiajn+luOA3lEKctQX+LA/5CXdQTzQiSvyVVao
fbjFxDgT55fCncgP71/wm+8Z57HqIB5Znice3JO1COHwciaOcmK26SCrYo5KDoVO8wLwniPM+4Od
3F14bkJTeZagzkG7M9yT6Tw1VqeOJnGXGefTq67rAUXUjvU5a1AlSodK4ZkBT1alZUBeXiy1FIC5
wtMBKzdp0ZOXsV+S/7vrEtGvsvPr+ZvLglln84wu5WEcR29WWoBfUeUqkd+meUXYAtTN2Wwi28fR
l+wsdTz34jyZMNStGXAZblHgoiI7mTBWjqOoX+zhMjT0LxkH1o8jix8VFIHImroQNGse1Pe/vJOZ
wqAGnQ1acGg32JucrgiNsOWQTEtjXhm+B5RkfLfsvme6NZ750v4wECxNJC/8l3eKeTIloynWKl0m
8OJ4LDw6oJMPWhkmop5Ofz8UKBrq8wYDuuZpD2pQh0mNOQRgbagId1wuKmN7unKXv3v/9r0Ra3H/
6CayrRBUX5dV/fgpzwJLJI0BUKQyuCKtgt1LAXRo++uEwPnkMpjt8A74e3CYc45anibmFjbymM/B
tjczK7tGJEBA3fsf6+3NXnSuaAw1gnHomJzc7KLtIeo0sB71mWNdAGgY336XrN3l7/5+KKgP3Gcu
HqfdyQ2I5ywaiyiMfBADT3Y3PPV590T4w9PfD8PmlXcX1CtcEidXlMSJWaEVCv1WSwRHzyxbk/uB
uaaV5zAnf7p5aNQXnyEzlUl0/JXGHbrOnuwjf2gIM43iOTggjSOHd/m796/q7SMPL4OWFAs1klLe
FcdDUWDJUokzD0BckOyoPvN8j303X5DmnuCGMMJrgbby2/ujnpxEeObZ/vNyQIrPBIGocjwqOnYF
+zLoRlY4gFAqZ83DILruxm1a5mkUDR8JP+4uMof2DsKc/MxO+Q832GZ+OhwN4LSyVz4en8Py4GDd
W97/faXf2mqmfymzZW+QWzkf6P2rfTsal0rXG1GdS1bR6aknz7OqQzxKsL2cnpRcoRButU//wlrw
diBafwuOGCkcb8FFFvz78UpLaAlDs6fQOY+vTwKNtH/rScCE8RoFqEN/A5J+PAz5aWO8eAZ8GE39
KuY7+lCPXU8bi7/721tnsS8HxMZc4bpOJ8rQtk5oaBW3rkkul2c7V+PLf+fZZiIsXEEQYqzY9smN
ywQgkLamb+qYUXlFvfV7bpjFVRK139+/njcbBwvvC/tAdv2c0ziHHd86QRaUTFrKHYmpJTtTDP3q
/NX8YRB8yli52Gs7bwdp7XwCckFCM4Tm4sEUUfPCE2Vu/vpSnOUUjxuLJQrD2vGl5EO5wFBHSPdw
Zu54vxSkVXTnzrRvp7S93C8d5Qj2alpWx6OwvwUuGbWBp5cQkFYm19ZvSV1k++ziET2nWPrjcJis
AamzFUFZejxcMDVFYE+USvVymJ4ySMQX9USpIrPscf3+/fvTUAhh2ElymBZvHlajnuFSEzjgSUgm
4ypz4/IKFMJ8Udaxc04m+2ZKUH7AGAhl0FBRF5+eNdGgumQguYqXBITkKJz/1mrE5Hv/kt6Mwq7R
RBzBOZ35IBZA/e/rjzKnsjcZhjgIpltDxXVVTc5f3zhG4aYttGNex7yzjkfpqqRXLJmSUc6hfdh1
i2CPU3pu37OXNOsz5Y43m3BGQ9TBIsSGn63jyRM7dkbjWGEd0M9I4w+GUaJlII3jftKA0ASJFZ4x
OP7pHqJ3RV/Cm4J93cl4apI4NS1213stKSsWFtPRdZLdX39TXJfB5eh82jd7JgLK1BL5c+BFECam
KzUfOQ46oEemX5bHf7X0ZSxfFKUih/0ZdSOiCI6/ramdJWZ19NJ6Xnf4wEa9Lb3Eyd1z5PVXptVv
Z/3XkZadGWgE1Db89XikJhwGsGw8u9mydvduOl7HQaB/zVEn7KvGgI49DFV5U7k0P9GhGRkqcXLv
tyB6Ewd0PclUuC7Yq3oFdrArdcq7PXoHeD9am+NXJ//10LW9+EI2nIE7Ksqagw0E7kPkTtQOKHxO
T5bZYsGvg45GlF3jIqSRa8ZY99niYOyAtQ+PzKrDi7Sh07Cjf/mxDgYjucyJBfrciHaMNvpyynoa
kcAeqKmT4ETzBqetUIvmaYDKEx6aNofWQBvQgCpLkNOqQeCwd0cNI40D1HwJOzWAffHFkEzaj1YO
ONoc9FUorXE3h6CRDm3caF8SdL20reyOos/fzjAElS5Hcmp3vFhPn5uGlBI0nyRUdSF72CZVChpP
Z+fx26fTeX2X0l2k0Atp9Pg7Jz2mgsfP64EoH8pJRjYGh8Lt2EMOSnDQpmo+U7Q7fTxxxHDQQmS1
MDgwapwMWMoho0QkFGQkafMyktW6zYo+POPA+cMoLKTUV6mQUS0/LWAnEHVngfzDk6PBVjxmmzVj
t3l4/ys6fQNxLaBSXWqPLASU5E6W6yCL9a6J8BH2xNheIWUHy9ZkASeA3Dp70PjDJXFCU9lggcpb
akPH31SaECJelh0cpkEhay3ntRDSuPReL+mvtIuPJWTW/H8vP/ONfB2JCqt9VdX9/3/616yF2x/l
4Tn/0Zz+qqPf3Pyf1z+mD7CgZo7+YU0obTvddT/kdP+j6bKfn+LXv/mv/uGveO/Hqfrxn//xreyK
dvltYXxsuSYc7rfv/g305oG78Pw78+b13//FvNH/YfCqYa5x3mStXtxe/8+uTSeFtEJ0rtYSpcra
/U9JI0GqVDPJA+DQzQF/2Sj9gt4Y/D62GtiYKOsY8JPdv9E0MjWWzfdv67rOhpk81qW6xymK4U7e
IE0n5Ji0CjlQhpKH/mygq2ujQDV+FK8pVwVYggT0eKPnz4TPNKpvNkm3MQBVlZtMaMxqGqc4HwIr
LeFStU4+rvNy7GgR5ugG/DLkA1wNqaLqvh1VzjdnTItgM8qU5cXrupZgN7dT4hYOnehjcWGoQfBE
M4E0kbGXKtFf6HkqicrDiuyIpUFdMOUuGVbEYExaWxffrLzgHemR5BLhxdVatyVTSstts3uI7XaE
oOJM7diu9daySKAKWyzqL8bPbCqXFOZ13RntuMvJ7mrux58pVkkEo7eWEtggVYiUrCtDw7OC/K7t
xvS6g92j3jo0Nr8m7HC02kMBZmB16kYc0R/qLO+KC6sYa307tTYJW6R9YVnMCIp2agLuHKQqXo5J
7At6lukxS6zmhsBzz0RB6CNMDnd2oUXfGsX6UAbGoQ0hI1NP3+tZu53Igk1G40cXR3fgyRBZ4gLC
BNUhFC1qjTzq1qXxkZTXCmYqojAbScW2kfvF2LoWJZKS3FX2fKyPQWpyT2OSYJvUvOyT8Cps2+dx
IDYE51IRXaXArNPaJoPHCaYLsr+XRIfIvrdasXfDwqfOuTcXM0Rr7kix29SNhWwhrT5Mc31dyaHX
r5W8rC8H2dzMU2T2K5h3aOuG6G7AKbYJiRQHx9h2l+PYHOZAB5ttm2CfKVis8cSnn2azHA8USU3w
PdpebbE6MDE4SOyiVDwMfEikF+EHK4qMnYyU9C7Xe7SmU6+TBkFS+SDlNh+ncD0uMY5Unp+gjVU+
2POECLuIOl1FtlsNlzkjI5QfRF+ajpnl7qjxq3s7LB6oVK90mX+o0jZc0cnCbSs7wiCsjjgk35mr
6KmXRExYlgRkN9VOhJoqulLdH5bthKsCU0LuQXojKW+Q+wHwH149drqKTn7oJUqGA1zORKxLGO2P
Zegq4bqCmiJBUfUodpkIuJ2qXSzkfWzO0rPtACizHA+xnVoAaIqFiVweAAoTkt66qygBAiejckce
4H1flzu7igH7zW2xpX/9hDl/A0uk9fIgH24XEQGvDA28XWQxF2LBBk4Y8kKkFVXpGnbndcZWmv9z
uoyybr4KiPvcNB1/sRubLWFpWbcdNSflQq3hmND0hjhNPJqPkfarVrSokuv4qwRYUvkYzr7bVZdW
sN/mZ+gAxr4dqnG1bDkvYzeNr2yrMq+tReRgpuMOPXGdeW5XN4RszFC5p8CsvLka5KYpughNs3Gd
sHXxrEQJrqHKub6OqmXFVbm3ehya/ZrSvlViXBufUy37PhhagUIm1w6mo2fFzgQct0d4qm2TDMEp
Ian8NI18ezUMKuHBCr6ZSzvU23A7W1Hs01YHWUjKdKK3w7roKO9tdIMiMVisejshP+BhKzpYUii7
cSjOLmIdD/1j3+3Ziib5TV4rL5rS3TRR9QK+FmGtESv0J6cSxObYOyvcTI+pjUplwVcAIaDKVGa+
w1q7V0Vwieno02QXmfI1N2qdVBrHg5p3kWhozmNHzdlRB4XxrXE5C6hD4eBdku617mgHyEuQsGM3
oz9fKremFYHsqg5x0ZhXrOdeV2XmTdYn/EvkIrOiLfDMntBqRV3g29gWqYNrL2Ca3JWVOaln9PUP
OeTBi4zsL5mrrI0e4qwLBZ8ggcrZTGPwMeinazxZCjGHBCnqBcpkNXDri6Q3DiWmrhS6Ghtqv6ny
9LkMlOImLAbkmgKRrzQxgRbJLd7PA0xEiZAVHe2mtxVtowCjILsYaVkLTQcxJ8mfmFgTJJ5yVaXD
lZbM1wjPjTXPE39kjepHENOxb7pNRB5kWIsrDvVkZvODnHvLB7sNVs5MznbVYD0VQNQU7FxOhKGv
UbeGWYkDjkfksUHbrCwrcoZdVbNkWINCgxeg99SL1dzwwoCCS1d0sh8C4BQiGD7ZorT3k/uhLepd
6dSbsa+X7WCznwGFTMl8gXi7+5RTQPBst7so5F7MF6Nben1W3wC75G06NLVvCOZ+WX8IpdpeEa+E
c4sqyDrSAZM1tLO7+BsrXUcSVSiucX6a98Zoht+N/kdWZWt0HdxBpWnS25jFAcflndsOntDGbRuk
e04aWKeq+iamEQbd0VK/iIazuFvss8i4t5znqhX9PlQTxLdyJ+fgpq6ba7Xsmp0y5QGapTrb0Cks
v7phd1PhiRgi7Rox3uWUZHepfgH9BRVV7NXBJfnNPvx29gHlKlKHayXu9uGkdbCMladpEijHlZu6
pccZFvIi18MfLL7Ahu3AKnxdQMlFH7uhbbd3lJdKuwM96aGb2rA5+Ni7M7UYK6k8I3DhA6TuUl/Y
mnmcxauhTr9VrJNl9agbX50h8frI9GTyHSUxHfPyhr3BRgXpp8pr6B3+aLKxKMJHCmU8ZhpLETou
hfTmBtp1FO+slljHh1yRH+vuIqasTy+PJTlYhfMPx1LwSyDmspVVN9YbIpZ3edEdrJnF58vcIMJl
RUGn7/WW7dvOgaPeNY/sLftJPyM+LQYTVc/I6bqB1wCLcZys0oZg87i/bPRx12r11rK/ZVLcOLFx
G+XlOq0d9GoN06hif/FZKPvcMPG61jAJnQT2Ve9e592yKn5MM3tl5RrVsbVufpeqzjqlx7dQ8rhf
4eWILpiwJ2stAwPLc7OGWLt3swo2SwgkmJe2W97NTYmYzsSeqW9IWUKz795UGL+bNN911m3dRPRz
wlIjKS7Rr1F9ITQecN2hsKnuEnApKe4Je8mcRbcMEU0CKHWNHcrbi9nYCpg4Y29sKQastIrZghi0
KsP+cugyUnMDoocdcTOQRe1ZZJq2fNkVr+Fwbu7mWtEvhDkUl8hN4l04sS+FvIxgsbkuk5Znv2g/
EQRuXKAxRRVp2ViiscDG8k4f4vtc3thRUu76HNByV883utNcabK/0tu1NMAf6napEvCd2yyRZXov
IKd+GA2331HPcnzcJOhhF5hMab4QTHdLgMZFyI8QG+uuhjx/QJZt+pMQ3Q6wW+yDwtnkqbySeP29
oZr2jho91AYxJYL3Hc/fRZZtyzYx4PsNsGeGyhcp8vFiiC6HoWF2Yw1B5mGx7Uno1/uOHj1HunVh
28nHMgS2VQzQFKdoHcH+M+rYm+zmwhTZo87IhSS9QbEQrurOBzPuVu7UAvnSD2Z7V+vLjKeeU3XG
BsuNz7sYwWMM+3baa7GKbi/kxhBDl1xEtpLwxvDzytnBgp42c9iuQbh6Uyx8d2CyxuMus9QVzhxg
3WzxEESvoiDfVIr6ySCaGxX5isiPh9wsDwkIHE+xjadGlR+Xn7Jk9oG41oc4Ub64Ir22+/Ze0dSX
VumfBrdOPMmWwHPBI7Z1alIRcpWbeSgeqinYEJy3ycf6Ws20S8XIL+1Y412vItse9QfNbJ5GvEJG
+bXJeLxsk9uR5FdqZjEDrC/wyj+7qI8daV+Hnbq25gJm8uhuFD3cFnH1NJbBwezEriuRViadm3MY
KcQ6bFXjabCxmxBLFayFIyZ+tmbNBY6i9Crcb/CAF3psrm3E/KrSReCgK2ta5aHgi8SLI2YQ6F0Q
44MZt6h/vrR9LIEIjvUukNqqYkeP4XMNh3PdtTVS9OwuJGKkMD5TcbxKmSstIZPEAbJFilQ+LDrQ
TLobfEKXIRQCJa9qADPjTnQcp5Lo8+xYkyeKCUx2pT7rEGdGPfZKrCAOq2MS9BBTrNXS9mjNSwJx
V1jbnuFNP7qB/Rhm/dYqNQ9wAHJHa/wq0itio13PJBfR07UIS6d7YyX9uCKZneb9fJW4qhfOQlzi
jk+urJHdtSmqHUZAViGDnTLe+1SHRIPXa1C3GMvXup5vbKScl1E5bGx7uodmfaE1Js3NYh9ITg/s
VFhl1nVTfslSa13xZh9oles2gsWFniCyPdSby2i+KSEZA+Ck0b422pewVNbdXNzFUw/qpvPKUrL5
a1cj98gsblTcBHnRlivBzjgY2FWF6t2sg68U/c7k7ZZCLodwuFLzhJ6nvFYs5UPT3tjF+FCL6LoJ
OayEzwP7ydU4uZvQsq7TqF8l7fCh7ImkwzzQA29X0kdq+7wfDDlrfhMekgYxUxArL5YxrnVH5n4v
Z+Sd4XRlaaPIVhlOe5XDS519S0PXxK8AFpnKfVpywglkAwI+NJzko92lNFscc2Qv3s1l8I1UcAWI
qANa4z4q3Yy4gYJ0oa1NUDuSmHxSf9hNon/Thja8l1FhcuFabD1Hlcy/uGqTmz7k//xFBsQU+HWS
8HrJDXd6MKfMNgCqTlN9HQ1ucmG0C/MLwkOR+kARamTGr1wwojO1m54znIICUWssP7EMiYo1aOUz
FBD4Yvora4wAP5qIKSASCoSvPDINTSQBfgumLHNKHJWNKdVL45Vjpnadxdv6lW+GK0FRfUrkwM/s
hYOmlsG4sS0JfDZ9BaWRw3ywXtlpC0Wt0yP1i/GKVuteMWvQatCxjspECCIOiHUk2SSTL26SQOHk
VKy9+JXcNioKIJOK2BvQL9jur3ANZeyuehyCZCUK6yl8JcGx7ONfiEHSrQg2ZAs4LNg4M+8WgOwr
Uk43usbapAtpbnaGsV0FdRIf+GDDY6h01X7QFQN1TT3bD7ltM2nihV+XjFX6CFFBEFkA3U4RGqC7
WQWCz+GuSGNf1RYOKzZWThbDqPJ6FZlI4EgQeRD4emnimZ+pcc+rukbQ7Yc9nsaVzYJhgy3juMlB
WVr3AdiIRyeZAUjQMkyQ+FZiUPZJ4+aZ346ITTdkBQySh474HCJui9FZCSsWAPipmN6YZpXx9Hed
fePU2Qhyryq7K3aWpALMmt2VfjrysvRNZ8qWdXwQrRfGWvKgtXSR2BK4RAVVMWRMr8FA8RynufJB
k9kUbjM7jdWHYRDxsuqZ6mfajBpuABy002pQ5m9ljMYdm0Ieo5rXSO3xp8U89VOW8Fe10n+tEPrf
DVmJ//q9aujnH/mP4qgauvz7vwze5j8EbFFk2qcGb1P7h0P/Cun8rzIpP/OrGrqUJH9VPzW83lRR
l8bkK/dI/5vi508pxW+1T+RjBppnzeF3uli73aWq/ptgvmr7UcSCCkqJDlDZGkkkq1uCsUDSV2Hr
8lBlGQgNUkXrRon3ughzsaWUM9/Y5MqFFxYbu6UlpCv1VidaClhwMrfVCkcHS6cNnxIoSw+vd7Gg
fkxZeT8D4p+pIQRp+dExFLbGHX01UlZoFxIw5Xdh2Tq84Y1lZgfSMfHYSimKmrITqV78kgj4z5Nm
hZTawqyOjMqPIbkpL2m20Mt5RiMAwexpIjg+HogfncOXEuskW6khLDkfzHKZ7p0gYTNXN0W0b9VO
Ga6zIS4i0OGqzgs1m5LcE8bsNLdCBeh6EU4U1wjBmiUloIrUgPLZaVUn9p3IMmAMF3bsRLTwlDTz
pJ0K3Z8w0Eb6NhmAOe2jrm2pCRHIwyOIGUM8B6Vw1MfAjcWo+imOVkoksYgVCo6JTEos2AZW5S/T
2IzyiUoxaVyVHHOWK0gqOSWxCAEVlbgSf59vT5YxHfDa6dGdOwful5HMyuoiIEIpuh5jqlMZ+WSW
kciVIZQpEJuQS0h0P/mJZUGnu0Ba8ldiSxBWebiRv1guJfGLOE+xockwf3AnLTEnvhjbLhHeefo8
I5Z/UTEpwdrEGNjpJjbTKoqelJ/ecQTALU7y0MgLm0MeDUij3Wc/zeblq/Mchw+eYoGwkE1Wjn0m
3+H5kvELxWBFfwjNsNjOsU3UhMCV/BSoVftc2FbCxnExt7tg0xXqKfje66yrkguIPzK/tiOCHzxC
m8Qn0DHS2IUubtvLYsi1cNdE+hT45WxC9O3IsRoQZqxa063vqq5jLbdwyUdeM1jaHZSs9qIlv21d
47570qvB/dSqefWV0/WNLiv7o0pgBYif1DDvSkPm33QnpL5tGh0pc7rayU8cNWJ5MyZm9qlSR/Wh
JuB8VXA6+jyHengdhjqhVqLShPRr4ZaSAn+xGWLlwVgA9hQvs6uJDKrWMyfRfgFoUN1lCCC+6Kak
JkVUMv3Jolv8vdlsbJyBI3qrIMvOBz2+SgtV2SzvfvJ6iosA/f1CL+WdPRpsOnPxMpuyXPN6Jvx0
Vh/7rOWU2+nWHhMJv8LU5X3oFPd9gz1Zz8zxhSOxvJqmUl/D2TIJnDFThIpqlz40eQPmC/g3tCpV
r5dTcprk1jorUtW6sktyCv0UGWB6WYvYdq/imNTXlSOH1tn0btCkh0zVxmRNtFaUf2IeJMP3hbjt
+nkDMO/Q93lWr3IRKtbnMGnIUUqmkdI/hQ/BVjuasRoVJAUqB7LwyO9T6FrZN67S2hZ9D/J7vHJO
o5fUsCg3KIFV3fdW795ibJNfHaIw7aV1DuLfGVu95TfF5ZOrwOTlSKj0fAhJb/4Tzu+iWEu119S1
Dr2+WpXAv/TbZmgj3GeJ1ja+Gqr6p0HrJdpmzcCdi6UeoWEqk9TeRGYZF895E6XyEhdRmezIUAi1
NRIgDoH5HIUG3ml3iPqPhlU74zYk4VUnC4YcrX1N5qvqB6Ns5pbYoNrKfthDoSe3ZlVXZBgapZTq
bkYIOD+QmAtj1a1JJr+SBR39YtU4BpU+o+8pq/32hjvvQDKWXi+ts4X6BwSDZu/xi4TDmJ4Kuwso
I8HB9As7UctVVcn2278xDqAnhJ3IujFdHI8jBo1AUwOIJ2Lj+msVDdNXTUb9z63LfykqOVWtLlcj
UMfQtwYVrVvLn//2WpyRbZL5RjIF2yxjZ+RJjJEuK+4bDDNeXaXN9RTwULx/aadmktd7uAgfUazi
YXtlv/w+ajYUrsM3tEhZCt1vF3ipl6uUD0x7TtaI0uItZ1E6NWXt1mzgK6IPKtW0P7z/Of7Utrdh
uEKsclgarZNbjHrFRjtLUyMswo+OmoR7XrWcj51J/rXYQUeWzxXjWXl1rhzfZod1My41KpVtWLiP
4DO0zdxM2v5vr4c60gLZpPmIwvPUdVDYedJTows8y+V5aFy9WUVhEezph1Z//RTg3CCxA6ASrJ43
bKiZwIJQWEXgCRmg8yTnLhr0cPPX10OvGq8fvXGMVqeZ9Zkl1BYcLBGMSsDmJzQX0HbgtLd6mrXn
4h/fyir4djTmom7ToEfEc/wVcei2+pAcYxK66k+KSsrIHKbxmXnwdsbR/2fCm4t7CU3PieilEtC0
Y3NwvdlIysjj3NqmV2lf0OcrygZgy/s38E/XhJoLVBj6As5abLR/f86siQ4gD6HrpVYDX1fC9guU
+ZzIfvnQR1trNtSoitVlRWSQU4GS7ZISaRam60WijPEXR+mV1fFwSwjql2Whfn//ov4wHMcCMoRe
ZaVwZY8vym4dTOaNhY88UeKPY20aV0rm6leyc8uDMU3mGd3i2yUS+io6G7E4lDjLnNzEcB4StW4m
myo7dbWsDZ9xx1UgO7XDZFF/0vv8zIhvZwkjgp1eALYkM5zCysI4NDjhM2Ktl+VmtuvR4xXh+lKF
lfD+zfzjxS2LhkEqgEO+0fHNFISo9xkQBCjNIxWtdBg2CGy7R9uR5SbUkvjJbgbjHPPtTxfI5Ocp
wNKGEOVk4SWbOGQFAb2I8q3fKihO1nqV1pumyprt+xf49hFAmsXqzl8XeaY4UYHaIQsgm16QDX3Y
XcVAGtlnNv3u/VFO5+TyGsUqTGec/+FJONkUFBAzKWIALpFZH31dYBdbFwXNup2y/iYXSrD5N8Yj
yUE1sX0sC/Dx15ZASp2cBC2taydge0yZbrvYnD71LCudZ9phfuY2vp0n7A1wuuNT5sWNgOh4wLib
ld4GY+5pA1nLpNqw9dYjO300cYCAM3VRBU1WTSP//Qv947isKupynSZoleNx27HX5NTR1KuH3HzM
qknzSXAo7wop2m8kCvQPypLn/f6gb+eMjnsZpzTidbYFp/sCM3bhxTR4C9pY9hATMtX4qsNUWb0/
zNunAF0iomGEidgSCR4+vraMvderAQX4LC0f8MHfWYPKbeJiBfg3RuIroeDCYJCxj0fqST6faqm5
XqlqzWeO05LM7rkxd4JS7DkX2fKxf38doItffLnsq5iei9zteLDRCmUHEofBgmyrZzPMKXCOYHKb
LSWMv9Z3ou5cFG1AnxErn0qVE7uUwYyjndpKrxLGG9CiEKV75v69LkjH17QM4y4O6EUUbZ/cQBAb
YxYVtuNNARGwq84a6Lh2k95NK0spiWHsJ4d7mkAN+KT0jqSkqiJZ8RbmdLWZeDyErweRCQg6JMP8
zER6O1/5dMuWAg26AHV18ukEJ82gMbhqu7JqH261upmsYDxzE94+iqj2bUyf7I2Yl6d6euLmgghI
ruNFaJD35TyVt6FqpCvNaaqHyW7rTzHk2r8U8fPaXfbMAisEyEeu73gyDYoddD3eayAfvbMFup2v
GjeLzqxuy/J89PUifWYQTII8YTpA1eNR7AxVmDI2Sw5LIb+JmIwaL85oT/oxYnuiyZGqKYeoTnJz
j8MJNvH7z+ebR0Yz+I/D1hA3LVLlky/QRh2Qt4RKe1Cl5L4LZ8oWptTGHYBlchnmFirb+yMuv/Hk
ijE1LVYWNtHIok8eUnhBVRyxzHs1PKXiyQzKAPZQ2YXmxYz7zT3zfnwzQ7UF5YlpD8Mw457miusV
WlGTcDb0/2jnXRJ46baNf/2SWkZhRWUTD1DjNdbj9+1uhgKRKDmDiL40bTZGUWpbkZrwzEpd89Ep
Vd9rSHxnvru3h1mN9UDw3LF9YvhTNHMxtwFmHXqBqYv0CGDap9jSPhSufXCi5lHk/VeTxHbThm1T
Wt250Zfd5/EXyaMP9gJFL9xT4/QBadu5HbQpEzSshFwrJranKEw6mD1ivLVqymgkrCV3ddMNW6Bi
za7zxVCb39+fTiffL/tHDQjKQt/gPL9shI4foEQri8I1wGAkdoE8q8X/SS38nO/8T6NgdmUhMKBA
4MA6HgXozTRXMXJXsYQLx3VUIeFKtTO3dDk//HZHF18X6QfLDoAtKvb2k8UgLvSBhWiQBOwCHd8U
MIeeEa/Ecu0URjDsWkRG5Qqz+JBsJhBn1QbghFOfAW6cPKDLpwAesGx82JRzYlxW498KM0IPKyea
AbgbSajc8/5A64ETZdQ3ikTA/HfnUkZDX66ym8TVjw/s9BhgUSgLi9Fq/XYBlKV8AUgN0wTmkmUP
TrJ6f7a87haPb7FJ64dnBsGawZJ3st6N2hxIGAK9rxqOQm6n1hP95FmysYdtj/ywvQQs6OqrRpPW
9IhoW0fIUFCfR9KaKfXBlO5MZl1Hf8R6lmqg2Suzx3e6svVQe+ytMo8QzsZ2ld6lxYBAZoq0DmAu
baMvU6ZLdZ2kWuVurECDNOW17J/LT0Gimsnz65X+T2fwP5ZN8X8NgF6VeVzE37hbP16tGxff//P1
J362BhVL+we+n9djGa8fHKm8fn46JZY/MpdsYPzQnDeYlUz8fzYHQUbzCgELjXgRh/Hiivxns1D8
g+2ZrQK9wJr5t1YJ43g/wDZHA4OyVDT+L3Xn0dw4srXpv9Ixm1mhA5YAFt8GjkaiKFdVKm0QZeG9
x6+fB+qee0WKVxx1xCxumypViWIyE5knM895DaeOFWHgZPEBrqWWEwEGkxdV3Dk2RBQRKf1ZPhX+
CEVCBTNXvQwRPQUPz+kT1wjkJSWwMhUoMbRDqZj9Asy6U/sJBHhqlrcSKphr6vxk5M1Mzn/LhSB2
lpmU5ObErlUVR69brN+kIbiOVsIEPiQO1OvaGLrrGCnZL2UhU4oI1T77vOok+VOOu9O6o8a4M6to
vPLHsqg4QNQ18CFoJu4YzjcllInO+/82p/tfddvVv/7YfyubP7wu//mthW7zX8AC0kT5vel9U/yB
u9j/bv5Iv+XslP+e4y8/99ckVxaLRo1sLCfmJYe53NH/ZgOpf0JWZpdEZYMTNRPsX1Nckf7kho0E
MEYCxpKG/PcU51uk2ZAnQfiNvYnr6UcK4vrLmfZVDIZXjNYPOzVyAEsdXj1Jo6X90AmyBo4YIO42
jq6rWrkJyuI7/l0A0eWUjS+65aj7qfONHQn4nT53+xKdVjW5khTOqrMoftVLSbeFVWOFyvgroCY3
ZcG1asNBmh0sgTwp+ta08rPgS7j0RUVg9ahz2nHffusj2a5Eq0ngM8xNc51roLkDnLtktfomq2tZ
3sQPZnwA7ViXzqBaU+n5hrtCWXBnlk7drDVjVxm3BxQg4EgAzrLD8HoMrW5dqS4SpkPg+q0tS+Bp
LaH10FG1Gh3QG0U6sMnWWLqiCszx1kzuwEBGxb0fX0WYkSD65jtLqT8h/7aWkxvwc6a6TR/SB0z/
nPTgB7+rT4p4X+010YJGxa9Kwplzvk691NO+CL4zVVb2bEzr8oH8YJZYj4Jki4VdgSSOfoXSff4A
iP2xSm8K4TOlNaR8ZywP7cASFJTt0C8v91W8FmtjPSMKL4zoz0fwsnDLyWZnm47X+MdsVt0dGpgo
blcdnCvJSvMUAfnCktaNk7eyPYZ29zT9EJ6F5+mH+PK7+PL78mv4rf3916/hN/lH+1v+8X//7X/H
30A+rNUf/W/1h8aOaw2LfuFquukbz588c10l1zKEGtUEzwtyUekUS9mlZfacgl3zRNLbcvEVw8lZ
dzKSRU/pNxWt0C61kkcMTO5HcZu04NjXlmQX23B2oXgNaGjVMLUPCKVLmjeETk9xujjUlT3OB2hG
inzHe+nSml8XXmVxMOqNTgFxpiINt4dfcs0LBRchya+jbfQmuTgLqdB5V/HT/J48jDbi8J1pmc+9
rR6s2uV1xrdCdUFb68/rrN7EJUXtg1aCYJ5cRcTvxdZ1ezViMOJMt/QzBPYGjqx14O4Mlvo43Ybf
fdEzm9sMNku+G+VNfuUrTrkJO3C5TW+t0vtA+BE0h2x1LW/TzgvW/HgRfh7H+1F51vLd7Ur0YuGJ
qRqoHGFUHadNcHADxyOq3sZUeKMQOAHuVdmCLe+3mI5POCCpVzX8E2W8DbuN0mN4Cf3YqQSMPxW7
0DzMrqr9GKJuC3nDLoO15u8Vf19eAxUcPeCc7bVx96xRejAlRw1t81C3uzCETMr6tif5sRFusSKy
s6VsVTuxeEu1e/gdPkY3e8dzjHRn/PYq3OOEm+HbXrA01Ga5AyEEbc+zB10NwchetZsb0Q0bSu6u
qVwDHU4fhUMfuryjjJB84DaTO0JsWShZ8nWS/fajL0YoW8nkqsL1YKsw1EDTNmA/VFFZy5AiVAGn
dzkDDgv1KkJjORIdfRY2ZniVwiyUou8gHKEt7Or4OmmvczgSJWax5Gd80AF8NrN1y1vxG7e1iFL/
ZxOSwn1W/U7QIEL4KUtHV+ewfT9zHoZt7mB5UhoEmIOs7uJG3OQ/EZiAnYRRWo+KOADF1rQlphQC
Oz8PQHX4aDzR2Bq34O0VKpu2pD8nmJaG+i9zEL7g+5Vqm7RE2vcKuXjSDwi4PobSF9XQ6Ok6F70k
/5yLn8XULfur6cb4JsdUVkKQ/gI6ULshvVIWao3hkomycq9Lb8XpEZSLWnp9cN3t9S8D8VCyirvs
Dsgt/6HaKrx8kR+6fbN/+Wv+7q/viIRXeBG5hetRAMrg7/+0xm5+FXuUjJthS2Ccr+YvE2D0AP1v
calLOwZoWcu4rdQbzbel6TvTXokcYQRZnYG+uNGmlJn0BfudQHWijjVV4esEJxBvKysVIYzNuNrd
67WAp9Y2QJ5G5VPo+baJWwtZJ3QGIDdOOx/CQbmttU+Z6w8uLhwJ1ZF47sBU+6sniKoIZOE9dc+o
5mSIAYYvuOuAsfluWD4tO6C0Z1O2kafGbcxcF5BeOgvchlk+pQPevk4OAJOTG3wI89vqOv7eDXaV
NLYKoBVrg+BzwfaIWQdW79yHdB2VA4/z1WSBiQXyPcpPea3i8A2HpRfALYxuhPB/BjLHkGd3SuTb
FuZDBpII+1xSsW6+01i0UftF1Ua3VOGutJon67MbF76XDuXvQEvtMibEkjWMuwJi6uAk8idfSr6z
sX9FxNnk0j9C2I9skG1O3Ym3SJi7foeYOcjdeUYbGdRJ0NsBTmpGJ9mdKm2bfOUKaXm1YOy1yXAU
IXWyonaH4TcnT6P5kgjDGk22xIrE0IvNW0HpMjeU1MgCvOGoU3QXabnqCnCRRuzX7NqEhi41sCXM
QzY+SMFoQXd2E1l1xbxyOH1QI8N00hr6GUf4dSeMz5rU3ySxdA2a+aCn4+csXf2Uc/U6UA9h/g/u
YP9tuEsVYV8OZP/5grUuOHr+8dB9/4meUh39aF+fQv/+6X+dQynRLzAP5aVs8y9GOvk4aiqoW6HS
dHQGVf7kggWXF4kRBBrAnvzrmgUjnTQsGVJubFzqP+CwQ8bkOM3C+ZNoxtUPHgQqOtgSHCc4oCFD
PEWvyq581O+rbKVyTYprQk237bH2g51yPevSF/TOb2uVI3jQuVOh7yk4qG7RNldattpkBbIgc3YQ
hNUO++4bUnVXxpB8jsrwRgznTwh2jGyD+i4l/dXXzUbCCsLM5e+TGOxqnHMKFRdpITExas60nxkF
XnxhMmTPf68MQMhWkw3rNIUmUsTxdz1JVr/Kvm8WOKAsfRoRyFhrWpXfoL2q7XpDb+0hlpTtGC4e
Bumq+9wmlWbhpDI+i5MPDwDmkI17pnEX5qvvSfMtSNBRCWpo0WG5gqsWYUQVa5Iz1U22C8yh93JM
zg6KhHi4GjfAYEpKIUsV2tiCckzteoFoQ51+CESt+IHgNVYEQSthrSeqN23caR5otLzD53qBeIcV
lI4kN7QNwvtfqowwOHWmYccqW1lmpFButRoIllje1thTKDH8Rtw9k7Xe1Q8lmpeQ15rwB0aPbl3w
GhI2uyRrgjszK7dtxQUUE0mYbL3tF8na7DM3LabtgA2GL4a7CW6WnlzhnXhlxPnWUHAYyqBMtNvC
UICM5uS2CsvQ5psowr1j4rAV++HnKeh5QXETqmw3JpdkKy2b71qge7nc3fLov47ljNp3gMnjE4hX
bzYrK1KxCErXDWchDN71zFx0j+1VDl2ZPqlg12JzdS2FQg8RsLtFdTn/WkLM58zY620DrTYofzTK
rOGFyRFVUstmK8l58llZIHNp7t9kZbJFCLz2xlx8HnFT+7RwmWBpiJvRj+NDlewVodhpfvxL7a/g
xnksNk+PgTUJMrqZaNhgm57oTOAfeHumt5xttE3TRbu41/Bx5yNmVS848AETW+knL5HgOcFo/sk8
EOxZhz3Fx0o8GRnnqyxND6mvAweVufY0lXY91jJ25uoEclGEFKhXDfX2Njio85xbQRJCvTGHJ2o6
uv3xBMF/W8BdtDL+c7S16m9zlL4Oscvr/05mycafS+0C9ASFSJHCGIH772SWrvwJtA4Le675ZKYI
tf+66ZOwWnGAAVGiEwRRyibH9HcyS1CUP9EelBaA/KIJR/3rI6H2OJNM9gqLNdQSMZAEu8I9/yTQ
KsJi0hvUEEo1bIPsGZJ5ve5w8ip2ULHi9q/00H9EFL5tTlUB1NEUWXqqzSe5s3Kp2CUt4hhS0kza
TwTysUaxSCYIKghns55/vHoSt39lLP7Iu+wWsGjb/M//Yjd6la5fuod8sAoyYRFmVrVTBKMY5Uk9
pUBkKkHM71tdWeG0tIrXF1oRT9phj4SbSmacXVTk+HMKO+KvJEEKpbur7cE7bBzPsyzvau95juPt
bf68d/jVcWxrw1fO/srbWltes9/zx53j8L2Ns+N77o4vebW33R6cDd/d88NbXmrbW97NW1u8JW+/
vMQr+Pnto3fYbnk3i7ez3OXb3tazn3kJH8Gyl7/ha/7gWpa9sTe0y2t5x9v1gbe/chze6pm/2bqW
6/KOT87e2m4fra1r8zOu69qubdvLy1x+nvdb3sy+5os9PeET3S/Nrzf27rO7W17q7raWa9/YDl/T
6826oPM2n85zN9e27W333vJB+WxrfvLe/sa7bnjp7uZhs3lYhomBWn7a2e8za2n2weav339k8oUn
Zp4UcrK4brBeke723uF56z3SKdf+Zm929sOFll7gNv/OpVH6O54bp0usbeoUyzHpznPunr4fAutg
uV9vbNG60M5L6em9dpYz1auiUFM1JbI4tMMjetre3/OcbcabR7K52jtXtn0BiHbi//C2YycVN5/0
cTzT4N55fmS28Jzef0bEuePl+2bolof4uktyqft9RAt3V97VMqG9/cu//H549lgbB+bq/nnvPe8P
lcXC2T8/8yyt6zUTa3u/3q7Xa3e9vrZumGE7+2rDdP56ff0yHa8t+2bD82blsSwc++7Ktlif7u7O
vrpi9u02mwvdudSbk8KWKuLCFzNezpPzyLphxC7N6hcwx3tzYPkIrwYMG+Ip12jiyns+BC7LkuV+
WBY8w3bPP1trzVfLqg4serj7vSntwfrtbDab34N193BpipyoBb6dIycBPwOPGWfLpDxsHw+e/Xuz
jSxv7S2DvveIcc7DfgmTPBgehGsRA+3lj87Be3Qet/d756kgtq2tp6vvHm9AVw5ra/142zN8DlHk
frtm3rk75nlpuTffYmv3wKN2HNly7pgQz6b1yb0hkniOtXHcO+LQbr8EmPefrbbM9fcGfikavRr4
pACmLjFTCdh764mY21t87q9rz7r/KzLTPYLole1ceXwIl7j7/ifgdnbhIyzff/URZh32IjIbd94T
4X3PKOyXuLZ/cA6OfbXdEq03z6wWgvWSofMYOLcivHoeY87Ws1l2AeeJh+M9O9vDgYDNvDncB5b1
hVnk8UzYJdwdq/CJqL2zXmLZdr09bO9/bQPr1/3ypt8fD8+R9Thb3wNrS7AjDh3u+eOvX8xGYv7G
vnkgxvL73ebBfdj8tgn5mwfrkV1ktKzAWrNUv1zf3Hy52W3cT9vd5ufDHTuFfcd2YLvug2N9u2Yj
2txdOQ8sUcvd7a6J2bsNQ+8wqi/DTM9/M9xsrrTI3rLZsy/vr+yNe8NSf3nh5wf+egkKD87V3dMT
E9H+eeGJvL/eZfFkizECpHV0thh2ySv+Z+6u9w5bHkvfsp3dX5ucfWEegDt+dx5ALTieBySq9B4C
DgO0TPT9gfXPUltaXXbvymIVWd+XvZ5wybrYWryQ6ODdL7syD5oHz1f3/MDWuuFA4PHV8rPb7fqG
3zcPDJqzs+9eDjYMq7fsmqyoG1bu9uW4sNntWJDLVPeWOXjwlnAaWhumEMNPtPYc4vHV8hidzdOe
k46zOTj8zPsPYNkd/r0mIW5wnjUARyA2vSjb6cv3Xy2Ifp7NQOzyhiSbgNpYC6QAZf/Wfb+V46f8
dysKx7+F7QB46WTlF35T+oaSNZafxyDoO/LPdT6mz8E4V06UmMIFKfm3vXphx8J+XbIvXBCOe4W/
HqKAo0GtojZVD1vz0QvT/hLO5VwrioZNhQHyjHTMSa+wsItisBM1Ctqh/EWMqmzbluPsfHTslgI/
UI/FWwFWyknIqqsUQ1id2g6KYBhuhOYIQDmpNQ29BXMi/yBVQ/j4fpvHV5DleVG+Rw4aFAH3qL9S
T69mBXoYVZn1E/TCKpd3olBpTo+ByV7sjNWF7p1pipsf9xzSa8tZ5mQQ5TITi6zDTxmRApLHZj57
ZdSVFOKy9ALU9e0s1FYq1gwyGMyFznEyklq5yg0hRyioj5p420XxaoNhRXuNnpZ5GOpC37w/imfm
x+v2TlkIU1vMxaqnvTrH8HGTSX4puHG/ii60c24IyTMubA66B4b8eLb7mTFDjtIq9Bsq+G1xPANp
b0GcPytBX11o7NwgvsCOAJQvsvHL919PjapeGQ0u2xR65IRaWi3fhKsV1ruoDziYFqsXAtTZzlGy
X/xgFs+yk6Xco+ZitJiwWhKcbUszY9mNWhlZymi+pA99rikwBYD04TFxLDvZFCQBFTNhFNHfqcXU
aXH6vmniWQZtEtQXFthypDsOu3TlVVMn95B+1su6keiVNheHMNRRvE6m6jPUN/V6UJPqc210Tx+f
ja+bfDOQkTAOCepCUihSCqxhdpMZDy4s53NzHrX/BfUDJg6o8/H0aMwyrGcB8Bgww+42WUSxBFB/
h3/QFyY7ixljF/3Uu8DXfLUKTb2yUI6LKOAWKy/qi9WFlMW5qQ5aBE1Zkv/IKJycTWrsP+uoWlUW
ioAKlrJmmuywavR/Z2UTPqILWLYXFtfZGQhCBbIN74hh4PHoxUKYLuZrFYA6fbVO++4r5J/vciXr
7scHUAewKC87Fxzc5YO8WsUgWsJgIPFOOV4gf5o1hqPi9mq938rJ7XfZR0jqIL5LjQS3CVgax82E
goHSi5aj8ajUitXkykCpL4zdsqSang+FYpUrbe37SbJWtHbAWwP9Z3AxFNPf/yRvpyXFGhD3Ml5y
L8eR4w9iRhkXy55dBh2zdHWHhGPYbEPqcs2FJ3hCdPiry7j2sWdiCKgBBT1uaWwCjM9HmPlhFCY7
3Fx6r6pK5bHo632wEsZd3ZSFC1xSshTat6k8YLSsY+XTmtsOrNuFo9DbSAMgVWJFoq+t4gJ18nmG
ifOR0I9UA0RjwO4tMLE2h+IeIMEpBnK51BpW903XZpfoDm/HnJbBdGP8gfzUm+MRAr9j1qHvao0K
spN1gRn9rHT5hSd7tn+vWjmZYhPaCPi9E7S51vVYg6WyPVS+sM7UwJrMr0U8VB8OcfSLB8zAATAT
T02eDFj0CifKCmyMUduCCTq2X2za35+xb4MPrYBeBr6sgDJbIG6vV2heyH7S6G2FFbm5ukf1tnKV
pAHThOn8d2hVs/d+e+fGkSmLFwxtQUA6iQhorJDA19iRVjEmxk5fGcKV7IvYcxlZs5f7yQSpEHAK
vNDPS+2e9HPV4TZeFWqFhGZeX8VDUWzLsJv3cSfUVx0kM1ukzn0h/J0b3OW0CWibAzymnseDO5ZG
VqV1zuBGkvbUCt3YubLZx2t49TBTw1xov7w/vMs7Hm/4kAxRcFC4ArEtnp4FOyUYcq0JKqv3m9xZ
VRXyKpDNLSEfP37s5CjNCWYFGUdcrK2OO5dQnkqGlVpaE7qPrpjMnTe22scP08geQH+h9gLdh6LN
cSso3hV4e0/42evlsFYSMBZJrN9hIUlxtRYvzM4zseSotWUWvdqvhkBeNeOKaCVGKZLfyiLlbPty
PU8XZsZyPjl5TrCHcDtjdlA7l07OL6xjfMCgDVhpLza70BCydZFn4q7INMMtER99HBE5RhKcNNIl
S+IzSwGOLdUqztdcyJWTTurJCBmjZfefhdZ8SCtNPqDs1NmlrFXbAsN61HpDX7vQ4zMzE94bF2VO
2JT+T/kv3ElWrSINHEUlH5yXgopxKSFcHonAcN5fBOc6+HJXxmSIa8opzc4oMVhWg5IDFfbAUNzR
gM2UVttFuMJsWl+HSZDCs7kQYc48UlIc5B04iODW81LleDV36rCS57alVaVbyYGVRpHhDFHR7LRC
6W5GtYit3DAbu4r6S4aSb6btsunC0qYuDR5Zfsn8vmoaLeO8rCoiShAjGy6LuUIJW+8vUPzePEFa
YXvFNg9/IU6qJ6fG2h+VepiZs3PUSoXVdPHscMVNN0qp5xcUMs71aIGbgKAGXI2y2PFCTNRIjbSy
LcEp5uDuq06Yn3tBTv8ugf8/FkE5Ri19UhfhFrDcWFKdBLFojktjEDv8EqRkcpoSUQIx7bIt7m7N
hdhybvig9QJ+hK4kUlE+7lI7+HlRZBlNVUEDemUSnHKevoaFOF04HJ4bPM5CLIHFfQgX7uOWqswI
o1EuSwvgTOTWAmfdcAirCwv6TCvLNsPWyOCJ2LYct9IEegifISKEafNoicBNrAqTkwtr+VwrTG3m
AG3g3XPSCqtIMoLUL6whmVCRx9Dre4/ZwIfv5LDyyFCisMMWwz5zcnzVYY+GAhgfS60632sTMB2J
gs4b6ZALdZizHXrV0vL9V2s1L6bKn6e4tMxV/9nQc8XNZb+8MNeWXfFoe6E7C5SM2EfMpbx/3IjU
jkCGJHymEdkXr6t4rB4yZSi2ZqCps1UMqNa+H3JPPFlfFpLCzQsXRmQiFoe34xZnlHzToaJFFX8H
r60QlR1zNEV9s5fx2Nb8cJPjuOWiOWyCm63k38Ik7BotL71QGZL79z/OuUHmQeINKZGbBU5x/GlC
kcKbAcfcSvTwWe8Ewa1QjbmQ5zvXiA7+TsXgkMzpKcsREYU5akqMGVDrkvEoGOJV6zSiWa4urIFz
TxO+H3kcrIvQ8Fkiy6sp46sopikTkzOP89GOQ2jN4iB4EvK2eStcstc91y0DlMSLpoLOEj9urYNe
PWY9XvB6q/lo3kzVtiSCOh9/QpAYcWFaZCreEFH1VK+VKSAaxg1M6qILM3fUlOjjj4hh4wJFNFzo
tycjl+QFkMEoXM6oeniTDiZ+GhE69R/uC62Qp2TH4iJ1KqRgzL3QCsvcTyIl22fTKDulnxsX4u3b
LAcQI9QnuElQR+HWtjy4V9MAh6pCEzMdLzmUp6+FyVA8qUp3xaCZ1krsb4xBuy8FEYHlEANyct27
FcrrF/aWN2crPgSkO4USAZkWfAKPP8RciZ3ZBgDh51UvSy7mbU1+q46a2F9r3TAgzT+YabSte3wO
Pr4MuAmAw4K4jGrW6bFOKEJN7PCqtaYsXgwqRBS5hzK6VtRAtbsGIeILDZ5ZCWw88qJpgtOJdLpj
d7KOZbRIFFHDMLKGRqk9dEYvrYRlDh7HarR1IKXLzCANC86T3Zp8czDWiFci8Yi5Z2roxXbKZ32r
+mZ4YQq9DSQ0hUALpExahH15/PCIlSuxRs8Rww50PeGmpJVhieBGPpmNoqEMhjDohXW+xP3T3i2a
F2QZCV9oJhw3GQKrHYMK+k+ZZ4KDnqX2ueqG+XvV6ZgRSiB8SYGMV6gBFJuslpsL7Oy30xVlVW4v
3HI4RRLVjpvP8koMINDhuZLWgYOg4U/M7ODykJyqTITWO0g8Hw0GS4tcWKmkkWFVTlZpM0RxJEuL
6RNkLDT9u27DUskvPMllUpwMKzR+JIwg2S97z8mkkeMWBFyBlwwyszV8ojyKnqp5ylSnLn31tkp6
3K0SIyRfpKdpc2mPODNnNRH/weX8R+boFDtYz6WeIJ6KJ1HqV54WJHihmL4UPhZNrcQXRvRM4KNM
wjVZJ+O/RL+TziqygCplK7LwV80tcTF5lHwzgbNUp/AcmlB7SJSMa/LoD03ryb7v64uhSvUpxKrm
kqDemZGnFgs+EzfWRc3m5KAjp8D8MQsg2CMgbJM7b78PK87yuTiaVjr5yb4xPks4TX14K2MQKKGT
NQOrSYXxeCaLmZlqVclM1iY1LeD/I9MPcFuKmgvDfe7ZcukCf6pwlZROOf9oicZogOf4rjSd/6mf
YgU2pmT6V22kdvr6/dVyrjGY4oukClQFSOPHvWpRVAiFFlXkmaz6rpSK7mbIdcFBGmB4fL+pM8Fv
tTQBkWFRyDqt8Em+qmHQRL/0WPd/xi3WpUar92uIremGYmb45f32znSN/DyIY4gTyG6cQk5SVYiy
biqI64WOznxI8bKuobgV/MzHHxk6TtQtl66RKT6ZG9EqK4OmhVJqTmqNJwIeHgg+YoexIOHJA77f
sTMx1eBMhewWkXVJNh4/s3jMkYXrhNySsiyGPxBCsxAqin62bzTyz3aqe3FdsddcuDmda5dUI03C
ogBIcjJXOvRTUlmBpIS0GdmbESG1G3miyFjnUfhpwK/q2uhD4cLh7sxjBJzAEQBDV1J2byS59F7N
WiEg1LVkCHysdCApwrHTdWSI3h/YMzMUE25AA6gcoXNknAzsrAyd3g9ZYSEVPNuYumFTuOqNTVf7
MUZmgXAhyXKua1ypl9IJuWIui8cPssLxohoNM6e8qa62sjDLi8MJfEojSi/M0GUGnuxXiz4udQYd
KD0b5HFT6qqS2wDLYATPoxRZEFJHMTbt3vsDeLYV9l1czKkEYjJ+3Aoa2DgjakSTKk4rt/JF4yoU
wuHDeTDo/ot2IHqnCAfo8nErTUjZbTVhTFWl2ggPXlylE5wfamrOhIJ6dSFEnpsVZKeWewyHijf8
K1GcV3UXEbeEtn3o2/kO50ZY3pynLOyWL+lMnmuN/N4CnyJFzL3uuHNl3mD0UbK4EaILdnlU49+R
wDASx7G8moe5u9C7M4+MiLzoESHiQdn05D6R6MiXjxACIB2WWLvMIYZXDtZU/qVTxJnJThN/KQgb
qnjqKzCWeKC1Eet47Hs9czJwA46OO2qEuaJfP7w/Ec+MIoNIWRKAAr4Ip435ozTCgzNya2WGWu7w
caof0E5RMMZ3R1LJ+qvhx6MjO/biwaByPSOKHD+4ucDjNRzlHG27yLcTiOiq7MNF7jTBVf16tMZR
Gi7sBOfGlEM1klYyVEYSm8dthm0slJmAMSgmbzuZSqKbZgqkY1W+lFy/1NKyN7y6+65KIGEggrBx
6dqo3xKq2xQ1gKTHaiEpeZTvP78zWw3ygdzll7MJe8pJx2DnQrFrpNxqx7ldI4Eq3M4r33QqvPdc
YTSnnV5F/pd/0CiiIi/wI25LJ43WmTlIkYGlQzMwiBhCJp+yafUpXOU1DnqV4g1NqF5o88z1jMDP
qRpsKpCFRcTn9bg2xlw0sbKIX+BRawVhjmbHmH6Z/DD+gXdP9qxlYu1oglhv5WHMLuwKb8/SS0WI
EMqJGs7V6eIX1UIflTTKrQ6O3F0nI++QhnXwTfCrbj8bi5yAj5mhUDYXdr63UWeZrqwUztEkFE63
oxxjhaglP2n5MqAhyhmBGyuxfPf+A30bBbh16uQhgZSRRzvdX3sdC4RIDknY+F34HMxhHzpt0RS5
p+KD8dx2WvDt/RbfDuhyzyWlhlgN8pKncSdsMyEUa04QGUqEwyK6oN2a3YxWek1JxdOUXIO0H4hY
jZbQRS+smnOtv5ziUZ3Ul3P28WTqhUKMJJVjqFiWYeroAgsTk48Cr05zSCHpRjmqnE45imWyIVks
/Xq/92+DhMIeAkePkoSCjOHJAlpRjeCYTJCQxwRub6J8S0p1WGNUZXgfbokUKZkhyjgvCfbjnnJ3
kM05ZZfMfROnjBw3qAmJKOr5aMxpU3hhYN+uUhTcuUZwLuSZklY4bq6BiorWWsN2IqfVTzYQJxli
BD0TnwxcmxfrIJuqr+Wgl+t4UtTP73f27WKhdVLp8MxFdCiNk/NO261WSdfQOqix+EoqV6KFO5X8
4SW5tIJuNwdfdudT1VJWiAFCe+CEOAjmLp7Um94Yhe0/6IqBXB9gbS4Qp5iaBpyfACKNgcTn/BZA
uj9RgBb7SziwMyuf5LZMqlI3gQ2elpOonWrZkHfQd0VVc8wKmiMy08EWrN+4M4xW+PCRFAwcAsXU
yGCRvkGDNYE8FXho5pYgxIqbQsu/0ch7uVkwqrfvD+G5uQjqUvwrYQkm/XguYjwhct/C9EfXh2Yr
xhUqUpKaOfI0pNuyweqtotZ+p9Vx+RUOXHlhKZyJMRzjGFKyToDhT3HBuIT1wD44fPtjIMhWRUbx
VjVSFH/FUa8fZVlAOFRTo+pRjYKpvtD5t+cCTljQV5eSsaG+iDG83i4LYS4pJ6fU1eZC/MrDiFAz
klmMeMYGaQPMMUnuA2HU/kHAoWGwBTxkws5p7r+NogaPHi4Bk4TptsAnRHthDp8krAMvnF1Pljsr
D6UxEIVcAIjhnOyOH7Dfh3lmoh7iiEOjOZKB0rtU9PGFCHqa1Pu7GYN4hnYkQftkHqFGmImRgghN
TI2iNdPO6YNZcAsxFpDFa8Qb6on5LlGEW3/EFxCnXPPOR37vwhM9mc5vPsZJcFNLcWg53EZOVNeZ
NWp6jcmiOKwLPVOcxJzdYqWg+5WR8NMAMrrvL6aTHeuldcB9KDVjav3Wo6YuoiKK9S5C/CXodlq1
mlwx6HqviPpLZYZzj/V1U8tAvD5Bz4o+oXEbOZ1pRosjqeHIY1NceKwnge+lQ+aSGF6kTLj4LN9/
1YqAp4QWRnHoYNmL5IQIAhbb4alM6q0yYSr6oOP6+cHT3NIoKHqqfPDLFy7+yfaoTGpVoyUeOAhf
B/t2FLBKYgZfOKye6RrWdGweQGf45/So3EEU8QUSTI45TkZ21UmpkmxaJdPlDVT9Bv6PXhLx358g
JwHnpWuLNx/1C9rmMnI8noWv+2E0qZGTjWKMp1ZcdhESEXMzSDXiTvpoomUV9gMCaBXV9vcbfzNl
qOcz98FFALQn1p7czeu+1VXBRyZMq9pgI9YIY60AvV5o5SSiq4sm/KKhSwV1hVzwKdSnSyPIK4vw
cxAhIGJPSoqhbTWarrAaBVTH2K0zjMI8RZ6DC4v/zfKjaYPiM1g4DHlA+R+PrhkX4uIHptiSWITS
LboeffU5alsZoSTwLU17oRp1rj3WBXv+IjOJzsRxe+GsprIvlIsTn4rA2jAbDpIPqa11c+28/+zO
NEXuHgVWGXAT6/CkayVsrjoBTmP73Dpcv0K/a2RfJqRVf7tq/kcM1ZsQilwRmzHgaxSKNDan417F
yaqSxm6gV41YXIV+Xq4FH30tWdCD+7anxu8PWP/G2ahcD4o2XHiIb9bl0jylEQ51IHeYqcfNy4Jp
cgYOUakk47IW5la21FVNYloUFM4HhXj3/si+XRXIMVGDZiOmpglO4ri9MhgTZPwJa3KaqJskzXu3
ijBae7+Vt706auVU6T5BD0qoEsW3qejrdmCgp5mOoO6k0Lzre0W7EGfONUd2dgFmQ6Kgf8ed0nJy
p5GxChyCmJjHXqnWU4QMkZYq6AQZGAzLuTu1aaR67/fz3GgCHCINsPhgkcA6bjgk1Qh+XxZsxShW
X8OEMmbRfBAOxENC6YStgYwOFSBW/HEjSBul4Qo1YnuiO19NscgdqhjlhQzc265AfsDiYqFk6JzF
T8YwRlIgGGIzRr6aqo9mRIUrAF/bfnTAaGXJEVESJTF1mppqCmUIS0OInVKVOZlBd/Uisbk0H96G
D6zCAFABhYMSivfA8YiRqvcnpUJAT+inwgpDke1tkGIEkyjWv9+hN1vcgmjiTKVweYEodLrF1QWT
Q4yixKmgif2Yky571LSg8qpYG53GKATktcJ/0j+QECiak56l/ZP+1TMDHFSMYhyFFSVjYOyNnOOu
JEjDhZV8bihZUewv3FfIi5xMCy0N+wjaFxWcWWkPZVhkdtEb0lcVgOGHF9PC3AODREZ9SeudzHMR
O4qp7IzEKYe5WJtN+rtWVpegB2+fF/OBcgSY/2XbPI23jYIvpQqrlQmoT586THGdWVDDazivzV4M
y3Sfz0J9qTb2dnEdt3oSJ/zVVEDX8iNHkfp505dRizRkL2/en4tvzyIUNcmgsW1CP6e+eTzttXGK
kkpYlDGNLrrNkm7+P5xdyZLcOJb8IphxAbcryYjIVblvutBSqRRBYuEGgAC+fjzm1N1V1mUzNx0k
MUiCwHvu/txrXziF0NE5uY7Z2Ml62Lv0gjLdff73S//dDeIQQ2eLEAFgIP9xgy5sM3LKHfqhPHdt
bhIOT9Ton5Ckv70KQG2w+0B7Maz2Hzc4GiieumyAAb+1x3PsMDRk8T/hun9d8uhpsBGeUzELcHH/
0VRNRSRVrNnYRiZ05jTt85bAnX3l8mKRCWzk/vujOy/rfyEXcRu4HIZRYJ6FLgrd5L/fFBIR6LIE
OrZdWCjCSZfwoLJBtEhPAlZVGftPKSl/8wkA9avOahRUHH95V0xTipStfWzLAtWG1jE4q4JM5QUa
FX200JTf2GLb/m9ZMOfXBdEWpvQLXDXHmfkfL0/DhzGKFzu2PQ6fY6bGcNkNBpDuhGb+nwbm/+ah
ovjPQcnhw4v+ApVVKvJF1S9jC9u/fsLoGUq/BuqDMkfAbrWxC47UWPkPZcjfLByAKoCxcMDBIuzs
qv6v7SMt9n3bjJGtAhnaAFvqnvNdpxchnezXf180f/MlgLg6p42fA2gACP77pbQpwAIwK1to6IvG
xrDyE6H6/f+5CJBo4BwYA/vPdjiKZzilT1q2EEDvB6aiqFV7Ff7hBP3LUwN8gmMMvB8wm7PQ9d9v
xaF5A7k4Ti3mypcHAdi9jbZ1PzEf52///Yb+skFivSPAC6UHvm+kRJ2f6r/092pVa6+EXNpxytLn
Dsqs7nJAxrbc2qlbo6rFyb2XsFze54X/HHcDQ9v//gtAof7l1aF/glQSBfJZCYJB+n//EWjnOAY+
+XLwWcQxA05CKhJxb0XYet7kkm4y1Pkgg6hqzE5uiM+OShnlvIlB3XXLoRqiWMZPQaaefQ4cWgx6
uYtyJq+sUEAo3jrPRzVeFMRu5LeSI+nKhgxRh9j5ASmgfDxEex91acO8skvUagu6dzxp+KKmz9bN
FZmanLH9/PdZWNIPpDdJ/SfW0by/hSTk6Y9VFqv8vXCqTYN4siE+jEjIW8Yaec2jvEJs+HAVFYj0
Bjk2Wv/umNIgyJWBCWlxTOigDBIBuIWJOxi2cr2NxNkpYUyZKF8B7yT0Ou/tFv2uNsw9vXA0hOlY
TxiJilWDJyMLOLeT0Sj8+Ml1V/M6St2AuVX7U+xJjlHJSY9d10qQ5LwZva7WF7hnruPdOmUkvRAV
ArKzFvcyZR+L8CYNbbrsrsgu1iUgY+Cg7QgsphGRqGhxsbINhsVaQmoFr/XSJkWLyZRhKBpZLXB9
9n7uIvitd6l/nEyAfaaYVZ4MJw2XwLdlQztrWwE3U/IDetmp+6EHBMsfFhNvAxoVu+Gn5lCWvMem
jzDQmgalwtOcIw6trXrYRhzcFi26MUUmxoft7EEjW5ISU71lnS+2n7NZBUPqUkSVedqmEaBrbdUo
VoZWtqtiWGYn2j3mg9McXUQfzAK+cowIhdFpsprwlrtC9C9DVtqFHOEesFsBI3lr2EPBzGxhi89Q
tT3sO5LH91qLfvewQQebhxp78Lmb3lYk7Ebou9Rc6dfg0x3pcIPNAnkoEXcuvihObCQoSELKfmvD
vsJ9F4x/lJmnKWdR9p2EQHsOUHpb4CjPeluMrBlKu8Zb480yrbrtq2mH4zYSjkX1PHZeQrNu5rwM
J99nSn2UGY9gZw29BPM4W4Qp9p/YK20S1dpQHu4XU0IGiZSqym9pnYzIeOwb3uvUrPVQhqT73laV
ICZi7PINYwvE+zh6L6kPG+bVqQuwne1HsviPmVUhvtqTmYYXqlbTP6XIHFPPmGx1os2qjuywyE4D
DFEjjbRwOw0+upWwc8KwP8D48CoI1COw6Tc5Lr7uS3Hj/ZjTVz2WJhzLbsIO1EB2t7Go3bop7snF
4gWY11ot1PsPRSU+1KOMPCwa6oJHARIRNRK1RtcpjFnnqgkd/Dj3k2IkK0QTsRIwYB0SDi7g2hBM
cZ5N5aUJvzNGwGK1HdugAqrjyUcTPUIipEpMy8Uk+Lgeo6D2DygsyQiL8oD7uEmSnkClCo8fyJJr
P5U9/8yW1c1DU/RRiB5zNsM4AVM7vqvGGjlIGNasscFm5kuOfmTwRU76ajXNWQ+xbVdFLBaqf/Ap
ysR6uWoBb/zT6jAWvDUWTUGRt3Oad9mNSsdcGvgWDUyxS43deoRGOq70XKfwr0ESIiVk5s1g9nJO
LkMqsX29dCLzxjwqni68OmzIT9vjF4RLo/dBdQcT6fHMSZLi1ung3HUJ0dCWHOY+0L3eK2/iw7Z5
WAK1FdnH9V6Oi18uFnh5DCMUhXriIwzlk736XcoEnMdRjz7/oxGqUVzHEd+in8WQbNOzLDCND9Uf
xEoQHmKIdPqdpNiT68SiWmh2N1h7HeVwLXz2aJDNa6SnVcAjus+T662EF1WD7Sv6VeizuTIs72Fb
38GIeM+6GAYR+9LHdd7v/W3eJeyuwuTBMREVvwOvNoPvkUW1Zc/lkEl+ANy0ugSOz2xid/lsdwzu
zulCERWRAvv+wj0N6bvOxw2wAIaRqhN+FiiHmHHjG+gQRHqC3DoS15tXXdbmO8r0ho9VsrynJimR
B0CkXOYbkvFKPCZ8EMtNjBO4u1/o4PwN9rv5PdDYs1fEli/dVxGGUj6MnJTFg16iUL1DC7RMx20i
Q9GyeLb+hFrV69rCG9vTw0Jk9z1VW7zeQ7Y6yKPrB1f9wpKdsOaQ27UMD2ueKPW76uiYY6hwxXM4
TMGu6fdALdDpmkxrglWNNRK5hyyVoKeI8jp/Uj4s4YqRkWKsn7pO8NeuL3WkLui+5VtxjLK1d/GF
Q6PQuSYgyGz9Y0u/R9+W0wWJY0zH1CApXROa/EpW584JHwpBaKHFhIbdEF6gpx6G9lXFBuRb7BM7
q1JXli5ua3KvFvVdGBkh0GAqlw2TsqxPdPW50DGaX4uBygGH0oSFzmoow0KeNHzyaQZlSmykVthI
S7eeytIiLoGD91huB5LtKWJGER9Sl5PDfg7pwWY+JHSha40ZqsFga4x53HDoQKCxjCcCIslNA2RF
ER9o+ep6EKev3U7k717NYwm0UlgONHiOX2MCxKxJsRbTplj6VX5tJpSPEHjhxK5kxNwDgtbcRY/v
q7vhLGWqwe6zvJcxiN96Sy3/2CDqeRR+Gn/nA9zZL+bJpQ/zvucPGDrt9f8eCx99Ga8Oc45bfqX2
hZknVAolIGmWVfK0BBhbnGBm0ulDVHTUNUgvXbOLsEWQtUDuK1+nuMDL8oFcrquP4hbYKItgkg63
gwYiYlgRZIsQ43HMs+4G3Y2X9SxF+BwIzu/LWSdIAZrZtkOCrbU8rEvMjzly6umRRqo/ofmAY8js
+RxB1NYtrJ2lmqLGQjTermAvzGnH8faRQospYFGPM6bJuMVLGbyAK5CFqlU3ft0Nv9wGW/ia2hLa
MTjFVT3cg9xu28GTzV31sLzw9Tiq4oLLVTvY1exl3EYEx1Adny+FtI2EQ/MRm442azzlpE1d4mA+
b3qk5eiQvCHd9Ry77KvthY5F/5L1rvvDwOw8xCusT/BECImObJjAI0XFitQJzIVXe12VG4pVmMbM
+c3cSccfpimo7ZTQbZwv3YQZnaOBo7l74ZgyX1q6FGSox2zbQQNNWJr5Vkl66HyJ+KIR/+bu/B6A
hHs+2UZ3XZI0qFEm5O8F1CLQJXqJQ2QskNKTK5N8IrhQXvfpFBwyM/Cgakzl6PQ0kLBgojwM488J
r2Zohl2QY4qp7wy/VkFSlGWzguxP8gTRNaU8jlTgj4BhUYP3vFSsTse4f135OHYXtO/2pC5QqUCC
MZbV1FSxmO+4yEt2LJIRfjbVZnJ9TKctAqVfBSRKT2GbEMlioeytSRYzik9fRtkhGDk/7sUmsyfJ
+zFu9pwgjUS6Yt5qzhbnbrMCUSXt3KdV36h+L+J2wvucfywhSi6mfpTZ5ZQKxDhLRyiqy8LEoU4x
GWRrXWhsZlsYKBK2pCV3CaRV06944r5GpAZiWJbcmb5l/YL/NuVFxQ+2sqj48mLIeijFVXFdibGg
p1JgDze1qBT/5iF1+3cO05V3KWacJyMbhrRVW1WtRx36CPcSb6pBtUThxr1D7nHVuTV7TTK/lVeq
wxxAw1LbP4aiV1E9Q3l/7SwCFmu77yjybJgRyJhPtEckEWaeYbnI3HDvlyT5udGK3QxikrTWUdpr
bIbVODSqs9gY9xDTlzWJ/E8y8a6qiaVD/JgYDbuCDBIH+c7XxQIb45s26gc+Sx9gtOhw8uXdEJF7
hrr2ORgCW5doSobrKc5M1Uxw/Q6ID5s4opF6VqYXeFWZPQbDdnj7o354tBg3GQ+dG3RX9+Co2cWw
kyU/ckh1eG0xxlQcO90BDg6kk6xmk4vf6U7OgihMc45HgJAbUoss1KCdY90pJDaCB1HWI14dSats
fmNjutdzWfCh2XqDvQvMRoH8iB0jkvJixbzrPbC3RLTgj2x8uRQ6xoQYQc+C7ysfiD3B3NyNF4oi
PvoatQq6No7XMl4AZMD/E40mQ3aSoxiFxwALewOtL7+TOPS/2Tztv2H9wj73ngvkp0Gbh5gqMt+H
0fBndY4qbCMsqHeTqmg7RTxVzwimj7BnyhhRbYXLBYqCqKtIm6GgSE957GJ+mQq5PYNnz/rQoN9H
9xa0Sh8ROZb5AyaQ5pZ1Y46zgODUaiDjhTdWJ5BCg2JQoUG1Is3vwcrDmCJgmKk6QqMfrUdSrIV7
GVVV8ktNOcphbaPiEITFOVRvg0qRygSvugFx6IR9jD0m52uI1iL5PBq/I0tKLl16wlY83UJE0WHE
Nw05xm5MlSPMfIRPAIQU1Z9oTdyfSJPqz0YzdLZ27BAWayKTgbQsN5xnENgJ5CvHMjl0Gdpz6F7O
ZpEulsvnvu+YdOlZitS2rQrpF8gS9EC6Qh5O0GR9Kbti+iWVJ+lViun0UxzlyN8BnL0u8OEACnzE
5AqfmzHroD1hbIlf7dRZfC5T6H/mat5/5IF2n5X25MGkiXmoSLXz04yKB/JJnWGquJAgnQ7DOC7H
ncptOFSxK7uamcHf7otw0VHQ3f0qYEfK64x4/TWm8EiAy4tK87ZzSXES0WqR78P78LlFFFlqIHeU
u7B8S3/tOzUFZnr89Dlj8wiHwpTjbTIm0Z/EyP2HJcDBj+my5Z+2F+Mzy+CQgZFGsV2ZvEeJlIFM
sbWHxsdeCIhwfbvsg/zjloj8UpsbE+xv3j8Nk4YlyzYFwe7GYaGgTaVV37HYVt/svuL84AkVAspN
Ya6JdDPSzJRf/vQ57X76dO4fDI7w+1ww/cF0Vsra4ql9IdB4vXZyiVHrK7zzGv4riOoWnKAOFIKd
x3bpBtkCUpAEcggYMz+Q/oVGbnT8HNXl2blNKLPhPk6kU0fErmRA5GO4GR3t5q2px2XIihOYy/gj
1zxD2OGwkTu6ZvjcE4xdFgCq0MO3DmPta00Lhzi8EUqCEmwT8dVhTx1GOLhz01UA50uPe4LG/pAs
GrSnplqfihHPGplOyP1uJpOYvjZbgUXWWUrvuqVkr1BeiOc9McCB0PiZrU7naonqDg4MSKnJS/fI
RZ9926kSt/s2bP2VYySlh6pEEXNcnSx1w82ZUUFAbn8ZL4XQR+eq6hln+jS0NhvU9YgJb325TiL/
OdmU3LqRhOwYl4y99ShYzVXRr9UjqzrvMPvIMWOwpQ5ZX54ty6GMXcEvlpiqsenpTH+XS+ogAlKd
uKZhDa90N0gwXrMtV7A78mSvPd7MSYKK3I/WsvDe9c67G+wWmTxWCU8OEiEvSN6CZALl7Nyjuetw
83g6vvLvaLrT54yn/RNfMehbD3rJkronqAHahPvojxhGeY1xv/MWDvQqP652mIsGUzT6vtDewrgX
3g54AGHPkaCSRXfwdEsdYt5Crmpbknw59Cjbs4YIGl1mdsdtVhiCgA+k3BF/g++ZfoHh616imW5v
FHL6n6AJ/HUvDML6NBPVW4m8m99AAsX9amb5a8xCejnhNtcGLDnaXweWCG4Z0PxDB7dX3WWqNlHi
usZjRZFO74cuSpH3HNNuwZPFngEcJMm2RwFzDzT7CVQR2D2L5d6iS91rmPiO8fXsSfbT+i27LfJx
/RQDp29pAQqt3qjQCBuC61TtBPDPZpNTLrHtjSKpV7OVn2CYUSQbVvU3IVvcirTNeLpFkEc0YLTK
mZvZ9ChSotggmqgrxISxroXktUff8UEgzfooh5zidyczRkIg3JhOdB47Xnu7OrRAGCtF8x+GaTl1
kuy3XXkOBclBxep6YUmBYEw2leaAqskjimkL4ztk+t19YvLd1hL9UWhkf67aFmqnC5XDj7C2c15M
TZ9iYP+qXP36mVhPn/NQUezdJKiHSenyLevT2F9WvOfPsx6nLw2J9S3sIyZ/HPKhcvUEF4z3CJFN
uk5wAmP4f1jiR2EVjgCk48BQKiN58YCUn+LNpDNaOaiI6SuzCJtv9slj6idfuRNXOhrTa7GhSUbt
m06mTVVM3odygi0deoYODWlJYeS0oWq5kQFpJ/VMxYI8yyXKfxGyi/7Alh3GRyM64kb0nN8hcRw1
ZgzgbzyJpRtv1gCjhFNHqviy3Hjx3UuqrqBfRxUjLEqMWJfuGchysbSQIXd740pSsrbMZgjoBQAx
WGVibv52ANn0tQtd5Uetp+SY5RYVvdJjGJpkXbePaNmr+xziPmjtFSxJap5JgVB0eD9eg8pEajeI
t+Gpl1zPzawVEmOHzaL2KmEaldY67eWTqUixN3Kf09BoGrsbWva+wlGoh8cSLrxItJz1UBzT0sRH
vOM5oHLDqLNMNvIBcRHG3TH0niBaWWTbjcB03H7BwRI9F2Rf2RVcI3E4MpTVrMZedE6AjByCMPu5
KNo1KzGlnvXYZJCwV1x1sQh3mxZLdQiO8Wuv/Irk8TXzaV0Rv90Ne45TTRU9aExhVnUxFCCKDgHK
w/esm8PnUrloafEO+Y1xOonbat+wuAXv5JsmfP5VSUH7JkeF8gWSwd+Oxa5Zi55Z/dDOE4Q0wopB
94/VDBC4dVOqkcrTmWH9iFME58IU2FDzg3ZJn7elKhf/iwcSbbXiGl8BKTXeQoRSHZ3hlvL0dBYA
YMR5WKuvPBtWdVjWLewfe2fipxLE4YW3CEFrZLDmfZJ79SXNJNixjJV6hXE6fTMTQeLanhL5EQ04
desIHfdLIGMF06W8mo7xmmOVVrnZxYFsSAo7ONPNw8UKrHurkdgXh5teVKhZAtrip5xugBdjl8AZ
IAWALdph5qVDOrCZ3KEsx4kD5kjlE3cwToB1elBI4l2Z+9B0RBmaFLEqDlLgx7STXXBpVy7FhgRO
725RPC/oZb1ANLYEojccMJ0vJTC1efkk3iKw7UuEM6Tgo2V5KEdSloekhOKk2ffF701AbiGQqcJo
ZKJ6FyYcKvM6NxM47T+JLyLY/uI9DMlFVu3zz6UzcDntCoMIMWDMaGt8kSLEdiL5NF9tiAMXsOhM
U6BDMNYDSrzOTDYqhOzejDu/sRHZVev0jlaoD5DtNcytMJFnq573Y5KgxoACpocMWM5y5SBonHoc
V5NE+Ot2+hGnI+o2P4ZIHgNQX4r0siF/kAKqgdp5MwNxQ9j4D1jSpch6nXPzGwPxztQAQ6K5zfGa
51auhAGwmqv+3noY49QASnh0slDt7m3m4M7ZZLIqVyydhN6KrtseQapI9PZ+UvF5+xafg6MG2zQ8
z/DPB1TTNfKc7XMSaHU3S6fdCXL98X5TfZy0GTwiHnQF80b4eWs4vqt8T0BXxcygEoi2JCZHUwEy
epXIN4fGY+wtYoAnNYRbTjlatQzHoERSmTnnYgYC404iAhJPh7WML9Z51raewf8/M6wqDWWNKBmw
Cjr12IwHfFADtDJ97SD3QiOaZ/3J9GkZWhgTz6Ayu1H3dQnT8a7JTec+qRI6OjF0qZfAVNO7qdjz
PyytKMI79177ZsMCKupMiIBU1tDz0K5dYp/3jEhSx/HgN3hjUFGAhBkK2cxyhuDbwxvLlRBdpGEH
zAs9LP+xwz8ta8DT7guq/b28BUm0vnSQyEUg/AGFwMt2D0D9Yg0iYNiXQBrfbdCPxgPOJhFT8Yuw
IQCURPLycweGfj4gEbjySBR05X3lRlROmC5aWR1FWwDO7AW/7NIEc73agZapMzgzqLZA5bo2Bhyf
xJsMExoAR7O1ycaZPlVrjL46xtDlIyifGBDGgnzwDL00EuuQkDviK9DzvRlQ8rbw4+aXkjPUGLYn
dmntzuyvpPORQL23zzcjlyK+THRHntdA0wdof4OsM43Ix1ZGal0PEmzfbZgyAGCsz/TL/5IMdWWr
+Tsxq7sjqtOvpJsWcajWZfzOUo7jdLYu/No9We9Sr9j3MsHCA81B2t3NXuXYgropebWCwq/XAn26
KJIp+eoMtjzcKtYYeNFgWuPU+rNQyGNEWKqF45YpmcBIMqxc4Nc2Zgecc/QODNr2iFY1zE3aZ/4d
ImnyU4GZwEFWMXcOko3JeAu3UvBJvV7s0+xL5qH3D4g9QGji+r1G8GxBtZ5/E5g4Rg2a0fJHkuyI
ffSr216Ik6ismTbRrRjPO41jrHtQOD4RKKljew1yBNO3EDIXpO6GLc5vXRZoDmpGigcXe9S7uKS6
SxzJYWtocd6VxTlxey3y6HEp1bhcb12ROBBM0mZtXwjAlLDQLpMLs1BYZWVwWMlaHSv/B0/ovFmh
1OTNDDj1Nd4ZwFIOfzyE6lLAHj2sSbILHIJIYJayAxGeBDk98LPTwBHxmv4G216KnGx4ECGeuyTT
n45IShvl2IJW2KbT4+iqbW/Alw8b8tUVTF8SN8QPK0qQqMmh8rnfUP6v2A5KBvIJ4yMGk/EuWlFk
9w7u752ckWWJvQ7jSXYo/CXFROB3mY0jrWVsqGywSPy7NSN57uNxHUAFr+un4h3QWosgOV4bZ+f7
HNakXytOnjsgzfE9/Hqn5H6BFr4DZCc5ojfODLEbVby+dUD+otOYenMvo3iT112uA9JL8XnlRwwj
gv8bydnw+Ow1fJDbhlo+LQckTGu9kaGBxJb9UhzYLIYoVzS0ZOUcNNHM2X2CaVhzWLVdD323geJ3
kPLh+foERcUqovwBAZB8waPuUStMUIP+ijiI6YPasBU3fnRYseUUFX90GvlH6o3drucyx5HjMXMT
N4XN3Cdw8AKh3BAhn3LY3rLLgUIefz7m4Ic5z1OK8m/qgdvBhibpGsC64X10Nv7wXJRxbRNOrjH0
Pn3nxQ7gGSbPMFsdQQG/GVHYc6izBIePcM7lUm4E/7Nc7YKSlhYiQ6Bymf0B75GB7YCK4EwWS8xc
KbqhzYJpfPQF7ASwuMKmZhtEVLLkxq8yehGELsmBIK9waPYBLD9w5A5kfMGA/7bwkpse+Z76Xw5K
rg/cEBJa0GwIdSgwHZIjxNlu+rTDO/0KgE+01xOW0BOqJSXaPj2ngk9lIOnJxzr9iDI1vEKlyn4a
YLMfsPKM2Qk8tXxdxiH7XsPEXI2iJwLmD27u1zwt9NZV5bKvh8xW8ReE43Ook26ECUBeohu5jLjY
3xSiu7KrhKlubTXUIFjIGOz8g+/RLUAPF/DEgxUeJR6UN8sh54TNh21FzPsGtwnQTU7R7y6VQALi
qexatu75fiyGADXhYLKIoGOYyNbf9tkocc9gBkjjsF79cTImFY3Eu7tS8RSBS8ZA5jefd/0wq4Ci
lnRblzUecHV6yFTmxmaORBpdh06sXQ1jouyDJA6MkOrLRCObtwiPBSfx3FQZIf5yWFnyDDksnAGi
mKE2KCZ4uEw6BjrTn+uAuu+6+U6odBbY3Hf1RFbQYzilkfZRh3guHqItt/1xJ1r+LGZUR82gAFbX
gvQZzrNEzM96cdlvzFwAn1HcTEW9aszj0HcKJ8P4NvU+CTd8pQhkT3kHtMn2WXEHre7M2xLncGiZ
LhdsSiQzGK+zcIc49ghvEadOLMV4nWD7APLMFh0fkFM5PI+894B7sp0Mhwm6JAo4LwGsPOs8NIk3
UA/HPPBXzHXlspbws+jxz9fQ5ioJusYRCY7D4KT53mCgS1swPvFVvsuOw8Oyyq9yXhIHQH93TwyP
8nUOAUPGbqyGqSEce19jWcJgN6ymZT4CEurvN3b250BgefxKImbeMO+Bz0+ZDgIUL2e3tYyWG216
MkOKQbsyQZI6vr9P6ASwQdJCgehKUmy2HGUWPk6VrHMdD4AYYG4CcSR8Ezc0sUO+aOQCyTg9CQ3f
N5wGRXegDk1ETeGYelRWk/Em83uX16WL3FD3Fs5EjVAAVC9Kn2ffc7awN4UtheEhFOZyilEStSU0
UPQxcGFuPI2m4QbVWX6zz0gJP2VWWSS6ZxKiGlQOQGvi2MZrK21CAMCEHouHZdn0Yb3BjSzp0D9I
NF1vDj0BRnzIBIODUM7dCy97RLPHIRSQAeHoGA+getfreUaZcpTA1HkjZr8ajM+m64/Y7NMXESQb
rh2isi8wfW2+ciuyQ5Qws/wAdA/OS2Mo0mNTWvI/CDYefntwq98C6OsrnXNIJ7oZjj5NyntUb3pB
ad4OdqZ3GnIPKMTAwcJHyXoHysFS3vgEFuQw3dzXz2KcsAkaBrQcJ4ku1mbkw4ZXsRdY+rqcFa0V
2+hrBenRJxOxe42WojS1TJT7VDCIjtuRWfKAeiJAobLgxxelfKHUrK/cTVFVY6+OR8xAQXcC5Rhd
UbT4fh5geZSrgN4tbLoeYAADqAHu8YC55mIt69g4+pnFmr6kUWEeKEGDWm+l3b6SqFeoR9AEzW0H
WvNS4gZR0nUmvR5QkuaNGOyG1GcGz2qYfaYwprUzRBb49OV8wlnIfhV0zzSspX1I4fO0DHlLoYQZ
2g4PMG4gyy3wrXZYB82QpANky/AMA38+Q7BVn/dkDK3gBdN6RaTUjSoBd4KR4/MrDKbEb+7sOkGF
H8SdEqg8D972M2gt0LuyrUZL3dGNoLUXl8ul8QWnuLMOU6KH0OGAATdeup8zj/gnGgLMcQ+ShOck
9hGmVsiyP9Pej4+JtzFAo3gHC4fjY5ob6DXATItST3dWd8sPSZP0ZVXo9B8AO6W0WaC8+ukxWffR
T14+bTlHiQ0F+AhN2NClryzzEybw/ZD+IKC52cWk+uWT2emsQEQPwusdNm76ZCLFSW1NhfOCeDOC
TgKZ+JznELWMDDaX9b4o/W0xcPEzRwvao95I8X2mKBJQTYDjqg5Tvg+6WbbQv8Q6hphoBqNzTtRg
oCv+h7Mz640b59LwLxJGErUOBnMhqRY7XhPHiXMjOEtr33f9+nmUnguXXCjBH7rRQCPoZpEiDw/P
eRe9GFjnKEN62uk6VXkcxTA+ZhiTlZQutfgVRB2PkKntf48gizMnbJZd3DRaVBznMsm/FzSE2dB2
OkauRGFAdugdhLZD0YlS1Gwk4W3Ylrnp1ppacw8P/Ef7KtS6EGuPkOJ4KktTetQyH+BQE4ztY9D4
QCziBWjvaNoQTuDROuk7b/P0XuiUuln5WLov6zZ4gE6DeK6v5NqVqrTUgOsFosSB03UEIpOiszyT
otozRcXyRQ4GVd+Zckpdtq8j5Q7MZG648EooXPFeM+hKx4o5ucRZwBukXvnj1GEP40mV4IOHLa1k
jyMAyyMAsfddCkU5eiLEC3yQaL8Tw4Px1Sp1/0kni2GdDKn7qYiZLj8KnhEWM4o+8VCXhvBZ8SPd
v0aSdbjPKxRj9hwFAhvQPO7KQscHmQ5sXwVk7qKm3pSVBlfFVNQ3kkZsccw2aBOvTbVqdiRj8u/h
W/Sfe9Vqf/Zaq9VHBc2QT3lKK57MrfBpS2r6K3W8gfBn1sGxEDDsqcVGxUEeKpA9oyaVn5hqA7TB
VENc4qFc/YnYP4yAfvu+kTPjn1ILU2Mn1X3+uoQHXmn0PNDxJpO4Mv0xQ9aQfulLZQ0KfIdQBDiQ
g3mjPEON4i6tIRcAjzH8u9lMcfObKcSBRQjnovdsvwhKUiItup71nAp26YNTp4AB+mNfSVNyl9gF
l2dWZYPK9qnFdaLTc0LzRi5S3lBG8llux/jXUMzmjxA8OIDMUMjfmrniUaSnqO5oYwjaJlBlOIZB
J/uk5UYvvrEL4xug+L9Gv0krV+Ql2Z4ZkZ+bs6WiCJmn8jFWS/BM40yTk4AdV+EutkjZnV7iJerE
tOsAG9mDegUoJ7R2KN3hy2TkknjNAcMRrQTXcJz38jFsKo4EhX/7oVFL8VBSgc49fxDDS6Vya7L5
tOGnmmM15MRJbHzqG7BfTm4X0fMw0S6jJjXot3CwB3Y44Mpw1wHsq9GGKjVe82ZCF8OoFfmaD1eD
1UhG6SmxxwAg2wJALHTchg591UcEXD9/qSGRfh9EU9zlcjSKY5yW8j6XxlY7EFyrxDXbog01UBOU
BLECop6Q9tdJTv9TWTqJYOosx4RR2h9HW8/oN2SR0RCBVIq9mKRAdEAnn/Z2LxLOEx/Br8ExtbpB
46O3bpMhws2sEZTHbyGVUT3Ix8Qw8ZWpwedSlqBawb0Rtru+NFOxxyWIknbcifp7EavDnyHnDkKR
i46zF7dT9cW0FSm9AegbfYqJFplrDsurih4zPwK4TBQ4JrnXd3RIpU+wFmljm/MQv2qhNvyhx8eo
ddIktkfdKrXuay2jIIy74cx7AP1buq65pdff4MGV+qdQL6KvgA7aloSrLzsgM5EEZmSEypK4dQkC
6xhQUmtuoNM2tz1A8861KHfNR9wRyyi8p9c6qk8gLOafJF49ePjR1PzmuQ0SqCC7Ggku80qilf+K
yvfwfQzE2B3oyVuFZ/MqBmPRSahD8r6muB2Ys/RiI4mGbJdl2Hdhl9ghaLDQIrkuii8NbXyAVXIk
/5SAR+TeHCW6vwMcYgON4mmaeVoDRohO93IAtG5CrFDNrb5yLe4UgwzbBGlGp89+aovKepw7Mcg0
K2emCUO5OoC0HW7nvpkpv81EBo/GSPc5ADTd0R9SkoqappU8R8gjCK8rihrVH1CAJJlJNlErbnRC
Tq0kPPotgCEKkLG2bcGlSGFCi0Fi29C/RcYxKWfTP1bUliNEikhw3UJWaRnSgsuNPbJjJdpMSKlZ
eyr3CXeTUGnNacDI0YyrZ57Led2rNK2EFHwheRz6XYiC6jViMgoVFjmXJB7HDdt3GGVUFao4m3wn
mQjv9BEp+FyhCs5jGsCJCbZrjpVXPVET+MM5MpqorfbJ6GWi136Hc04MlCKcaBxJZNRo7RgMsNMR
rD/XaZV+BZgoyh2v+vG5D8IsvJJIvOltRKV4NAMVha1RKdmRrZG3Cl1DRbkdSG5eq7i3viAXbAM+
wqnI36X2DKVzFmp7V1uR+iMsVFP34niUr2Y9KMr72i7qx2HKdRnshgWCvVhS+8wXSe1qcgcqjIxc
gnmdG823PEx558bIghLkAXH6HpVx7ZFwQA8JjhmQXJGnkgT4TeoeCFNz74o4AeNYxigaDdXfe0Br
7d4p5KK9JTTSJwZH5H+HiZEeJ5RVRw/AA+1BYD7VywQ/rvEqAG/VNZ4p8j/BmFviIEvU+FzKBApX
iWzgHklwkaydMgienwiPt7+zQG0GEuokeEZjt3+cwrrnhimN4LVqp+mfwARmt09qO/lpc0nXO4OD
RSeiiq0KCZrYBBc6kXK67Hia3VoocW5gMZD48fROflGjz1+L0owGR0Ea/pkuLjWaoWmn26IY7Fe0
X0Dz0DHWK7oAcwxkWUjW7zTO5p8RbytmpaRg2rrM7DU3jmK9Xdp5eu/KkZn+iNB2xbRHmaHba1Tq
6HpGC6ej6W3AonkxZ4BPZJmPH9C2u26GSW0d2VQHnXOgSSEooziod1ZpA7vmbsFOyQq0OXBpyFZ3
uI7Jk2fKhnyjBzlmA5EypMWB/DH5VhVEZZI4oEedWhL6ATxmv4Cbxg/wWltwhpGaSTsQ4f5DS3wK
XdJ8hWdaVHRfVLDiX0t6N0+6QR9B43a8yYpUfI5ToeWPVTx0SO3YUT8dVasfvzRh0yCDOtcCGaAy
bf3DVIj4c1eKhsrTMEFameSZaiO5C6Kps2ol1o5XkmTsIq3guTg2lVF7asup2QVtNBIf7aHOr3Jt
VDvouINm2dRWdeKDLlr+OITO86uM5lJy0VorUDSIlSn+aRUAJw5IZPT+bc8bB0AXLvWfR3BzfzSe
BnxqZRFzyQNq7b4WAiebQMAAb2jl9OdQj/6TT6b/G1Gopcw6jYNGICAH3EHFES/wQUB6ZNCDXqpo
5CKvW8U+VOmQ0GWFIZQdR/Cdn3mrlJgax2oDfF6HHDQoc6W4TQoT0UlUNU1BmFAk8Xwfmgx5pGk+
UJsm29RhBXyKa+B3XoS9pEXzoON6AlwjntWpin6OFsheN01NslzYf3XlVrLlP+SxBs6IzJ8kl7Zr
mOwLkRlfpEwFyNMhGvLQSEo7u5Xld4MD/Q00U2nKxVNiRtMPqzOULwYNLXmn+LMseaFt05zAFyqI
3KTOSE1TSeSPitVan3FuLF5kqdEBLBVFoLrEQ8qHOMPlN1DSpBxecy1e0ZMH8AkcN7uqIV71OwXd
99bl98hPPpzn63keCjAiFFB/N0kUvKhU00DUVmMW0YllizmqyKQJpGC/4C4BuAEOAAL/zc+nUPNA
JM204U2rPICw578UYOsK7j26byTHQPKdTqCTtgvq1rxrY10aCdWpolP7i+PvdZlET7af2A+0Dam4
DL4/S0uBaywcy5CgtoyRRro/EdleSRp4aqigLJ22gOzgQKzyfxohpYp9Y1ex5k1gIWxwXu10rc1G
htaFvNwwsVyl0U7rQ8qyKYgOsVMyy7xf3p06QaWbr5qiCWrX73pqe+g3qTdNP2tfg4Qo5iBwGeE+
xLNkb9Ul6QzizfU/A4S/m6jKWtXra5l+eWTBKmCl2ZCu3lZB6vTzJH2HgMg3Hick0a1oVp7EaCLV
UoG7VCmNkaLhoFOoEG+S3H5sE3/WHR7rIUmDrygcCFmVvg6RmL/6Ud8pAMKXOjNicN2rFjeicueB
Oow740DhL7qCEw03akYP2VQGEvBZntXOJEzlFrpYfWfZAYBjU8nI7APNbDGKssthJNLTnlebiVbv
PCaDvwcoqgXHVGnsRykPUdGwbTr2n0Q/0M2gHd54PmG/gWLBXX+lxpotOU2Lj3Kb1xJv0Za2+47H
ah5DQ4yL4lGdFGABYMYaSDS+TL8Ljly3q8ZwKr1aHhXNtWYo0O4od91rLwZp2A1drcR7O7QTzlRo
G2RaAFBn4HNBEHsKJcHo9xhQmNl1s6T0blZAgCcxmxIgF3alRtfoj9nZ7dBH1oMeJWnliX5OoWkV
YOzuofzQ1O7gKbAYlch+K0muNPspnP3Rm0ZKVvsgJDH2FFax9maCOLlFTJeKhU1LSaEqpPqfo8ok
l6iwvpAAevYkIRNn9U+aj5ipR/A+PhfthMLLYgNwiyFC+x3MrEYTsmiM20qn7+yKeSqBFltljBaj
5isgb4lcjkQj5U7xFSAvI5VUkHgDsGwvhT/0u/DL6WuRKvG9BipdXgCD1I6pxpo8RIvyH8vvefxR
16VWSPWQjCvWadi0Zir/IOMbWpcnSk4K2tfWvVKKSjn4mjX/CKRBvoVi2sufIJOJ34OuiKU4kwLP
xEsouKIwHM70R+X8HnKBUMDwiy6kzY7BgQsIiBNljrH8GGJ6kLiFJvPBelnWn7qmpq1cdQbt3URu
7KtJCtrhMPC9v8zc4ONRo5pxFVM9eWxFTw0JjbPuBkAEt2QB+uSO7IDrIpWbonfmhiLGwYqqmgKW
CpvgCzXJlBSk6FXwUnliPRpZARiW6ya4r1KQxE7PKn8Dod7fLw89oDhyCh9MkormAZ6k/yspqSC7
vRh5YWijlQITwVLlxQ4nDnNQhpMJPiulXJHFCOvuUMPTfqUU21CGVcvwKdTylpevbFcv6AwZKUW2
PP0VKFUNCsJPKCnB5k5LMOl5+aQUIAAIsuAvNB3NYydqMCT3OMXTD3sy5p48XoAFGSjV6qBwSBvB
SWvpZy2Cy+DShTJ+6lZtPnIHNWJf+AF9brZuvZPboCbFr0tRukt0nvZqTHFnF48tZWzdmgFGhlZ2
v2BQJy8cq/GWzCVvjGNAR3vahZpiVUjLVdJt03NrHpOiEFcWNRHVsRCY5wlfjKVy30AG/F378nxv
RFbaOgPAiu7YztTfHuCe+WibSmbB2oSaXuxw8WrNm7k10vKZd4H0LNkURmkDlTL4fCMmy22HUnlJ
81mTyQF5Hv2yg7iXHJ5fYBR9BdLUoaxAjX8zcQy1abnYuU6QEJTGwNkGFOEBAEXTV9ClPX4bNtSl
vSjh8jhFN+FDe5nvvOg+vBU3wDwA6U/kGmREzqhCrsjdqTLpdgXwh4awpv6QusJ3uqTqDmYyjA+S
lCL2KvkBn67tvDTplMPl4deE72V4fFqh41vI2NIFO+Vaw2GtW2ArmQP1iudQCpS5O8qgBAXszvKe
HoXtzLoWfKrHFFjw5cHXrmKYyzG6Kst0HYWx6Kecjo5PmKHTusudxOfK3dWKz0HKsATcJbwqImBN
VNECmNn0zyNeVHBEd0kO2oQkhoJ3ZbTfN37Rmnu+/kUriRUAz35VZ3yOoNCIw7QwvTiwVZdU6bki
FSbw0AuvYaPt0nbQ0feypkOeUwFQhwBo+ETJATyJvbFSawmAvz8LA8NF9VYR75TFqpEI3Wk8ifMs
oNwKdy4A2JFSjUyawii8y6uw1oZYRlsUPsxF3RRMzEompRy0HIt3kCDAga2fWmQK4HHQpUgLR338
icmvuiGic24bIrmnGPqyBxV9JX0BQLIpkoY+PHRA9cEAZkKaq4DFbeXxCvScfShzuNuFMD5m/7DY
GxogjY1lBzK+stqBVgEDEfwL7T6E8KBcUf6Nyq+Zxl1wRSWI1vblpX0/0dPxVvtrMiSIKWUJ8TCX
h0VUdbqdGPcTeAwBVrxqvcqqqs+2ngb7yyO/39mMjPiMjqixiR/V8sveSDs0k14okcbOxiFJvg7A
tnLxlsUHtVr+ricmgWwbGBkUcU5HYehI2BUnWgxKe60v0DcrU65pyg9fTPDWG/vm/blAfZvwQfeY
hiBf83Q4S7N9O5PYqXXLbdZSGnapOH6DXKMcLy/f+zOhobNh4kS+WKPI+rK8b5YPKlddjxF3g1+p
1RUZDFws6MORC8ATVnJNOXfDcv3siAIhJhjwUBPW6oUKL+wq6zjzZSgNv/yJQpfdxkslsQ6TB9Qa
rQ2dkXM7BOsECyKEhfzTWl18wBFCo3NLNK473iv2XDalV5pNn/8HWxELIjThFU3jq63WMgJMTkbB
Ws6VWYF1bm0wR2O1Mcq59UOuXAE8hQsKmPjTLzaY4HSTkFFaEAIG1EJ7PsahWu9Gaqx08KmFXd4i
5zajLdugB0jLiGarE2YUtR5M1rJFlN5+HHKEQdwxCExp16UkNRuRZC1StJw0W5gyq6ihGrG2KSns
LiUHhnlcK0H2GtHQAx+aAF2ZyxuryRc7Yqntny9P8Uz44mJAhEwhVuLyrJ6u6exbs9ABiTpoCsDo
VEz/0EzUW0UW76vUt6hCCO2gCQCPG9M98zURgaXbjCYTwUVbJSq9GhWhVXHSG7+zXlSI1zF3sdIf
MSvr9gH86N3lqZ45DUtChjWLULiS1qGlGewWjF1KLwt4qKejbLnvJLHlSH7mK5oqim6GgkoR0s+r
aSFXE8T5cuZ8NVFGUO9JEx9E0yjyXmmXt4TSQIkKlS62N+Z3dmQuAihsmAWil376KX1w/2OLGxjN
kl7+Dtsqob6T+NH9hDPGT0I7WNcBJqe/EUjPnBKGk0ku0LoG3rb8rjeBtIbxbkIwZV2Tcrxucrnf
IQQrPdoUUDYC2pkpov4n8C/hpCxO4adDVamszoOeMUWof55Ugywb9RrebUT/6LEEpfw9UewtueIz
E7QXaXjsg3QKKPLqk8KXRoK554xEfDtPrkEjwWzxD4EMSeHDe9QG8mFjsoErORqYpxOM4ZxTTmKC
PnpAnt0CYxoqfUvu7f1JWAwXZDxWdQTfjLUioNxbmHhU2MBI6AfcJ0MCnC+M+41M7MwoizQefxE8
UdBfRc8OukqW6za9aBOIaKnkOmCd0NjY9WdGwc4QaXkkFFUZ8bPTFRvlsB/J3sFYgBnJ7mu0dQqv
qKU23Njm5wYioUTMXuaOYyecDkRDSQtyyqfOPCBMGmVq7YJX3BAcfh8U/zqKIpeFOzzZz2o2KvnK
MObUOJluck3sjKZd1AD/KEdI/zsI1uX08tEthxYvXo0g1PXFWWUVNiJQ3ZQPSJiFKHmxhVa5L6dx
9C6PcmZipkVY1GTuNoNn3unqDci3BnVS8RK3KzqGaWje4CXT7C2zC91yDLa8ec6PxwsAH1PSu7Uo
fq/KnWlS1gGBIDW0/3ATpbnqBxBtYjkuHruxFr8uT/HMBmGKuJhxySD5/+7ljTw+pBUWcgrzCOJu
QXOhaOeP73ckeaiL6WKJuvZK49tuDCjucA6cLpX9B2uE79TEybRhXvk+LaASpXOTmFyVMOJXZ9c3
QtSmFvVMgbMdQG1EWSDNDF9A7NsHe7Cg4CbBSAevabPD5WU88+XItpAL1LEqVCilnO6UPpKjqsKv
xCkMLfgOA0j/DjNPa/ZpgWqHYyQgivaXh3x/reBLwVIujRwuz/WdHQ5qbg+YaDu+yOeDDijrRyrR
kLyRVF7nDz4EXsUpqpBy7uWBz2wZC5lIiwNocf7WUrPYXpK/Ijfo9GEr3cW6ljlNWQ4fTmOZno3s
pQrfCsXv1f1VlCNUfgvcl51a+QFao4/Gm5SbHIU0zfSNDXpu63A1UwxcVhTM3On36wSOWMBUeZZa
Y3RA2gtoXRpJiNL7ZnyLHOF0q1OzOwhy66ePL6fJMmI2YrF99GVrvclEzIjSdWDogP/BMj0oSD7t
CiQVN56o5zaoqfIkJoXUeamuUmYkn0qB4DzAZCMxnQa8wg8xIuoJ/LY6QhNpjpdn9T79IC7zkkbn
llcPofp0VjNqKgUMQdg9WagDjdQCWpIG3VmgXghlbWzJs7Pjpb9kIPzTWr33UacCGopKAyouPjwC
3IFpmjSFPabHJNPl5vMM+2erGnZm0MUohbcPK8o9vrodZhWocjnDtZlwbaNPBY1rAgtfoG0TZJn3
4fUEmoBcKW9VrgaxCjDZkMC0RVoHWlQLwciN5rFKv8P/MqsRlvg0qFsvu7/eKKc14cU2hdeVxbqS
Qqw+4ZjZYWDQnnBszl62i/pWvh1GVMTsqM2PvkX7SImq5hCCjsQHUKJF5QSTSVMwQydvY/+eCTo2
4ifEdWEQ4Nc5ZjiAzsQhqgBfUwc7zHSB8QWoxV9e5fNzfjPMsq3fHMbYaNNe9nHA8ed5NJy6WwS2
sIvUdDcTdnvPbpau5IEem5WiWlumtKMRL7dw5onlDa+qc/uLL/6vuQLhYXVkCwTlfFNjygH4cVcD
sfpH1FUCLEwOrvuGd9rlyZ9bYgrgXChcn4ux2+ncNWPGnwJpRsfURYX2Giwic8qGjVmdCQykbbRD
EMgXfMtl1m9WGHSwlo4djwVk9KoXPw7oJVZq8Ir59lY+cHZCPLwWlXLwvfJqAVFIBiSgkHXUGIl7
fg0qkGZNuJF1nB0FYgmBh/oHQfx0QnCb/FLFOhWr4CCy9kgVaZ3HcwsW9OXvc27lsPDhfqX4TgFi
lcvXZPgWxFYGklp5L4FO98yiNx9LWMNf/pOhEH+2l+waH/DTOWXN2LS2xEcqx7a8t/w2pMtpAeUF
UTTEX/+DwXC8ogxHnq2sn+JI2oQoRJP19jRh9l3XYn4JStzr2zTbXx7q3LciT+MWRJKZa341L3BM
mtFklG+E0LNH5CysO8PqrY1Ytfxf1oEToWRzKRFxQ6z1mPO0N6ZoZt/lDdhJpwMvekVwHJ5DqlT7
soPxc3la53YGBT9giiCW6GOtrj/RQhzPDNpnaGrlbjxDkatjjMJI7sONj/V+bpRMNDYFFx/ljPXc
Bk2x0wZc9cKorg+hXz0WVn0NXM44ynXUb0zszGgW2stYKOD7skDOTvfh0AkJx3Fa7PogGddBZktP
2DtB31G6+QGZPn8j6Xy/P6iuK5jnkEeosF1XZzmSDUD7UgGxnT77S6nME3U3dfh8+XOdHQWnQ44x
9Qz6nqezkqTeGGcUmkC1ocKq9UF9B4xzy1fpzNotuRDNFl4IFJ6XP38TaCnZw5CywNbn/dQ/KIq/
wCZg/l5r2WB8Uys//efD02ILUmlSUayny7OaljDSOgpC3gWojJGxZ+rvKDc/6FNNdYFHgUZYIqBz
eazzSlVCcCKfe954hUBJt0E/hgqzlrvAMSCpyXyzjdP8/msR13UsOHlYkmKum4JVX8LC6W0wfWnV
3Zhz7N/K3SCGD0d3aBWyiXu5SXRXrVV0tzIwP4BAEtQx2mKXJdmfeYGb1Ua8ZYX1bkKGUHiGmzLv
ZBUH89WhQu23ljoZMqJSTdFLVkjlLmnDD9foGYX3KenEYpjAhE63H2BQEN8mksN1MojKSXILOZxh
GhJx23cl0L24sQHSwZXn8KN2WW32ys7NcwkbPMuJIHQdT39BynNnIf2CYKpT8DJRLcIbLdKzj97/
XCeLzxYXMzczofF0GBmJ+E5banlQwyzPFsOfHKDx8fLZWnLtkyuFsudiGbL0w+3l79NB6ihv6rYx
fnTwhMtCejSiYyab+0JRHVxvSHAgfuHZsLEn35UYllEhHFHb1RbRoNU3BE+IYu9o/Bi7azu0brJ+
pxa+mxqxN8/fL09wPRQFZJkOBEY5lF1hQa+CR4S2xAw8FGawMQZ3KJ74bjdk/ScJzfWdlfkAyrhN
vcuDrnfI30Hp89PXVEkx1vW9GOUhfSjG0EHDI3mEI5DuZmuyNkZZ387/jmKR8wqxmOutzhuN6ABJ
YKYWQnUaAJZISz0WJSUXbvkWaOLMYIthCFw0ut7YZKyifl0UWJXpCyIx9BlrKK3PXGjcmGPrf3Dj
M6+ToVYbXzd835wrhoKfOEBkyPwDAisfTdmWUSj/4I9BcY1IsoqLXaeEoO9RaCTI6IeBzjENt9nc
f3Qn0KGFCUGcouREkeT0fME6mGPdgKDoR2XJK7YJUVlMPxp5af+cjLI6xTxI0AUYeTwiCuo7aGe9
yInycnkm7zcA5QjkWS2kXSgqmauvMqZSqwYzcmoYFxm/lRFNhxSS7qItYW7ZJf3dum/DEgkGg1Ei
oGVCk2ntUjegk6BNPa0sOukoyZAzShC2zeamlrLqDgBusW+NrjsiAKu6YxSrVyjlphux8d0p5o2M
74kCgstaeJyrGWcVKutZaH63I1gAFVKL7mgkW9nU2UFAebCmtG0MeT0I0i9ICQcvyVRl9k5UQr/O
8auzDx/6egsqRuMhRB+FgfBAWcWKLk1HOzTGwcEQLwS9XFpf0U6BRqrF4cYbbzWjf4ciy8WulT42
loanW174ZpTkJLeOkUEAb5ig16WS8rEg8XcU+j9/J4MN5hqNMBcFUlJ5CNsmxIqjhhV9I+R5q2u3
hvD9OwwthsWAj+eqvlo3tHN6mmgSUPper4/xWE03KMl1d3oX6IeQBzPsrlGHjAmHa0gwUoEs3QVX
OtotLp9066CvDuHfn2PQD1iOIAnxu3qklavI6CEXUUxj6jRakn4akTTYR/DbNky5/2LD3pzBv2MB
lVPZODTwyY1Pv6OmZcg/T3zHMK6fOgg+yGeJw+wnR2SLj3pR/+ii4UenYKGj+V9yvfs+0oaeyPqq
NrlCm36rTrHEytUP4iK3uNBtFSjdGjEEzQJmroVMvqzUtviToQGbXOcNrc4H9DPzZJ9Ec6Z+Rhcu
+jVHKFJvIJbOLP5iZSsDVwI0gQDf6YL49ax2SID2DvAwdHyNovDAEJdeFcapd/m4njlDJ0MtP+XN
G6tSJjWclm0XtoZ0lbAhbkhGu4+fVEaxOaOg2Za78HSUGmqrn6ecoW4Owr1qj9K+VNGb+g/mwrNK
oQ9IJ8JY7SMbp4UU+TX2URHHP2BGN3dSLxmfL49ybnMA9+BIUB+hgbuKOqAugrLPYFYnkRIfsG0N
TVghSrALtKC9kUuUHdSuLK9FH/dfPz40dxTIMgAf7w8K9OpcGTLohYLi3O2o6MMr3gjSFXRv/SFD
WQ75NMN4IPZv4QPfbxPA87y3gCyRTBMSTj+gNNDfkeoYDQ9Lq27jJC+Ood1stVzeL61FG5BPJ1sy
D7x1vT6Uq96Qy2xyoOZ9lg39tdesJ382rntUXNBtbY+mVn8M20LwoSKpohhAmVUFpru6FuEgDTy7
8wn2KYIF3+0ScfBjqYjIcJGZLUN0G5uAJgwynfHz5c+57JTTMGMp3FuAGmi/gKtZDQ2CBkJZwtCW
AShbjH68K8qw2uF3BOGhrbcqD2eWl/E0WiHgkgGwrnbupMy+Fqho4iCEnLhjXhhHO+skbyyT8gjh
8wnBv/KIJvGWD+D7eLb0BcEqAS9l96wr5iGegxCk0VlE2EhyE7mQvERr7H2JztZGPDs7FO92yKBo
GnJrn25U5IQGM5PQyslT+vNuiMZBch+VPTpp7SL4cfkLvjsWWO8BqjA0du3Ss19d2tIIhdrSIWLo
IxIeUo3MVZngn3Z5lHf7ZAGsMwQBFLAij8vTOdk+uLMZKSr08jKr2U1DGOdeaoT6byhiFpJoZbxl
N/xuGVdDrpZRpPAALYwNXBifpadoyZ/YVFovq9J+Y3LvlvAvGh+oAwkW/WtjdTWE8xTKKCMhKTpV
3RWSJZkLRSjf2BbvR6G0QTeeXie3KhLup0uIuGgfmxVkZTtp9F0V9jPCTca8kfsu/5e3B5r0hYPF
0WKTqxaCpKejQNBSsH4C8dL5vvx5tHu8k4LuahJm7+BDNH7ui60O0bshWTHeLgt6ewFvr599qWKK
UTTwKaKmVrwRGXPdtYtWelAQWLq3rXaRrZva3eUduXz+k4nyNiNTW+CHDArm8nSi6Th0vZzgB9Xu
I6dzh11xELeqF24Ms25mEjNOx1ldOySMnVGljFN6P55zDwsO5/f1w+vlyfx9klyajTidzWg0IQRA
RlEPAAscLD12yh1qLx42KK6+o/vmfKqda1T0nenb5bHX7893M1w27pv8ixd0qtWLs5Z01NzBBQvv
/DJvzeuPXq3rlVwO/JtxxjRHFiJnHO3RP1Sw65/BNV/7Gx9sfcOsR1ndMLDy41RaZjPvsQhx0Q90
c7fcOMvvnkrrUZYz8WYuIqoVLV6+1221+5m4T3/0w+vzly0Dzb8ev5e2xSrsgmdOJyVimGoH/NRF
hsB5RnPzfnbNr8h4Xm3shGUvXxpuFXJtjCsJHww3uD/RfnV+5c71P+6X541hzgSMt0d3/T7Pmrwx
UQRdZoUQlku9yMU6yLU8w3s9vDTeVySDtj7YRrhY86BaS5R2uIzZe7ztOGDR7tvs/Pp6FzoPjffK
s8BBc3PjYtn6fmuMvUCrQ02X7ze5P+e9fMAYa9fsw7voynfSQ+dsLOxy11/4fuoqiiQaVEpYhssk
QzfjL81B+NNFo21jOZejemmgVcjQJByJQpqXjpKj8N37MCKKurvuE3NrTlt7ZRU0LDNurHw5aJb+
vfOPEZLJpYrnWZ6gSLLVc/5bars0r1XwiC1J1dEd+3cB03vsGjxzjxWc+zXyIu8fuPcEYtn5Z2uW
f9PPSwOv4skQZFgKVAwsvqjXzXNxV12Ln/4DFUfUt8vX6Sm/ju7Fg/60sWO2lncVYIJ2jIxi2TGC
PYMAA/uzP5Llub5juuUu3wWe5VruFnT7Xb1lFT/VVaSZ1DxJm+Vg0IPcR0fFe8rc2fnjOyXLW+xV
Z/MePxcA6AkC5l9Ic/BsTiN2k1hZLi9bFi/incL5EJ5N5qC59qfMxcnvsXlA2PpQH7Qb+2pjlc/F
1bdjr1YZWZkppUdCruINO+M53Yf7YT95yb65Uo9bZbNzn5SWAn0LcHX0xVcPghi96niqy8apEYGX
FUi4qFRp058ur714frw8tXUgIO2n9Em9QwjA/uAWTlfVaCPVD1NtdiXRij0ySYgrK3WE1do0b8Sc
Jaa8PSIMBcKTXj9UJMtEHut0qNRSjVHtMdDyIat/Kuw8Bxcs0o0Yul69ZRSNJhavgYU0uy6taJhV
YwuJ6lELOfce7Unzuu7TxpUnNbuPyyz7CqNJefjwKlLE4VlF0k4f1Fj2z5tsokAvoW5KLBvxnSx3
yLMSU7U2e0S1Pt3ai+uXHBPkDUftBkC+DgtrdQ4w5aln25Qm18z73HaRwGi+ogGHlFKtFyJ5SpW+
Rfc1M5GvpbjdSA4SidlDGk/+s97mbYGOQN/3V1VmqI8ASiqshuqotJxSxj7p8rq8S75pu9IeMxSq
TUDDaF+dLoyGl0bemiZelkrfYz0ipcFENES6NvTGBrtX1KD1foz3GJ32rzXNx19BYweWp9AgnPdx
KYwtovs6v1x+kmB/0OFC8RU7o9OfJKHVFGEWP7o4LSToDQvVwZMie6H2jybBUPbW9VSqXLtRP26k
tu8Pm+CjgVCjJEyRXqxuJwRdpWGCJeLWrfWjAr/xtUWD6B7hzS2g6JmRFkaNQSeeqgJwntNJBs3i
fGerM6p6sQGaAs6TV0wxoqG0qv5c/sjvzzVVTMpeqAfA2ZDXXfnAlMesQNHKNVHE2bX1iM9TFWx0
UN49cvhskCsFqEx6yFwBy4zfHLGA/oSI5653fSn0nRFjUSfOAuGwobLrqJuLnZn66U6VY+2Whn76
R88mZSOCvT96/AagNwtrCaTZutg2zf0QFBWny0LS2dgFhS990RIZWKDdIolzhYoxii4fXt0ljkH0
Ae2jUKw/nXemh5koUh++fVMghDNpyT7LTHH8+Cjgm5d+AbADCLOnowRDT3tqinvUXrD1RBAJsWE8
tT+8fposmIhCYY125d9v/OYbJpNIzBZsiBsNZX6bao3iRRIiNAMiol7Wjf7+o7NaYBuAKmmCsHO0
1Z5RJ7lJsaRFJn6Oguu4kOYrH2uWjUfC+4BiqTrUTSZF1+0d7hDyL129yWpcbGJzT5aRwUnRaj/K
li4B2tAHBGLHpr/ypeb/UVn/9Wv87+BP8fDv7dn87//w77/+j7oz240cybLtryTynXFJ4wx0FdAc
fJS75vGFkEIS53nmxf33XozIysoIVPXtBLqBLqCAQoZCkoe70ezYPvvsVZL5tDrHfvrPv57irw2f
/Wf3b+u3/f7Xfvymv14OH03XNx+/nF6r9pdNX7y/dnFZ/Pw9P/wIftNvr8R77V5/+A+/6OJuvu4/
mvnmo+2z7tuv4zWvf/O/+sVfPr79lLu5+vjLr1/LvujWnxbysn797Uv797/8it+MWSIbeej//PGX
/PY3zq8533zXF2+/7NvstXhv//H3fry23V9+1fUvKiI97SN6cgxrrzbl8eO3r1DgrZszzRHKBpUn
oCibLvrLr8L4gnlQJmmX4U6sFxrfxLP2ty+x+Zn4kFdz4Tq28rfX+MOH9/cP85eiz6/KGI7ZX379
cSGZuAgMkpcwetDxxrfw8+MBd3GBJ9prxA6ulEKNa3wZPRFC9Zb3UbO1CYvfQCP/wxv124v44y/9
qZL//lvXrZuS08a3+LP+zB/EBmR7sHsVtUHHiYn5Ljskc5wfUG/Pc4NHszDUbZJnV3AHTEh5eXxM
m2gFl/YezQmYqKTkfX94/yfWdvVR3HbNx0fH4v5XWNHr4fXPF/MJBF/7AXWl+2Epr9/0fRVLhviy
hjVQ6KrU05i4Wazfl/H6pbXdzmgwvctv/onf17FifKG0XUMsaN7gePz7MuYrBic3rjqDuVUWsvgz
y1j5sQRnFHU16NHh5SxZAwJ+LggGC9L8JIhy7Q21vU+GanmO0mkLLFUu3FwblQNJcOp1Xhvlx8SA
yRXk6+lQECl4gNDQPxthKo5pnPZHATtuP8MKvjFwXP9m7PufWGH/srsnNy7GcnBcsYWto33fnBH/
fO393xv/1r958L3/98sj++JHU/xyy7GDGv59r1435H/4I7+vTFX/QpXPGW8TY6UK6uy/LUy+wiQA
sw28GmyilBq/r0tV/YJnn+savX2WJ9vg7/urKr5gO1YVG3vit51X+zMLky2UMubvV9B/+ML/WERy
QqpNljeKG+bBij3Vd6FiRH5M+bqLO9grMVyDbakPJ2aPrxNteAh6w+tDOGjE+x9kNUqZhiq2WaOf
+yF1TDX1ers9p3WbvVjWFLiDBA0sn43AESIU22EyHrkaRk6cJeUBKZho+2bWLuXUjn1IDJ9QgZ4J
oy0282KNF1KGXbGYZpcW1s1Y4VUHJBZck31JpvhQavsKhDvJMySlEnbsjbZNLdzYMWF9Q9nUN42I
DCeayJWLIa1sZ3KiCMdUJlcpkg0h2X5T9KeWcO6NPRSPaRJVV1qM+Ue3unhlJt6VmvoK7/Nc5MaN
HNFy0mFLqWBWXP7yuVTN80KmemfH14mk4GGST1EstvAiF8zabX+hE/PsDhCBPSshy1wXCVNApr0l
J1nAZJJPapV/ygFu7malyBNBe5H3y8W8yJABQMYCJoHhMcryRxuRbBcY53CliYWWJPF1KXUtQOAb
zGArztzaZxUheIo5hxdFBRlPGWDXt+mRhLgUK6Z9mwbZvrStyx4z4DbvyumjaetPds/WjfRQB1M5
7zviF8HUuGNhvVbBtA8YjAmER6wWAD/ULQ1ycWBeFnH22c+k8CUV0D6jIAsOLkB1aSzlJmSgWyPR
OTPBG8hjDrmoQxmaZVA9jaSdiwZgxyAnaFO8hU7fag0022lXtop5OxLwUcwJs3NtfJjj6BbGFOmo
FkwQR+8aKFt8xlDXk8c4Xu6x+G3bOORd7o3Ar8kbuCKytbzomnG8WvTUIF5/lA5L0T63bWRv84oV
Z2Zfh0KtNx1+yy4SQGv0ARiaviReU0/FEbnkguSkYisN033bVbOrpJ2luaKqXUKCnTJBgRbZzjaJ
GEwAoSuLT33oJZA/kuaz6ONNTJWdqN22xizptL3qAqPxQWYzqVntyWx0m/mlnhWAabUHLNJlFPe6
K5RtAzoD/8uxJu22kJ8HNDY7mXy9yX2i9sAC82EUNUniOg+HfUWC49ZsYIZO27E7QAXa2Oe0J8sX
wpuhPmBsPxXQlsEjw4aQlEumaoDUjKEvQ5ApBuTB+29H83/PGbL+lN8L8v8d1TTb7j/f/f89e3st
ftzs+fvft3ahfEF3ZXNXaBKvo7Cc+t9rDsX+gpGIcoP4fpvt3/h76ayJL+z13+YONf7/h63d/rK6
j5jUWjP0EIj0P7O1c0T8sLEjRyM8IPphYceZ+nOfpu7rmGhuFgwD0MN1Cl2kdswhkfwyI37j/3Ml
p6D6+ddxEbB1BvWQkHj9Pw89E+uSALtJI7drSu1p4fb/xqwUWKqs7cuTRXwjUe5WAcKkzMX41qq5
FaJUiOE8J7Oh7vIiC74BypLLKSCJ1A+jtrc9u6+Sa61HTwMaYMSyG6h2fmxREks3B0e1H0DckAZv
6ynx9gydPKUBIgTicKADizAEDPkwUFY6g0jyBz1q2EOUJlGvU6Mpr2xGCXgtENucMI3NAX9Qpg0e
TJ34qQmqcD+aGQOI0QI3CONSMkL+wgiuO3JTCNslyFi82CoUZXeezeihxZWxCtQZNOipyCfL0eGe
ye4idWrucf+STNdKq+EcNln52E5BfizHKrkJC7NJdnhOtcHNCKUD/j7WfeDKA/hYR+rr+moYTBH6
hC4pA6aRtDb8Tlm6l7C09csoiBZ1Azlcf7LanhRrcKzCICBBgC+HcF0/yKMyxTupzQcyZeGVXZtp
V+ReMYuKJmUl1c9YgYNHONdZ6eHtglOqFzJZ+AwFcQSp8ji+aDJESdjXivUI0WgicJmAprc8x+S/
KbWZ47Kv2xZEt2xZqCahraClhmD+tE4nachclP46GVVDcuqxXxFYfWwRh2pqg7wdJ9zgQE8b68iq
reS1JLDvCE5jWLbM2ZadsKgIkTYk03iJJjwUDpHU2qsEPFC42BPVEOwLcf2bopnrq3nshrekGXvN
6e2lY7uO+4lJba3FY0/EnLhHSG4WN10mazPU9QK5Lxxn+H7jON931ciws16sDljyLobLgX7AQop+
TgA6aeK6p0u2uYEurkxbFVLOR1zJZeFrohu9VLBkLqwmGm0A2ZbxHiYSecfgiOW7IgQL4slR0yz+
XDGuvVPkhnR5JRv6JzBXHFWE24LBVTlKhJ+l5vjCYT/RTZ64NzhN2XANDmsT+IjWz0LH+TXa+T6f
8dTtDY1ZEpdlIr1ZiWFGnpAYklxXHYVd28URn2wE19ZLrblVnYm6acWJSfUttHk2B7WhV75R1ElD
M0w1Mbloj9YVcd+CQDUwFalb1ykpxZUuGnpqiwp3u5biFjRLNZOX3itpy4SkbYyfCEBrGr6V8TTz
Mu50dRprfMdRa/oYTaHulRLhxHAYZptM/Rx6HP7Vsb9ru4apL7aupvTRi9OTqZeEvabSZJ3zqZAi
P1r0+n1Rh34B34qRxbFqu5x9Eli714pwEsKE5bA0fYZqspdxxm7tYBwFphjEsRn64AzUD9LS8u6U
VLPZbqaqacvtEimxfkBgD+/A+1SjL4C+Fhs9rruvWbQYndsPuayeurlNa7dEbKWMbKI+/JYp0zi0
qY2XxQBU46lJIy47kOgPZtzKd4y0FTehHaU0XJg3u9LtTFf8pbZE7ekp2bbef+Px+8fT96+X/2Ii
Abfz/+SgLt5LBII/3sr4+98PauULIdWouBilcUmTlvf7HUzhnsVFi3OSSUQ08NVe8JvGtR7UDLlz
thP3pRos9d/vYHwJmYEBRiJ9+HO6hH/moP7m8v3jFQxlax21II+UxElZ/OyLFzZJiFqTJsRnl/Jb
jKXuSpvKySEfu3QXmaibluMCKd207gcz63Z0C6X7oK4uagYKt3Ym+TYEarbuPXSZgQpvtEg8n+KH
qeFAiYm49EMW3IZUHabAp+FrLjcv0NAGb5Dm64AVujXVPAPaDq5kEWW6z4yFKTRiGqFjas1Lo8Qv
9WQ9VyP1MZi64zwF97IRqZuim6MtmcRHhUFVl8r5vjKU/sxk+0fAIVjDHHHKUPPkbMwf63kY/Lae
zQNotG4LX4a2da6YfiK1wBCVqfuqSfINLyU/DQysg2xofHvktgOZAz5PNYvLcLHiTQ59gyF6Ysy5
NHL2jsbgAYowvHTsjh0Zfps57Atm9oxl043kggCsfS+1JfDi0UpgLOVbcMHDHZSqGzWs3oNUetSG
gKiUNtY/pYlE2CmO7gIwoTs24Z1dUuoDbKlduN3LYRms4rtf+k8VzXdlzv9+Vut+eGT/a8r29qNc
ReD25x/1v7D4Xkcr/5OHume//7H6Xr/ht6fa/IIXYI30onmufRPvvlff9hdid4ilYdIcsztz9LTV
//ZQ21/QWRi1xHNP1ta3SO/fhGvN+EIjhmbktyFocvHUP/NQYxlYnUl/eKwRbvD1M/6LDX0V7H+O
5E3CuIusBUaubA/Boe1z185mfxrNpyCMzI1qQidq2q2sbtVK3pGO2kFOfTHjpHcHkYHGVIoIWO7c
z5DLovR+TEqffqk7M0EzRndMmNDFjPRtQLSwnaswOWOwVnbKDTMT0yaO79oZGK2idftBGfyGQ9cA
aOwoVGpWOOxJ0XJE+tS1enmh2m8NZqdZWCBEA3A9U5PC8Io9gJIejDonnKrDZAwQvIU4FYVw9da6
rsF9FdqjpOACgeCSSSYt9CVxM9LyoW5Bz1jUrQhE7RIPBD1Tgvp3GkkfbxbJy1PUo2x+npSRvmWT
bmsFei0A1wZ0rdYGT8Ms7QQD6KBuex/UIdkpL2XROtF4UKqXNZW3iq0nI/Uh9zq9+kyDp+JqX0yP
g9QLb06FujPt3BtaAcvFaA9NL9+DSNgW7Xjfp9rXJVoqJ7XT+3I50K3yYju1N1baXWSt7KhJAV5X
nY52Ku3MoXAximx68HCHUVA52km008YbpgsOY1RMDyZhuq11Z9qXZt3w79RJ/skVl22cEMdIdQsl
77cp6KYlMSOQRsamieQdUy/bWuQX8vQSDYl9nZG29FBWVn0HGqA/yUH50GGDp6p4ye3Sl0frEUgl
bIi1Xq8OjNLjUbtNoD7nKCDOEo6ZkxN25xkhs5dBU+6yUvim/bZY0iltl2OXTYNXTQCjl/FAB8/y
6EDuqW+dwarjh6Zv3XrMyS5KZDhQSXRTLPPtqCX121L3UNOrx4DjSJ9mjAmJFwbWVZ9kV40Y3ay+
5pwEBtDgaAgYd59CL4fa7eYVdxvHzJcLwfBp22h3YP7ah6kv7onhbZ0pB2QU04nf1ElAGjIj0Wg7
ynYCukECoYenA2vcPd1gf1ROwASvhVEdjUCChML5uIoyUWKfA0V2gGl5bc8EfKJfV3bwUJa8pSAR
0vSgZQK2D6hF29iOZb4P8sQxwlNl7AMjcdVcduRII++MkTBgXY1YPTGTq5vvSZgzN3dM0XkYJi0d
lcRw/ajDieIwOwoD36Xd3onIvo2zr0t4BPh6L6ojf/VkqGnvCyANxvCy5G92e22gmKpR703ltrcr
LyKqKUyPWCPICCp5/cp8BMz0RiQHdO+aAjy6DgR/ToBZUjcohG3Dh0ywmNS6RR3f17N81SCDzaF1
lhdts4jMISFOnW0FzRPannkgJC+7sKHh1XZ1VxvhdWXu1SmDtDkIL9eVXU5CvxtOFsT4hOwH7Ei9
U6kTl0Xpc4IMeNSt5EpJm5Na959jHL+Q6Rr5C0M9ZbiY2yiS/XpQz7agS95LcQ1zQJ+/gqAKn5aq
sq7J1kEdDorO46KO4qkqIESG4cDVq72kvddvmhpyMZI3jxZXEDeR4LYXdnMlWv2WwdCb1BpPqd1s
kywpPlMG5B8yyJzYbEPNqQWoVMIxCsg8fGBV3N6kYbzR2+gQyu1uiKRTn8peY8EKMdsXTm4Uihxp
TBdvStbssqA7NrN0G4DjdM3kmQwUXDBF508WmHGmXXoX9Kjih701EmWmRW7NSFr9Gkw9DAYQnOUg
Lgv1kzlnb0yM6anXjiV1SVb1w6OldiHUjzB6HwNcECQ3ScJZuNnOuymdfTlAdFXNhiSKfJFfQKaZ
F0oTBW5UWCVBqV3nmylsAUhHxp7MDGiFrS55bb0qjjPgBw1JL+igv6j1Uy6su0hp5G1iSy3nxCJ/
HWDFM7WQaS740tkHbuDX9aMw66fEzLg7Bk9NfpAa27qp4/eqhWcUgL5NAcbNPGTJbuDhAAFZGJ5k
XsbyQetCrtPbTv1aAqUPeTQqdsj6OFN45uHwYiR55AVWsMtCuKqtvIGBiHGCJasSAM7GHRY+EbAu
k5lOOmZesF64J+2UjTF8gwWgphJt5fkJvpsrTOmZhHnPrAHktTB2tvrCpS4zS8YCrfFGCVakW3Mh
rOWiypObSDduUepQVeWszI5Vbp3NKn5pJ0amo34icjzzUEVQRm5jsFc6jbgAZssBjKu3WNeWFj7n
cQxduHCD2PL6lnnNW/BVLDDZjeTwhVkrT6TQirp0G5aTS6Ph0oY0Z5X7trloQ3BH9QvhrF5UHwYE
3/VG3eeY3ihvYY97kdl4qRSe66HbmqV00qfsOTanvVHf51nzZFUzA2TlfLTo6jljqM5+gUDrWAHS
VWVgr7QBixlVuAa+IUgNeESWThkh1w4X0pheC373Xluqzs3DcNlV0+Lm5rkIx60ZYYkLozPQTpKm
+ZRn+12bm01YC8+yGsuBIhi6UYZ5e4D0kNT7XhC3UVFm0OPH9IIzzi5g+tKwmb1KS59LqbwLxuKN
Qb7j1MBbAlbv5Uzy56xgaTE2ZVcOt32hbKB0vgtArJ4ItffOsB87BXV7DDvAZdCAwlaAFc8bYzML
RToGEujZQmep2IXlyiYRetnzZJCKMU+L6uctIKcxe1LCedpPdcuzKCxgrBK845x/jLyihhK6G3bn
dlK8wbzgJ2bzpKv5HYDda6VelE3dVZuoDmw42ghbJHvEW42tKoLrSAoEYCVUvUU9VgYEdhq0auKW
feUmRv/QGcPeJG8U6nlN9h9Bi44sqEzwWaWWciR2/rJP9iSMJY48Cnlbm7w7TOdBaTrA6tkh56x6
zTGGYG/xU1Uc84Bv3bQNNvRJtktue8YUX5YNUE9Z+hjUxqls07Pn+FrJ69tKza9nqb/EM3ojRaU/
qUH+rJKpT9D+bVp3z7L8mefqti8/lVk9jO1RCV9D0kQitdiPcu9O0rgz62ybkhXT8thgcw+LU1Sd
BuslEAd5eFB4ogGNkAftj9VBnx8Lu/Bred7BR2K4kTSewoVK7kn2g0r/zRpf6ZzRmZg2Ij3Dw3GH
CexYY/DZad4k61ywGFUpp92oRBwX+UuyFnidXIjHJtM9EegwUyzEJYRSawLvOCIKU2oflQW2+hA7
stTfJqMFuBEkVhkkn7LFo9Snx1AbL+ISGLnZDOck2pO6dpyy2SuMXD6jmHlxr31toDjZk6xRyZQ7
jKcbGZlQDqpdlXERFhW5xnpBM6i8NlJB+Ta9FVW9G5eVWjBIgLnEQcTGPgsJzZCXaaMb5b2VtH5n
1TdKexLNGgEprvv405RTDywtu618aCNxUJfiimjl2FtyixSZLmWf7x/qUKH+6PwgDhTktsCH7LSp
YvtBG5p9TOl0lrK4olcWgG8EZAczS5JZ+wFcwYG8HceYaxfDNwTplJHh0tp0tJvy9qDqpz6fZDYd
9dMIlvty5J8AJsENo968sRM12Blckt0sEVclF3n6S9d61bwZltx5jI0nrjGVxziRbrLCfpkYbFsU
6VI0yiVt1v1Yvutl7QU6F4ecztohk8Elctq2enLbL/eFBj614Q0t270KXzZaBAlcpXWSs/aA8feh
0+gl2/OjHo0PqSlOWawcOSfcNZs0KeUjMoYXi+gkynInJEDbytIfgXQKt9JIbR2aCUC5mW+AYG+i
KBFsxKLyqyQ61obsE8xPp9aYHQhkMO/6O6Zid0RIeVx07mbecmnMvTZfu2hAI4dCWF7bZSB+h+7e
Ah0I0xn69Zgs20RjwlUmeLJKutcW8c4Ze/krpWvzbBTs/+mkyGcC9TQ2j6HYxq3aukOvaIUnhcLw
DKgPjSuZYqbRVh+Jf4x3oZi3NXPPOwQqfQ+XxYu74BZ5JbzKJgl3fttU981Cl5rxehBGl9I8pZeg
XyfHUOCoagMyva1jUl3Iac+rLfAOvmIwWFTYG7PHxs3WV/lRIT1OVhlcSYKr3oCDN1u6aTMH6h4+
ZrUze/0OjMHZQi1lwVusyKpE/G6kEV+jbAzwmYFJW1z7SoCFlhlJj5HFdSApzOBFMuyrRJYaUI5U
7IpIL2HdLhsxpu0+oy/qVIAeXeJpEVrKQ2oHN2ajMvRQVmcIr5VbFMVVMwSpOxTvQGv9rIEnaWiV
6tcxo8sJVFzFSJKrOAnbd0Vf2p2VWZkrZMUdY0q3WlUXdzQTaWuVUntBz6BwjTajMohjt457+8Lo
OMiaUHKsSZYO+qDdCSmLPNWwSnDy8o74Us+cxOsgVoxc0de7mNaKB1wYgFhLvrM5NOqe+mdbKQ2b
X5W4s0znp7UXiw9pUxWN4hjLZVen+9hsrlvZvswp/6I4cEA8vhN45Iza0jtGE0L+Uj4NK7soFuPS
JDuIkI7JFb3pipzqsVMkbn8lk/DLWESXU7G021Ljjtt1fGzBAmu10nMIjY0qXEWfgZ/J7UvViKex
UW7USuzmlrz5ugb1XFxOrGycQZ+1Zj03cr8bbfOziBMvLdKPBtZt3AavlmnvRP7Vsh/CUXlQlfa2
ybQ7fcqjQzBHX+mpvOpN+1Lm7bMp9Texyr9e0sRlHjWZ3yzGaxXyKMixP9sRJfPU7VsB4A8KVhy/
51zij5FRxoz+KkCtB9Vw6PcYzsxcU4mqubQUEkm/PDayHm5KCU9JPWeoCtVZksAmtsu1qKZop2Yv
lYKgHsprKJveXZYmXS6dRF/P6NvTkrXR2YRGAhTbcnOr3CwhzSxZfmg5Qtosv2vXK2Hcv0UAeB2z
WCo2GmPyrC7Ziqk7lGH4CDz5tiyyc6C350qkHkBiskyX94E0X5WD142AvDl1GnlkoJg0FCna5tGf
LRkFM9lyK7/JqmHTwYlHz5hf0XQPZhMMF6YVfsaUOUqYHLN6uIIb8m53Bp19AnqcBSRkthRPFvlU
yKb4VchmU+vCLxrrqUly3iAZ93ZR2QkWitA1hYcX5CVOuqs4Cnb6YjjqepAIgxgDKwHKqK2XVSL5
xXIgwHrbwOu2kC0LRT3KY+/IWX+vCyIQo9zcBpO5GSzFS5XRi2MsOrHq6pSSjs1OlRrzrukmOHbo
Q70qHr9FfcQa8obScs0mp2/s9lFvUEqZrwTn7RiWP/QxJ2FX7XsVSWMKpMyxwQI6s51dkKEBWz1Q
rtRKPXdW7naqBKidWzyBgtgW9MSSnYiydRe2FbmJ5RxRik77IZtpL+K17h6piPoLyKZfkcEh/y2e
MlL6WVGLljaE+nmAEkrjpZqUfaTO8Xk01+JEUiNjdJbKmq7NMcxCb9SN8TppB4Yg5eZWrStQvbI6
P3WVOIwQrscJjxXBQFHh9kn7Vhu6b0/vyaR5ad6R2jCdh1j9KAutY8cc63OoVlLl6loz34eBMaYI
UjlCU83Jq/k91hZw0ZAZNmZSlzskbfmmDoojL7tzE7m9LWY+wYWHxO9GaXImdbocys4fitbVB95B
QsMvMz55yc5RvutTJMebNDfKrdxZhUdAi+Fp3fqeL5lnjTVsb1qHWfQQwJ20NGSZftR17EZBdB6W
UnYVrshqMj9VmbVHOtc2hdbScqpG7WC05U3Tp/FFP0+zb8YFrXlFYAeaDlDfifSdzIkGaJLe1U3V
eDQVgFWOEfOJVWpNHlKQE+fTV4bsfB2P7FXSzxtzVSkKU+Mmshs70wuGYcPcfriRgzCt/Xhi2XcE
2p/Z5NNHSyDsJdwF2K+f+5lw0HCkfumMHOtUDOE86+Zzr7fT/ZzH86uUyeFnWiB29uc6l3ZxHX6l
fRBvw0pdiZQ6XeyIyxaiyGEFQaakwg7Zg65wjyaZkGiZ1LF6/bY3I1fuJkR9w9gO6r6dtE81RvtI
Z8nP9fh6KosNQxWbIQi5kNn1cor6CmSivM+l5mbkIXaGOrpp5SFwwkD/7HAhrzWKaoz4ly6i5Cgp
sgfswdX0dqs02Z2lflWZj6Db6ttaf2OTukrgg3oy+/FdjDWnaF3uhyY9xrRBd2IJbhKyYGqhbOUJ
aWomFGc3dCz9bH1foiy+AWF/ggYwbeQQVrZUq/FjFjy3yXQhuhs7v6mNYlcuzT4IjPASYcrQQ3TO
bFslJF2ZZq28LO3cum2iFz4WLK+qs7PWTqc4eKvU27nXFPxqZ2Ixn+bKx1MgkOWQ9KYld60hOccT
5ElOJaA0kicVWKfqdqAUWZ7QPA5wlXaKggKCceZglpx+mcJdQKlvh0Di/hbrz5Kc905BoIdDsJ6L
Su9YqXUT46pIOuNlnoDaE9rhG42IXaXLTYSV+pjod21oejp7WccR26MlFGF8zEp6NQZiT7yimeVk
F8qziyvAETmGOBIe9qB+dzOITAFj1ulm65FAGObMA8sZV+xBxGFTSdgCiu65lS5bROk5dKxK+AYH
z6xjGZwCx2gTTzMXtqMlsENPDqfxCfznp2SGn+tTZQwVhu96KzXyU5exAQ/FclOt4GF849gSgcuj
gx5aU98bkQzsLXaTYTvYj7Bo2T/l6z4vX0A96u4wBL6osr3dsR2P3W25bhXSXWnYXrno7sgbD+L2
NAzatpbXzdneFtNXmvkvrR15S/BkIEr0w2acrY+EG46E+Jn2uZcvkWvM8tYw+0M6dZso94sejult
NH2I/DWznuZscILonS37aDcQ1HvhGulzG9+jaMh5vK2Q2mVt8dAUzm2mb9qWK4OinIFib9IhQ1Ir
2mMeflYlp4qSn5pgovUnb63edoJ5bpyo1rxCVynYYCfJFjT2xNpIgG6NdMMllzdQCw8ieomEui+y
fC8NV5mCgpwa/a7JtV0spU6tG1d6cWupr1mvrm4JfyjFTZ5xoW80aduLoXPopV62cXoE2js5FAy+
YmTepDZesaBQ11J/bSzjW66F76XCKTi11RWTmF5Sh9eYNQ8LO15dxPvMWtaBqqg4NLJ4rBgDNerH
ejgXdEGC8YEso00Vfk70EurUbcRjMV6One7Y+QPhbry5rUtyfn61kKl7AFm6l6abdKAVwZDf1pg6
7B3WQYuHC7kpEYRDb1Cf4qXbx9V4l4mXbCQVajBvhlbbJnPhGFPkKcEx1J+12NoVBK/QczHvex2s
PfXzhZbG27jOjmV3Gdh9eafEEXqTtKsT01FoJuet7ZnBbZwER6EaDMHBLBFgKfTQX9LRTYWAyW25
XXFVM8+wSAGH4M2o3RX94lhC5CcjBnf60ovDjNjb7SUMtmbDUMaY4OM80ONRmgvuUZpyzKvTIvPW
IU5Gh9Tat/Gyl8JDQXUcJX5KoRj7RfGQLZeZkW90+UXiCE8uqvIwheYuoX6IpjttSE5j7GfyzAEC
uZZmGT6QOGV4u66J6Uk367VQk8pdvLwH6uThkbzOmMuop0dLw/QlmHjP2hP6cjmusvNyVsggLUZ1
IxfhlbDx1yhMcKi7iImOpj7pKR2sMmUIUqNMQlkjqcdj4mBPwM1lTbEUPLL9O4FZ+HJ91Iujnp0M
ik9pV3ZIRRs1Vpyy+piKB7V9xFAaC86/yrwhAPPIOXQKYuQQ2siEwG8kyI9OLj0Afsc1SqNjyInp
1YRvLdu5UneYwhiow7bUnBvBug0xkY7PanK9tN5cSKSQI5gn1UVRwAbvXeThTmVjidmjxEazF0+b
lDdlsW4jswBQnV+tfkQaFbQ/LN0hVvUoCan2oJHQAtRotmeJ7US2+TjPo+qXS79LuX5RPvlpCfde
MRw6BV4L0zDiQ8xqxu4SYoZ9i7DI3UxDA2dzQLIszlJNZSBRjzh8AIvXspXvNdBD4DMuKoC5yYo6
X7pyV0jVZRcFr6NRvqgS19uuf8SnUD8mQ1Yc8GpQFCppdfoP9s5kSW4jS9ev0nb3kDlGB7aBmDNy
FjNJbtyYZBLzPLgDT3+/kKqqKVa1dLW8Zr3RgmISGYHpnH9cov5TYT6uYiWpbBi+NmV2obwB8VgB
1jPF2dTuwnQ7inBfWfeFGjdXiDxalkMvLR7HwaZd7pXgQy+fRfmUDUvskXA4dU32AbvG/SK9CzGP
1d4MB+MQlrzA2l5B318LqIhuJdaoyrNdNUGstfzN5Yuud1X0stgvXX7nYoplSKc4vts1XKWLW+4V
+m2XXPXhq3atU9b0Jyf8ghzyKQeHdbIHhYQrlP1Orssh8ccdo4IumlNanpZpl6qPjr6p/Wdw7ru+
cpnAxzV2fCdBdg4MNXTj81rmaYyg8FPk620ZfQrn9tIGWP9beLZOEYjbhTxQqlNerrdicb/VyRuR
aOP26giNHNRkKRGf+07WdyAGLmgUzt/Cmy+z4JekmQAdnn+sKJq/rxVRtMGqgn2xOA/cYcRlwpTs
0MuFYBKR9YlNm5tKwgMN06direO0WPdu6T4mFdI9EWTvaujYzpzbCJ/7OTP1biySYze4FNOb+oiM
vd3mOddzh8tsAyC6tRZ5nKUVQS0XcLy99dZY0V29wuRawrsriyi8CbNx/nVevS+EBaAOicyTDT5k
ov47LRGnJVcWBUbkBkYZmH8EQIm/GFbEmMcoysWX0beC47BO4TnoWSrXMe78LwtU+4bwMwNYBMiS
zEF1ktFyi3SbUBeZBFsa1/ANhGn3aPnqaZ3YPyY//RBR+BODRbbkorWCu2pIjnllY+ex9ypyUwbs
e512XFuWJno5c79E6ZoBpCYLS6fx7jueSptwXPSxQYbJs0tk6pXVMOISitab3E7GAwI860ykre3v
giUp9rSltFuv6o+tNK9EmJLhrz2z8/pXrcMj6dhfcOjtSZ6EyvacF3ScLGHOfrgmLDqU2c/dCY54
n4TdHjPGqXXEZYzEnUznTZlbwaZxjDnnKyp3REEXU/RiW66WOERcSQ8yWG7sJplRmddJcqoLv9yL
loa6zUwJ1yt6Oy/fOeAkh2HwnHQrnFxOLEo0TfFUSX7FyNQ6hPSnwJdFynG3+ZIfdFDuhtYdz5br
Bzt4HPdm8vhMA7wDKC1iWxWrMPP3SrXNYRD1k+869VNDADDVAhgS2sTpDm6dj7siyJwPcmhvC125
O5ZNhFRS9xu7ZbuZW6wVVQNYQYHP+NyBu+zA9O0HXYoUgf0SjEd3LWGrJ1OtqCacbHns5g6WnKhV
m4xNtmMk4eGmcm0MFe3XKUT7eFcrwvPiMmncT7qS3ff5CvMmjq3jVoM1lUXXf18zUWyiZJ3euQdn
XifudL82vdy5RQ++UuXQwchxbyt+Di3DQnOUXC3+CfgYj7gzOzI7yMxvc7sMmzItnYc+kC9zBEjm
tYoCYVXs06l2P0G6Q0037YTTY7V2HqJk2r20vRWtKPc++aofkyJl1KUnHp+O857WnTce60D7l27Q
7pc+gfZOUDy8M8fqarN0DPcCm02qrWNE8VNNBXMH1hakE9PHWh+18OpLYAE7NerIuSA9jY3jXHf9
+zjb7b0fpeyOEJK8dQ1RLLygQHus2WO60+KUElTDM15Pd3a5+B9Jcuia2B6G6LvIjNug27Xmg1P2
e4AP7e+yvFm2KTvNgQJqkF+VdoPEFhP2bMLlUr73niyep1G1T3NtBiiUtUH+tX4eSSTfi2ot36Oc
jtXtAFQEGTu3Lu/krM4fhymRlK4xwF1duJzkiP1uDgvGg8qJo047n2z6K+87oZxPI6vNqUVRduvo
tTs4ve/cVawQzDktc1XDC8ZBEmrbiMU7bwMErmBAS7Jwua/t5pLnEQChTsND22HT8MKaLq+IMu+9
KtrgUItb5LoWXKLxwm+tP1c7OG3RbwP0LfeojqM3/DT2IV8tibmk928Vhuy9YEo4g1EzSvE+vR9m
y7zKGReV0zvBA+aWYR+gSwWubP3gpkdzexcWrtzO7YgWxmWxcEmjR8Te6Y6lIpjfSp34/SGzLDYX
VYq4pxtSnPsh5P3pJPaTPVL7xYgmm52KIHTZwZZtk1kN2FyBAjtxx+EWUYiHAaBZkocJCHjHqjk/
FPTrdrhsLXhpW+p9hM/41rfhgxO3yACoMra5whkPhZv4SWy14jVUau33XZWZIynH4ee5GJM5FkW1
dlveYtaTUyD8kdL6JlRFjD9BH9+q/ioar6GdfNe2dxlyqhqQQkV3UQJu0pcYd+kvDzktmX+iG/fB
qK7irVnbuGfagppcGdgsi420X71SuQ9APFGPsqgt7TuCxSdrkytVsSW0dlwgI9lZVpjb3LNOcwHd
AAHP/XlL28c2dMjqdJc8fJRtshyM0vmNIKd612hEQ4kM5DHEif2kqDt6bNkyOkdWdznjJLIPrb5n
bU+GtOqS8Jaa4AcTtcshRTBp173YT9KFylUrOHHrOHE2t8lHXUjvnGv/VTd1d++NtXlwnHHlce24
Oz6Ww3et1BEYabzpCmV/vD4K9z45evcUMC0ftJg5CVwTTxhR/QNZPPysybiKvF6cPK9Zfg0mckkK
U9lMhchoMhCKR9E70yNYVWtBvuMT2IRijoJtqvNebnLL89ttOVYfUrgEFWpvg/BT36hiGc8YZjvu
iIQY1dAO370sh6fBk7dvWnhf7iFolY6dZ2Mz7H/LdbrcAsm9NROc+RC2h2id4ZLHAkCmNGt9J5uI
JSofGPLHovJOaV+II5ZcLmHtHpYI7cwQhScpqdEaQvwcjejOHdv2Y1t70y20pbe3O7Pcusuw7Kyx
5B7L+3p7jdx5MqoObp1QT/fL7Jtj1XTFS9jkYE4tnTgTQgUz3bnwJNcaAaGYd+bigdSFbJ9e8djR
SZ+WqnfvF84t1g/fcncQSvJYpuYly8PykQCO6TJ7Ur0imxdgbsVHG6ghrizyIlZjmmPfVBgYPb23
577dKqbGDxGJ3sSGhLtWX+HRZimnl1C75Co3XRKYTUfS0RWaHttj3+GO8E3h3Oa5B/efNGLP+AOT
VC5wLh5U5QpFek8ENcKsCiAILvnGUOByN3RBH/fF+hmsB4im0eZNKVfElLmhvtABAR0UbOxM26+E
sMOll9e70dm1pkIebAkFX1w1CDNqme2kLustA8PIS4NBpC6Gdr9M86kCzysRCLPErOqzkxS2xwM7
QDYUtUZtMcEUX+yaU6ccpAVuRdEFOdJXBUZnNCaOBNXJ2FXqvU7s8LIA/HWoa7ara6HlIfxbRI2M
hdDizAVaHCM8HG9VESHOhJa8R8bhcqBeHso1DeB5bMe6E07K526KoyJjAhwmMcG1/w8ayLgJC/Qy
qnuuNrbzbOhK1E4qexqRNjJihnOzy1snO47MHxsOG76WZT8cO7R1pBZnM6clof5q3g7D1b0KMGju
nWIaAY7Qsd2R5mo/9Lo2p9xROZLPCS+EJ4f8tWVHQPXVZc62tRPzXVdddu+VaxA3wQw6XVydo0pH
5oz+FU4n5d/LmI/X2b6EYds9FPim3gYj+eqagByepbS6b8vYrN+LsmzO0UqrzU4mFlyBO185WJN8
RoPh31s8yfcOMNTZmeesQR7jp4/WUiPCTuzxRk8A5Tod7eNq5uHTmKzJNol8pmkycZ8ivGq3IFnU
G2mHKTo1n0r2B+7ExgIzHJF5/DopgzW4yKvbSKl535QrHaKOY2UsfFLEk0D7tzam3y2kXT1Rb4A6
tkxJ7OrXDh1rpcP+Hk/S0eQYT1teSacgrO2zQ5IFYiRT33ZDSxRqviz3pkHQ02fyScFQ7g21tp/S
EMcVmtd1vJmsqdlaJqAIMV0/d8q0mFYiBFp5A+kqzfgiBi6qjclED0w3yhuyiJAo6kc3SAANB+QI
YunvqIl0D2PtTPdGKBjqrJDRhz6Y2mMTlJoEdJu6u2YaHl3r+mIwc8lbSFY8Scd1Rc0W1giY1iW8
W2tkV9wz1iV1be+tT/gyU9eh1z1JOoj2GjAPI7a9UcmqH9c8JxlvDgSWqjbI69hQm7or/Nx+5WHy
NsErniCGo40HwLDT2lr2dWbyW7Xk3CMqybkXtL/qL0G0RI9hclsqyI/0JvIfVJVW54Q6ym+dIaWx
U5euWA8g2hsZjIwAvVr30r6+zVcLdytopYdIPzI3/ozusKeky/YQ1VY3Xo2Tduwjn3VSrYabPnST
HiYItIEBxf8KK+F94s2hDqgVSxw/jfS/Rp2lXiiQTI8lcAb8OSS9waQjLAb7PNjKlgSJbVliahBe
18dOmB4quz9i/HsRgIBTHFIK+RC651BaN5Oqwfd6DX3c9OuplOQ4ZQlYTAbt6Sztp8nHT1usFxVO
L1bD/3FTjuaA5fv/iJP6X3PAX+Tc4Kv5E3PAphlw5v4XATf/dXzv1/ekmbP6Dwag68//wyuAtdYm
9Ag/D7L/q732X1ZdUhgosiX/xsVEgK2Hn/mnWcD/hUxrkmdws1Lm+1t0wz/NAs4vPpYgiRqPPKVr
AtffMQuwcP/RK+CQJ02rtYtZWPi4dX8u1EIMDeU/e3mMEmjABms8EAzFaHtri7XkNVe3PDUpEi02
K8WikL39OgVIP5IrQ2pGne9zEQHOe8OkvySjtj8MZBXkaCzXGpFV1ff5zqwaAxxFKLQqmHDEBOw7
ZReekBfqaevMJqIxGIvoyitbDf2dL0yNkntYxHe2R80NMAfK7Ka5LK/N5Vb5YvkDTyFsFkQY1v4V
xVFk3p2lMwoWNFC8l4iutdc+SYtLH03IQe0y9J+1TnGBKr+4irpWgxobuSz8mS81f8Dme7Sz2clB
4SPeyMg9+9sxqsBGK2fob8IZYA29+jVuTE79TeaV0bOoIsThi0IrEKCh3dDaPd/pSUFXAcp1ELwz
hkRsgxUD+sSiNhbC2fHbF7gxkv6GiFkLY2qAvY/8QO2rjViXDHl9hx0XajnvnpDKjN+HlDqrGzJY
TLPtCgvkIqqyKNu6uuxDhNBD5B5XbxDqQi9zRuigL9TO7kQZxSrocV/INso+a5rV5g0saXRPfoYP
0DhqHwR2LpNbK6fOzeorDIYT2vevTSHkV8trSZOb66K7GX1MupTWZvKYqJwHtRtWaRfPpUo/SJCT
fqNlbVjlRFHcVWE13g3OIFBHhzMmDEkmdx6n4ajnDfuncwmKlomqnxTy0zpzXpzeEqciv3qc7QWB
NPWhfo/cYiXiYS3qKdjYlZd9ADFmRuC+aD/kskrearh38BLVyHDTYSB4rcIegKVK2sraycX77dBC
wAYiTAHHEMJ/WOesIgu8JYoJLJdX557t0FE3QTChY6chCFiEOHn7hpcyQEXbZ5m/afM8tTdZkI7P
4H/8ap2cnA2K9/xU9kuTn1oC79/KvNJ3MliLt8yI8c4EASNmNSf2ZdUkkW0mSsqex6hPCIeoB3QH
DNeQ2mVvu9WZLkkYg2AMShKHCby4HWtLEAIhR4/LtdWfh+RKoaxmwAji1YTqxWs4pM9W5LjrZsqW
8GtG59BriFuIOWmCmKAez36Y0AmMsZc7c7qlOKPUezIzlkOdyqLdVjKf7a0bqcBFopi7K2RIYL/4
He/OTTEP46+ho3Dz9d6ymG2/1JKskCqF9AYvbfKtL+q2xxtsJVdXuzFuvJBI9A3VCsqsCGPrQ1FE
9WtmSudrpKr+Hcyxs5lDK764pXgEG9IfQfn1x1I4xZOrUVYcsCjXyPyg7vWhmQuEGw7C6yc1ExwG
E2IP3sb2DYu/sReoHLcM+wjFmBgBEW1VP+pgYVLUySpiOdKa7V659GFcv+IDRl4ziaxHR2MDHUKd
1HiCfPIoUjU3CZonzzuPQ1siUsYf8A3BhvdpjJI23TkLvl+uZy392HP7aGvKShF6m44L9bY2nGAe
Fum6DVwOvw+XicFusOz6rVwq+y0pkK4S/2jEvDPeRJsWgBD9D7zr6/DGV5GNDaZbCZ0ZgizjU0bp
S+UizN0EqkAbSDJNgGplMtxoTgdykcOffeU9YdVbZJIkhfgCA4gVAevF3AQYkp0gL9OdFdrmdWgc
xEmRnwnm2oUMk02rTQYM1KQLFQOIQvzYMjk5AWCvY3VXJX2NcCvMnc2i9fRoIlAPfOtD8ISQn0wY
U1yXrXW1820QuleCelwdFp9oXf1tBkBRnCXfhollq3ILvVqTuptarKz8YQuEFkdt5PNMTwLrOEjT
k0Toc3Uh1k+cF1KIUMSlkrCLY+0m4bNVFj2IGJCHv7dCIe64sKooDvoxbx+7DC/NVg5D1sd2ktjf
lxojG4aJCp3oitS6PPfLalkfgsjir6e8sKJYWt1o76Qjx/CGjYBaDN3akbWbeGl/jrTE9m5rGrs2
hZSj3FuT5dyJoFifmoZzuo0sFK64BQLzNtV1+RpMXjMdm0bJG+XZFDjU2TB9HdNM388WeiyIO4mB
Zo7uwZ5rFlwrJUo4I+2GIvApTT//MJH8hyg5PMI/egB5r3uhF+IepjCbXLmfA349mBSe5OxD0ZgP
D5WVpCfe2xJDBc4QJ6/9bTlH9Q0xk/L3RI6/NTP+v7lF/3+zgV+jR/5nyyjYbvLlJ8/o9Sd+nwOd
8JdAuMT6ke3MpPVD2qHj/IKbgUhenNjEYuLu/u850PsFipNzSdPkNdDwOlb+cw60r9lytA2jVwhD
QluivzMHhs5PnlHnml53bTwnoRMjuPhtTvwhDtTTmWJomXWskyS/n93C2fqWTxZ12DfiQJ6KmeO2
UDLkfeEF70WJ5Dcu3In3aCYAAIKwC2xwYL+4671MDfHi0fe8pVfNVnEO4vfR9qyr/K9vBrAz9AhD
jBRrxfZjfAc3nWP66NQCTz+tbh2Rv5Il3oipp8XVkKZ2+DhZvrQ2dLQF0Pt9A2VWOwTOxm6U2N86
m5OTV755ydNFXUa1ctg5MQWRXG0rxUn6pUQdot4dG+xuKmA16Lzs0j0P31dms72Q/r3jVvepP360
2ByNDm8tP70UCKKjatjqudireYr9zto5idnh2Ya7MUdVFxtnsDEqUBBf5O68K40vcE0xmVp0N4+A
pMJ9852XPiLMDLcfWFfIOhdlMeEQCJ4hBEX7pcNloyy9pZX4pu2iD6Iwj0uIy8+CVVptfnKSemMl
OChrvHYGm4oB7R4ajB78Z9clskfpEgIFMZTwI8zkKrXilsemnNyPiWz2S12dxjBq7b2F4W4M16PJ
PDTjAfB8Z1vvy7pg5jXVS5bkSE37R/Ls35JOSNB6iCAwshMW0ThAItOiUwiLX72122N4SMttlT4O
q9ijbz/57fwIQoqhK/3YBy85jfON9SkJ3X0+NGexOtuS3NliDG5xHvAlmc0aNQD3rk4+hp3qMdFB
3YaJQEXwlKXLhxmbp5OlhwRaijQ1sNsmzbfhNO1bZgsE6UgtihGVdIFdtz0LxaIAlX6Dt5OIEu/B
U9GOKB504tnumu9MPA3BLMFTIMobiQw9z5gVZDTxzWU18ogq7hpcuVJf3OE8EJrR5v5+zV9EWe7t
gLd3JfnUzocpaW+G0TskUek+jdbnoJG3TVukh6L72of6nvQ9tHpsVZy1TA4PQ9LvyMp5yk39ffL6
6yD34skS0zEmsXABorfKne2193WLn5TxKYc0JDT65FWR3C2ok0pzRwLjhmyIpxAUnT7keFZPStPC
NdTJhQSYh4j5+0OqsWnRHhSTw3wMivnoV6u9kaLdOajUA5V1n1CeTJD0G8KAfKJ5+heLv+ZYMt0s
arqvmpRchwV5sfdrWc2okMP8PslmUBUE1giA+3oRx9kTLRNXB7RUaXgTO2DgKau9neHepMNSE8yz
U32aEYlXb5m0T35aX3esW0dRxxNiCBFZeKc91ogkuwX/P4q2PLMl4DQfgwfZmhMelm0jUJ8FCBg2
xLZsRDfEkS7ukJCfnNk6msD/bnBJhJXe0yy/cawKRLQe47K/cwKNa9EaowcXTVZDLN5cnY2NrMFx
nO28pM9FsF7Zu/YxW/SNOym2iVzjkLbAQvvyPei7GNw4ZnbejPh8okU0cIfFp0X03qafkPZ6V1F5
IEANpyKeFnVMXb7RklmEza/ps70u2kNNPnY9XXUT3r1G703229YB0TEl5HAGOjsNrKayK55zO3iu
Rq4/5Xzw4VYIg8DGykcPk7O0q2PuD5vM6ojDG+zsBjbswVTJHUa1W7dJL2IyO2NF2xoTC+j9KbXb
eEC07cD2pQV+A+3OkLw8GCZ7w4373bRU+4BmBuGIVYlUOAI4bFw6GQL1vltpdSD4din1jaeWe2fo
zkGNggKzaG+Lm3BJto2P/NbLTwlIOShtcOyHkVFx6fBXjRijSrErSM1Bad5d9cz+29qHJU8qPlIk
sBYFPX4dh+s8O0vLvhU2dR09UmSJj6AI2tfW7QOe3MneGQZAAfeiRE4mFEx6lp4q3487b32mTPA2
9ZKYtARzxcRjV5+XueFyqrvYm/x96QUQ7P2jwKm0ouH3F7/a8lYzR0LA7gcsN2YId6EPXVmM+6hq
5nhI9UVOwcnFq6TTdSCkScacgSyGsTkoS55HOT02Xne5Po6MSonV6ZyT8d4tFaFkRenpym/YiTAg
Z1uZPYBrzIRL1tDTZCpJKqkQzlgrdmd1O1bm7K3yOIX5hTyu30IkEXlw2l1zp+HEZqfCn6OWzw5Z
R/lK0Dnz7oNm30o8MIxmRcj6sepa81WmsJPNc0g6o44yaC1x240WViRVKcxIdrWEZ0lAAA9E0+Cm
y3THY0+ymYMVNKr5Nppg/JjqsX11ejnBr/cguEzDbvToljnq7rEZeLUQKtN/o1C1fzFrVL6KdkSL
qWYfAnPuSExeQcU+N2k1vPZL5b8tNYdGFQUfh1V7qC++m9PVTbITd2MlELsplbOLtHYdfXUrjSYK
R1v0YYkqyjcIWr+K4Mp0eBtQMYQxEgJkernqnWaXdgnxg9TAp6TOtJFGFjDmemeMKN4HT14Fua0B
W9eeEjHWaj76LBaeKWXLfX3BqVy9k5Sjv0q3F+kdp7jp34q84N5J9VAjeMWltSuk1U6HNPTKbi/7
RoWYGhM0xvVSjEj3R0/1mMcW9+MYjHxG5iIA5E752BOMB3SWBUVttlLPVXMpqynPToWog+HUjLIA
b6srLIuUR9iP5dRPzD5FNjSscBau5VQO+LiXEbX40bVYcS5rHmYkCpCExp7CI5a0TeQs6m4dRuJo
KsBnb2cSZBlblWRq3Do5fOrGS1YMX5M921GsyQRCFBo0bXTNHrAx8Kb0hZNjoTHtJjYDxZavqpNk
wg8uIXEEq549uyUZ0mtEuevCKsvPFP1KnnpZNndHiunS547+NTtOnXYYYqsJRLIt/JDELcRJNnYx
3hgtPgRKz08VBpb7bqQleKMEg8iRNRmIgTEvQC8Gv+sewzWD9CCow3Q3pkaXZK/XGM5hais0MZjM
KPEea8LGdGmvKCgp6qDiTeNmuFhTYGFHntRInENZ5ymhqxGd3Lh012M6L2627XWohn1HCaJ9ckSN
5ogClg5DR1Qja/LJjK/O7rK60Rm6sNaXimwfyBCf1NlkGsLpwZSDe7c0yyDipe3ZrMouS5pjoDVG
RWNL8oD6biRDM7QVwm5ndpV9QKkA7lNHcHBAc4T87yejZXvhF0vfV1hNyuPgH5d7SZsQG//s2MQe
sDOfxMwVHdtzJUm1S9rQ27mw2v7er01E5mlPCNFJG7/+EpH3dVEdrODGicrpXCVlAJMo3NzDb9PO
NhkSQ1lvVjPON22LVShGF8LdOYgxM/HYV51/AmOcyhimAXS1CgxA2GgV3ueeePGE8upZQF/CJ0Xb
sjYVSpM5uJlMazXI24vgoge/zLdCpRDLbBZIiCx7KjCrzsYziJN6VE7uxA4e+1mL7z5i+OVPKrem
F9lILIRuqB0Z67QP0ZsBoDZ44tzh8zLJGVFsqzScc5ZLRI25KuSWVxDkrPIWBp2ZwDfQGTdFlhvw
HZe4Qjukj0m5Nt+qoZvfJvAOHHzTFNS8R5V/yaKpfR+6hJDTmeLOJc7qWU1bL+mQnzrPXcQ/bldp
gAY/T8Vz4bvE4+Bdr45TGfnutqdd7kIOin6l/zpB3ToajLlD3myHXDtvftsIrCZKZ3rbajs7z0Uy
3JQzk98uqClTPlQNOQBQ3r71SD3Omu3npEk++fIlgT2N08qbvlWmX8q7cPbMhwLXoIu5vWS2CoMk
+uoh6/IYgcflflmssYpTsMSXnEc07Wi55B1tlVOiNnzBwbNsPcwhmOWBiLQ/Ttta6PZrCBpFGC4J
eO6BTOYSe71QIN6SotRT2hkqEypTjR8XYaEHYVwKIso27OArwTHud19p95snEzlurc64nx2y7hAZ
ezKcqDsJMIx4Rap5CkK2VeioQ/t7Qt6dh51qRg8e+X7B0L42CARaIgcYFfyOQJ61aORTM6ArRvVV
DF/NcIWCpZ44fWOHlXaDkZeT5AYOLyYRsS0hL8/SOEQyM8qyfHL7rqvivixJiGlQgXUxsg/F1SSj
q251yYsJf6RuiB6uMfeTEWR7Z0RZC97wukmCuAsLGqZaGWZxgJfEbLXbdI+pyqxxk1A48Zl7Nvq2
DqsOtzjmkONiFATPQlA+91eDzpwj3UvNE8nEJO0iu/4iI7/hhlxrXmHr2jN2GRGqZQdJ3Z2bklYg
YjxT24JAaY3ZkMWAnFRWM2YGvL+rt1tFg6grGlbnLczC4m3kvyQ0KgmAV1Y9RH4E1ufFvyEa/4vt
/B87hJj7n8Gdh/d+Asr5rSPjtyKM61//HdmxAqAdH5iVbY6783e27vc8MIBVOi5ClygwP4TNI4fo
X9iOJX4BSAa3obqGzgrPpaH+X+iOZYeAQkI4RAcS5ksOz9+Cd0gq+wEMDGjBEpKAXwLLkOAJOlj5
/z+AO6mvEivp84REhTVFR+avByzj6vaHb+QvIcd/HIXaCiCu8Ap0XX+LH47SozVFf5QkO0RaT1aO
rjDKvqRG3rJARKgM5gfLbb7/+TH51v/tk9HH40sANUCwn2HOOmzruk8H/NRq8XfCUujEwkldEEx8
MTiCb02NEu3Pj8lp+bdjhsB4oNrEMEI4/PFzamTkS4Owcdta2asN+H8umUiB1tHg//mR/gji/v6N
guEytDjMQzRC/PFIduMTHBqO1nYxg35paoF2LxHlnU5mgl1rtmVX6HG/IC78i2azf/uMHM+5tlo4
VwRZiJ/OZUSurU8Sa7eb85Dlv/FG+7lqAC+3BA+nf9WQ9W/XJ/cO3DgQJ4C1I8RPn9Mfuj4ZbILY
KYNh/s9w9RHOmB7//Nv8j0fhSMhKKKMPxE9lYyO2afQZQb+bSvYt0qlSKBWkRH/vKL4PZXBN7oS/
91z5c3EM44s7AID2u3KsF8AYx9qD8dZ/8xq8HiXkXgsDzyHlL/jps+AJ84ABk2E3jejEm8rWz42r
gjNicnX42x9IchjqInyW5+DntvLC9Ufm4Jqe8iVC8pUgiCa7+h+sARmS/7lv5+eTwweiuSlC9eQz
VyOT++Ol3i+mnMKshQ3TNiyFmMaNXtbk75+c0AHgFqSnurZ/feL++IhC69YQ4AEmpa0w2AxV7m6q
icirv/eN8WDgWc8jMOLBTnDeTw+IxcdHW/VM/V0XEa5NlJV9UKPV/VWp+/W2+O+cR0hEhBtheH04
OMIDJ742bPzwwOUk9PMUdWInxWB2FVIi8DtRfEq8EDNOWHj1w59/MPv6L/7hiNdSRZgl3kxccyhQ
/njEtCLAYp5DQUYYIv+yIz5lsq1iH1D1dvaC9ksCUnlYx9TeLak/3Dio/C544pe/eDDaKGF++lVQ
fHK9XBmLa/Z7EP70JbPVr7OcUYrqBBHNtZGNWcuaVwlGnVdtS8QCdJ67RcDrOSBwIEovBM4m4eOo
JqTPFrry90V47LRoUcxwi2BTrx/hIrzxoeFdWp2jwUpJqnarnsf7pDWEKqN8/2SZIs+2Th9oMocI
dyWZItct4vZCz/j8WuyIzcxazv4BwBk5bfGry/1VHdNgkM4hS8YpA4vKsI/NVeBgbRqv1Jxo03RA
yZFFON6IA/82qB7UYYbM8D4mdjeYdpMG1D0x7nrFk/atYbmBPzQ3U+6TJiLkWM1xUoP9btMF2cad
XaxNYWG7RAF8kd5S+NuETf/SZM1qbYgiAswffEGiQhhlQ/x/qTuT3ciRNUu/SqPXxQZppNFIoLsX
PmkODSGFpNgQoZBE40yjcX76/ph1gcqMzMpELWrRmwTuzcHDnaTR7D/nfIeBBVHxWiYYh4M8u8rr
pYPnkRbFI0Io+NqJbPp10uPSf68jBjIk27dHNgRgT0p8TDAGr4PX2JNkTIPxF6McjQ9wtMTRnwb1
bFUXtAchehwrTogpYdd4mjSLDDC9F0EZNntFRwc2PNdhdrYOoB5d2QewOyz5GEaoRHqq2KCj+pmQ
w84Sw5SH2hPrfBS4Rx/cStUk8ebtv4KCEnVHh+/96awdGWU3yGq1G21if+a9mVZoU3pIj0zl0u/a
s/EDvdb+d0djY9l5OZTF3RwUhCHJZbrTmVsIr2Vy503zvW3b6dWm7fy5orR+a4YgfRlM0P3IXLeB
SJZNic8ojSEBSKU5fAnyhcQJ8C8wfm0ARIUDQ4xu5ETOLbzY9mexhUDOc7xg66kPOeXtmzZUBqU2
tzgbdUpOQYXcjEnDbY1ype3JXxryzKOQaEQUPxIlDbtvlpyzPMNmmeJi7rLW3c95Ep+NrWYAgD0g
AafEmwI7yzxmBZZOXZ05Ra6+Q/NrXxzacp4n+BZldReNIaSne2ZKdr3BQYVwcuyVgD6UZGgmGaO5
By6ZCA6+nJzsWLAtwrsQz/G3kJTVdMQjzvwhm2aRX0VOP5YkI8O1PuFP4gSXYUqH3FRI46F/W7Br
5DzUbVAkGDdKNESH+c4i1utUQyS5GTuv6JPXIlq725QQPO7uIA3fV1G2j20/S40ltZ/B92NBcRhH
m/G7wxnROdatp+6x54BqS0C1YxQbp/qrhnPBDJo8123TbESIFo83mgCkwJzwjR4f1ZCHkJ+jPH7k
2FrKi5nk5xdNHJzayyqgwQVDpylufEZZr85KSGvnEclxrzAGgN4lAErAIXF6bNLDSh3HQdda3oiq
8j5U1q6Q/nDVX070Z5RM09WynKTX9Q7+5QYEr1N0oU1vDE4pZx9lK1lomPNkVEQTJQcnE1kM3m0L
hMNCYHriZtK/UgXr1dEC3THHWDsAUiBaLpLZag2+awD2/UlSj1MsiaosP7q1jMdLLRUBzLEzyyUm
wYabcnLINzeiS9+XODKAsL3ODW5k2+q3hlfZArAgwnEKoUB+DMFYffO7wKZn3SCC1yUK9PdCutm3
1ev913JlfHiWpK30oAdXmDRanc5fy3hEPjQ5hbzEa0GuRkvO3sLNmrI+yiV15G5RCqPt5C9v02Ka
h0gXeX7wXViHO5z+ipQkOH4GOHYsmYI1wDhdPwawSGJzQanWoKB2/MLuzwZKgjkOKURYmmlSqAdJ
KpmGEO4JPzmgbZy4bjTlOZMjnP8VJkdzIcfBPx9LxTZnxOP2XFoFTEepqZoZ9AXNR5cNztWKCg7p
BObpq1zV+lJ1xYwLiR0G1AtHlIxF02xqNoGIp5F+qkBfRC38BO5lBbIuNvOP1Z2YlpaCISZTg2G0
V4PvLg9RXUSfcW3agKWYXQAoqQx0cQrt4E2yBrw7eeFgpw6c8F6YnnTSFBTEyFIMV/lu5B10FL6w
QAKbUW9AOMQcaDwrE5CiIXI9jb5+G3pLqCqIsBHybAyICE4eA6HCMlZ8RQfDZ5zkguwbWVZAHoPf
DNUVXubiFvk+k/A4wyYiTVoODEV1Zz49nfk0nwdpc1K9AlBVzJkRd66K5L0v2+lLWbvVz34eWyJM
XQQQqF2iZbcu8PWn2u0yJoW58zjN6/Iy66EnHZsIbv1KtP470361XBDLR2jLkwrdsWVcLE9LADhr
X/suoTJvwO1yWaQrYS/FYPmODFpBWiUfvHt3bQkGh1iADKNFGjP2/BLtQzMT39sJV8sAAuFcfoJe
iemKsg2oLx05yzUx3FGdBIe+e9GPDKkEVi2AKHjM5HkY6PY5ymbiFnPnVYRbnD77BnlWYH4jSw2o
a/EXUB2dD/qzHnD4Y9xLxDm5khhr4Sp9BOzOzYCrNRgSriwnl4eoxJG5W0hYXnqzAzRW6aW+9Xq6
Uyg0q8r72B9Abld96Yc3pvQxRiSrS5PX3HvjVTXETs91oa1s5hVHGrIf3JtOYUJBbUnsE2tOQbVF
WsRfkDqxcWEKDT+MK6YzGDb2I/RX8mVEGXOS4k0yfB2HEpFUl72mF4MwpUXWTJp4t9jJ+d4F1foy
AM1sN9OHfUj8LLgNzFxIxlkdb5Zoi5ivI++pmsCXs0X6u+8LTJAB7GTQU8+W9MFzKBrxc4U8zUAV
ez5uEyEAWtRhtl+7zLmF7hHaDSGlPwK28LdsA9y3AKMKpez8t3HeCm6HQ5sE7hv+QO+uzXrzwd4O
ilJK3v3JSQwj7yFx7Y1IWyadfRQl6wEuKlUBZg38e69PnEenohnggiROez10ChzkMOnxbcUWaw4D
Q03eNPj4LhIDuPfAoJqNXxFRNAcXnIqS0njDRZ2O5PNdkRQPHDDJTIR5G2Bhg+q1J0DYrMepc7Eh
RqGzEJ/1hawPbQtvZxf7wky7cMJUauF04ze1zDdgFeXcryqJoruSgPqyZ5cVtng84uIxB1tX7gkm
lW+V8Koeqov17jSAH0wBq48IqbtpDXZRnmdAvvyldg8ris5Tb6ropqO7xZzhJqSvOaisZx6HNcGb
A2UhGc4d9g2EgzEng4KvkjFElLIwFhOwUZqNbFsT/B4xIvMaiogUpYXNKsyIwOuOQYA74dgNYau3
OSoO5LjvAjTP2WFSOWs7f0t91WL8YURvKlrtRIEjroknDD54gORrH/Xubb82sd1FEwAHwG4dDwC/
vvPmui3zT2eeqqehq6Bt9x7yxYxp2h6ovRjv8AZ7yVEydhpx2hbNqVuGtTt2CTDZU61n3ZzcYk2R
pU1BSpBzExzvKR6pjAqI5x38yOuIe2ifNUOYKmejvGAJyCe1Ct7uMQ7NqI2rd6O2QpixDYL3JksJ
PBnjyWjXEHjjXRxOCvOMchAv6NcrvFPQ+4N7WDaVbuenebucCmPUA/u5ATUI+svTyOkAqENk/Yug
qUDZ4DbCFlnjgf7Z2bG7diSpsUMuFSNhwKD6IyRFBNGrsy8uVTpP/GrVh8laDABpnqztLlC6fVut
7miDAc1EYFmzD8424mYDooRJ+LJh3OqFMC6nHzARcdjU+jBlOIb30TLjnBLBjAkq8XvXo2rO1k/j
uFSPrmLuhq5k1Lekisr3GVdUCEQ9NRfxSHpvV/i9LC9SueANEJBlkL5Zm27EAJIP90GhvrYGdxcg
JONTcOhkJYSNLKm/e10wrYcS+bGFOyxDwryUW72VrusPyHmj4OyQD/MTzxciZu7U86cuR7a+Rbza
H6FfTtHe5/TGEgsiCOiEAfTid8SYdkmBMQYPS778wPwfYYdf8+F1NVH3okhnEnRYxfKezujZGxDb
u6m9wr1yUBUeZb4JFq4sRHPV906ujvWYRu9ktBAK8cLCTgzE8H2QSy1Z1dLk2oH9fpsu0n8M4na6
1VjMw70HqO1Opz0vOMAEPvtqzqHgYGT1GafOjG46WqrE8MrNz7qJE/Az9RpM2JhrDSN9tP7PgTuB
00gmsEYrV6Q/srRwbp2mHN87zSZg1w81G9qxyrlgNgV9SQk9IT+arqbHpR7U45hvT2aVO/oz4rj6
dfaGUl9a+kuIuaZTwNElporyQAivotTAq+puVxOso4rTrZKjihqQu3M6geFBPIkvaphzb0TGiVRF
YWg8UrOYC3YFEuEC/qCBbFEgdKFTO6r+KYuh8BC3u4gdU9i7874a0PABOHbLjwRfOcaIKI1ffCfr
LC/OdQkgglUKA0EhAi4iMv/lMuEw3uV0MRJ1q6H2EiWOfk5lAmDYlF7Hed0r3UuAs70Lg2hpXmRJ
YPcqRzp1cSrT1nAsRuo3oe563Ahh20POaqPIe8I0HN7nTb7gBuLPhAWp853XFivBR2z8DUHUFMMt
b5S5PbFQ4xs03fJKlLd6Un6Ds0BUc/aZdATGjuNc9z/9vk8/hnEGY1rUK1D6KHUyiAz4kz4XflIM
H2OoGt5fIa/MTgSUUXKsoZSiSWFo+h6KllrG7yqM9fPgBjTwpvR2RkDaY031W9SHglUnTrIT0EoF
CzSP/eu+DphahGy3vb2zmBWvIDbQ6bJvPdgrkU5JTehMskeIARijffVN0AJASyi2wiyEY7tsGtAL
ohxwAwgEMkUEwI5fmXPmww7TIK/nafY4xPmmtbT2JBarouRmKM67qEqnk5opfv8GgTy1hzUE2omR
sEDea/BZfyhOOPeuyuYPx2lzC2puMzWWhbficapTcACiDCDlEtgwGLrHEKVaUjzwPcGV+AM0uvFp
wBo8ZDEREbVz2fhjiGkrQouNr43eD5xg+GOpvtw0apMuLVKv9W/Cqk2eghyauP/YeyYJxZNKe6Ds
0zDGHWDfYY509Lj2GKHumUFoODd53eeUWnTDswJzf6ELvOq8OTpKKgoESrIVJDCvx8zyQoyq0sh9
Vmb9uQtViYATpQu0pC0Ro822awLsPnkL2yoMe3TEOtUYMyo15z9DAcqEF3AYIUKv9HrvMl3z13hU
JKdiciU3TrOYb45r8PKLdmlIEa7B19zSV7cHZMiD6pL6fZ4L3cXMBZvlesy7+VPEjnjv85oXnVhK
zkBBNFtQ35ajPoCsvCzYz2BuIEIx5eOeVoYh3ldhMd31vr7rHQ8RH99Fd0e6BIZeOgBoOasiL3iZ
MefCaCO+C9ajYVq8T3nd0OnaLTo4sgzEvGezAf9oqsrQvHj5ELnXyJ8SQ2ZQwR/qLerVcVEeV4pI
ZlmT6ef9SmfBLhBuBo/YYpyhgSR0cp8zYYJNqsrrZOyg6FNUezG6iK0kjSMSGZDfKK9beGWTuQEB
l0aflDxqTZ8GojcHTx3B4Zzi7pGypaH5AqoNv6csZzIrO9dJbX+ZrJEcHjs9zbhmCEfk1YG0hco2
bToY7jFcrMlVOyvdX+ulGjva9Uo1yC8xlYCYV5uWxFqCSyFogW31arX3ft/WAE9sGJZf0nbqx+Q0
iYQelkCHpLm8gZ/viP2Q0OzEQ9uzm6kLKEU8BzpG9w3Les3uW9tH7hn5AkUpDKRDjpf9EseoUX1C
PWFEULt1TXXttetIA6Ubxsk8HoSJLXA81PKY+YawjLVKfkpyZg5bTk5t7/PQxal7QnCiwXHn4nry
T1GwYsjm3Idvhgi30+mTWbcjCD7Y8EMLl2qOcZIsa6auV7h9kyN/apEHsMSGho3jjJms4O3gM5dE
jFYcvvkWcPZ3mcmW3t2PDaeEJ5bDHPass9LlWJCPG/To77uWtRRZ3Idw8h5NY6aYey41w8JeNtUH
YcFtQWGMVssrr1ZxeeUKk/Or2bRBOsotP8TPTFmPChx3zDzBvZ3N5nqOUjM9yrGREAKSBgngbqhJ
xTEzE6VM9o3npf6GZs8dMMKQGuvsK+8tW3yjGjEEmq/DVR+CWpr8aSF41VCDZCJzVXRSZg9zPkMM
8sKZmJIfDEl0hcNunTlPDoOtiBwlyACHunYbCLgs8g34rIHtHGFGQxxFnftN6PgXBSoL9s0qrsRL
lXTJA2pP44vjbP2Y3oBUdnkxXyyenbf23zGc0+gsw8Hl4IyhjweOKJZLonWMkzkwqZIeTduTgcOy
wWK7m9u27DALdz4v5dGRBsBiypNg1yO0cwTp/z7bwP+35e4h4u1/7h+46D5K8sK/txBs/8K/HAQ0
tcfMolB4IxkiZQToUv9yEHgu+eGIejCiw0Q9/E1++1dKWMr/xZxC0h0WeIp/VfFv/SsdIrd6Qdfn
//U3WXz7W//3f/9Bi6MB+Q//+3/UQ3XXZHVv/8///KPORFgF8wB9wjQZIDKF6lcFECOgtRwRWlov
xGvIcfMUt7Q75WvlnJFq+leP5H/6cd4fRf1//zz+5PQlRgy/Q/WLylRQrYL5hc+zLIBk3ROwHy0N
7qcxFjXjcYpMYuz8TNQkSocO5UsuOQzmfdBctLZeLvtpfgBMVlxm5eAd2OUV8P8sW7vfXcK7f9e9
fv+7bGrhf6hhv/05petxyZjReJ6Uv8jWTEtXVi5K4Fk0v5tm0pfaN1SeLMZc/v0n/fkKKLSukE9T
iIq++OWTvMGSxrbELMdYG0yfc3gm8gjuEhP672qO5T98sz9fAcLqzIM2oTyiQI6b7vfKIhGDrMJX
C6qgmMR+yVeqroo640RVLDfDxAYj853o8F/+kkSk+TRMFTTo/eqrINdb2TIgwlczz9o7JX3J4DKA
XQ+LYV10Pv/+48QfFcTt8nFv+XxQSFjuzx6H3napX2aUqgZrjYsOcOv4pL0CA2Dj1vYlRwLVrNue
85UxhRfTKdeFXw0x8nflNiUzVGj1zKGXzquPHKUoOdIOpdF7vsM6s/0OwsfSG/2fmtHmd9CzxC9b
ARozhwBnzv/+y/zFDYJNKNzKwLH3INL+8YJ1GQEoqVsq4kc3uq47Wu0qO684VosGIqwIj3//eeAB
/nTzA1RmQeL+cBHtt5LS398iqwx735TAzK2j7CV4DiA4kRHDXZa5LQRYz2ZnzeCym8RDnF5wIvdf
xrCJr2AA4Zx0g8rPvwRLRFMA2kxNzCCCLbsXHCgunTwNFxIzgEV3Jq6XDx8/6osZAoIdaZDqG22r
FH2Vk6AFwkbStOCI6x+7xau/DR2z3Z2WaBR4tSNwoimpu5u66ICGow6KSwIF6T2qGNN9pq0ZDXvs
9GlaIWKc7iK0ood5WNvb1o7uDxMtHLxbGrsAO8ZdNu+yBaUQFgiVYj4Wj/Uo8FGW+9Gd6TBknGm+
xSyzTNEhd00QcLPxZARQml3YsXekhi8x8jwYWudnks3yG2saygQ3m3kp29XeFQO1iGTLSdkTsw3A
puA9P45T6pKSdX2MqvCLXpsGljzEHte8JeT/n4IuVisZrDTGnOijgFWKmephHuQ8HKYpcQE6GrGV
jDnlnREa4ppe7EwapMFSvgfpg1e9YjRJtgUbKtNtZtKIi8zCaJHBvEPAgKMaOMpWG+a47aRvVK3E
UwddmgRZNk4Lo7vSy6jM86kYg+dqqz2nDFJ0gk3Rbh2LDQCFAJ+dD2PrqEMmi6w7cgTLGSFZNTyB
4GH5ZDQHlnXos+DVTmReNmoi0PDFtqM8cvTsvleuh+SF0dqywM9xftSjapITPmVO0Znw4HSt2rRf
Wvys/BICw/JeGTzZtA6tQXCynMWnU97T2AcTSVH5jr4gcQN5YUb0i+f5GzbdEeBvnrPvD9t4wDc7
NTSph4FbP8dtu05sPTvnlRkaswBucIqEfIjFE0P/gmN3NQwDzLF8fsYWR9iYg7nhCLS40yumbO6i
DqbpD9VKRSlV3TMNknZhzh/3LUDFIVpTfQoCs35ZCCuDpETliw7Mu8ozChHwTENsIqAyksNghr6k
W8vOuoSnIWewu2/J7hP3zxgDC0QGpNmxR/NJEg0dcCCRfJNNZfE5rmDO9mwBy+cylNNduLpUhc7U
a0cknor0iyhrAk0L9/V0Stkq07/Ym/K2rYT/5E4sdtRTiPZCV37FadC6NAKNTFBPcThP+WFCsH6b
6rH+EnVRBqKhrSk9IEbDjZt2g7UoiHX2zvjUwzwX6i480DC4fuVIQ+CBuqUwPaKDLIYGMwd4l43o
ahjSdauRAdVew2GMHJzkuLExEkctduC+lZSqLRMB8EJnGyqQ6PWxB8oYHxDoaPaWhQ+7N5Z0fuk+
8uoDiZC0Oszk0jE3MwmJ6SGseeI155XrUBakvkZkG3twmAqX+74qyaoNqev0lBP0LqYE6UzpsXZK
SSVa3y5vOOeAqnaOyTgyb0G2frAUjTIUIBMQRk34gqRWdLu8oAKETmMxHaFeGbqvRhO/D97AHzbR
mfNYk/a4rybSq2djS5fffmqr89Z16bjh2Q7OwqUGDcUqNb5y1omf7coDtfPSrPF2w4KzGMFgm20t
bRV/MMoDTNAN7nRlZg9lT0cLM1QNHZY7cBJssSz0ta9IRQzMCV1wMvQXYa+LspcLeyi3JPcXduHG
a2BlCDmc2j0A1+aJFG9BIgmwxrvs134bXjXN2TRa2V/A/EgOXoq6RhvHSMlIrxYSS3nRDA9hndXt
PgUJOJywSNdArCKs/ftpgpBwoa1JbosgI0c0tsiSe6k0J5hQbku1B8gPOgDjaBAMqf8spi56bBcC
gmdyYQAbr9SNXfj9ZIqjxxnuZdGNYMZRVLI7opIQwaKgylCqjiWA0botPjRtdTc8lS2FqEvzM8yF
nQ4SagIDV4T3ksaTaryaR7hUV2wt9K0bmZKZB2k4geCayvdVOl2+z5xWfB8AzNBsZ+P2FqeJv1H5
ObvuPSoabrwhgnev2exAEg+l9fcbpST65HJO9QPuUokhAmBQDwcdBwQ3VSre84ToAlPKojvMTEGf
LIzM76vGLnLQjjcXZDWnwb0EggLoA5kOc0lf5dNLFKVFwttklbcrQhIRREhezXkyZsyNM3cZyz3/
L+E3E3fzNR0bU0VqMZE/xyim7SVZeBh2hQkTcchaMWLSiGb2MdVYpeoiqhpmPGvugKic3cW5MCMA
+t1kZjKixmPWstetw1gr2fqv8nCy7pHDRMYgT5HVYyhHEe7OmtpxzjgKF7emIN92MF1WMpZYkuRp
YZdq93Nt6CKM8Nc+8wLrWYUnCQGODSOdnW2yvpGrshpub7h8rQYXKP5ckVjbLR4EytMaNkQCTeMG
lDf0Zdzxd0OmQGNVGJ8UckVXDlCT7IJwXLhisi/UW6SSwud9APtja85jifd0h47HtcViEGpBj125
fQV2kN03E5hGH7JSoR3QmkO4LHYWHsp07CkXt8364odry/MUlGRAgkX5n9WYVITSdFs47DZXltbB
KetXlCsq0YqyieB6pFoDjVHt99EbKPlc0yV4CKDh4PnI/PyafRZ0aQES5acyyv2grZDOWnczurh2
TD6BJFNZCVGoxZ/Xrc1d5wquReD7rTxMVZFcZ9Hgv/vrRCNAvTbfq2EhgqcBfRC68Jny4WFg0jjn
MF+D8lWFznwXZVBImOVsPowNcHNkgSlOVQ5CuHB9fSpU2oAeBxqC+J1Pe+PXJDTSxhk+mjZbX6XU
waPTUEYoFFEpTpTInMdaDfZ1soQE90ZXw6FKQB/cBD7MuvN8ldPzBGUEdVn57k0zK7HsvTwanjFD
4PIeYksbD4OpxwTVnXVV8LrZT5RDEQYqe3NtpMpfAlwTtB+Z2p6EQRHa9XUBgTAdOfDR55rxYLl4
vS67FjDqHlqkWA/R9s/QwRkvnwASsbKB1oawmo+GnuI+H72va0ME7WCqZX02DG7I+sxy+ZKTMoE5
U8w2RTxuYYnnPYTwhzmYtl57UEWPZmpZmQWNDBJsuka+3lsvtfGJkSbBIU4QyY9B+N27nWzxGEKB
YPTpDQKyed7YJ4J6OEtBZckXblr1qNuJUmYAFWoXM0N2DvABKiCzZWfiQ+BmoUIPaajIVVNE1oRJ
Wa9PSd62yRGFJKU7gnoXfelCdbgw1p2zMyd3/IzhuxAvYH54IYaV09KgQYEAPaikWa6FRm3cKbSw
Nx9nHOYLDBwx8K0qfzMMloHNdovPfiqUxCiZ32dXweLO9HqVZfzgDiaMzwMrUOiEK+3XPuFfhBek
pydvlfn54I5LjsEvr16XRoqHAI/iewvg+NFTPXTFEawAFbEuzKwDFw1IlSWk95qUI0kjXgRAovzS
ESn9f1N9b7PGzQ6lqpCYCJ36t0ZjEQDqneSAMJG7yN+P6fSUgfan5VAv7Nn6fKB9QbARAMoqY+eO
BAXbtdCI+gJQEEuS7zjFe1DA0dyRu2rvFy8Riuskxsu2axeUuQF6844dQRafzSrftmzVlBiGc0FE
RDtuV4wwCTpuZlX77oae5hjiiSSjC9Yi1rQY/S+iNAzPwUjZs7mIxDHgTUKfHdwj+h8GfFThMIx3
SJrs1JMRluSumRnwgj63y60TTiMsMJHGzn2ABZ8E7aqnijfJ6n1A6GAKBcNaoXkJaE+E3ZgxzFUC
YjsLpsIe5NRo4PBwKo82IBq4ddMwmFGDGV67Ti3+3h3dzT7EYvoB8wL6VzB4iPw5XO5DpKrMOeJO
z8ITGFCtDikkexoFCpyl+14UyNALWtOPkc0QpI6kSMZ9DCqtwJPlTR0Bfq1ucmML/wREemYdCCFx
dcpluO943Qw6Zy1pSoVN697jusfspjLT+GCxBsY95dIvwWFisnqjyHEO+5Rg5EqZMVKkz/ueHTr/
NN4nOSU0APjjR0gZGcIaDpWanXHFJZzpSDzH3tNR/9n5+KrlqBBQxnCcH3OIA9cAUjDTMCIvLsgL
o3iOHJovTA0OmgewDR4Q/aZLnMze8+i5htMCjybZr97MlJ8CeBB15JrTatgPMmppxclK09N9pXlV
H1snmO+3VBdM4bBQj0sYOvhSG9Jt+6jBq3H0GDxR5FWx5uypznaavZuP80Ow1Kxsa4YRJqW/56P3
erb4oORzZOQKoRks9k8ErGj+Qm1l+0rp1rDljAmtnfE1+27fmKat7hlb+y8DmW0FPkOjvEax19f7
rIuBW2jX8uQA7R2Ko+adqw81mW4sprZdny12j/lKdDOTOzqifOjqtSz3hFBZibGxmHPUHU52M7c9
ZvxSBcnRsuclXp4BZIGbunmofmukdEjuf3MWEY8HLr53Cy6N3LociQKXg83XQ+taeclwNAyQrUbN
F0cVvY7RAryDbjajNv+5gr2J19SPcO+osaRzrPiJShzfzOh6133bTCND+C5c9/jCylfG4/P9lCbO
Rx6ZfOtQkElx6Y+oQHsCENgmGnauN2u6rSlTQiz+yD4pFlDHSYjTG9NGZ8Io+xor2rzPAaNnlKXY
+Z1wKYSzaMEac7CRk4GPxcG2CTGSvozBd7lgTU3PJLsjfz+bqOyB7HkT/FuYpFcC0VVxbEb82weo
MWbPnymFrULdkXtgKuzAbollhJ/AkHIMZVD8WHmK5WFxhuq6BAXFhdNj9kUEY/CZd0vwYTMB3jBT
ajxn88ZpbgYc8E2sSj4JWpe2EG1FB0Kr6xwyb73Gey4cDaC1qTWAjqwB45CHwacpbE5mlvRu+ooF
IqADUYA9Ooy2cy+ZU2CM6Shv70igV2wd8dEvF9TCFgHHR4z+pzE3yNIN6YLyjDcrPVj9VOCd0Svx
RvL3nXM1BxnWGY5DOWtPNnJmJh+frWzh2p+90DlFcw09UYUPGXru+/7aZovz3cyV8534pYr2wdxg
udVLXPuXqTE+uwLenP3ewTRpLgsa5dITJ8b2R1f3idqe/4U62L5JcYK1JHu/BF7tfqXpUi3HMZrw
UDArdWEmRAGFmfF2ZEZ5Th5KaqrSfekhC+4K+naeZD8FL5aHeL6oehN8gCVfH0wQiRRDS6BzTlNp
2HLzeRJ1HHoEsxjDCQQ5fHGu6DnlFIl7M3ryXZShs4zAX0MX5sCSggUTvz3DVWrUp2AZqc71x+g6
rouMX3zU+sIHvw+3L9BQOfp68N8UpendjrSDrYEjqY0PD43i0kJapDYVugHtJk2pGPons0u6uo8p
qSbKwabX5nl/Ruo5rKBbhlR8dZVrvjBLhgkBSWGRZ6Zf7bdE2e7WZGADAOS3AEOWEnD2qTJMa/Z1
Jbr3bGGjiddL0hxGl+FwX62pow8hiYMXEhicTLOpj/2LjoeZd0wjXEYhQ1uYS51btpK7oON8iWfE
k4bdIbb7A3836m9B7Mu3zMPXi7F7oZEXc2j+LHRfU8yNOVQdwiqhkCRNF/LqHbXixZnH0O9zAo1/
vbK1tzse6+qNV9x8bb0q1IdtPKnZcEyYMmqTJ/Lg8Zdj6kqgNwEmmXijOCYEo8MguTNdyc4mzUVk
Lpml5FA4ALgD7OFAiWuZgq5rJ1snYIkjMwU4iwi7GxEvY3s/jzEG3JnvRj3i4AQk/tVmzYAqeDB+
NNCu7I96oo5FjG+8fwd4JUroG2hXqbyompwMTN6UcCd8EALyiKmdmzIPy/S2bPL55d9khQeg7umU
NEwU79rRrA9TlPZf/g0s6YJJY2IoXoLXOri8tM+7khnJ6e8HyH+hMHBD+MzgpcDjHv4ysA5NZ5MV
Ez66ghMwLBjqawcnFGF5VWxFi8lXAOP2H2SN38J3f1RsVEQ4VbrM/Ak2ql90lMBUoAiqnHLuoC8p
cHdJLOAs7M4wJmKId8rkwhMGkghj4UNWz+LU2Xj5B53jz7KRwkEUuFjVAglQw//j5NyRkW0olGjB
P1FqlpnBY07tyy94X+rbv/+V/5iq+03iYMIdy9hjWO9T4fPHj8JmFzpdwBIHPyG6In/f7Ay1kv8Q
Fv3LT4nRCIk7ok/527X+XQ7NSo1vVLHJ91Pk6LJvnK91U3T/oIH9+VPYg+J/9YKIC8eK9MdP6Qbs
Ny1P6n6E835W+4mgEpXamvC/fHkiyXUBjAzITkRyk41+921qTcMGwPhmP/MPnZvtizQpILxqY7r8
/eX5i4eA3QrkZ2ZjEpvvLwG+pcCKmBgUqNYN00vsg9PeScv8ikopxqprHx9xXal/iI5uwswvzwAx
zsAl/IY2HAe/fD/AOrr1eA8w6Ob8Nozszam5DGk/rd9M4i0HuiJLoFNwx//+23p/Ibjxo6K6+SQW
veDXZ5509jZR5OnDagGrIYXsjOWpa/uLPmfLz2FMnTuzYESGX3rXtd1w1SDQuLShgQBZYd/9w0/h
/dVvEZHR5DGU5E9/FbGkrZBuOn4LFxLuQ2HhG4tx84DN68cwTuN15fj4INccUygJposx6MrzOLDU
luntADdm7al21GcMqPZqgUmCypOUzA+AbPzDgvnnVSMCzijiTZLlWf7tx/3dbSnZNCtXxwxfOLNc
/T/2zmM5ciTLov8ye4zBHXobAEJQJ5lMtYGlhNYaXz8H0dUzZASbYbkfs+4us6quRABwuD9/fu+5
CpzRg8wS1W/qtr7wWN740izV0HhBpsp/T438jsgmu80p0lkNwQivrQb6iJcszCdmUiYnRA2CelRn
XtKRK5xMTviA8cg0XAaR0gQPmO4wK6r9Yxo0QfxfTFZqGkwetqmFMO6SkqOCWtvJwLx7f2CefYZk
EEqBxZlZmYn2aDV98WhDy2yQqucVsluktvawfpColMhvIdGkjScN170jLkyaZ0OPi2pHWIKmgWc9
NTxb6LzquGE6K9YNrEYNSXCBIl29A7XeArncDSoQuCzmYOP9233rwRPch2zBwJ9sq6cuXjHnGkpr
7jfCwE72AbAy2NYI5ZRc3jRKKDChSXmHVV5e90i0OAezOBgN5PS38x/PgDGG75+HLoR+Mv+JHn/c
asJx0xz7qQKNmMhDqtmWE7yQlsXVotrN/v27P3/uOvJjKn3UFFjCbO319G6y2daKms4cs1y1mwfy
Q5dOJSwsCaGfgWZiW60tpFeFxYU3/sZzXxH76GcM7lswAb++NOYSTiEJrHdLE7+sw8x3TQOH7TZ5
wp+mDpHxnOJQgbIU+bHZgCvqIeVwnh3u3n8GZ3MJKxw5owiE0BYhNzr5IROUarJv7DUspSGlsxgn
9tKU6clo5xdKrrO5hEuBylC5ClPsEW77cjXNxnqQnUHBnxZ2uq+B8PgGBrcLS8v5VRhFfE46CaLr
onZyQ7OIIh2IVkE9qzY7Geco8ZT6rysDZmABu3xFYyDGOtVBdTh/obq2WJMq9pFDlKe7SE/RMgxo
Ad5/Q+dTEioOViWdkDaCnKyTLyNI6iHqNS6F6FLt/bHSlW0X2yaZoCYtsgVUL3l/bfpXCJd1SqaG
o1zU8dYzF9on9XFcN0pbSDILWwtX/2wo2vWUBcXNIEZ8cJ1UN3mJfNnsLs2Gb7xALkzpaEkUbXLV
xr0cJoQ8qIHd9fi/SX/8mLGeerOmphe+/beuYvNImfMMR+UmX1/FCAhbMau8hF8v7duitL4APK8+
vP/q3ryIJda7QLQlrZMJZugpGwGn0Z7D8LkfRZ09DEtpXxgg4vwbRtuHbolXpjsW6+fre0GU2ww5
fgpeVa/faSueeKB+vqGBRB4559wb4ZDJZrZ69KEnBtNdoJMSIGMk0kPrXZCzKuNru52UZ7DE9vf3
H4J46ylAmJLSsjRdJa/k9c8j0yNG3JyUbpUbf9Q4rL/2Vf1ojkt5rYHdApkzk4xp9PT4rdHqb21b
L3xh9eOdGeLOQR7PmaBIxs/v/67z2d+kXmEBQClF+XHKgCEKZNY5SC7dvBL5NgSE4LWDCMnSMNOr
pR5+hxkZjWJ2fr1/3Tfelr4OiVWvySGevf7zFyUG7TVb2oJBkRJwwhEQmVB1wIHiqOaXZqnzTS4j
Alg46j0DwhTykNfX4uhyUJYa9Hud5iiHqkz1chT7fp4hkepm/LCwdnF6tYV1Zzh4HzNnUS5Uq3Id
5a92GfwIigxHrjJCC5HY6x+REXrX03op3EGXgYsCc029xhYDqqShZwuYWcyTc8WBxfS9Ujr5TXOm
P01nCgoQzkNqqUT3qd0WoD1r6wH9KfRemdfmU4S0nAApoie9UYyFcMFIOFsod03pmrV6SYz6xoCB
kgtpBNAKS9jpi+OkcFYrgR2VlOD+txHGhFDQGPJRoRePixUon7GqpLeTRufu/SGzvqaTJ2hYcGrW
jRKj5rRaAJTZVSpHBW7OlX9AqlR3+LzkI2WE+ljPzqVP440vFsD8SnUx0BBSmr5+YwWyIgmcPHcz
xISPVNn9/Vzo2oW7euNDwKEkNTa95BeJ03mBFQaChoPOqODFPqmFVjNjhfG9nVbiQvNDvDEGWU9w
z7KOmoiqT8bg1MGvN/oG9l+He0poOaSFau6vxaAgzuhC1CijKjiuVvlWYlntmjH/JOLgho04YfVD
fWHyOX/ClmDKYe977Cvo6+99MQlUWR2m/ZDnrq6IZKe3lJkVQsYLn975uKFmQJZJi4RpgHLl9VXI
hJ4zjW/IDcnwJMyZRuXQOOO+QLJ7h9GgvFDhnb9RrrciqJCfIkKXJ+QmXUkh9ODYcXVJcFmrc8LO
GXOwjcpW/evBw6UsgErrXxiqJ7cWc9gHqqciTKjvm4Ox1kdLak8HI7aTC5d6412tJTLS+nWTRrF+
8hSh0ahWxojBPAosOjf1XTTA4vjbb5w7cUwWSf6XdtPJDdkiAlIzckMB0hlek9FcF5x0uB3gmU2w
ctvfv96b7+rF9U6WIWuq1dhucNJhlVqeahPPI8ryZBtN+aUmwluX0ljrWGg1mGvmyXRCGB9UesGt
MVfbZPpZwm27rLlW+lC/sLF661IsdAZdVYhb4hSTF8oRLAlgBsRAnX4YiOveaMTB3pUq6Lz3H6A4
/7rQw9M0swGwmTRx18L9xTecGwWaKIABLtAh8aM2S/bpemI/VOBeki3JUeBeQLU+E3WOgAsz63Zt
Zj2YETT8xKhqUOl1YHsdYnNO/bsKuiwC8guf5PngXX8kg0og0XYI9nj9I9WOurHqmWTNiYCnSQTB
NuTw9MJEc/7YbUkhbYKFoahGfv76KhxH0zoaMBcRSpgTnpRnh7o2F0+H6XPhUufbIZwvknqXdXjt
yp4MpjLuzQwrQobyaClSD7GA9WmyEdbMMHdWP5olQnew50tV7Bu3SGOKWzRssvZU5+S6gYOqFjYV
cgucUwEmzRCLqiW6PV7+awvF6yMvv71iqC93ctCH6zm1yl2F9c/jTFbl0KUsyl8qkoGPAuDUhdd8
/utow5jUWfDPqBNOn0rodFMFrxkJn7T7J0UNy9tepaMUhcqlZt15GeSwKWM80YHkBVgn73paYgQv
ZUqT1moGhOhavq279gOLbnMnZWpvBsRZgHFV/dIXdz6WnbViZyVjllQ5NXk9ypIKEUJd0S+Bd9s+
Q1UAjtMsgDTe/7DXG3hdbVHdaeRwqiQyyjOoZ2UERmmngJs0ThOviAZErd1zqIeM2iYApqsQyQyj
PR4UDiE3ToYC7P0f8MZ9suGnXIYEr7ILXv/5i4klbRfhyFwkLrW04ztln/iEZ4VP71/ljSFDOQlv
Z92I2EfL2MurMFE2SO66hFNdbXjs5uED7dkcWzzrzftXeut+HNwoAiMPK7V5MlHOJGjHozKgZlSd
YBvgyP5hqU718f2rvLHPpH0FcpYmIo0faZ0Mjx4CU9xb3FBDzw0MSmdD2J+DBN6sE/pmS2KHpWk4
f6FjepM5/uyMFjIt2l2CvwNE8cncoSbsEu/9H/bWeGJErRswUKpsHk5epxg5gUea4tZTbdy06IHd
IuW8fmlJSuMgGxCKNINiSwRm7RpOXV+4/tnj55EwYFZTkAWq5HRuYHJsgt7Qgs0a+f0cKQ7gHvIf
Lnw154+f0pr6iC7E2kmm4Dy5TZjtLQty5Kpo9DAYd1G0S8YABXqRcWZNOL29dxIbCahAfO3n0fJd
h662S9GZ+0rcd36jZNYz0QXiXw/g/1HV/7XuY/6z09QtszL/EbPS/R+tev03/g2rNv97Pd4UzDFA
UzRKmf+1mgKrBiorGbUWTFk6ZPyjf6ymwvhvm78hyJJjEfzXoeg/VlOFjDK+v3UIsEAC8aVpeOIt
fc9rejJBGQZ1C6G4qiVYZNhxn3w3SAYqSwHbv40zZzdr20YLvQ5nyYtH8vCvef2lc/OkiluvsvYB
kR+wH6MVeFIgMaWPmY2ybQv7eEtj+gak3E5E0102iMe/vBQ9Y+DUMFjW1uqZ0CGAt9GrqRFvV1RJ
FSHzytCMJPsSBub7Vzr55PGfvr7SetMvVhBzJENjabjSoD2O+lM2Pb//55/6crmAoOaFD7I2Qhze
0OsL2CSWdOT5plu9TKL6M14sU267ohzLz3aq5PUdy3hJGgXxafWfvLIn88lsDac6pGjFpk8VhwEI
kS1E0+016azdsC+nHkIatn99+JQjyNKgSTFvPbz/w8/GFJ5knNVsUWkFqeZpz0GdSqUy5jzZxsPz
nD+AtcQGcfP+Nc4fPgNWo25gH8yJh3lSIGUTJ3gDQOFtT0bcZFzBwLowZk/7euvj54s1OShjW0rD
9+QS6yonpwW+S2B0vwjJ8TWRbIBiXo3B8Ey7e7NKJ2sdPGRxYQyfLGb/XJmt1XplPOfrzb8YWWpj
WuGgrmSZ2/Bxvg0euqv4Ydpd6kCdbq7+uQ5KEiYgIgpPP0ti3wqy7Eny0TbfUG7dQCx1R3fwMFT4
yy786OwwB19awiQ//kXl96+Lct7NVEC3mqHy+uYKxwpA6AAF03fZobwz9t0eL+FVcmfulcOlc46j
pOP0auzIOPXWHB0l0snMg2Acf6SlkQnmmjv9Srkv75qD7k6b351Pepk/+ItLuOAGAMYm8rMLN3vc
+Z1fHjcvWzMqwFOPNb1hK5DQQ7fRwbyqudnpOjiYBzak+2Gv+BQJj8Yj7jBOYoYNAYY4AX8nv5Vf
2oN9Z95ZB+dAr9xTrwlyO7z/AZ0eaBzfA0dP//5ppzP/WIXquLQ8mSn0o8gPGd/tvoMNmrm4/4A7
5yi12etVm/zJwhlwqeOjrUvL2bNhnhYc0urnCgurwOqiEdCyJadlr20dT9naV9Id9yhP75Qvypf4
ursPSLiCqPYQ3Otbea0cVG+8KT9irrnS9xhJLnzz57MKpfo6bRmcAhrsgV+PTQQPleUkfbTFRVRE
t7RAmscEeth0/f7DP78Oa6CgLKAhu0oxTr6BEuFbJM2UGZJ44cybMwn7hPkOwf/7FzqfipmIOO2n
Vqc/QrrF6xsaW1B641hzoVD/acJedwe+FQi5BIG+f6WzJZ6+k01Cg8VZ7VHe8/pKFAAK6RCz4oe1
suN4x5fOVRGnrlZcWuGPHc5XA2e9FIUwygFKF+IvXl8qEnkbYCZWfGOTPs533b3yo3syrpv79Mrx
7fv0ofDr++WZHJfim/rDvnCjpzU4Kg4Q8EgpVwoI7e7TnVZFGaXIMVP8blsdmkNwRVqQB7jpILfV
Xe5V7q/3n+zpYAHmLvmPjooBFAzghNe3i0l6Web1Oymwb8NYw/fovX+F03fHFTgg0OAYcoSEOmud
sl+sN1EfyaKP5ng7uxyjPmT78kIf9OwW6IyvUiq64yrn3KePLOTUtrbQBfvhlME1NRZno3fj30VB
8F7oe67LJWPdZEo5lZqQgtVw0kVC7qws4Var6+g6teGBvf+wTu+FnhhvnpKZ4oDTvqPq5MXDwqc1
MjhTTOy1Ut0mlggewzwrd395FQQPq2AVlYXOCD/VSDnZ2A7dXOY+yX1iM1bEGwFMDC68+LN74SqS
nQadXO6K5uXrF1/VpIOB+Mz9CctL6TUt37crO1W9NDuczkOs85z/cjBBH4SKylp/yIuH1o2OEway
4XYGTJJofjlJwFvqxrn6T2bSf8TZvHVPGMopDoXKiD7VVBBF25XovEgLlkb9jJG6AoNMOPD772cV
aPCbX05DpkFniI8dgAoZKrSoX9+TlQKeyxyg7gFm4TstBM8Q3Ztt0c12jEexakgMRemP0bvSGfUG
mOQWN7ECEhNM+fgxW8IU5CZmBnULwhvgbxZG7eA2jkbMMuhD8w8mN+2eQlgcjCLr1F04tOIHKWsW
7ts5VB8SU6tK/PphbnuzHVVbegYLCV26AZhKryU0t6zUsUV0vbQxTkT02DbRPBgfzSYSkPYbW+zD
fBmza/C1TudhzTAwnXFenFPq9m2AzyRWl2sr11SJNDAJF09mak3uc02Hx81TzpGfNDOkm7aJBAxp
N9EiLF2YaCILvXA+9fyQdPiA7w0m2JLUCUZXs592Apru/dLH40c7XZGVle3g1o0mnZ84DU32ve7D
RgVDkDH20yBoH80+NG5rvIatj7OQEIqhgl/nmT09kR0Pk4jO2MyCezrx8A94e0TbZdogKg9QF/nV
hloNv7SwQoTnqKN1Z1b9UID60IFfWkVsfsD4DnlnSRY13xoRoAaMMEN5B71Wx7XCbvNzUGvNajoO
tQ5/hFrHm7jpqnEbTw00x2gxTcsVIAyZpa14LHBNjukN2CLjwa5s9FLR3C3Yffni4RToUiGLOK+L
6mrOKq5GpG/YkZCi4vw0K7MQG9MZq2+1Nuex3IvZgrNJHpH1RyIBxxUIq6Tc9Fa/kt2SFo916CQg
MTjAVmY3TZAWsmYowUO6dEHnR8Q/xvEByroTJpy9VvX3RM5YoQsoxrFvwTnG1SG1ytmIZZ5uQdjZ
5HDXTtfioRsS7NwgRi2MiYmjeE4zTF8jXIfKJpnUrPHAX1Io2glI+1Dry4m0bs4KMZsqeuaB4utm
cp+LGfp0njfPYYWWdyNRzyw3w0xTfw0trOK9ZU6B7RvjgHE1KhiBmxpe8NYQpdyRu4Tz06YBpm8y
ffXNjE5BUoNCJs9nSxTFJ0I/sl/Szo3vVqlalYdhM9dcAHbs3CxmuP2oxeKJb3ox9o2pJcLHMJJ/
z00c1QRjW/bPPsZIjTvKGv4wtpbaW4pAFxugyHO8ydMOz1orW5VYV2Ch1gHep51tQ01TDC+ZMgdf
OcNp9mYLe7HXj2r9leS5ieGN14Sc68hu7ecaURAE7M7IMWRXZJLuZQ0824UoACVAnQPgiJEcnGto
gDO2fXNQexe/VUPi8FCAOEADQpDziKViB762iQ5TyIZ8QxSF+rNN8jj01TpTnlStw7PTQuZQiD62
DMDP0HCAXi/4H/AJk8PpdmAHsh3+9rQiQGNO5QYrvSDnNbHVr2B3SfNSrMl6lmM8fK3g8YZkl+qq
ryh5Org5fvwdLI7+zrZmCMMtj/7GyI2kx8Hbdc+9JgeCs4tB8BxNoJT1mpqzq/Wku26BjGD/Z1X6
LSeooe5otdYd4G5cdZritLhHyTWcnqKpV0LTgxVkRIc6kpjNkzlO/qQU16ovU30MPMYbayPYn2H2
yFrNG9/oAVN4IHNhGjYx/kiMr8Rueg5G6MoLckKpIWE/GYVQPsh2GHNviDtyU4ZSMX5znkNcakV+
QLO3nc7UMC61cecNFDcFhguZTYSgxy3G5yaX6oZ1VNzJllxN1ymcYs0SbMcIzyt2vU3EqRGRsapV
AKTPGka6Qie8QQxF2rNvc9wS7mbSX6XXJYgHsFUPEYBccjwVH9h90h8scjN2pJ+kwutknM1gwZz4
W7PETuo7urLkd6GV5k8ZX1QKJr+eF9cem55AxKHumEwJumxce6iABeF5gCKcgPL5Hva9bhCtrmfa
db/yOvZ6vRJToyqyf490zPnUkrbpvQS3QgKWuumhSmpEh23xMCyfnbaCEqLMDtBX1PzVDUZlKTiN
tTOubONbJoF0CMbbcQji1IeCUkV3fWiLATlgD0Czt7Uq2MAqjVtuXZK5AzjLcLWxj/+QVRGZPl86
OPW+E2F60IvBDr3EBlbBPAm9gYALmN2beVDb39WMjZIogAWKigHw5CGLEBriEtX5IknTjE2gV3Pw
CytwTO4Fy2ODGHs0bM/EkSsBA9hMrUVMbMWGGCeoNslk9cxPRG8ijmuxFbt0Y2uEmrlTfkVO3Gmb
SBPTQHh7iFkVPTusgCGT1jUTysDAqPJO5+/bqSCjj1XCGb6GiAhLP8ltZFqRkRADSjyMCdGLzPIv
ZcdR5iYYw/JX0APmYVlDM3e1MkYXF9Kmau3XU39oomOmfyhpe31cnAHczcI281eCD/Ia5gxEDCVh
RHHYoSFuB60/3g82EFm3ksSFLlW6VLuRLTAh68GMvVfEuIg3HL/FH+tBraFAN5qme7bWjulGw374
nSN46/dswTXl0lFvUc6EE35qEmJ6UArTvCvxOOGD7I3yB1Qs29xU6lqWtGIGqK9148zsZVbzGqra
CuFnJZ/ufioAmUSuZg7K184SS7CpCHTStpFTFd+UEsf7Bl0xniNGXPKl0xtmXhU/tYmhtEm+DVPJ
/FPXC5UVd1L9xpla8TBGtVv2XaaXE/RiQgZ8gyLxjzlIILHWqDfSbWm1hq6uLt3XBpJSTxg7lmsU
E7L/lElYUW5ua4vuGYlonpLVa+WbOLyfAsgXKogL8MhYhZnnLKrF75jg14/DajF+w9CL51+JOgEC
B44AQwjcVVZUd008TPaO1Zeopp5u0PcGuQTgdT6pQ98kveEysRqfM/A7PTSZLiI/PJ8d12qc5XG2
wgIFzijMX0UXjT9jYwSHYqRdU4BMMILHkng9xncwWh9jE3aQGmp2vI1FanRQfONC7pegGYjUimI6
yje1E/XfBk4l6w9Fr1p/FvoOkd9qJtTxDNpLv4NwJMSmJF+23S3MFZpfjpp+w6EZ9aBscMPiTEYZ
4Ks0L56dzq6WHSHZxpe079h0q4SVE/7cmKQeoSPA8qeFiw1XuLWmh2yAO4f/QK9/hjMRQoQ6IjDy
jEmTf2p4WYzFpnQA/I2BAVaZ07SbXhiJsyF8hC4vISlMcbXmdNcZF75msA+xh+SjbjbDUjnadgxT
fFwGJo8/gV015jbqi8AvkX7MZNJTDKkrEMSfEUd+QvHbi4d4Xok6+2AeiVTp6liZn+mVa3OC5iRX
rwo1UX4uuehK2DtaN4ycKWbOuFOkufT41WCKfGUfVZl3UVBX4+1QqHZ1p+VhkH4Yut7s9m3UyXGX
gobQNlCWxi9RTMvfx4vO8QSblWLe1Y0NWylJ+fbcJENWSQ56AmYojVMr/mArDVUjRnBV5ThDzABO
8iDNPamF0U9axfbvaVpYk8KpjMROqfNU/9RZRVC5uaWrX3V+bngoBIHbt1rNwTdq4AnQkzs7YUZo
hWwl777vgnq6ibHIOYabs1zfLDSuKMmzJB8c3xpikFweZukU+rewA/DRqRnPPwY5OZq/dP0CiSrU
P2m066tdyhZn2Ahwj8ptkjDT7p1uDBqXqdsQIdAN1nlOju1O0sSJlT7eqUkmus+dAU3AlbEetCuo
pRFfUrsnCs3MlizcEe6Rh/cYErVxr+igADbU+FAbmt4wl60xgcW7Mp2SuVzMtjle6W3dFDurCqB5
RXrgZMyqgfOxs/sl/lKExfxF0Whc7KCSW8vVVCjqT2dOYhJOoACOezMY9BDykNEMpAVFePp3yRKq
8aHmaCja9vkiShAKIIg/0FUbrDtZpLXjk0HJLKKCYyDLGcxJ5kEkEPojGR+gB8lDW7H6Tq63v2VI
Qv2uaahzropABtlVIhYRAyxmcSaba8rlrk6Qqz5Z5pyon4elaXWPnDwjBZKYpqlxIC60N7/GZCRQ
Y42Em5I7xKdxi1iG2bfD1NB8d+qxg55IN4N8ABOK2TaThR4+NNkcAVhkHI8+3jZkJQ5ZnUC2xoLc
smSRCpVknqL1KRSz5dPRWsiLwhREBLCFQ/dlZ1URuE0yzwMoY+adr30fZKi1unLuH2vAHtkN9KQS
/ncAz9CFalPqnqkV1lOhNsvj4PT2w9S3WrnLTbX5aeTW0l8ZA/2VD2WijZ+BVzrKjtnAGTed05Sk
9GAiFAhvykH1a2taWPGMLhy/ynHWwz1JSeXoF/mKkgn1QIjHLo2Lb3kpY7GTKBD+iBjK9pW+sD+6
a1VelWfxOtUrKyVLYzs2TSjuB6tJl8OQNyVVtWq3MHjI0YAt4E1gyKgSFRQpbAemfPDIYWFpxEat
/9K0VKmvamyJuPaBE1bjNcF/MazwWIdbEKkDy2w403K5M7UG57mmtAy2jrCW0BejHRn3ZRaL8LpN
IvTXGWxF+Al9HAubVny5ljhqIAhtiZe8D640mdn6p1JXWRqzKhh+6AF4hiHW7E+BMseaF9fm8Ay0
t+6fDBIakRoTQ/WbxIM+2y5O3f5cA/HYc0PVvMpATaU7LUSnCEy9wpCeROFvgjJIN4QDmmnkuJdD
8KkZk/zLTIhI7C1LXN068QJQwShTzgjSZmSnotM++GXP3ZQcSEKL/8h2qRX0x5VRfpEleSKeAbim
uC5zgI4KtZRzmOqyqDbGgmqFvQjqs+sCxiNftOjTZx0Wgu2mI9C5B/pL0XNmZGF5RaZXlh6KvEtg
TqqD/bkulvrzUAXdgCo2IR+uM9Q68HA6kPswGIpU2DzrEwAf8rpobJjgGPfrDJXfg/RmjZUNYahu
3gzsIqAwTjdZzvQBqT8zNDdjdeHe2nSwKPJL8RzlzAiuwh/+lKoha32UGm13q4vJLJ6mtiviB9Vp
CnmVLEvX3gyQvcI1nbx2whsoM+UPXPMwRGUHut7PC7YMHqFpC3x5aZHaBz8v+pCzXyCrwCo5mQe6
kRguLXawTYPRKIpf16Nd0/IZZtYV5FryNi2iWVzHIZvVn9RnqbOfa6ykbjNUQ3czC6N4IHTEJrAt
TE12covZI0Tq56b4CZ3XfDBNmQc76FkEVVqNFH/ou8z1prZhy+x0O4kI5DFR4XhLjxfF11hmO2YC
rcjgPmjo9vJam6Lbsu6Hyo80DJb7jpITrK9JvQK7F+4glKJAjZGuOMnDLMtmucn6SIVOMihgH75a
UVh9nCOoKvshRPy1mflUyaebDbW9IjEiGCHDVJBeMzmbnUu1Dj/RrhBfu5MM0HdC1AHSvx6Ef2s7
zKWgIakrYJ/02qcxSpavSBvll3FAHX6wrUTo9IVmPjAlTJRxD44njMGPpEv2ME+FzhegwfwcjEUH
DEJ0APlR6Wpd5KHPmRcoplw2sCgH9QBmNwJM1NX2z9LR+H7DOg9vZdxrGEyDQsx+X8su2YMLMR6C
RrG+wYYKHs0kCIJrPVJSIMYc1eyWSBk58upTvjywKrZN3A6Y7V3D3v0KqezUQQ3pogf4lVEKHqlY
ruDQkqkUmQUviE0G2+WKZ61v8qylnQdoo/kYDymJBHpdwGxVzbb9Fhat8YSedHkCJkWo8QTDDESe
0wpADck4fK/0avqhrQhHL6JHCbke1+gBf5WeuYvgI/JFUNbP6EfUr1rAu/NbaYBFqYap5v9swUkE
3jt0JqISHhDgpqwlta2qk2Yj7Vk8aFZR254Cg2aNRKqrp7Eu7Q9NGOX3U8FJAQgONf0CvQfwWFtC
JaRBjVeVtITAeqi0pJiIK7DCx6a2rMQrI2X+VWRI0AjdCc3btFep9i1joaVnFaZ5F2dBZ+wGUlYU
+Ei90hJIjH6D8KWmeRiNgbUcvTYnncuk/InDnL2UHWkhQC3QndJDT459nmgi1FWJzXnJIWiQ6/qE
uZAlCCE37ihYQjoz7THshX0UwS98PnDF+MOZWdpjOAzNJv3G6FsiY1I1q/KN2swV4RtmbEm8oWu4
jFKvQTOSqoHCZ82fsYnE/CaOoTT1mk+jL0AR3XZNrSnX/Jp+WKNspmOsDXVP/cc6ht0kx+CbXAY0
HeSah5MMevvTadaQnBww7R/zGJ2jCVK9usqZvtYRyTrOMWRHGY3ufpIFDBbWp/Z30ZDHM/QQPj0s
xDNxFqFpfCg5WXg2jjE+isgh7zTkB1as1EDgfQ1upLrRjxFA5poG1NFxVb1YkBEUp0EdI/YPqNXk
miJUjzqBQvExW6iu0e44MYlDmdYayqamLID1cwwlYsGm+li03vmyIg/pNDtt9s0kA3zduxZioj5p
CDnSj4FHWdiUP9sZ/plL7UX6gg0AYt7ExhqVZJnH2KRjhJI1DcWPbM1Vwo+KihJwLI0SjYiSwF/m
ovgwxyqW8ekYztQcg5rg11FDqz3pRO54DHNySnKdpEX/Ak4PC36tRtbHJNTHj31PWN6G/CDD748R
UdOisUvUupzoqGBNkYqiNWi0tkaKvzL8HsWSXiCVXvIkiC/0M63Wr8wmDLf1MZQqHjiHAvS4hlVl
gTl+tijpAra4SXKf27bztaMD8acKRjKqj5FXdJaJv5KqpQDVnR1fRtvwGI6lrTlZJTuyjwshiPf0
2YIbELQEatUkfH2Tx5gtkhLzqyWcrF/gEDLLR/qkldcE6jDJLIS9fmzsTr0O1/QuZVQJ8oKXuvxS
IpuPiBZt+yUEvvK17Nf4r2lNAnOOoWDyGBAW60Zyw3ae2DCLDjO8Om2NE0scksUE5+d8tIid/zi0
LfjT1hSyaYDoR9QVxYSrLqrzQ+8GPjy+O2B5E1MkWGLSkb7px4AzQTowQXfH4DO9Hq0nrWcTy6pW
9be5EgGn1TOKiY06WGZGQW0TpIYWuT5kU1tQTw8NiShqbX1CE0tUZb8mscVqW0DipZ/hiWNUG+Ai
wNzkvBLhRiJgDppN74h2S9I4uIN7S+CbXlEJw44iB845RsIp9hoPpy2ifgSPV/0IqZ+qDf2OtU2h
JMXvZc2Xs+CgfzHWzDmn1qPf9CmZ4gKOvnCwOHpzk6hL8TPnlLjYkNRCgJ1eCO2QiCEhlnZNuEui
lrA7tZTWo36MwIN2ucbhdSjlvBDys9gax8i85hifVyD6Bvdar7F6xTFir69I25tDwMOutWbwLbQ7
+FaP0XxplYSs5jaoMreBbUt2JpmFPxG1E+pH1ld5a2UGAD8ooCxRyzECcJECk099jAZUUh6On+hO
QYWzhgcqoID55tZMwfEYL5h2gqjBbk0dtEonf16OUYTkrAU/SNEhHsemEO451rIcdmnA+u/nNc1Q
l2tRxnLWA7tLxGhg/nRES/wh/L7pU3mMRbTZpNXrGRlxiXW/frOaTi/PF7ASSI2UJTzyqR9jdVPS
R+Ceg9jIvSypZgjTMK5m1zkGNGrHsMbpGNwYDGuIIyebBDp2x3BHW2c7csvsT2TY+8eQ8uxgdUU6
cbKOoMoBLiBPZN/wKsn6JavLxyLvT+kuSYzDUt/rArSY/mzie5Nzt0U9QO6T7YWO4ypG6/fimobc
nZCFV2Nmpu3HabdnhP3WALpCb7PRgabZt4uSXjg3PT+dRSfNaSk2L4wNSLVfH5rWdjdgR+wyfynr
4MtqP7nTLeWSHfZU0GCx1wS0x2PBy0mLY31qL46bkxYb2Eo19Y0uWz6qYzPc0iaAoEzp59upMf6l
nud4vVUuiBxRBbxwehTc0UChAkr8SiOZqiBfboO68FJKyJt3hbCSfxPtCwrg13fVc+SK1EdP/KJT
0Y5JpdrrBgWlrrTavkL46r0/uE5cQOhNwC9wUyiNOVA/c8sRaZ8Z0PVXdCMzzqTrd+poUlpT0tNf
Vu5BN4UXxvPpcOaSBK5wd6vtCC3/yS0mJKFEPUdrXlnGwZ5kM1rMHWhb0oaLC3d3finGIQJbLAMG
5mnzRPugwHs1TQIbPEVC+dFrwjCakMPLacguvbjTQY8VAo8LmhS5MjMYI69fHNOKOXfcrqeAA4VF
3tim19SC7cv7L+yt6+B/ID9oHZCYWl5fB9N5SeJorHvpqGl7w2LBX/HNFwQw58NCg/uxmiywarJH
PfmEK5IhzAJBkUfvX3tkwrUoqxSZb9MoSr8ROseBhdZP6oWhcX5zkOQ4ZFlZVmjWj7Ksl980zpNg
nOkeFWZJBmSXiUNtVNH2bx8hWjlk49bqrkBdfPII44RFwCJd0IvsZriCRYwCcmz+dr44KtfWKZAg
I044tVVa8uJeDJICSYpIAHUizmGnrUIXSZrpgobodL7gKsgMcbtiQMAsILXXV4k7NjV9V2keOPKJ
M4tAbGM4ARvaxoaXg7V6+Otn5/DU8BJgP5IgOV5fzxhrY6QPqXkCdPa2UZzh0Sqn6ff7VzkffpjS
Vtmfg4SVtW8dJy+e3VKi+qb3CHu9MOV9bFjarjfq9mNQWMrDknIIFNk2Zdv7Vz2fLVaJ6v9Qdx5L
jjPrdn2ivAFvpoShN1Us2xNEVXcVEt7bp9fivVIopIEiNNBA4/Of7iYJZH5m7704KnB5opRz/rfv
0h1WNx5zoJQMH8FnxMxNI6OHZTDWy3/9Vf8vnDT/39LbHmmC/wdPzfrzV/6vlprH/+G/LDWqg6OG
RCCUdwbyK/Rx/8NRo2r/gX+EeBbOdKSZ+iPp8X+w29T/IPLPdGyb+/ORu8MN/d8NNYbzHyYJDI8H
Vzc5hJGI/1/4aTSc5DyA/1MXhqAZNwJKc/4g/h6TP/Z/fUCXOHMEXfsjs7ly7hURvpCh3B1Zi69p
Kbp9w8p8wzSfYOgkqrx2sL+ajMZALO17WyqNlzR6ts+Fm/qt860Y2RP0RpSThZfVBoPEutKRvBjn
tTLLi2m4iLNSVmowYDYWESM207QNMbZ7Vv2eMVKQx918zNtuV0tKkpVEVjNFBFKdue7OgtjuVFZn
1yz+AIv9W03Rzujb3064GNj0g1Lbz2hRwsEIZP4m3Z9qPo7uW78qOzM6xBM5XslJdV5hO1y6VFkw
RBA5XS5QQLdscjeULH/d+pt/HSkoZwVyxCYitLJIilvPAkgBFeewP0+at3ws90s2B84Q6hEjcLPz
bAPN0Hpfc6Zo7Qaf+bQxxd80U15Xa91P7npx3BoIebET7stUEAaomde0/YRzioYdXQazy5VxeSwP
rMbOi+G1VrIFk2MQdzS8MW7d8l1O4CbchEiRi9YfGmX1egdsQGf+iFi89I3SoScFqiK6lzb+wuy1
USOyHu4RDIFcS3dqM4cL0rbSim6TJDpPaiTxK2dp1LtViRnC4do9Vx2DvWz++zjlwZcWm5EiZ5mn
k61AqQY3SqD8bkyS76wN5+wLmJVOf/sgOjHOYkehaQ/8+9NSqjvgo54urkZPkBtZ0f2elid9gmfr
I0vzMp3M7FurvaXEZCOC8erplveHNK05q8ZwGRR4s9KVezlUpzFTIWySzmFG7XOcQ7BRb1FJgq2t
+zlTsdga762Todsxl21HV/UImh94UovPGYMyE5TlKa6coz4qOUnw9IvOGrKBdx8pMWE9Kc+dybe7
ki+szxg/NVBbxqr+qsqPofY2qqTxvKRvSlcgbcyJViI7ZHyvSZPdU2Ri4CdJOGXV1Szaa0dny4W9
mQp0DQtB9uve7UEf9+URYgAz8a66WssZ3tBvas+XjmVf2QJF6CGGAp4ys08kmT4TLELAi2OCsswo
j4u8t82Ecqj3B/NrGfLXNnZ3YNwB0RW+qYy3DmrDpnJI4xpImEIL0CXsMv5JdQ0NNX/vteEeJSXZ
kIw8V6aZenshXTMwEvOpI82ZRIY9a2eEZ9N5qVgv5uYnM3qegw933aGB8qOe+6TAlFK9sQs+jiW1
b3l44A4wiB/ZrpKJ75LbqRi3xRp3ThY9RWPxK2OTn4WMVM+YVJXne/BXzbwM69h/2VrLlK86yP/8
NfqwZL6+Scj1ngWZ2WQjHJwl/ZQiencRq7A/0387V/lB5spqyWHZy6ZrQyEZyDU9IlIMhhbpTVzc
UI4Fyuw8IclqwoJ9DXkgShkS1IZFJEbqhqA1bjL7KhYdJdnq7GVFlOsSL2xUHOSIs8yvs83kQh3b
V/ANHmn1Z0XJdwoz+7L8XOsgMRESZLdsSnYNqk9OkHvS/1WjhSzKYkV3tTJDlt+q01wkExdtwgAm
2eduspzYu4TBk6dExnrNUbI+c4hOvmovJ9SBBE9LxClO9ZCdaUctt5s7Q+NTYijGnjPd2DbL6wDr
YTWYPTSx/cGurdmMlXHPGM3aa5IERt9R7IL52ChRd1/ARxSkQj8VXXlNZ4uFQj4NoRXX6y5itBVU
8LrDVfJO2gNUuSlL/rBtP0InC4YqujqozTYiOzmVsbyYhfLOQvaWpekxtc2LWnZeZBwRvxG3PyY/
vRTPK4omNpHWTxuhBCLO3SHOIpU7F7ZUgMUyPbRGMfuFOd/IRROfeu8iK7UYw3mLqQ1M2RHXjm3a
hBZpffbCa4Qk4kScQntJmmYGNATnD7nyyTajZhf1y8RUbSn7CwHqyTlhErmBLR04iW5tFF2Me80B
YafU+isYl2KfRgrmpt617qI1B99uZ8mJrZwj4EIf/UBUDS1X8vafkllzkfUTD0bKBj1OTqSJz8fY
cE0/7oxqZ+UdUZ1O3QQ5MkBocNC0msWKuAfTjHCo9Yw4Bjxyy48Gqk0MchvraBlU7a+pTMBRUjSX
Q6Jk99gBANIO2D9jWVd7le0vMez/6j6+q0Ls9EZU4aI9QyzRT5R0sc8acAhajqobsCpel9G1ykur
G32oy378xtsNVTA3FnVPBgMyawL+OGi18mJPDlG269hciRoC1ma9CHOu93PKaLJcBkgf8a/+uPBi
7Y+BloMeQ/PdSS8OWd3P29xhGIMoFm0Msrg5y/ZoOIzAGtbCl0v22c9SCWXqICBkJZDHrMIV/RTP
9bCHcXRPsqU8G3aa/e0VRLm1mNJDlK3OpipMx2vSufYXCBusgFw0dUmublm3WCHfO4WApX0X6Pwg
kqg8sChDQ1F1N9MQY4DyPPIMMsMCE00bcfKPP43J4X/ORa9lqX3pBNhuTYixaE3lrmicl0nXrqbi
TJ5emc1pUCgN7DeShlxk2jBM2hQNFUz1by2t0YbFM8F4IEE8pXOWXWatxm5Qh4Y1yHmZtwocrmT9
jfsE4LtoFS+32ve1LP+NVvxE9IkSSKfgCNDys7qkrzo7qi5ezrJQn1Zhh7pe7nrQ4pgPmNRylUTr
39nO/lRYEGCHbVu+9iTJt3iotpYzQFkKI+M0zyhOERu4lXlIOnPrZggGWSMzR/SZsXpTJw9r4SSb
qh22OSLFZmnOlYkBaS6uMYvifLo2nbkrSzKg6hpmtRVAoSNUn1KtM9SAbR9x+iraMJZ1Je8LoupD
nZf2JySA8bg+cNueK3n+UQ2o11yIAe3hlK6QJpUOAVXrKt6qGNGexGtnm8XaHLblOPu9rIS+6Sc4
2kHfoGRHFYIF2li7mnz6bjR3sW2Tc5lUSeqZreqiV9DtI/Wx9Z0JSkbkDNVxbNElyhjLQVWv8gmi
K1ei1Ko87MZC+DiOla0V526oFca8GcfexD2oseJauZBKt1mPI+ySZ1W66XaYUFsPMlNPY1ulf5Zk
bZ6rqqsCiU3HgAO7RnejnCrgnRYACCiOiKDKZh6vzPayfVObyi7N5+adoSTbVzQuGaP6BMyOKMtd
rdTLC+JOFZicOTD07M3fQiVxsOqn/slVxJcJBQo2DbDyi9PbzWaOKwqZolHEJS1kFg5OmbwoaLX3
Oh99M0rFRl9JdZKOxPvnql3vYHQ1QSVQjTLP7Tn5aAStaTbZ+0zFoU3Q/UC81JeQ84PJi17ruxme
4mF0kw+t62YjVHvFfFdzDQnuqEqfEMn0BrcRaahbdPrAGW2zW6+d6NUaB3dviHLlR31E77UR9Qms
Og/bmziWGeDPFa39u44G7KPQu/yg6xPWgqJYqRHrxf5aR0ph0ajx43Dqhu1kF8MZcVP60bq5s59V
c0YgOhUupSW+g38r8tbdPAI+ELL/A2hW4UDUhW+LwThrlfOcuObWnB/+gjjxW8sJmxa9mCIOTTw+
6GRzseWbBLgWizM6FQCU8xviJX9apos2VwaPEjShIwV75zfsqxFwC6ibWfRHN6Ywx0i+0bPylCjq
yZXcgIuT75WhenHYS+r5CjoUNLExczxVL9yrB71zAgXQmT+32ATMOP0UA4pFS6jhnNh10CgVw/u0
u2kguryGNEEbWDyIO0UnnyM651p1rlW5d7svnsHKyzO8aK4Vv1Uga+oiunYkQ1P5Kd2+qqQ8kN/r
bjJtZAsBKhfVu/GO0FQLhlHjy7dbJHTOtztbI/cA2m1rSZJDuhj1i6Y1ykadV3ZrOdJO5hnuBi0T
RXCqaiHkkdav0/Z1zVf3GTUXUg+Ukl6fW4fCdv0hseMwivLq2rQgfOuMB//BF9wodlQHcy0OsY0r
tnafF/VPlSCdZvGGtHkbKWTm9nNgw7xzpeFNhgjquD8xs8HPQ0EJA3cziHk7Q/VxVPO3XJKggSQK
QBMii/SVNj036nutNs0/Vx3/wch9AAH70pe50oZ5wqOvmoqYeMsSJDIWXwDNwJQdlXUY/Rlcl0/E
++AP1KPcG6I4ln18IDflEotuQFM53GpJJn1im842h40EkUtua9H6ZoejvkstSIVR2c1BPhbQsfLW
LkNuC/ucjWa2RXKU7MxE19+VliOik5YFpDLrrNAoFMgOfYmkpsubq9STkWVOnsC4i51jN2i8FFDD
ilAj+D+slNzYATqUBxaF5esshBuwVZC3nKx3rwfb+65jKdwiTWu3bFQTsZnX2X1vyCW+WRgzXlNr
ye+2OWg7Uqf6cGijPvGc3DXfNXYPZzk26TkvhXsvc9TOTZUbAIsc1aKvmZq9qiTF+1Qv7csjB/Vr
tvP+e6TeOPQo3A+KJVUEw43av7qjPVyHrEwP7FRZd8cZcNSRddnWKNsRgYFbuBd3svqP3tSiewY6
7VkdEi4m5IbUuyDOipdBX/Q/q2XIzH/4hcvNrKGPYv8774YUbKWmlfYLajEtdMpsvmRmrRxRI9KL
2Tyoll2o9wjTo09UvGCbFS/7orWbS5QlJjnqLJRwZiAIUnw8ThZy4XU9gv+lfXPMtnzvM+5N1VwW
b1Ra406YrfyA4tW2vg4a+R1BUa+Fxjpr8B3zec+u3AicApy2MNP92osElwtmK7KhWu15VgHj0dAy
vtfKJeOrGbmonc718IfItzw1jKCxyvjmaqP8HQwIL5suNthGR9U68GjhqdiuZgMAO9LUcMVEhdxU
1MuRGCPuCDdzDt08RpgnyoD4cj1Ip/IkeWoTd96rj9yqbt2w6up8kBITblbrpRDtjXsXJxPYUC8y
yQIajLtSSPqYLPJzlnA7dcYERMnJnrFc1X9uMVob/WFdyXTUEHNa/CxD0l/GPN0nUTEGJZ16gGJ2
AxcLW7ybfVSRliMNkeGEhDjVOcPtLHlKzQ7/nTNRhmWfKAVNenTtoy2KS202Je+6Er+w1mbHbSL3
H8sWdrCtTeTur+MRgcamkL8r0xLCsjbjoLwPMtqjBQ0mA5E//pgRYcd6cBSC1vpcRynb4IKbEHYV
OX58LQ9HYFEYi5KNXhc+Xemjj3xy7IzsrnUaUdIOrk/6lbW+puaKlJmxAxMlB25eNcgXJemZEuhV
5VOx7hW72pltC1V3UpGt92p91uqfXruuFZWXiYIPSTJddo3XLrNMCNYEioqJkYbdwAt0fNc9Jk2o
a03OO4Qsp1OQvqhlmBb2Tz0n+WtZiHM3T21gP5Lp3SIydqqGuH3R6K+ytL7SWe35Kv8J7MYEk0XY
2rs+zOL5iy3PjUOOM59UQj7tP5CtgVJ/RAIkIlsZP43GySshzmz65tGkpVBcnTwzt/Ce+eeTbctF
Jd76uAu6oqExdevj0K7DUcksNUSksO0iyw1aJ55ZlyMwzQrmhSa+LQXrjeGcdAxnafrZWOo1zuq/
QrqTj2QS2rbIFi/HXeQXZWVsuYWAUeVlFrRVMYRSMk1plppg4qpo4I6RrlloVfeEdzPdNJ3D0VIg
oehesmo+RQNisCyr3tq48d3a+SKlHbdYWSZbVcnOY7ZzB/s+9AKHX7ae1VbZSJJWZeqe4+iRMFD0
xM+nAK/rqDODTq+Zu7gL9HTlNLggJTizJ0InuqORjOtGRfQflK4GkgISZG7Kk8JAKAAPmH7Fa8pD
aDXV+1rNv+rUm+H6aESVNk8D3DuXrDcOLiR2hhpfOZjWkxFbp6ETJRM0Vb0OOM/O86TPV/Ih7e1U
1b4ml2MFjHNIIAI9LkDFKrlkbPds8RxgFby7bV296dMK+S1nlDuJfuJrAGE1j8jXFFmD9cpn8yQY
Pd1Reo1eDGvA67v+gnR4ayXxE5pOXvNRe0O7qAXN6l50DbvepixWhdFMh/HHKMNiBL5Yxa9ZhZUO
F491tAjyRuwk991ahU7EU9rK+abmhflSMGdMHF2EeHZXkFHS3lZVY4dataTbtETDQl3vPAkJaW+K
b9qKZiiJ37gTz6KLeeWdLxf5yY50So7ClLsxihPiXKH4qUbizXWpBKaobk0EiofwECgUWbJFlz54
FtT0YDGco0sF1JTz8ofLSqXWT4KRkdBpyFTGqJoCiFxZ2tuYqPWV0uCs9t0RV6zu47PVfWdKnzJX
2EQ4xj/qKLNgtNa/QFm1jaXGzn3OV177rHpijsYh2YKqjmGWPFkZujOZV8OD1zk6YZet2qE2a/O0
QFy/VkJLdp1Kkk0yYRyC/UfCMFnKXFy33MIHkdTWmz5k22lxel+z6/rGxbMtG8XdqatjXrHsyk3J
GWybKYbr4u6YUIpH/d9Yr/95K/GLIOUDIQojkaTazC/T5tW052yHylxu0FjgKsM2gItvaN50609i
MIuOZ0W/ymEPzd23tadR5kGufAnmcXenMh8Nj9McVIiXGzox475oS7Z1+nV8KSM4dKszD9e01AXM
yWzfRtg3TDksDxD75+A0FIpJ+4bbD28p0hR9KCFF6xM7+dytvbpZJJ90rtEHwe10I/7HQZPZUdaR
XyrXUTPnQyqqBnAuTZc9BhqevLJtAsWqDLIQeSGwl7uUvEtOocJ0dmj2mRvtFVWcJzQ/IzsLQqcw
a7xSBGve2Go7gAaILswe6hsNMvPXd9bV3Vl2EvlTYeNuBL/1AILihjJ2WaoS72IgNtbo/vVi14LB
nGuLjcVH1qDsMZvKPJYVAtwoGYwdrkzJBIGyq+q7Do5kYYKPWbgH0/pXisbHFNYEoLYlq5I1DS2N
RECm3cI8KBm7ici0lbDri79abB+zpjwxstP3CAU/Wtz0x3Gw2kOWTfuiiOtdqhT2BhUQCuIChxJb
C+Ljh079cZS8307acML7gMOv4C3Ru+YwJnkfqMuC/UPnu2y/XTVK2epEcwS0fjpNDg95EtkHFjVt
WDjG6OugRg6F2v0dCO97SSPrR2ISHWPjMDBKnmQpQiiu3EixO4H+G7gkkX6o/pwV3XfjmF9Z3bhe
5o76C+7yFx6D24AQzK/1+IfqRzvVbn/QJ8s8EjtwjMe08JSYUbC7oAcqdcDL4xzB8c4U2HrASAcx
7bHHl5620lBWhX7O0vlG13C14vhdDDB/C6PYmiv+8SbVDkWc4FRtqAXyAkBxiuGmsGBqIaigjWd2
xuRz2JDyw1FlBkWRHrJucjd6epbDwS52dvZSZue+bq+0rT7ipjBabIu738pDu+k5F3GS2AKYcltp
fkE3zAwxxNV1NhR5HQ31aRAPk36bBX27Coob96rb1sMGOM+hm/8IZwN7bwL5XQmkEECvYF3udKW/
zX16N/si3pvDdFUBUbZTtXiGtlyG7GHoVf5FVsJJnyTQFZMezyz/wdUeEJ5nVl8QwoLFI9cXGMd/
lFb5pdTe2cIpH9DPUCzO3W3SE23VtY+Gf6WR6CenM9xNUhV1oMXmdF1EfGwXOjrkBu99jFDWwTNZ
lJdC5E8uMQCMDr1kdQ9CX3Zlj3V5dbutRYb/5Hauz9efeOTxYyhbnkZHudbceZPy2ti8mCWc9mLa
FlmHqCuPg6Lt7vysGwqlwotGiqQucm/LY+mIZc4fVd64os2uRrUeB2zTNr9mHDMgK1duDTuS/zQZ
n9WSLpigGgbCebWPTffd5trEZcHks1V8J74h8uUqF++DmQCOXNLriDQULykv/5BW6zVBIryZ9Cry
s8E298xYPvDUPlUjn2We3X05sJWKt0RR1PxbxbYw3U84wrgIE39CRS/64d8ouZ8bxW/NMLcurgtV
wpIPHiPJEI1nNTLE3BbUA++9+plr6IEL63uSEXp3JbDqKVjLADrVy9KerVKcjXk4sBr2HEXshtG+
Jkl0rCKn4SpOU0rAxCtQEQUts7c7TOh+a1Qa7vymYRxnrTwCynp32fG+NN1s3msb16AAy/eiV1OK
996Mo3HDAKs60iwfDKIPadWIBcV8LQ6LYU4+WpunlP6DibXR+VrTC9IXxB6Ee7xrVOfHLTkaVda3
m1Jbcz+v0PynxCNvsDx6VlaonmagO61Th8BTmqB6KMmFLnC6j8M1S1oqKgXDIBDwjt5HPGVDexB5
/NSmJKQ6xlWKPDu0stiSKw+RGmMleZQSn4GYQvA775BEr0ub7dUYInOdz3bAOM/exAyWvLQjQQBH
/7FgpviaVs0v6jj8GTZ9Z7ryF4jJvducgH5S9Qy9ytzYCt2oj0LrdymxENW4PheatnHoVJ5GXDtP
skd0vHEFn6lOKKY0V5xq2YVEL1zXRkPlicw7Wbf98he/4lUxn8sq2g0F1vQCUxOF9MXJqxBL4xYi
M9HFmLh7l37uXweCnbJ+1zsZJwtH1z5J07Acxi0hMmHC+K2JG/bcVuhCYaswOZY1aWPmCSWtZ1fH
njQRabxYWXfFznCKZXNJNOHP2Lhsfaofv5rx6eol6souM0hcybQ30VuIyK2YXmaaIlil68CnQ+MU
JtaLJOUla9+MfCFhMLvgGQvjdp+CWJ5PMFO2RvwXlfRlWEyvoRoQ4Ey5Yjdm/qvVj9uWmOQMp2uW
fFj9HOr9X2mEil5/oCT6ihZxU6aHzED341F6q2QiRCBs25/yTAPk+4V4z6tpN1OO4aYPgX8GPdi9
gqFMbn0WBWAsmMWga1yPGvAAvcuvbSX3GzOJXuqmGtjjM8nLyEry8JMp+9Wh1cb3binPaW7H9zbu
mltZMCCs12bcd+iBtqg6NE9DI/lNSLGxLQeeaDFwDnltB8+ZXT0CvIbRAnvIRHGIb4qMh5qAj7rI
5VzXQ3eI9HLa9qNZAzovjbcy0Wje5o6jPtWYL7qtkQXgAa/QXNVP0+YNNlHrMsjN49/OsOO9knFE
Y5Wo3ge1x+o1KXIO2tSpnxH7W96ap9c8xhCUJVASydJxlgMs+YI/viNJZcxeZop6D1O2r6tYkgbz
o3GjnV1U97QVr3YfUWi7+Sem9KCG1O3bOYcoGNqn7pGpINu3R7T3tlowFOE7jTYFbQIxLVgO0Csz
q44ORGk1fhblf7XUurG8eyPrfK9J+Tthseo7VMo9/IceOwoly3PvOAc3Ys5bz+bVtZntKpF+Rd7F
pInYpaB+hOtEH5zyCdaNgRkxKib6l9FkLWhH07xpFN6WSaIhlQdDq6aN0PunZZofy9Li1k79bnX1
S5wb18a0/wjNfNYncUj1HnRvu03NqWVGMGX8lKvYxRkJPxDXqAvj+6ykh0LvPwxuVxI4Hu42Q5q7
Ohch89Jp4xry3pDXUCgAfwVT6krXvWlm/ziwtlGzc0TKDlPC4dvMfgkcEJ5Cce/RpaIlYeSrZzNR
LIP920vmWdinULvouOXJ/CGki4yImeI0H82NFPJi6MOT0yPaitZoq89oFd0s3dRx/TNE8ltXKspr
Kzm0uF5gxIkdiSM9YvF5Vwp1qxtNaK/xwbVYAxFezmY7PqaR+0ZheNFVkVIhJLdZgUoslwsqTZIh
TAxQRXEiEekUV7rD29fGzAgeZ7Ja+Bb4dhSNy4awEKJZGz4ogNKPerW3jhwP2AoeC0ZyEUoSIKs6
39YmLUvU/1nq4poSoskgUd4VaQlyEBz2lNEzaTqekmt/SmPZG/1w7cs0jJlVRLL+1QyhhLHmvjzo
4VPXMOy1g1bRFN8Ymq1TOvrOXsol7IsZO3equTimDa7r3LjMVIp9od/GottbYKw9mskvVRaE0Fji
jwrjiTGj+pviTPfK1DmwBUdO7ww3OavXyJ0vmhJfBTktVtd/aKK7lmMbCnt5tt1vdyB6WLmwPiTQ
qM8C+JgJDYxLFoHp9fQ+mTLu8jT5IayjUeHpqryTyhh7GvZyoZ6hspEswIil0PYpw7VZzZ+X4e7Y
+4XMJKcsnmY8ORke3N566AHMmLWZ2Xo0qbRtUbaP3fnYLHYWyAkv+iyJzEnL5Gjj8g8aNbqmSUUn
pDK1WteKtRKdLRNlilul7+awbuxtarst8Cc6dzcnmTvN0eUU1j+CWU7IQO7mkARixcJAaAcJq0zr
+k5nQZMucECYm2N4Tz017j/yejnktvEvbntc7OozqzbcjM6ZGceBdnXZ6At7TvrLTWVBX4rHwt7q
zYIQstoutbkd3M5hN9SqPtki2vZBzNgkYqx55NhIUobBearIU3CUf0Y6bIiefW3q4juyC1iq48+Q
N/+EiLbKEMU+dnPpaUP7t3fSJ2FCludufXZMqu3R2ic1LlotPrlpx1oq9+YhZcP3q5CbEBj2T5c5
r+2cXUgAeUy8Cu3S5s0J/9FVTqvycNiiaHALz604RwcQZZVkBFnNeKrrNP+gyN0rTfuFL/Rj6iJ9
S+d4nCf1bRmb35LF7kZjgMf4W7wovNoqA6jtuvysZgf5veKUjDXHGxzri/ExqR+JMQSJbG7cxQd8
hzfHIaYHCPZDpWHjfWHJP/lGIRc+YrZuHH5RsoNOaVlcGdnZELPBOJPDdRIFEib42RAf1OU3Gdhj
tVSq/eQMPploCOS6mnSk+NR2NQR3JmabTusXVhtJAUKHCV61iL1DzsrGQinDozwf8BkS/WowuUWg
ooa15V6J6lNOEWJqj++oeO2s3Ks08b32Pcoo+TIIorOTkT9xTGWAP1QeE7nw9dVsyWINJ31qq8eS
xYPXNnHl9W3NvJt3letBbGs0PtvWGg2PXNpfgjXuizEwnE415nbFFpHrn94afMc4lTUrmKXli5Zp
4ttj+6ds55NBnyDD2iDHy6iRaFjmm9snPktTkylHNwbLKJLNUsov0aav5mzIYzm7mp9pufmtC6JY
ypYzVf2aJvqsoq4/tSQ9JQtuz1mLH1up777TPolWI2tI36W96QneBVRFDSfcx0o8pj/lFFG6Vpyi
Gapymuxxhd/4uY7CRZPGSumW5oZfE11Ra+wkcjQQOSGyi7wO3dmVl7l/S2zE171l7VOtPsRru2sa
gqryvN4rNa+WqUYvZm8hlhgQxSwqska8nJY+f5hpY12UWbN9Nrr3tV7IXCuOBAFd+sR+aTS+Ql0L
Ca4IMfBS9RWW2PaCKifWP6PqCdevz8JuDYUewVke2GcV8hmb0wMYszGk+6SibOzj+T228j/NKvVt
P6X3TmR/R5SHkf2jUzZ0LH0nU2f/YR60fiumbZ3tF7NGvcAWNsvPj9circJcrl6cvg7aELrDc8I8
YAqQti8tfa3CkqNONysTEXJowhmaMmd8oh1Kc1AODrF1El2/cJTgVbqeejUfG/eiZOT81EhLviQN
3uVW4YMiSlUOuIySHzsr110x6OLn4c0PcjmW9xUd5K8uHW4YrQ/VjJuomBJ5SQpzWnwN3wmr16V/
z1BqXRDUFluIsQsKgyE9LqJ39sva6CH2su60UAKdCjOT31EpiWsW9K161Fq0TrMSFlhJd4J83w0R
MNHHZMVfkOPOrZl+2Q27JK0nIpzUBRY9wsYF1Ff1aZRre85TmV1svVD2aje+dSVfoxIxBQ10Ub7Z
dUY8s6YN+kHNCaAahuxfG7c4itEvxCJcVQODmOXLUr2Se/O+OCNiNuuNPCBJuFLZPJqom11iIBYl
55vOsv2lSS3xNLgMPvWvisLCqxN7g1/5nNbZrcHtHg/RTjCA2DFHEls2zEXQgJTfJWN/axL7GSFb
8jxZtY8wGf2UVs6HFs20P+ed3NjEsVWW+pEk/bHS/qZ4/5KRDoTNDCjRqWc/n2bb7OGJZ0eFF//D
Uc4EbMBbOalWHNrsXGLrVtnjjiX5pqGws9UfMbFblGKXDgJUaPNHT/8bdefV20a6Zuu/cjD31agc
gDPnohKzSEpUsG8KSq6cc/36eejds7cl97ZP382gGwYMmSJZ9dUX3netZ70sFiAaknThP1APthAP
LV+FeJj9XqDaF7YCipEWSY05L8+KEezgilLS00udtPOxYrdobFMjxKOY3GBL3GgyTdw5RDgox4+N
FXTX00vNrBKCjWw9dWLblBTIs4RTSZZuw8Qnx64qb8o8P9WGOvhm3HtKJgZPKTpHXynZWAuIHok9
d6elfIyK1VDFuzKez8m1mDQlkIFGwWw3c2txwp2wxjfDXdZb+2AwLTvsrMJdzHjayGCQYE42X5rc
eO4CSsByk74EomA+UBuMfGWx2PlXUepYo+gPxbUTgJItrVJUoeQ/uBhaPCm97loaAGQ1JAUnm4Dz
Z7DSGi06QAL1h0l6XLpm1wKwwH67iucQwXJivVkykyQFFuGLIU2SM0daeEh0ACemsJBMPq4ITQS4
A5pAiGG4xMkEFLOVR7tYJizBVvAG39fuOySveDIOdR/tje49bkWkOiqbJFWDGAfK6ZlFl4dnRA9X
Tk/FUnplgdoVy55Hszy1R6sEL1KzNculVyN5bfCc2RT7DiPp2nbPXzTEo7h3+3NWNZ1TiS011yxL
mEpG04sVAHBo62xmZ4tehEFttC+90AovcxeWHn4j452Q5sKFq9m5oVRtEQAcmlh8oMcdOT1OcsTX
Wj57adbiwsxp1H63Gfwt68Wxei/uuub9vTs8V//3+tLXkg58HEbd//v4V3I2/vzN7nP3/OEvWPDi
bj737818+972GS/9B8D2+i//f3/4Z6LIBXrZf/7Ha9kX3fW3hew3fwwbMTEP/Xsrhf/clO//Z9Nm
z8Vb+/ll/51R8oes4YiwiBej1IFH4r8NFYLxh66rFPlxe32P0cZq8aehQpf/wIIjY3AwNVnUxGvI
w5+GCl3iR1j3LN2QdAUEgvV3DBXfczf/ZafARgEnHWcGvi/4QTIc3o92ChK9IkntC9WJjbg9twnJ
8GoTXogvpvM0zPSpm7j1wA4gCKgEbSXjJ7gBlSFv4yRFm9yMrlnp0R3xYOp6YeUxR6Pbs1VNz5Nk
/MYCpXxyJ33/tFwXQ7qmqdAL/mSOG82Kor9QKHjApfYhgPtkOBXZI5dKKTnvluqVCgfxRpYrFM8j
+4vbCDsANFhQJJsujtvWI/Ul95NIMddXwArnSYjGtmX1FBShrvVMujMr7ISeTazz7iapDQ6Js5pG
tqwmyznSKUv15UI50gxYqlRLUBb4cLlWU9MXr4rQIejuo1qjSCrrQnqSZDYj2PopK5FfmX210ryM
f2Ogkq4e2I/3kXuJ3RLeDoY0Vf/keevGbFG1vJadWsCfknSzj14lp0RrCe3awFEONDKgujxE0k1V
xR3JJUYxXarKKKmXwj53FpZJ+mdzJHmFXsnYYgrwjoKGI3tWlT/ngn/LkWaY/vSBcQpdzXMKljZu
6ceBh4e5NVtdk5wGXdtdVwSI0khdeu0ykz1sE2vRVpSr4D7WrnUCch7oAATKRW4lseK7LFf1iAom
MOlDCtNhbQjUvsX5QayV7iFg6xs7PQthS2exjW6Hqp3O09D3k9OgZsQPMsyVozF7s6FRpuTrksA3
ZyN7Bc/LEpJirRspUjJOord+IbsS3KeqXe2KBaefuYNO005TdV7GrvMCoUJQawgYbNzRiC4GVeWn
nkATZ9Cj/Ja9a/Xci3wN1Bn0MBfiDNfFhMvNmXLWnYiT4BpITvvWZhXMuimL+PAAnGZ3WOiuK/AD
TqNlVMcynzOUdp0Un3+Ytk7/GCg/Rghdp7XP40ejZqOL/Hd9vq7j6wffH1S7pmHFlZxRqeNVY+C6
sI2ES6JkZkD/IESyimOfZqxQ6KZXSKHlG30Pdm1UMk4Rgg4UCFCy2gwntv8G6iL0O1AvQ1SlmanU
R87ZVuvoSke/whzD5GDNUDPtGnxi5I1SNR/6oMRFVTSj3VQxNwn9LbSHtg855Q77OWjTyNGy/ioz
FtCB0YKFYhylTM6FAF1yKBdEJGnJE9iG0aFoMhQ0ITkQdxxFFNOegrlxFDEJAAYNeJH5UvPcOuoo
zHuDLptUqWzZTVAqHgpU0VNERAQp9L6dEObtwehLTffrQahv5rSd3ZIFddeHRMOhau6y1EW1Xu+j
PKPUQktFOcWyfhRac3KLHp7Nuk7Pcl9zbMLm4SOrhR5dBcajDnkR4X6p4ZUxJ7oARixQwQ86kPRh
6za5ZD6gGL+eDZXsVl4sesK/ufd/cetJdrcgrov0iz8n8UDlTAHudbLTZwyueG7EfYoV6KbWLXF1
hd65FCbal3KJxMOv3/lz2APzuQaEAMACCH4L+cJ1vv9h1OXoMQNk1/A45KpEG1FNX5LrZW00edey
17+W2eqVpqENFdn1ZRaOHpBP0UEA1uFZFUNlbMXiN7wB+S8eBh1TPqFQBt8cpOLHjyVNAE7NbJbY
b8aKF2HBXiVV29gBpVJKQOPiK7io0AQrVKbGhiaeEGb3YRngCI/YqOk4tlaIFRVXDhUR9aOhU9kI
QlqI2QTysVBe2RVwuoYf9ZuF4HtE4KeFgIQQ9hNsEfAnK58e5Ln/XkOAHRwget/rRTITwCPJc7EO
UumuCKKudZKksZ7EjNAqACoEe1T09/Pk6j7RogHEyNiDm8topPBnnotHNZUIOdEpVHpYBSc/G5eE
Hs5sLM6IVoHWVzHiApEkbBnx0t4oxG+7gUqJXuM6PsI5mB3JogUxlnTt7RhV+a5s5vmNckmDsm5a
xh0dDMqu43HRG4Svom7EF5maEjc+tZoj/y57VuYAdowgRcYhCSZIECYhrUqiBrdalk03eYE46SpE
UJmssA6E0k7QZxrX9MnMHeAhFbyvXJHqbCbLukmZqVSlnZ/kjkJvFiTSUx5LMkVlORoGZxFklLAt
1aQCXCBXU2kG20AP40pzq7vB9/VimCN+9puH4udNjkb+LNPw1f3PZueTwzVZWIBm0BHOdbW/yL2k
rjOQlW5TZANuHqN1tIW8IGYecaeQZbqWRDypAFfmVa4Og5eLIUXWzBBtqECV1xkVvjqByOdff07l
+jk+jTQDxy+h3IasiZohf3xK2hBIG25YlowhTx/rWgEYC+9QCVXJLxIdDKZoKSv0LpLXR3TqkDJ8
qYd03FrolFawgCnmg/twUH3TLEUatun6oUYTa1KzDxNfMiP1HgGO5kKyNbwQCSyy5kTwLAQ9X1K6
3zcdXLQVYCy0LQIUxF9/we+O+g9fUNVA8hmyxHsTLvrZ4S/QrTbzGrTYKKXyKaT1tRV7FSYSJhI0
dUazKTGp76WSKpaougq5TtYUe7o+8A16NAdhr7+JrGe/e8i/p6B8/mTEyLKCEgwB/+LTrr0y86AQ
dbrTUqEmJ9UoBg9/c+9IxrBJTSlbow1DW2Q+6SJLpKRuoez83cBkdm6GCKfimtLCPKN/mmjiGJBh
DU7eqarxFZGbvoZHJPm5HC6/m49/2tzyVjIcBzIgOEJxUPk40iZceEImZhhg4Nad4AC3x5k5bVu2
MR2crtCqE1Wa9muJY+xB0ukIu8GE0nDQEOZgcb+y4yD7vtCfW1sLfjgbzB7a4GWmKb/k2bJKSgWx
RQkZNVnpqNLO+BiTi1gnVeCkZfNM/iedaATlNZREazI9VUmOvx5umvL5eYIjgRFSBj+jQ5I1rz//
YTHkkDaIlLQIiWN741LzIa5X1ov9iNH0ni6Q6inhNIQsQCHYynZUj+WgGkQi9ZjcrgrdO3xgYJ2T
nDQJKk9R9Ro01nwXL81O7JvykjcFfD88KbCW59xsnql6mQ/sCzR/EEIMKFKWspkGa2GPUmAS3zCS
BWHVMRVrvQINPswcynND2QZR1D+EpW4+ZWNq7oChGy9jp7JhrixN26e1DMlGKJFb0sBFBNdGFICW
LsNqWCPWpXt10bt+eiLpvMiIB77n3DVIK6QI5Qq40pFyYeABByfa7ftF/lsliEP82mCA+tZ9rDd8
ryH8qxjxv61QYTE9//tCxSp+oaPTPTc/FimuL/mzSKH9gYiQAwA8BUPjQbs+YuN72/3nfwj8iO2x
xDDQ0RmKpIP9s0yh6H+wgWMaUkyFzGKwMf8sU1x/xPKkI9+B/2NJqvS3yhS86uPTgYZVVfiNfELQ
Uxx0P602wRJGJM6X32hLR5tlU13yW+npenLvHBNbkat7b+k23yLG2EvraxNvBRR8beys3fyu7Ye3
bsMkcVNcso1wzN6SN8nV1hlQPs94HR+6wK6fW090gCQ4cN3WslNtAEF61g5Q8Vs0Ymm2ayfcotA4
11v9OTqp3+I1Le29/GxFJE+soR/KD82l27dbAJiedezczMfR42QbFAbnaj96wTnZKH55i0jDg3/q
1WeapCUP1yX34jUsbMsvjuV5vB85pSJvOi97czXt+4duU98KR+VV3qoO1oRVt9dX6Y3m1ysMA2uI
0lvDjxz9W3Iqt3zKG2VnrIOHnH6sbb2a36jShqiqEFGvobWp9Cl1O2tdc1tvA960s5uj5Wtr8T6c
jvW2sk4v/SHe5vza8CY6zVvrOD9wCfd8h2+yV/jBZrHjLUkPHvLRI5UEu/IhNlyoFa/4gE7rXOif
eblX7cWtso/cwcFae2Negm3hpx7+LJccntX4XgR+03vRk7YGOOxbPmfvdX8IUE8xe+yCr8Y6XakA
KtzpTHe10+zAp73Q4r5yYh2+J6VAGqOHOrPDl0zaIa0cdwjfHN0p/GlHEFE17WcSexzzS3c3F6jB
nFG3tadln6/jc7WrVynCk0291lzdSfhenZ1xWZJNtDH8fF2uwh0dm0v7VbjJD+aJd3i0fAmHmBdt
2GeaXPZ0Fa/wet8q67q1kzfQtcJjuhuO48r8Nh8w1AyP1i29gEdl1901RxzyEiLbwVZFJP7092xh
Ld7EvuSJbrViAff7Z3M7b7vCcS1cVjvpKNwxPgcnjopjjJrIl+zywOvd2JHt0Nd3tD1EtBN2vEJD
9IWNiV2fOYPXRKPYyg0XLS8cwsLXEfhQlKiXKfCjwhdIC4bEux+I7uyBbb9o7uTWq8glfDw8nHLH
Vp3yNvE5vPvGOnvzuwveLv0Bph1H99HkMn3lxBbZphc4qPU82aNnDMh7VX/ND8uu8LsjrEn277Ri
ed4YRqIzbSYs8ehdOTPjSLyewO2m9yX9qb/6W7pvrCP2bH3Lgp2GNVxzJmU9KYfOPr22voGI0ct2
qm04dkCmiego98N5vtPuc07tBc5CWiAkN9hEuMBRR/brEndwn3mm5Kyb0gPSNMuOzljM9jlac1a5
CUsgsToDtfctQJNuXouvE9TRmLFLGMWK08b8XG+Xx0KkqrgNvdqVODxtg9fy0p8mshKIUsBhMG3r
TeGlxnO2jY/apf7G0X+NaTy4MZiXOn/eFnt1hcNdfNfua09u3fbY31VugcVG8dsjmA4bIfRy0B7w
sjo0VV1ktinTkU/XujAoHFGbUisb+JgAUjoxbCXahJkz4khMD/pyUWmJDyvl0mx5hG39XpQdXB1D
eR4G14DjAefEJMrjUJ7UNxM3gDf5LTjibU126rQxskP2HN8JG32FeK7A3bqavtGIcmi7P6LKsDBW
2+lZ8HioNxF1UtRsyjPXV3xqG1dWH3UU8E7+XjWPKEoApK0qALAQc5a1SlSleVAyr3gZBWD4awMD
ShzYzY6DcPuFCpide+Nt7YBPlMiL2SlYI8i+wC8Gk4bLN9ip9EiNhG3YV8SZEiyeEbfXK3hLX/GV
u56eaHSagPEPW9lLH9D8Sl/UHYrV4r7ON/lj/xgvkFXo56wrDpb0YFbiAUac89XQV+h52wda7rr+
0KW+JT5exWRr5BKwRcXYazNXpEn1hL1KW1a01mgEW89c6/kOway5Hu/GO+OBMeUUjO6b7hbUWFsB
2bSbbXdO3TtjI2kONQP03qY/j2+RuQ+tcyi442P7KJ7hpA7+1eoq+IndrRBgrQG4F/fCybxt128I
kQvQJG5mt9VBUJ+Ng4hRvX+qceTRp/Y18n+k8LbwlSNFskkjkdPo7/t8hPhjrGSiU0poNmBxnHkF
oCO3jU3sIm1zaW96s4eg2OEojT3Oji78nqfMic4RHrVy9Hk4JFeIto3X4w/DufOS2/xaN/EGTHHR
hnmDDh7HtkcFWKmyqnWcoLi4icSLbfMw5gQp9ADLbWNwhYdMt/MvlgrckHyyQ/wkFk/Ssem+SuHG
6Jw+3LffFMJ26upVa+6to5bu+m1u7VVx5dYeffcjuIthcu4Hzxtf89bTE4y/TgKcyFYfw+VtOEhZ
Z1eV7IZMlF51wBXG5O4w7CeDiTXlB+feJweJRCNcc8gfT6xYeMVer6Ies3hQY9VH7/sI53s8cNhO
7wK0xhVBPF6BBMBOtv1mJH20fjFvzRvKI7HbHWpMRgDfXvijO2TbeR8cCfdw6xdIShveipuKPMjL
9giTKR8J64qc4mSjfo02/UtV2+Ouf1FO41rdoT4YYffqdnoq98gT66dRO0lr3e1d2ee7wnpASkOs
34huzBapXtiozthiQ59ZM1apdsfAHMe1ZnpGuqqrTRJvg4VGBXiGxxEh0FsPUZtGLWVqAhy2AaKR
yS+N1TbaMsgYzcMBeg1G5H4du8/mOppsqfRxo4/6NuhOYrmlmTp17puIuuvPWsLf2pZfypz/f7kn
X72XN8/5e/v5H31oI/7P6Bta1Ax/sR1/b/LnYv6wGecFfyLYtD+o/EDqNOnI0TpUIA/+Yy+u/WGy
C5dp/bHbVrGA/6tjqPEi0ux1tuew22RIjv/ciqvGH0AKDc7NoPUkXq/9na34x+oUuAuRtiSoPkui
eYN5+1NtdDHorSjdEjtQZ0IDKIkODx7daYA3LVYnDeG/pU2vEokLmx8u0V/1KD6cAL6/M1eFcocG
mvCa+P3xfGyMbZoIIa2Rts1zOu+RKL7UehdQGlKquYf1olvdpiem673Ne/K1f/32nxLrr+9PR5Z2
lUKxnPrc93rYD+fzTm0r2JwJy6FhoCZdaLQrDv4r1MbtZN13s5S9Y3Ep0KKkC6t4V0nlqkOW/JvC
28eT0PfPQU2KQj2eN8oun6shg1hmNVgeJLHJou1EJY2e0N6O2x5Tx+/6ih8hl9/fS1dFVbaupy5g
l5+ueTVW4zIIVBuxl6vDheYInpc0SIRDp8hcc0oJ0+nX1/nnAcYxkyKIBViN2rvxaYBhHJ66Hi6Z
0y3ZGNs07jR4fR1qPbuLoSo0U0zorLG04suv3/ivrquqU/AXNUrnivKpqNYWujHLlZQ6QoHs6Uaf
kiDZKpNwjdoL2/Q3w+ljTet6ZQFtarQ9OCSTIv7TXZzjHM4mQvM0y7Rdm7dviYqIxF8mZuNBSrE5
LdRysrEofvMc/cUFZgbhyZU4SwMC+FRNq/pOMeeUklE64V0bEiKJAF2zywiTtxxkzSa9jqtfX9vr
TftXwfL7OKInQSVVvTIbSZ38+OxOi9jrQPaJNkPt8KJJJSM1Yab6zdv8fAupXzB3UkDnxfrnpnIB
JceUK+ANIxYPEfgXdqYAH8TbgrC1+c0dlK6D/+OX4vLxNiAvmXspg3z8UkRwpEUtyyhMEzV5MIac
Incuif0KAXPfghDRMeDjI7h6ipDtzTa94s50ZmMiXQZKDgrNiMbJbz7Wz9fAINGcojAJzVdJx6fn
JzVFSnk0MZ2eJLd5Jwb5TGCUlY6HOI6svz0XseBIzIhwninNfH4zCqhqNIUZc2I1aruuFuOVFioc
EVp1rL783TF0XdwkxP3MDGDAWeF+rI/qzEAJz0jpjHFvrZRkZAzR5w+r39T9f34ygetS0AaByl0V
P3f/ukCayrhA29uMxXBADZLRBR01N1tqZG0038JXUZjySx4IRFn8+jv+PN/Sc+Qt6Ykyt6vapzmI
rJOQQFO+Y0Qp7qXuY+JN5AWXuUM4pZwe+kpm6fn1e/78bELdJYCRDjD6zZ8eGmxwoV4EOngBeZlO
wpJlD8y8pvvrd/lp1gEbazIFoF0SoVab15//sHrSUST5mW9sF43E8UYFFBTUprpN4z5wJtWs7kgP
MH9TU5euNfMPjyhzq2FQT78+qLzr9Xr/8K5lIwyCMkzo8zMrsnaBEprrLJ8qTNLRYq6J0ZjD1ZBi
qfCKsr9qqwFLvcVFXqxbcVisTYIbXVmnPclxv7nVn5rfzIncaN0ykB6ALf95P6OUqdWh555xu1bl
CvlYQptZ12jeSTIdJKMwkl03FdEpyCkrzclSbNoEzCshLul7bFjgVbQJD7dnKgT8/fpufV8EPlw4
g+otCR8yIiuA3eqnCzdM8WImSg6uVUrMx6Yb8q9IDyTdg8gTnxdQu+IhzgQGJvtEtoHSgrHHmxcK
OAUbxEfNGAle7o0BdWYIyMnACjV6atMTzNNmzTS71VIxJaeImq7+MDp/dm+NamJzG/XJnasifSsb
BpMzyOmw+PNkdqM/FjnyCgK+2ACqsNKJK4ICcBj1yXwfcqmY1uA9MB5OZZ2NfiXTKLPlmbAETxbT
bBvOVh/74fXZakTaKHYVTXwIIhNup0YiUkwJACHlMWIvEZ/UqyFRTCKrEBOGOeURwaZck+Bq+5hO
ZboI5GJMtD3lkOQnXKLEoEPnyc30SwII6iYWlanzfn1jPk9OzOrs4xG0mqJkSfz5cUBPGWQ7fHwg
5m6ywae0R2lFdUu9/82kcF0tPj47KvV2E1c4231LoYivflpIkmv8h4UWGt1brOM4kAUar9I0lxSO
xCvvdGnQQw8FedaLmFQEbHbKKYiRQwRiMJD/1DXKXp9C7QZUELrTkKyl09IufpZGe2UiMI46P+Wa
cUzIkBLl4BYgC5ngCg9e5EX50jlLkYPjgUmLACxYGn/s4q8LJAUy6Ra4E+2IE7qsxsyLp0p8Htt5
XU518iQ2aUjmE/Kvu1gdCggC5kzeMlezJYAZa1M7S0vi6nV9vk6JsV+X8BJwkFanepHNYR/HaeJU
JkYg4toIIKSVCtD3KhyHNZqiOI4KFYdogIZuoZyVjlQLR9M4j1WjHVJsSliiRN3vI0GkFWkJdYUB
uNJXUTRPPgK+prSlXloeFXyyqI6U5ZmbLjkqgjjZrSOE5jh5FRV8HysPZq4sHy7MJ9Thlr6lwgRT
ou/m5CwNeFYok5HdRPWFJj+1MxO0Vb6UboJo5xyIc3Vbq0Z6J8tR/q62fYsAKapbHNGZ1kpOWCUT
BN/w2FtVrVx5jXh6xba1vjUV2BgeNUF7Cga6kU4JywOtkzIZOMeuVL3GmPqTGAf1WdLQ6uiMk31R
B9pW6BRfJ8aJaLJJ2XHxxZtiVhunUoVkFZtomR1B0roGQk2tdmuaQe9RMH9FB4BsvqNV/dQwom4h
SwAH7nvqU2WMnjMbJeVLJ9bSGkHHAl0veNCKUT41okSvd5HfpCQsvCQ2zdE2F4FaSYnMz7eazKIX
r1ISnEkR2eW5pt1WloSqeulDSlJDQvmDN2u+TbNRmk4psDVdDaTXpjdYW16NSL+LEwpFfSOP82qY
8oVEY7ByFFUV6aEa0yJcBaEs+1VSiWc5AV6QiNqELaUi3DxeXptxYD+mwXZph3iBNaf0t0ZWdV6W
WjRxrHxJXY5vtE9KnOZwGnmamLVaqp49VzBBXue1gtBtJbKxcq+AeBU4cdwYlO2SS4RaLCThtKHV
1IhKBOcgbleyVRHRsqBUfGynbuFKplrGjBGGLCMCHPEJ4MspXwRxlU2j6KIzWQ4oFiYYdRQwlyb+
Qp4lTfGkuQsUymsdfJ66J0NaXB6aRHsgq5D8MbQhdiPQN5uCCaCVSS44E5ctR3gQdGLs/azuJc1b
Bkt7kwmdqp287Ij6hHc9HauyRce54NUmQRA+DOiGxYuhUQK1nhqPfFj1jHBfOMpNdIIPUOGrgsI9
aNF9oWnSxrDCu6ru6nM/1/FbRPrcpiizfdK1FwvhqKvnYHkb7bmalmcQWgS+tdj4v7LbebNUFrdJ
GF4aVAxPybwYjGdV3UwLDJphyG8nyDfCXBY7sVaFxyRYjtpkjE4axl+k5a0h+ckMLVqDMBAWTMyz
GB6YpNCC9YNndC2cBQm2k14X3tSqX8IQiFGmyUdI57HTaZVPfNy9YnQQFLD4h/p0KMLgGv9a3oeC
pGCSS79hTncrU4b8XL2IUXxvaaNGZB11aBJYzasa4lm0YF3aaTW/sr+7nZTlYgJj8YWW+ocsCQAR
qoric0ElNmmJxmSMZVGA1V26rWH2wXYe6j0sEruRKoqzw6Q7YERD0g6lIxRe7tBC4TVKwj3bT4Kx
spIyT6XLLpZjumIdYkzqzUgjVBP6Yytq20mPRFc2R8XO8xLsSYGBNlTKm0KyEtgSAUmzSoXztVPW
QpEKcIGSSzjqK7Y6CxsErfYmnhMQuiJShfBORmpHe6c8prNIr3LM2QnH72YUqRt2b9hWIepBhcNC
+pay8ajsJBemty7Tuietk4ptwHO2B71ROWqR+lIV89EnwVoL1QCxSqJpJcjTnSrgqJDy4l6cwcNi
B/Ua63rICOMerDpU04qWM40MBGFk59WU6xZM0NmVEpchEB2k9qlIg23bZMEqnoD7CNgiwYqUzlXk
5WgkcLthcy1ND2Z7kxnZvYETAYGHJHJjcrxtywIfqO3vk07yBS0846tLbKoUBNVq4xm0wmuozwD1
1DjcCzUMoEqIXltIje4gMyMWBbRuowlBuggk+gBSCvE7Va9y1GwJssTD3sEjmbLiG0bw6EpKib9x
PIxgxwSiZ85l9NYFS7FrMi33CZbK7lQIi/dLUHNT5Aj7UiXQlqkKHJk9iNU0TH3o5LQVcMaPMh54
XX6XcwsYokRRo2/nGKB1YW6aar5FgbSWxuEuL6p911e3GE+Sp2mqz3EIV1OIkAfKlfkqzdBUyihT
NgsoBupZ0Kt1IrNtqW68IJswpXXxzcLsfNtgKBS1EibWOK10HbZMOZG+XdObqtT7MuVwYUIOMuvw
lKRUuAVtv0zDWY5gm/T9cCOr6U1qVBcAROw4qVqs03H4hoC4xOk576OQ7llTFPtB7q+ONyyq+Lu/
6a2FJRHNnrKLFRoqmjzu0rJFbAhmw5GB9ZktgJUcSzO7DGMTIDpXCka/L3EhCULjhufdFzLFW9eY
oHUw4dQIqnHIieGIdE7Ubeg+Banv+SsnGxjGTUvbLJVRCTQU/hiLi9qDB5lv6pYuMQn2HlmNX5jA
yWSIl68BIQe0gEMWcUVP2Kfgl5ViWYTEksHqQKldmkt/HgGgOpQucntOs5noesi8xQBMpQEF6UYl
xuIiSHwAu14tpqsIT6+izvybLr5NZfzYlTaKTlPlz6NgGU66FG9iLIDuxWPpm32H+7mAXqjiI2wH
5Viwj0YpGlz0ot7rGXmZwVUglFvVczhKuwFF1RFzfr/WQhV7NbwnV5iFx6HS40NGGoHTV8FNCRna
Q4G1yvJ0I2aXwCBVHpPjTBiuWpPLK0YHI0o80WxYjRFMOmOAF6JO69LtAsUjkvYtHqJXlKW40rm2
pM1eNBG+6ryoxmbUGro5OaQ9XB/k68iZ5GKnNBGo6wiTYppAIE21Rj5BMLU18a7W1MCfaqhBivBA
BDr9Tvr3snpip+GL1rXHn1YuFY030gu2ANB3iyisQAIgoe9h/bQaoLl09gfDPFFVvhfz4C0pVF+D
9kzlyFMxtpelcTdq+XFpsYYvefrFaAC1K+N9acZM3aywLepKdVBVv8Mz5ytmdqJ+mvlTP5SenCuI
yBWab0FBy1XquR1EkbkAddobYuPZsOuAb7AhECY8rq2JURAXyirSBoy3Y3NX161HFHLlm9TTbG24
bniE8kHskDEYk7jPBPEW2NeNmlNu0idhJ5VdgockxWE/I4csBhWBSxbuyHEuVqW2cIE6ocBVoltf
Y6o9XpASzsFSgPrAmk/znOxoxu1THcfvUJSvxqwJzjV1c1+a7MjZTT+iyDwZ5lgccWVEa02m+QgN
gjgAQOayEK8RCQv3MaeSS2haL3pfUS4yNoNY35q6cNECAjpbCoSTjoDHMLHKL6CbBsP4Klo02WOd
yNjRqMHkKcshNmVoXSwCbLGHL5TXn/uONjqQ5MrTCzRsowQz58oaLtAQwq5NtmauXFJQe1EkIFhQ
6zOOr7NBPsoNKk5MNuXyFcPBtulwA0V6H7mZYkBGQdZntEHggUY7CWmMfIGceSqkxoZN2mpOsAhY
U6PR9IAUQ9H8GAckZbelTtaARVBsnbykDeKeWYiOwCzYb+EiIWm4rb+pUkaCAmyHiToSSInqgVz2
HPdE9VYq41mqLHVTmbNyL0hdbssjnvAsAJ7TS+20Hcbl2BlaR4xbOPiwoGG21HNukN1bP2Pz3MtZ
dYDkYmzrhRgXLOi6y3pFoiO1QPgiRbzspnj40hEdDBZoZp5jOwLvRN4bVgyqKpd0lOlR+YpjbNp2
HXIuI4qPdRcccUduRyw7KDsSa1VdGUfpTPdSUMfUkRogCSiEZadMAWyK8kLMpaIHbtJgDLeS/KFe
MD6ZE9MZM4st1oY350KxzzQo79Q9wBEU92UuADaozZMYttGB8Pl5WxoQevOY2zyVkuBl+hgelKH2
xTTYwLBY0RgiqbfgjfVMWFm5wRNkjsEKAvEpMeGntfNDOHQPpRW3zjjT4DaaFbOZK3ZExrSTsoeu
BwFdJiehqvfKEniWBvmAfAGNxYtNztWz3lvGpUwmFal3c6pF7WkurKPVK7CYRGlDAi8ZsCbWkqwf
vSRs79VFuJdiBOG1iYDMDDG9l7d5/1/UncmS3DjWpZ+IZSDAcetTeHjMo0La0BRKifMETiCfvj9m
VbdJrvwVXWa96U1uMjPoTieBi3vP+Q6k2HxJP4uxBbnCewdX7XosarOtO7l6mk/LYvZB29wYoTmW
cIJhqz4kZCEwWvYx2esLWG97+hiXxdLbbCxddRu4tUScHlTztdTuuG/H8JLsigfbqUDeAW2kY4Jv
sMEjXE6vZVEi7SjsvbE51JocvdBk/+gbs767DWI+4Xt7H3ccanCbwdqG8A3BmRUtbsAZVeY1NLZp
8g7WpFE4ky4ZvnBg7J9CEQFZaoWVlzuLzBJWFejjxE8gI1xu3YIC+tFDB12DjwyL7ujmI1IxvP4P
IOrbH109svhZuqNkbFVKPBEkTLpZae9Yp8jQ89nG+NH+opPjvlpjaY6WSKbbHt5Uf2Eb37ziRWzu
GniIRCvYqVUcUneQ91GD73an7THyLoGOFnuQ0XmAYiVmrC+6adg3g/1cj8lgXw9u7z97TZ/cS7rK
O8xEd4uMnsNgfkCRLt6NMc6uDb6y3uF5m9+VXu4mXyvkHTI7efEMdcxOsqw4CCH6z4YbxBPWKdJl
oNDETjI+uBI4rU8/i/CBryJLbiIrfjaOjSSFz21M8YiTclMsw71chSmAWreznlBuhO4dcTK0PuY6
u5HGgmANgSJ6d5Msv0sy+FCZT4ZQLbbRkgW7uXXeWx0gEJLRdFkwJGZtryeH/2lxt8Li2d26wPaP
eopPi8LwXXmmvqsrMnmG8VOewuDqWjE8a19+Jpnk1fdhhooC1GjSJP57Bl6DM0cEPyvOlqs07Kn0
/eRTQkYF3UctxmPJWoKu0X0tINw/lU38JkteWJ4N9M4538mxanLtil5tqPpasB111QOIAcK9hcdH
6ABe0WlXxtXR78ZLS7WPpMvf9UsNqMtINGnKfa/zDFkgRI2nBO46uBczVF85l8XvbaWD+6LJYRKk
QfEYN5LObmq26dxbLrOE6ZEG5W6Og1Myecu9GeF7WDqeL5BJs56RfQHGL8muRRW7T7zgXztt7lOq
+bsqXAWRQVjne1LZrRcOwnRcIwY7TzNkxku2RRyTbKzPTckZr1iW7N73h/nkL+GnhbgSILz+fayy
Tw6/w1XtrHQFP1xeLSwEG2Iukm7fdYF4IalXbMiSwI+X9OVLuNBA8EBJPBF2wFfwbJglTDIvTY9N
3bjedN8sYfIN07P3zR3d8XUo4GYUvfPaIuW9StKyuMtAtmwC1wBqD8juZX1sOkz0COpas4LH5FWg
yRgyjbvaAtHgJjZD/A7Rkt/d8LMwQZv0VybbxU67zQOpKtPXJqH7xBtzKImOoNcGBoXxSLXXAHcu
x6ofLpHvI/Eco+ZYN+74QjwWch4dem8Soxu0YFwclFL2wQlL9Jy+HKB/l/meDJU9wej2xiET64iN
KYDhSS4Ujs9gJ+blyRvTBF6Myk+L6AAJFMyFU4T7G9+lkNFB90Yqw49MVYc5UNGeVE0EwAOxuGlC
pGdRzwSVwdnx6qdYC6I+SulpEJ0LHSuFaezFWUnUq0kJ2EyYfaZJMtNQ8QRZcxhxIDIYcYHTnP6Z
Nf9NK7qfFZV04XrF5ZhH1a4nuRqBrzbjYRRNd4Rc5O8M3Dmk+bKwLuvZy2516TWwcYAQErw814fa
U/F2DuL4yRe5e0MIODQeCUMLh/Tnok+Tz1WXYVWzO+IxSkB1X0Hd6gPOPvU9CHEA9bYyxDNAkP8a
hlniXGdd5OyZowNRy3Rnf2vWTjPnpTbb1dFAocK7A3/ByCTjgZwxCa60qJly0cyNpw7NMow0kAK/
JyamM45FaAjmCEwtg8MDeQSyQqfComvN+z25wzbus/DrIsbZ43CyJCEVdxA30clOyAm8xJGNVHMR
9HZPNu5Z53vfTyNvb49Lb+OVsHS/ZPzN6U3hd1e3dt6r+D2UVWquxdJ76eVUDl28F4wVXruy/3sq
4bHaDbgPrU0mg0Zs2SSYReIUp5FiD8K+aNtIuYAvfK/mCOTF6ZMoHe89LuF/tBz446P/9zhBt3mX
XVKezg4FRdUdB5E2wUMxUuSdAIP76hD1XT4d677sP9VewUNVEVcxEStiFF6Q2TDlpxHiW9kpkQab
azIPSqHElsYxp0nPRUkOtWPui3kAj6sGoY6Y3LxwxWMAThzoO9LP1uUs3su2BCJViqAGCm91zt08
ek65z9xyjYrPXRHv2niyzEGbeiDFatElLt3EIzSZ4WUJxBTaJ52esQnzk0qjPthndFV32pI7jtsX
kBwfZsfQkQ3adzgVF0pOFwCgHs2UT291Rvs5tL+Rr0SjsLvTeXMYdYetv29YbkK7PY60mB8W2q27
oEvsK37tzwlVbTIO34NeLOhwp+VzRyiFE9CNnLugpgiid8eJi37Dfp44+fRm8nZzRsNlPcQnB6du
fI6aX3SCnRP3ocXYKO7sA6f4iDRBteTbWP+VhsFxtCZki70HBGYEKReaQzzGoDI9y3miZZ4/q3Bw
X4XdwOxyzXvQO2zdyeIfW6rtPUcodNhFK/1TzWfdZLkf8BPTptx3GipevsnHMCwuHNHX3gMopoCg
nBBPZmy0R0igMwbgDJvZ8Ip4bamuB19U77Ez4dvJIY47p7abStz6xTpuPdiTzKZj1qUc6B0318Gu
SgCrbzBKcTzh3DgMdHeKEM55MDvXaZthfm4boBPbRDdptVdT6/lX8BOJqK4rwGAHHpigO6hxNIJo
zM5y7yLIrt5R1inEO8dCYhBVC6pke4yFdzU1QtWX/LzpgkVCygVnVs/n9n0Q6hs0I0xhUXPE06Fu
e5k/UDGb+Lkv5kJd50awFHijxT8BIDGJEqIO+51qiByggImutQPI5mCqsEsOietAFIUuG2MA1zl5
Y6W9zOopV5O2r8Le7UAHpcUyHQMoR027+fcyMQbZUH4ZPa9N752O2J+bvGWssyPmrMMODsaZKIrQ
K4V1E4JFSI/8Zex/mNaLK7uHh9Qrjbnd0ZywCFSaT25dsiU6gEx5hnGk61H11l4hVJheh7AK90qb
BhO/lXTH0uIYWBS0N+5z0egjOrJpnfm8tn2HDTJqYBFrnP/7mLrzdoHTcMks7kfoL5/YUjlkUYBf
tVrNdyzePUmNHmiyoEARHXoXyBVW5QeA20q5/QVpBAuRg2Q3dZZ2tnYbUhtVznSZdCsLfh2+z4a5
Fjk6g/prCDLrwMw8eosq2dlrWy15K7s0mQ7dhCiJU77W2ZEWNLXlqPv5utJNQlGH1/nodqq9KnxF
IygpvPC2NLM5SgJEOHSFGSmpLmigqM7nbMezTOVOwl/3vI5VDgPB7G9G52QyViqovrWkLuwH7V7H
UZ6/m9ieHyw7BPbepVN6MQVkgfgEXV0uQjwNEp2+5Yr0gDzDo5FTIO+WRRdt5zbsDlZMHEHKEtGe
DAeyC+KLvhN/l+3ArrdPUsMtJhPVgc2m54Uoglp/CfnRnhLGJ1/ytJp2oggxHlROtS0gttobuNfc
0znFF13NtLcWLYCgdCo9VXZk7n1Oqvc+z902lOqTUy2AmJnUyveCLgKDM7+XOyYc80vOoPUVmnf9
kNv+m5po7Ex2GexLMlIeomhozD4HrVdCaGBlwNzgy6q5CbT2adb3wR2hgRPxGrSzgfNDIgDnlY+X
OuyLi8DLw/cJhM5FM071NUzr7hY4GlphOpScvl3MAMm62rXJqw3Z9MpvhncNT26P1O/STyMcNIY0
Q3aM/jbs8f4hL2qYMOnmq5/mKdGtrQQZpKu1R5qpsT4wTVT7wm2jdOfi6nofrCQetlZYtfa+y6HK
ouD38FX4eYauOrIkx/4svQ8Z3L0lzty/EbXINqHEg8VfulH24t0NQIEhVcfVcgIPZ5F2wsjsdqIU
OXRWNf7luG33UC1Jd2/p4ZTZPn0j25v8Iw0FulauVjSK7Mx1YNfXi/qctIBa+jlo96qeq9vOidFU
w3Gkc4m4csE8AcSrzHDPegh1YL6KJfmSRMihraQWeE6ZazOCbbCHOsGwovZQ308J6WVWLq+WhJ4h
jjrQy0lJDszUuILu/hTbvCpBsJMq8J+UqDgOoKi8YCAZMtRLInmRFDD1wAkUgvDZajksjmhvYqLR
3mFfq9ssByQpSIDjrLRccqaJYSeTibRTpSUuq7I2l61HIermoXtlp/SyiDVwL5x2IlupXyLnAbbe
9LnpGhnuQJXPSPsFkOd4ovLQTbFfliq4pYEDnxfw8+guR85vOObFAP5HmEc0IdbzTFrFg2YqRvma
grNKG+QRocgObZGqT529pj3AeFNQzHkSN8bU/mOUogAI6qwAKDSGxyaDwTaA9nz30nCXBcjLeWUv
8ypZPqOmo6sd03sUAEgeLAe3T0LZvwYXZPnToCYbdbyMb4EzAwBTMqGPQ1i5NOFrjnEQ/Qww/Aty
fVLIrmgLkOPBpKTA52zXyWOeLuoiSvLhfmkGgqjKIuL5J3xZTVH3V5lX34uMQDjdDsPXMZP+bVs7
LbmdAwpUvxu4DjM9ht0GIziqoGCSkGZRA59mvzsEBUZAhtsHp7WOJqrGS9eLSUQ17knKqd0qP20g
c86fO5lle4QkL2WZf3N7ZCY15nl7bpyNW4nr2l0JF+OCXjCS+BBEC8gEYRAZkVa51jckse6quWpA
snbmOuc03m0WkzzSCq+ujCgeRyrnMSgxymGTxiowMI4EdRGeaiN4WN2ZI3NcWnMCegEbUDiO8RU6
j54fgjUxnEI24JIeVjGSEU2A7C5nEd2PPMTEL3ZIqUS4jwfn2RfZOzlFwcEN7HjHQBDXTGq/gBc+
0moHUBzOX5rO7iCQFYDuiMDepmoiFMVT88sSNJO9adIJyWBJvGEJSwU+OnDX8FNURiUNS39O+T9s
uDkOhNxsR2ZLsxtILAWe51bWVWFxrK7HyXo2XdOf5DDNVzHb80YnAzk6dNNowpvurmsDGkp+oYHy
lMlVkJPTmCDUhGgOIMGh7Uz+irigp8ghhGMX/HYyY5ZwFNusLZvnVFjIlVhU95AG3UPNLkiglsz2
s1XiMaH3ckO8J71gUdISTG3YrZ0fAjbHBJgAMXoUkT9fL/NAsknEIbakU/lmedblPFuneh6E3I1Z
XV/Txd6KXn9JB7e8HwY3vAIKnJ6k7dprAEj3EgWOfaVbEVzXMQlyNI/FVWq18ZVtV+MmUhhBrDgT
dyi8rGjPesbUgTEZQ5+YOMEeJHlDVvImDNaasSZUyhiV72eSaw5SWlCKnNzt7wf4/bdBytgCmob9
3FhNcB+hOCW9mF4YJn+sJCNRBY9Qmr4Gqquuu4Lt8NDNY330m9rbpw7k3Z5g6neSpIl8XlmSHO5Y
nkt55RmOXjczbe7HeCLHkulG3NrbkVbvyRppNa4lIxOgmhAdoMS7SPjmgp6JffKnAvRhxDeoNAKs
bKKzeQBZ1508Ug6aDVyR4FTngKgZctdfZlYac+StDp90nRNYmDVk+CZ+Bz2vH6z6OBs4TWVKvMiM
XO1Y+nO/R5vA25a6Wn/CQg/WRSOSIt5ajHm3oXMnroy2nFNMT0Vu1dD6L04sxY8kmMNjr6nJAIM4
4qVxve5hchzrpSIK6UZXvj4t/fIpa4PyxnDEelCZq09l5NWP4G/JlSTmV116fjto2uhyKWFrEL2k
KnKre2FgtBcukYwcDMVmpI1fXxZexSrvjbFN/zrWIwbBHiqZ5/Vi2NZuU32bVZUM+1AuEVCyPv+h
8ihkpmKxFwQBk4aeQFsUUeFI4HmV1iC2G8JLn2UzY0pCFUcgQ1q3LjWw3V0RDJNfsKBRsxXuggaM
c+OE5Ne3D12/+PQTFoScHh3mfB7qewveM+5msjwZCKGMWzEqwV1LQy9DQGNr+9VBU0HxlEEPDqoK
K2k/eOooKxoNoinTHmR0zcjDMaNbb4DT2JBknCH+LvoMZ6D0kWkBhjxJVdnvqpvaU08iWrNzlWGK
oRYyWpgBxsVY3dQTidxyWd4TA8LLJSCZZjLr2JSm13lOprkyIj/4jTURj+Gtp2Sn/gt08GUvGuzh
IeZJf/ic8pDTTTSp3KZ1MiJMwnHVGodo7qhpyOhCdVXduSim4j0iNFY9qu2jHZGynMqUztKgMiza
Mqov7Lhs0w38J6JRbM/ykSAFoL49/xttvPSg2+qic91pn5DsDEaVeFRNlgzjKywKSLKJiLZRt2Ta
DQ9E3JeXkkPDVpngW+jHiBwQU16UpBt+yixsdmEdQZMq+lYfaUdhDo4QQnDYtTZza+J77jc6IvR4
V5DvDNrTqR4PC0acQ77Sj62FH4n40ma3MMWwrkKxlM9jzdlz55UTpIjKqm4Wx17ug7ABDN/OsbWc
WFeZ0fpMj6mgaHoxH3UYBpGCYDnB3qR9RpZwRY3OvxP7jkWaATLJsXTMkKhwIImPo6cUqZViApKJ
sORA+w8HZDU5jxNjxgMWCuZDvoMIy7hfRuW65HtQBREZ6vpHTlj921Kl09FWTUHhEBBWU3VW86YG
l4FqUzv+m3YttIK+nsubPnKzq0kYPgdFX8TMi/NyPAgcjKO4526zOHfEim6Gql5IEKQz8Gdx5xl4
isOFQqXjQeHyFaQDNOBIMn+WKxOM6xDj+x85/RLo2WyBHHuk1bPI0YyhRGDNWk+dvR9dkh/ef2VY
7zMI7juNQSbkFHwkC6PgiTUVAldWQ3MfMpGkGstMhcm4V4MkagTa7PeyBwNCWkxNnM3f3+T/taHv
/w7F8f+T7Q+97h9sf3BPv33/xfXHf/9v158M/4X6Hf1eICXeDSdAbvtv158d/kut9AshXQmdAzDZ
/wFwOPa/fLpYARJtyi14POjf/8MJVc6/kAiD9Fi5bqCkcK/8b0oqSrmZFGaMkv8jrvFcDLz6zQLX
xZwgPQw80JB+fTInmpGV5fF6RfVcMx/zlrtQtMnRMhREDF+HW8efxocmVhC5hyGl+V67x59u1n8+
1M+QwvUaP2nS//4M/sqLc20bH8i59dB46aRKqOtbIGf2sV5Ee+vblr6CzvmRW+HME/H3pRhb4HWE
j0rQ0rnMukRENYrQQliA27uXLVsbQaUUBX/+Ss6ZyFraoQjEioDlx8KzpM4ulPdRMAWC71SbyN1D
6zfHwAlAMOJ4827JliY5zI3aTBHcQu9iK5CwWpct051vbGHZzWhi6yUWhad2ytMNPnqIkc/5DMr4
OI0VouIWeQXI6dpOVhbmiFrJ88ccaIjVsofM0+rfJl6h+cye5qKm9ok2z2kZc1qAM0QjF1/cHlde
jEwiyxlaJYHPfF/Oxp33SzCgGrJhc11pYrSWg7YAyW0pz/1kr8XSOCef5mHygXfit58H/CvYscC3
bSB3jji7a0bJIvItEROibr55bGCHaLTy059/mzPkjC95EVd3HnRCD6dG4J5dpW2HSaZWzhmbVvDR
ost6NUfM5Gcenxdi4fTethjdr5qY7BjGhGFOQYkBXaNXz+1+2JUKilsfMOVm2EBh9efPd+YV4uPZ
QqwuUEYnuHLDM4uGlnkPUp+Pt7BV7prOy4lWs8R4aFsNoaTIrOc/X1CeP6xckSUK7DBDPvCI4szD
Y0pDKjThRxtJTseLXeZBRqD9Uh5jLKnf4twhC6HilPbJl0lTo7ofh3caA166t7PUJedpguoqeyK6
SLQt4XsUGkU4scbN/DWIFklGtcwhR6A/R3EomqYN/vt75nhAyXzU81iRzpFuw1JlPWo1HhxRviya
tljqIKFk272hJfLXn+/X+XrF7QodnIg2KzCanPDMsGYhPigW5eNzyBWCRGehIKuK+a6yInX950s5
8mxtXK/F74J7S7GeyL/hYj9VDgmScMsbaORVYyrqfVk0xHVCE/eIsLKt+dgGhARvCB4lspHCPkb2
osN7CKiBT+5AY7vM2mPB7NqzCOe18Sy+dKHxUaYhOQIy0ioiYXvGPzvhFEjMRTgXt9UozXcxGiBk
TAH1JTQyBt5TOo73HD00xaxCQ7Cn7d9bW/itYqaaGVtrU8eVvO8dLwpJypQMOpbZfTcu2WIbp7ea
E7IACma6NaxWvVcvMGnSRNyCx52T45i0yX/qlf9xf5P/dP/WjXR1VbAcuysS9Kf7lwdhi8+OcthJ
6qjd2nI1JwXS0AwIOHu8ICvXb4VB8tPNav62dD0N9tGm5c0sJ7yDs5ZxEu8gBKMZ0O8E7kZvXVl5
9x5xBPc+kSDA+bMpl4dinOa/zBID3G/bIP/65wfBXt/BnzfJ9UFgZcS1g7PM952zjbovdD5ySGRD
qeqsPLhzNcJnIyE1DhGeiyohxtb1ZHDRu22/6xx7FRhb6J29NtouY5UxPY5H78SsdHhRHmlWnJsY
25b9GkH75w97voyff9azFSwKtO1AyOZMzpBmZ4MV37qdn+3/fJXfapd1IYd7EK7cdOWK4Oy37fQ8
kg37d8pSMoMMUDSmk2a+ddwkfqnjoahAICmbvRDnAQGDFmxRqOzD/Z8/x/q6//rL8DGwUbFa81HC
c2Bik5KHGrWrxgju77boq+lRLzq+bMzkE7xRTlupKzBQKlY+zSdPf3D93/cLykDouWxnPmIBeXa3
kd671gCufGMlC4HVXdZew+ZrNiT55YCtK9v7YJf+pwt6DpWsD/8eI8LZfTdLNY5KEAEu5wSg4Vx7
x95rNVFEDCpM75cf7E+/P05SINWWEDPA9/5mEO55dAjwJU10KlqEnTbheB19m//6oeUqmEtc14NB
DzXv15WiMCGGoolvlejQOXYTDi8WP/+DWvcfvwvMBSQWFAkMO369yhRUPs0kvguc4HnrWjmSaMGl
/vxI/tNV/HXawFvBSTrg+PDzqldGLNUjjoJt3lrLzoHFvXf7uPjgBfzHqwQgPKmmXagDZ3fMjUs8
3SQnb5ktkS3k9qo4TuAfH//8ZTg6nb1fitectQtMB4/AOcdaSJO6HgKoLToCxslqnZHzn17koHpR
V+j5NczQ/WDaVx98wXMSAAsMJnhe65WgDUEiONvpeYNVqyMWsrnljwskY899Sw4iYXXVvl5CzHME
2m+XNWB3cL51RfhMQRRtoyitP3jp1pv56yoDoITWgbeeIeHHnL10rpEMadGOrzcbeX1bQ1RTTnMM
ndl8QFuQv+81Du5eXnHmBsr+DYCALV0bOjYRXbAlfOVtD+l8Z8gBthwjHDr89F58QsOFOKGuJ4Un
KLLouiSiVnFmGJLXpp/86K7krzwaZyCngTocWXyJBq3YDXpYWJSXlEDgUHVZtXHGeVwB0DkD+G4w
sLpW4R8AKafmPhYZQ+9OaHV0AsYUH7z2v99XHEwuXBIImPiclfz1VTFMt6c5kuTW0AU+VLGyt1bc
D8dFeeUHb+Xv66ZLCIVDvoUn/NAVZz8hJ4cChSZMSqtsxHeMVv01TV2EcDL8UbdV/+9ezf9Y+/z+
zVzg18IBjQFvGr7ur98sdOGYE2PAAHlmKJoBYQdn1dPmsjpb+B/cxjN08Xqo4kvhZg1WqLJNW+HX
q5UIatBGZMwD5Co5Fn516tEEnpamiA44kMRhQhKPbDiQj0MX6ksAN2KX20Bg/tvlwrPJnQBk5Cgl
g/DsB1VjgFym5eH1iYL4JOOpw7mlEQu1ukVeOKhoIdVUuHvSCN0PyvXfb/m6rks4ThxgQWec/cII
3RhRDtzyvsmdLVIdnL6pbreJhUzpz1/zfPFdX0wHmJRL85Yz2zk1Y4jKJO8sWq9lNnyzK4a2kS/j
//IRom/pwaPid0Vcjb7rbP0Do9/Y7TC228xnLB8vGdJIk1jXdGTrDy719xHt5wWOX4sxE1fx1maU
PO+RZjny87ImBKQh0JbWNBkeFzNCO2szzsaQnKhyVx0JbRLppQWciuIOYdW8Qytnu8ArgzDdOn3i
dVvGXgxJGo0picEIo6NkMqP/wLoDbq5CQU6zvbKYQhUhHvJFL1N9H+NGhnZal0h4/tsfiu8FaMHh
5RfgutZn5qcTSOY4DH8WqyH+s+yPxkLkUI928cFV5O/PA4Awzu8exkOSV9Zm4s+XmRP6OUOB29El
xPAzUSNZtqEHZcFM8AhOH9H5BVtBvPVT31U16/losRQkRdK9qaIklWLWeK/zAo7CnKAP7mAMbZvJ
wSkFl8AivTRJeyYAzlS6O7w+yGaaIUKzPilVweHWU5NvBwutzwcb329lPg+G63KyX/vnNtvL2Tcj
q6FfWqINiO7Nnu2w1F+7CaWpM6f+yekcNmLjykfDVOk5SnC9erJRH/BGfr+5vG68Zlxfcfz6e/H7
6TccysIfGTvhOYpG/ABR1LB6LPEH+8M/XIWicK1wHJsLna9cuEswb6Fd39qI1lfXhovAdRT7Pz+P
v63UNFh9CevMXak7BC6d3c98GSngbaNR6XbTp9Yvwx9D6sOWb6PgeUhVvtOyq80+TEMyA0uaApWQ
hIaFwzI0Hzy25yAX6fCzMhphwaYJ7lDf/PrYJjbW0qxyzVbJxzzaAAfbkPdGTTl/dKXzJheBcSzL
rCuU9rS5Vvrezy9IMwNyii2i1/2wdofrxXEXBqzQmjDv6wTPw5SMDNK171TzvpGDB0gCKLq8F0Ms
n//8G/z2S1NnrCx4nmwgLDzTv34WoXTZZCkCsr6P0mu85D2qHXTnf77K+dhppc8o9ggY+7S66e+d
3dyZgrb2CUYji5wou4agngOdFv2Xu9paacuFN5WBVbtoDIQRo/2bFn8M8CVZAqOlg2AdMOzFACUB
3oHU94PtEhGel1RhcioKv7voTOA+Od48georvN2fP/76HP6yIayfHlm7S/FCS9Q7q1/SWnZBJVq0
Dc7s0MBOBLmVNeJnF2TDny/1+2NIj42eK4cMShiA52cPh+mSKJpR323lRObJNmIUX23jbiKrEX33
8KND7gdPA918s0tFKoEHJDZdNYq9gP1GpK/w1B3Fvm8NH9QU/54O/nIjsJKzC3tAhSgaeWV/fVqG
crD7OIZVgyqlYyqD84Z+YFjgczDkPSN9Vg6SA5y9euOw5n/O+qpHcZz71ucyncVLP9QSnaKXPZX4
MvcmrIoX3AsAuENrmD7ZojPPXD56jlynzHdKz/aNLBKM5RTGmAuNgzoMuZYV39ddPhebqbS8mr1A
EVvtogK4kdxXtJS29YPsnKKF7eMOBAAEUfTaE4uY44mr/MvO7sNvFMHIt8vRITCbBATC3eNyzS8P
wsQHK0DZwyQjLLP3NVDhBLSLHNlZEjBDRKdrfU9lOz0tGWDKvSPiRW6m1iVgUZHV9MZsPF7gKifV
l9btppFWs51gvxEFDWwcGf54sNvZ/daSGgGIA5nEsANepb1DhWyK5n4dEoHb14ERPGVsitdmFEV6
GZSz+8VNJngIrpcAlWUogQ4p9sR4CuMibzejXF+cbOyj5kKOSZAdszYkt9OMKIu2peTYv4toJb90
VYVENc2y5nFQtX5BVAkGhYBe+iecKqkL8FHgYWeK/qpY/ZsdYIH8e4N/80uAcf6ajJJk2sZiCBJm
9Ev1TRiv2ktUJoSXgyJAfD3UHgFTWauvQlWFZtvWtfW97a0W/HxaYQ8idUNu1Bhb8rJzJQONnAga
tHJdEaSHnrwta8M+77/j7DUk2kfhg+sPYJ6CGYIVDV8EdL3N87Op7WyJt6onxKd0kfxuQFcuN1WO
5OtiHER/S1+oesMXlX1qmzrHzjFrGyPHwBzugCRXcmz3LOz+laJLTKA18ctoUaPyptZlaHbGSGKV
RRjho52HsrwNy7YL9kul2PYFFlp9OwyqnHcFCiBKFNxAFeJUAkw2WdC26Huijq8qvCW097JuIVjU
KsyrXdkN/nfC/qwRwoDEE1hXOUaJyBs8clYd+ul3RTVlPhtEB+RgDCrPw8KChXfjtjrvtzMNfwDL
GSY7zDNoUWQQUTANi1NBzq5qhTg61OvNg34BGKUXgHvE4iPkTYmGdUjsIIQ0dFpkf4hUDqaM+ucG
3SBDmDJL3mrd9P52WpbxSxkVGniMb9rkMHh+ROosB59rpInJyyj7RL8Oo5itrauaKduHuQNKqC3z
GDxSElQDCawNgtyK1Oo1rcqmaQENJNRXtK2blzRlHrRFwY9dslxk81D4Cadwiqv5uxkD/ypvOllc
IBwZn9H46g54MmU0H6esPvejnWDgMH53HePJQL4yltalnbr+5yJOhjfTBHAu1uJJMJzAlb7x7B4C
PP61/HkQs+dc5bPXy03TI9MbpyZMLop8YCyQZo4ZNrPj4IbqEUR1O9sM5nPtJjM4jGac71PjCOST
vh6cU9MUkjBlkq/6K4GljTlqBtCGsC8FQ2XMq8eUn6e+nBrLeMDIq1Bdodj3620gAkARkXakvWu7
PrzoLaBkm9IUDYJ4zxSYsVo16h0TgfpmLgwDDzNl4cwhekCfmGZIt0M7tglqyJpp3gbBnPxl4nZB
Oh5EiNO91j95VWhdS0XfbztbUfPOuQWhVESH9b6IxybcMcShvs2DUn6LEzCbWwWfiWiHimE7S+e6
wGYVvCiEt2rbmjEL9nEMsovhZZVFhyHwEzK4ExCHEK3GsjkKUaYvfS+JU3arkokNGYu52rKET/lG
hT3RCmQaLcyJUchBi0g4mO2cHu4l1jmN8yySmGdBXQ4d7hik4VtUrgrqQ4kA7WjaHIJ8q9zq0V/a
+XuB2Ic4gb5Xb04/Jy3kb8XmMXVpmG07I1FBY2tCplTrBXE6VAFyrUa/GtAupyOIpC53lvsq0Mn7
4BfBdO2GbHrHHq4XLLx+YmSThhwLIaqg+ttlg0C1KsYAASYkxR8LGaFPqMc5JMrYjcON8Rg42fNC
rHxwMWZDi9A1cw9Ja9/QUCIkJxqvfCQ/ICEE72m6t/z43Wr895Ksd5hmyZ4csl3J6w7RwOwbBy5Z
PjxXqX9v+uo5GHlmGDliVblL2+Zz4eT/i7Mz640U6bboL0IimHlNINNpOz0P5XpBZbuKeQhm+PV3
4afPacupvmqp1VJ3FwkEMZyz99p7Dn/BmGV/1STdstHdm8hLKZNcky14FVrASfAq+45AqsxYxmnd
b6zJ3a0EKkSozy2Lu1G3FzMxavcVSawjuBq8f6+E0iNyrw6LeKl6AAQFUMA30RGzIey9wZ8Aj2WL
5idICjwW+WRv7cTJADY3gqeKZ27RoQvEHbexicpQ/x3hAsVoRAG6DtXrHkF6Aekg7u9CnGxgV0x3
OqNlcEFBlP8Ww5GtmiLa5K1a3EShPfmqlLvEbh/6gaQJApkEROZDOOZMu+BnQCjfGlO+7xRj4Q6L
e1STz+w3HvBnUybs4vG3ilryTJ3tXTUvv63YDGTrHiKNyBGnudO14tFEvGkSiL3JOu3OqaPbFZdg
ZmCZSMwsGr/npLYpWOkuGGXwcsZ/mYzObQ4vYYFjs4i6R1FHByPWsBJP47LTl3jfTrpDs3G8B5mw
GwcFcTJwkEbVH8M2/SOa0sOmBAt0qHegx7YhvSIIF+WWrsuvSdFuBC6lNKbJolbqvUbQsuuGpYej
ijK0QhRDgwhWWbRdV8X3OlawOHV05GUotYp4CaSSR/yMG6swfw1ifFYkbhAgbUr6lnb5exsCiZna
kq98uozSLHAJRXTc4ho4Tu/litinkdB/OwkvfpphAyrjhAMS9F44X4wEYMRQ70ZNfa8YQIHMl/dE
/418fTea8/UYmc8539OG8Ep/sdSzqDfl3QgjcKAuZRHmEWojdBVEkUi7ZwgdNtgzUyINRSjCKb9r
XjSlrfwqyW7ypDmr4CbZaaR66tK/8uFf4zHLMaDiPu5tpjhZTXd9A/821Lu3rM8GQP9KmmGeLBo2
SZONUrsqD2NXq5cN4uktC7PzHDN0jL06mgfdNs6cuT2Dz6efOXVzmQ30jG3nEjJLtekqFMC5rlxZ
KQkk4epwrZLpLGQfs4vb7L2EC+QtRfM31YoHJIygVQChtO0fbJFKvWlrvCX7EXtTSMPCwCtfVlWI
It6cnqxSV35rCD7eCy2HlKEJe4YwwR4kQsSe0vDPiUe9dZ2aAEWTkzJ7SDZYrt+1s7ybwO+5+7aL
AQer6gzdhpwr1OIWoVXJJkY8ryNf7JZf6YI3mTzyOSl9nMxuSyjQkF3ZjrREMEsKU7m+ri1AoCp+
HrDnv+6IRcXX02ocPLep1F2XRgZ9h1oRvtGK5Dp0SWrD3QmKCgmojQmwd1ZZkcts8IoBU3vFYicN
TG3tQoRrMWAmQd3SsN2sBTl2M3HRijdquhw4WRQS7BkOlkBdGiTbVG9H5kgHh9yGuxZ/CtUob6UW
T3eGNQ7pNotw2JPXhmbYI2sM24WK2c3xJaaY9xj3+2/kjyTTT3olb+2Bj8snLgzUTeNkI9PXaqQf
ax2W40BBh5Ac8DuMnqUk+WZO2TZmcdeg27YXSDYV/AHptTm6czBKEvb0xOKCgwVwJetgvEIJ2mDJ
EgwIZaaTLNpLa0DNM/Zm4gljYhtiTqJ5q1uDeJGycKw715RQNBAuQA1sWE4InpoRlVNCRpi8jaGl
G5sCQdE/kir1gk+tGcxNJPPBQJkDqc3XR52amWLjx+YpZgXsJapVw4W0FyResxj0Oz1HwHElmWAB
abBHswO6S9EFdJpE+Lo6AnAclN78l5aS11fJPnrGFYrv3rTz+FW4igBOk3XNk9KRmovjPOoQGvQz
XcSwl9z20qrEx2lterCdgqXdSrvV2RDZC9b2NFoALMMzkF5tSxB5hBW3NwDuXAlkUyyPeYrGyaei
ED7Zsi1fTSXRNFx3pfhDOrDLP/ZqfW1Q3T5ksy5IYBmWgm0Z537TS+Tan4tLXICwEtG2n1cSf4jv
9JHbM0IlEgNCI1XgMHbnnFHxwd8HNxTqFIa4C0Xm1bOd1cMVVQBuflY6njLtRGWt1I64ltpKdYAU
YWNA+LbQYTKr0mafkYXabyZvzfVCsbCyO/3A9o34WYqdVaYC7JJhHe3TYkh+RVOpI/lNE3vwnMJC
Hjdpev+qGlF1ozapzodtANOCOFA8jRlAPCjta5MW+YyJmCLkawRSUTq/UhftzWaZHTCteVmP+1YX
oLJRKxQXCaZyEox6wyKILA2TWxDzpMyM4Uz7NbH69Dq0RmhqSzqjh4cCM1w1egF/c2zK8ZVzRoI8
RV+6blsPWXUQtozlBhdY/FrzP/yygJQWrMGORpYISROUuYvKYQ/REgZm87S7GxHm5Z/FxdK4GXpF
+1NZYXVAt9ATezsogFgUNt5vChvn20QUCycDuxDOrmiNNOe85FAYbPqk7olC1eKV3cBRbNstvQCk
aKi5vlWqCusLICy8P/UymOZZVCNJvKEb2dQ+Ju3+jVqI2vkwk9x7LMDlDX/s8JILomVJPyK6MHbZ
5kLv6rGfwTLq/glZhrBh0valw5USBfAUmJtSigYcgrCowk/jGAq1e+ziswZTYr6N1Dmqg6aCGrSx
QiAwhL0nlD3Ifp7xWSaGMmHgXwBXOa5InkUU588hdglmDUDtTHl11tCOsorrRslBYHZGzoZSgTsu
caAAOIZPtDTzRu+K8TJplDgLhpnGrDd0HNk9Mhv5XjB1h3sn4lDDUaKGSUOvXX0fbUyg/gCE7Lmq
jQr0kUtsK+aNPj5foDkASFDGzvFtcsObTaRMZPJkWmHtCtu8SNuC+kkzEJ46os29UDml0n8xnUOu
9mALOcr2b8k0ACMsaZvnxA6zc2xVhYyXvMdaCfZmdmoAhdrHf501dzRLOAKgkg/Z2WZT/8SOVmkD
QQ43QDA89KwqODrgdJXRA+7u9rFq8XKgwixGI6BiwZiQacfC7ULPzP1Ome1uG1sWQRmjmNw9Yy6b
4C1A+9g0Yza3m8o0Y7EzK0ddwQyskVNrA25NLVzm/ri40Q10wJU4DIedDk+XzZDTBpOzSOtWULIX
Q+kuUC/ogBgLDiN+HQ/2QTVSJQqEkPaLLIGbb1B5qn9m5jNtO9SN+tJbzfJXm4f6NYxCo90vk7QP
3WjFJGuNUXg7xwn26HxuunuFnYT08jZhiGFhqnM/NexIQj1M1wqXrqZ/Rd4LBkMsk9kfW6pPMMnM
/hXrc4LIC+oHLIJJuonfRgAj2E/03U7Ph4aoz3YhKcCxegC+Vl/U1FcVi5D1KizTW8oBhno+s3Q1
fMrRAlPUxmeS4Va97nCPQP5WQzY3cTToSlD1ZW4yrli//KqPohuzqRkMVksJEk5BAl4VymmvYSBY
Frw0jch/Qboz34XKIsP61GvsmfWaFVyhij8R0LvsjMWqfqdYJ/XAnobCm3NlkWd9MWdvFOmtgz5l
3RUERMZUxp7YotDYjH+cMZMHjEsUmTA5fbT1cS78R4UMSwzSUWIsaJpRrl+l7/9bp9fSRVRhmmSe
25YpaWLjdOBwfELi8E0B3kXYIVCKcg16O58vIgaXZnDJ6ZSjZxI0OQ8qK6r4RCtafG1qWoiY0YBr
LpJ9+g9HpVtM/X2HhgK4aVcW73Eq3Iu0Kl2OIqArDT+as1FBPTE12kqwVd8bNzLay6J2ommjU/6I
PTOKpjkAKOA8WwJMECf5pmWTXdgcwfHXhgrz1Cw4xWGvLSll5PEbiKWC/LukNMA5OdCn95TXoOmZ
s8xe9DjHk2Qk2Twd8HlzLKI6DK4SA2szeXbYOVzDhY/v91mtJEiIpu4Qd/ZqW81G+170Sxd7dIUt
wJak4qgXvNB1QtSZjTadprInxQsTPfW9q/1bxpADHOiY5zaReITCPm3/teXSgghx0/6MLsw0+WWG
Nt4r4Nf8Rf0P983VnUn6UCcy9xkKQUUzXetM23NV2F3+VPZgN+EUJS+dVsoXVtvuJmM1nH3bNPLn
uO84BAC4qlGYsMXEvNnSRbxc9JltJFR3pK8ip3jlh6XZEVyXG/mvBjY4ipfGxHumLkzxZyOnGSCd
nI4VL1mGbt/Wjvtu2E11F82IIIJalMvLlCIT2yjdUoqtOo9swDW7lSHS+iHhgMbstQHBoxAbhoz/
WRXG+KgZFfltsFmoccnBwsBrUzonrpDGFMmJk0LsYQ6ag9eB4fTKyME8BnO5TPhwmQ1Sb+jj8j5j
/8U+k03xJXeX/kvqgX0n1p8BYgs4nX9KX0iytycoUl00xQ9ppC8CYpaDIXgAMZbVDeW7JjQ44HfY
khsMUHb+ir11IeXIHB5ONFnWwf6pj4GID8ECcyTfAx/3kTqiysYUnzk+aWXCkuWVrhk+O8hGwkAb
QIsEfaYLsLyGNbU3YukTwEQmrV2wKgqyITubFBaDepBX2kLRbNMgNb/WZsd6GNq0VdgEFEu/oQwZ
PS2Dao0n+tAfTblPPx8d3SrMxwKOp8Oxj7ppcVclCU+/8wp74uwRQbXicdtZcw9wZXohx2q4bpyp
vavtZLriHDo91pOlj7umdms6IIhViNBTkJOtKJ3xrB2cut4Nea3+k8PSHMIlzC0cr4sabZuUYIaw
GUiMBR2QAKdVTJP6KsHtj8xoAyfPOqyhLgINwA8rw0MCX+uZikWUbNhs5i3dq2k6LFljOF4C64ou
5zjkLzBjpm4PY2TCtFnK4RW28vIGOjBZ0fUGJSBs/OVjHlEkZyliu/jzIPhm4qWVj5IZnQJ6/WNz
AweYUhEzyi+QZfJvW+bua1yL7sS7+trjZuuBYB77lM0Kotva5/m9EHIUjJrKiwAlkUSK1xz8tNP/
M+usyveJdGkLrAcEd7vMM5OlQzURZg6Gzot6XHteP9/2F88J+o/1fh10SUgJeL+ff5Cm6HFD0b/2
mjSqDzPyO84ErfFcTitVOybltk5d/Vov6SfSdC4DsgEetH6iYkyd5FwarukTi0HRz+B4/fOP+9po
XX8bPwvzjYWz4WiRmsrKKQsKI95sJhDeyybemlV4VzrpdEp7sH4jn74hHsPaw0TMiyQG0djnx4Dk
LdWaEJyWO40Er89tY/9zK4MzbFGlqAGHyjfXo36VWt3WYiB5XZ9FLwt5PlAiaO6DdO3UyzbSocdM
WXkO9oXOR0r5uWq08PHnByO+mbFInWI/gqiLsXoslZhQHOUsFAD9jBjuXCoRutggZ6am1fZ9Ejdb
FlPCM9l6nlv8+IBjZX+eqOGzS7aLn3GQvaNZEVHi0tUDEGkNRmFhxHSzgRbkk5AnBv66bzl+vngD
EK2q6BkJ5fr8fInMEGM3YuaqFzifVRJFXuRWvFnNeqt6kk9PPKB1yj66Htp7FBWrEJys8KP32UPp
7DNylTwLazQYE8l+FfZ1gEio2aO6I8u6X9S70SbdhfJ55ev2AHu0nYv/KILn+6JFzsRsI+0gR+Vo
DKtiLiab/pVnir77q8Cpw8M2lluLuvu+mErrhFxtfZBHN45MHJEfBWDu3jjapU6hasbghHD09k15
bRlt+auwBvtyNLL0xF71u0shsuYDNWyDl3qkg3Aw2/fobakqRhHgfajfUGVDNofQKFz3hGbk6/xM
kcvkQVoOpiNe6ucBZJjkUkDxrHG7YYp0GvJeSViLT1zlm1tiLhQ0Qnh43NvR01PqBBzrENcsaIvp
a9OkXCWlKC9D0VtPPw/Rr1+EySLgrnIqTLP4Zz7fkBzCRswOiALiPIazuMngaoqi3kuwAF6m16n/
36+3zmxYTLHufrleGlZh3VNY8fpwNneQfEjcRWIQqG7hXCcL5roTs/fXOcpEzcWuhGUFtcyx1n/o
xGiLlhU1x7fA0VoL71PNkQe7EfYuazNq1X3U3c/CWWhGlFl+Qp/yzQNGXuKib6FZCqLraHjWYVkb
nAkKWBuleaWPhEyUmmzOI0BIfqSz0f35AX8R5UPEZPdl4/NjIcHvf3TBMarU2AHs5wlfuVvOzF+k
n+zCs+Vffj7CTDxl3v9mEeB63Bv+QsdEwnn0SVQpkeJaD5HH/72/+3u33+82gXc2bvzbcXPiU/84
d36eVj5d69ifPEecyNT1Whfbhy0X2u12/+4vbk9c5utH/vkqRxtxWliF2gwrY6h9JhNvQznuxKD8
4rv7eElMiyr6LTTYx5vlaoS8zVmFYOWgfZwupTffDGfmBQR7D7GF1/rTDi3GnjZ45C83ytZ9+XmU
fJ1hVrmozni0iOTEH/X5s6dw0eBmJj7ZoEy3mcLB2btwqbdNtzj/+WlyKRcbGgMEyZp1ND7qsNeV
RnYJJhEtem5ZJVn+3P+q5mdaVlcRMUl+WMwwy3++IU0WdDDnJuHwlOQPMirNu5mwvUBm8Skt8VfF
7ep10Uj1482RVbjGEf9vCWaxxsmYTZl4nBt6uFEYYBoYTb5EoEFWjK5Gv/NCIWcAuwN5N1rc+4lW
W4f//grJa7U1pGer4fH4V9QKsywvknK06AJacePeSMsnosvUE4v51++BtRwfG45ejC8sSp/vF2dU
WgE4xLGsJOMe9S2hMNNpIfPXza8lGJNQB7CfIwc/ugwyGAfuaJt5mYLVh8gorbqVHO8IFu5l8aZP
WhFo/dw8VV0GjcvJCvUlqVXnvijq+D6ODG1NZlhQjZp2i5YnX6UbJp0nItLD0d2CP+9OnaS+eTQU
IzkUYJPH5nj8aNqUBhNKnbVQBidXrEZKu6rliRewTtmfpz14DDwc4XAGwcxw9Kp71W3FTOOFRvZQ
XIZWad/G+gAoTljpY6Pplo4YYGpPDLDv7s3SKCUx2O3VtvL5tTtwdd1cpwhoxr25dyW4lRks7Il7
++5r0rA04KRgjmAhObq5RKAko9MHVL00wErRek4nj2TBlGJFYbVEQGp1rAWhDiOKbHZooJ6T5sMF
mTRqe2Je/mZa1HQXh6PGl6Wxbn++ZSWBJfkhdmbrCHJNo8yKiHPeOVoT+z9/vt88XQ0TDm+UKZi/
jka7nLTELRJQ/qY5tQHKQS2wRtzmP1/lm4WGV7haKzSUKMz1R/s74rcKxKJIxopZNn6rWNmfmXJY
synQLe2p9icBpMg6mJRw8kqZQPvCHoQPo66ALTf2Req006FDne7V6LSgSbaReolpHuVl49Z+VzTd
OX2A2pdKJf1ioBvz8y188044XbJ4UDJkk3Hsb9TRq04CYp2ntba9Lckt2yCyuqBx+N818EjONWpX
HA45KvGhfX79mHaJWOtsJnZ9YY+/DGi8MC3X1wpHxduUXLa9tsTNbdYs1h7FPi1LpXSvfr7fr1YV
fgXcBLKqmdgN+zhcuLYmxDsOpeWpy6yWaNZ6OZjVbFCiCtvaV5z4XzPFOhI3gqgUbUxumYOM98mZ
slXAIvgbnPq2KjADV7mxbxbcoAIVC5F7g85yj7wEbLli06VO8zwJBnWVChYyfZpmUZ4Ygd/MXR92
Asy2mG/gdnx+pqGQHErFzIdU6fMTLRPnnvPisNGpnwRCHd1H0AjxiWf4zZjBEaviJnTW3YB1NOrz
CsapM7JCg+VAAtKL9LLtJZo8J1ZP7O+xZHAHR7OzRT2BiueHDP+4mEYXO4uLOFU2k0SqszEFrOxN
HFOqHtIc5Zo6VDTnW6yIYBaKLHtIssUN1EgnJSduXbQGuk9Aq3LZ9GWyMvkKNfRLkjofFgvnCX0z
UIebfhUIB2SCEJKJEVgYnhpWunkeAYz5Q1yI+FNbi/5aUccqAqWbtSs457ZCM8C0MB+HNC/xfLUF
1A9RqYjepql4JI29YA9YVzrJRrqm3HSxgEAueje/wuFq/VKy0r6ostpEhB2q01UmF6qGgyPFFUrz
qPONQVNiz+5k/be3+oq4HYDLaLWBgjYohRWCSeo+tR76zhTPQzQBIaPQKlenLAlpiu2U4VZj3u99
u5DKeTfWdDeZydJz141nGjH0ju9yNbKMDR5+PUQMNDbDhrIJCO4qAzESRAYE7c1gRmhWqEKf0+ij
nSujWR5iTtIAfdqlDn34iC1fkzOOLigAlV+9HjdhY7I/tbdAN5EJEotQNB7OflSAlltS8wO4SmiD
ioA8BBhiJxCnTTMiSbWFSea243zVW6TKb2dlQOeeZ/C0Ny5ZHU8N8cWzT3+7+WOBxqZwzBqXBnaO
UWxj5SV/qluSuuizwWsu0V45ClHbDQFdRViS+NgrnQbROSdkCo1cWiOkNuph8hxCLbsdAAU0iujk
STwVuGXOR7cICReuneEROgu6LYWCifTHKa33uRnaxSVUZQhWBS3mTUZB5p32z7J4sgUO7medFR+G
PrGqAGNAf8glCRW7FpUXajpCchwPdavzN6aJxrvl1i7tGgBmYOS9y1idstZEAzkM6C8nqeabaVQq
VBFGPRnBrGbOO1WiKTtvtLnRQAWi6DH7mnAgZOmTGTgKZNd6ivrJ69RhTPyEuiI6BNJXLYIUE9S4
2oT0cw0coPg5EoFxrXazziA2QmKsGBEzuh2NhmhQqVb+xoxCXUFWGSEFy7g+6soSQ7cjt5kYUZFp
U71dcD3KoK9bCcwfW5mDqLttU4+GtVy2hTUa9Qq8G6yzhQ4DnbhW1ERwOjE6eAZiQXU2rvSLZVCM
zif0af7dNILgAlOrO7DPmZUTk/BRuycOoq43iw5VfKPI0qB/SDSr6ck4yhZiMUDc49sUVX3lgDwU
OxeJdnqWFSFZcwidbc3PmsQu90s9oBSO+HznIG2c8T6yqwjw9kBhbJM0yXhJpIr1PLBg/Ykp7jdB
xiKJpqtwif9DWwrvVYmgnJOolIHaSiYtwoeREPwNC/NhrDLOLHYrzOrSaEcmykbtGSwkAblEJQ4G
8exOE4avxjx3T62daWQLj6P9V7JBo3MzENUQlMhcL0cBT/NlcKjdb4RKbRhzQui+oIkMEQcN6Y2J
VudRYUN/FxOiuS3UMTNXYSopPIqz5ssSYynOAdQ3epCpJJPP2OsfkVhUTz+vtd8US2xK7Vh4UVep
sJGONnzIpCjpQXb3hqFJ1Tu8SwX5yr2Aak+rLjQ2PML4ZqRP/qLEugWjFYfzzjUiGdRYTdj3R0ty
YvE6Tking0f1BqsjvDmK61QAPy+ZVez0zQTkCjlIazzONEZQiZiqeWFVpCoiMjeMN9jmBITm6LlU
LFgiJ38iGdGh9Kpe/DFjdf5lWIk+e/Mcl39+fmjf7Fxxy9Oxp3fPqfC4dmHiIjaLhdoBLgnHy9mc
X4Hhzt5/vsrXJRxT3vpyQHqyHz8+8yRzhIqQxABPsQlolZcR9CqZbn++yDeNsM9XOX7UdFDHhHRU
r9i83m32L15we3viEqdu5Ggv0tR230TrJbKNvcn9v+jvgr/ISDf32TbxsV+d2HDpX9/P53tad2T/
48a1nAiiQccFwU4Fi9/5tZcf9D0oGl/3y608uFdip9xlZ9NZvAVQtSUHY5sHIqi2ZoAzalMe5jMn
QHxzYmB/98Mcg0rNClPkqzvaCopO76jLs8Wp8S0GtiQWiVnxlCHwm+eNYApHHUPUpTxz9ErTFpli
DF6JMkLe7M3OVLdWOhU3bV1V/s/vdi0qfd752ZpA9sgBm9oW3eXPTzozS05eYHEQLpO3tIlItPHq
wapex3CxzothwswDY6J9kCRejWcEYSsnXvY3Chqbhrtr0OBUUZAcW2Xptc+2GNDni8xMS/IiDWSe
bbsa0XIcja1P0srwHjqh3Wzk3Hbv5hQ6eVDWEK+9juCCP1gAm5thaJdVRa7NJTvGjoTYWCzLjhw6
vcB7bGJ/s6VU5E5x42xvOaEDS7eWmFNkL+v2xHP9QvNiBqRhBQ4W7KXJbHhUzSsJCepxXeI3zTLc
rFmX6YcybIf3hpS2G3bVBBAMheZC1tXn+q1sGe5gB2vjXoknq0Mrpk+BPrqOsjdF1t/FFtV3YnGB
BXqkzdhG8PNA+KaIAfCOYio1d5rXjrsO/f/55qgyyn5yaWvka9cV1t9y7+hF70m7zO7boZ8R56ri
bSGW8HdMSWE7Z4NWnJrN1g/oaDxydqWho3HyARN5NPT7Gh5PBFCGUsroKhd2T8ULkH3PpjLX2Xt5
mZvPv6euyqxNUi/TGBQUq/60S5m9nnggX4t5HIcgxxicwmjsHzMThxzaH5lxuJObLj3g1iMmBnzq
RaSRzJSShL0XjlSDrEzmmy6Np0dGBCYfkSnXdhmG/ghoIKBpNZ9xksq2rgitHbIY49DR4Dsx3NYZ
+PixsdpSf1rnDEqPn1+eUBDajYDJvCHTjZV90e1RsmDcnJf8gZygUxWNdTAcXY9mOa0oEuFNWudH
1xt6nJMFQaceIRDFFdrf+kx283R24hV8Mxo4/DqkFkFNoCOkfb6tRUaFm0agzpOEQEMvnFpkNiIC
/AwkmfAYRJOtVW5sq8OSlqtDOW9MGo8v0aJaJ2b+r0/YWZVBVPc46/Nrjr7nxc6nmWYg7tXe7X8l
onJIS+jmJ3MxdRKhRPJ44t7XR/j5EXMCptX9oUpAT3E0M8uwqfSGOBjPHlzlL5T88ZmZWtzKlLM1
RWXjYFq6xGhgDH6Xmuk+dOzR13MsphtCcoqbReTzGbgjSipLaJ+orGpfdQGwlDjwr/0D+pLHPWu3
J88QGXvqEZ7YhltO3ujiuoys7dQZlzgoGtd6s/S61DjXds2NiTnjn5UVTQbn3qitTetY0RXaqpEc
oFCHV7KgiWXir1abGV0S+SfKm+jWWGb7tRktdQp6/Mz/j04Iim4mLl4r9RYm6s9DbE4bV4tiipht
RozHmR7GynCYq2jqgKvY+r9kVtq7th+jp4a6LVp60tAO7txU04l18Jv3rfFTSKGF92PzcD//kFZT
23SaNWr/k2ueAfm28HN1xgVtilNyoG8WJ4c2FuUeRAfrknv0XWl6MuNjAdrYLqm1VSenOy8XK783
7Sy5F2Bm+g2bhWjHctBvMke017luRhetsOozu2yGPeqC8ipzO3eTJbLaK0pKSBjnruxE5fTrHOys
MmEorCwKTHBH+60uRnjaAcX0Zn1UX+DMd1gS1e6iSkFr2cRf4c8d6r0LVeYUQ/ibD54tEbsfB7Q7
89zRwOiJVGoWneD32m6GmYkcOs42QzAUIQys7OsYmwO68nTpUFXa0n0d0mF8dNWhVYMBTbaDJ65s
L5XWISsa+QLw1JyQQ4gkUSP0E/P/1/kYPCRHLp2GGRvT4/mY1NNliZkkPT1z8ksKGJFviWb+f7wN
KqBMf6YpVv3R5yHqSk7n/YC7yYmq4T4rbBy8dNzeJ3YsN10rJ87BYdttSjaVJ/g83/A7WNXojoI5
Ae/N4vP52hay+VwhNcwLXdhtJhygi9ZKB48Y1eofYqQU6EUVTltMzfN17iKfIaFKl48YIaxdUrTh
rcwWIuNPzNJfK6coBoDsGAiSqO4fy90ijfAlRSPYi+w9DIejOoK+MMqQMkTm6uj+tPTVaEy8Q4XG
RNyQbt5najYFwJrsfSiLGlNf1J6S2H8zmZiCz4ZuCesHX9Dnp6VMyLGyGLvPkvbLfUHtJaBGaO4z
xzilnvjmUpyFIF2u4kdXfMw1/7NvtGahA1QJW69yYVk0kB98LUkyUjusU7uOD+7o5zUR44DzUVD4
aPsfzVtx2LehjI2O0NncmK9xGxaBS8813cciqq8wlZOrlcU1/i+l6ujtNFaID7V19ecsbajNVMUS
P0jkx2KTqH18oztVhGre5l/6hk18zcZJF3lu2+n8vEBMoIbCPsfE3lOo9pUzdLq17WhB/UYCJ56B
tbTPOS7PJ6GIN82t1adODOrvxmrPaYPm22WQ2RCQRJTAQCkXFY6kNFhYulxGuzX4Sd2GSafftm6r
mqj0VSTineQDwMaZ4GDCxgStRclR0npKPdC+HJQiHjZT7YZ/xYjPcpfl7iS2pBwTHrT2XXXSHguC
ZCs1GiYq+WVG2k+uERDvIpl7SsKGDBFsMNPraPH4SOGZugmd2bA8m4RTklRVYPXif08UFuPOkqib
Rn36l2tMKDsD8c+MQdXKH/TIsk6dRtcJ5Oj9ovDUyEqgYUsL6WjOxTWPzcugEsrzDPcUsQzfIAFp
W2emdgb/JMIaObUnZrVvJDkuSiOaixBADRUE2OePJRunfmkb9lLujCvPRNZ/aeK2v1lS1aIoSwqs
32IIxVyhDGcjjS2fjm+/y/VCu21Ud9liBjD2EV4vDnOqdC9LynUntp/flPk+BPU2jGubKIljiqVu
hoXSU0P3bCz9ga26mU8dMg1KmMG/k8gerhDSEzyIcYsDu6lfV2wCL/PBmnYiDrER/jzxfcC0jl4V
kFsSJYCmoas4flVZPaoawZ54Osy0Ej41NJKOHL69v/1Y44aS0jC7IJ5U/W7G4vMwO1WiBY4oBU1A
/A5/MkkQ1wa/f2LhjyGQcOPWFVE2STiTF0ieAnvbQbQHXQxQWsK6URRfmAA6cFBz9KTBqY+mb8g+
cYl2BWTo4WqdE89JXP09WUZcokuWpdfNbIVvbVf2/TZyrfnaMDR5XiZxbHCc05W/XYcu+8Tm4Ztx
TD8N1SNHFthfx11Y3CkRsBjZesai9D75sd07RVjhN0UUblLaa/Sx4lO6xC8TsU0RGNEJ+zreCEfo
z8M4bBPky0BMCBtSin1op+05Jj/2L7V9aq/6dQPJBegVrg1KzoBM+0fX0iWNFCYXzymBUAXhpMh3
WhXiIQnj9LdCOi2zUQQkHlDbeI8FitwJaq3mIdYW8d5o4p/VrOGLs748mNKe/8ZW293SEliefx6n
XyvRlHfZGFHXWLf3SBg//1K2/Z3d1rL2dEKB7N0SdXL0SJobCfoTck4OIgWh5teiLsEhNEs4QkuY
Rhqb7Nuo84FzXLyKmv5MyHvSV9fFUOunDlNf9po25zsOuCpRALDQ1KMfWTIGeXs6jmlCqIlMd+N/
s1lgtiJfOHy2yeuyPXuy5reoTtOnYVGhJeEDZ48DwsgxvEjg+SPaNJf4mwRxcXt1qJFKjz24xD0s
Svbu7sepjMTyasf9AT6JjBoLGHiabPCBKDl1oBk5LSNHQdy5c/VqMU7sUr/WqiEt49bA0+7wJpDK
fH4Zht2V9pihMGqHwtgPqaDToktj68T2QIUld3zsLEPQC2hhcU/nwMWDi3mP9vKJYfHl+Lr+EqRg
fJtrqflY8kmsnaLnJStN3BcvDu3PjWa2u1hTzqMkEjttIB16yvb2DAVTLgWNtPzUJPExZX+aQj9+
A0sdamxUBcdvPWSmqlp7/Q1aO16NEYJK4Mia9WJFhkOMVlQID8EIWwdbpcUUwZcZVUFiCjqHm1VQ
4rdxuezHMrSJ843Vg2vQeQyplV02JKtvkzKUEHmmaZdLqkJzSDWPFpoKAyAjHrUymi3inigoJHG0
FFbl1imBKVRqB7K8crQLp2m6p58f/NdJihulzIunYBWdfSxz/7NbTFPsVa1rsp1pXWJ31WkIuqr/
P87Oazlu7Uzbt+La5/Agh6mxD4COJMUcJJ2gFCjkHBaAq/8f0P5n1Oiu7tG4yi7v4iYXgJW+8AZr
g+hr9fjnQ5HastBUDbksY5GtIIODO28EAaPT8cBUUnPYlC0kcviIxe78UB+i7odTSd5FvWUuW/Jm
H7flb6/VWtIYVBX+cHI+IVhbiZFIDdpbViv9Gk6ztSJkq3RX6yrbg/g9rIeUIonArh4thAHLPKuS
Yxjm5le5TLv9VKRQz0VRvakanM3IZibtQNHvszCT7ih1K/cBbTeUs6Nyp1d9sBmSrEuRcMjlvWaO
1T7HWOSmGovyEljkqCZHw2C+1OZoCTj4MiXH53QEVkpNPbFG810O8zRfodok3Sc+4JEN+Mte2spY
kGhrHwLNBKOzR+1TpCW9L3IIqMXoCVazWzVeUEPbBdi+5oZRrgahy7tSsaGLVsIKM5RLUuNVbUvt
x/npOrqeeQXccKhbzluP9P7wGNIczvlwSlAEivvoVsFm8q7sLLF3JjUBhupQEpmiS0fO6UGRRYAs
DDhqGRPgxdFGOiZLQG5Fiyedma8aP+hWLTLT36ZkmJ711i4vIJePw0ZeFdcvAk7CW8jQi4wpKhBM
pGyWg35Iih32B8qurAni4dYS9fiJXngT/0NKISFgOM5COEIOUcbolBoWaixdqvAfVSo++k3cxywi
im7LzFTTUa4UKTqcRsRYFY39LS4U8oUNeeq92fkmXTSTZh1F8cMpxtciSehegUQfa/umibLgZVSr
1IM8Fe5bpzFWfpLptwXiZvejDiwTLZfhxqz7ZoPc0/jl/II7cerxHLTy4ETS11t6QnRTJARiapmH
a238BVdYhK8D0/8qBw6Ryfmxjhs5MxL1t8EWsdkInZ9lxgYNHH9Yh5F5BRUHw9tRIJXS5BSHoy/M
MPJKNioOWbq9MP68pBZnIdEWD6DRPnGwSzn89FqaAEBFAIZKTfwltiXnLTaqcK2jBgPInAumnGLx
NtLkvBvoHjzWDqUxBCW150YY44XQ6sRy47AC4E6iMi+4RdlIqntclbUw9xIFNEtgSsbOQDz80nI7
NcFwXR0iTRJJtAAO39nSp1ANewe8A9ki9kF286iOao0wJihIt89Rw4gLluu6yLJ8C4NSizDZ4rEG
ITeh22hJyi/oSBQluRzElGSztFqfn5gTn+LjHgTzP7dUlnCEsONcyi3mJTCo0bUooV6bSWXsz49y
4ktQwEaCGZ13lf+zOFuhA42WHmHMM9rIME19hNVcGoP7Nh3lQhB36oWIJMl29FmLf5mC2oVDk9Xh
KMF7wLnWEbAL0JrJp6fzb6TMUeliQf+rPa6bM0VoCe82AhzQHR0poAGTkCdkhLMYl/TYNlcxqJWr
MRSAnbIB/+RNWEwhbOw+FJaLa6CFVVbYP2nOEOVblLe6cC11Jfi6KbBHMsFcV3XXFH6LUFtYUrQ9
/+SnPhBIP2A+gI+1I3IrbhSIv83mvcUERtZudAd7Y/uSA9eJGaf6SUkYAgEssSXivAgL1W4jSpyx
EuQIycnNWpNwgwWeOykXtvMxy3omiwBghQIK589ctp1qA92gkOY5oB2cZTsJ0VZirPwuz1BDTQsF
gcFJm1Z2XlifVA2bxaTIJc8PdOeObqK06uSewBgv8IcB0NeFtP/U00FD5IhHRUCjFrq4bZVydEII
bdiTYyrTufTd5Hd1CszvRPGK/Wn0Zcvcxwgf3JYxJsXrNs37R1Oz6W1abBUfHSgZD3LbGoiSNJU1
59aAjy9BLk6sC1slPJxdPHASWCYeRRBRMwQz4VG9qPedCn130i5d9McVe5pLuPlgh8vRCxh8Xje/
xcQ4uzjAQ7vay+Uaaf9+QF+3nLqVincgiNooWlkogt3GRRPeFkjupiuU4sMvKO6+TYqkrYBWlZfO
6eO0D1oEJq3QXlk7pNyHz4Taag2SVUd+qbDEQ6m3s5JdlfxCCnra6GLsdmBh1lKcvbck2WsdW/Kt
UKgyn9+YJxYKDS2d6MSims3DLO6LARp3A6WiQmXFlMFQp+majlZ8X1MUfsyDCQ3wPBu3gSzj0VnF
1trMytGTcKh7quUKUjpgmLVZYWasJFp1IWg8jlRpOqN0A20X9JpuLFYxArkO9uPMmSSBeG2bwv6E
CqtznWoDJkhw7rZSKuwLDZ4TgzIhtK7mL0JFaRE1TGXeN0aHXlPjT9xOiGd9QsOn3VYDJtuVL+Wr
IkQs4MI8HBde6PGpEJRnkoJKZH64HvrQTFSU+ipvqLPmS8iaeSqAdn22S6HfohGJOga6cc430wyR
paXMoipebiCXhcaMn76aYRt+b1ADuFVg8M5IKWv80qm5+Xb+OU88JnkKCRdgQpp7yxkp0q6RWrkE
c25l7aYr9PC6qpEPFHmjfQWyfslh50R9D0cOuMZgw3BOYj4Ov0sFwqKKDQbUe2DV3CP4CKaKPn2G
RhRkXOZq9r3U4/FekYLhbUQubxYs0vGk9svWWEewANRdQbATr2tutqvaj5N3dCMzVJjiAfnp89/n
+AqabzcgZGSkMsHAItpPIdMBVqFYr0iyINQNwtugpajR2Ugw/flQWNRR1GV/grRZfJneIIIHlcoJ
gkTRGtFFxy3tuHdHtHAvvNWJLcHBCWOIniezYM7H+G8HaJhQyJNk+hJWgZQo6PTC/j5panAlOfKI
ajCq2YC9tVq+JOFy4nOCWyN8m+Mqk8EPB0b+K0UcUUbQQamrddD0zirXcSB39D64EC4eo/8s1F4Z
aI55kT4w54/w20vaeQyER5/H8pPcRm93CN/zGjLhbHnatm4yaOTMKGRPzmawfEOsLU6kaVemJur7
koRopkvAieusWTkSWrgZrUgzs8PAQ0GvVvcBboZIcwddtXYCtcIcHq3Vr6WJ3Lbbg513cFQgTbhw
spyYOxrCdMnBGUMYXnKGysoBJpH5pZcMRviKs2R3rXEh3Bj4Dz4CH5FX2RTHD+fX5vG9TkxkgEol
XKV/thRWswMKeYgLIe1QFf66pADqarGQL8VgGlNyGA9/yC3M2DhYZpiPHE7ZoHQiaRQHcnk0qnAU
RvPBHCa4+rBRJjeiE7tHiNOgBq3rt1IB6RUoDQoiJWETRBDJ3g/O1FxE8hyvWswI6XgrrCgKLMvt
IuGZMZJG1p4a2lybMRnHChcGw0FQQ5kcLw4FOP4Qa1fZ1QPN2nRKV82GSFWaognqW4GbN6n1NZSz
5C7ymw6JyS59PT9Fxye5DpKNbhTtCEzplr1GO9VpVZUyxCKMGr6aaQgdotD11WgiUOu2qRluzw94
IgxjdXG3UfEC62NZ8xP9tsE4c7EdkjAvzYpKWyM/ZCJfDnAiRiTuK5FwGMMtrm2MnvXqykgHsakb
zBb7QQseQbCa17SdL4Lb5lPycAlB4mJ/UJkx6Vgtd30m5QoSxSqSXghQlfAibetHUobxl9Aop/ci
ode7cfQOkbWkhFyy7ouue6JElRUb37cxWUhpmMAARdryTapb7Seo7EZf2c2kyN4wARJWaDP8uPAp
j6NHumqciMTOVFiYyMNPKSpAeHItS2jc9RiS9E1KK2k0hr1KR3Kta6MOXTEcNkptitvKsVpj1cul
9hPVZHNz/lmOF7uhmUA8KDiDvaOOefgoJaq9xNfoVTZB+Q2Ws3LtdNoP+EDthWDw+ExhIDClXKoA
xYCsHg4khVaUsbwYqBa+pyhJTBuV7sT51zk1ypyP6CCtaJoekdBVPw6rlkQnaUIWRZ/b66FAIvr8
KMcfjbORNQefcD6Sl5xKtS+Q3jCVxIvCovZmpOEGsczgqlGNn+dHOn4fOuImbSo+zdx/WHy1ipx4
VqfHBDbJ82sKg5TvRXNRnOnECxGK0H4nQiBgt+fH+G1vtxh2aUrlw7MVifMpKgfxHlB5XtUNIjSC
pfkWpG3swrXFl7ibANQrXb9CoLXygrymr4kg4nUaREjHJ5114Wo/fjhyBwX8NLkEWeDS+ItjWvH9
NIVUqlc//SRVUUZrtMfYTtqv57/2ib7iXObgpqWdZ7BDFxtTQ7CRIySRXCy3WrbfpCRurKjNFaDO
eC3iAU96iSvDA0aqrnwzbJ67pg5eiVvVP5aaQEhhZmLZwIRnmNxiTuKc0oCgHcR1B7JBl6dhb6pB
srvwysdtGActHoPDk9UDi2nxyoHUjX5SYTCWq3Xy4nD3u5FNKwZ1ZvApuhxTfUBVP2n77qfWFGKF
9k3//fxDHM8wiGdyJ/4D2xzlu8PlBz0ZHiN3JEQGM9qEI5khhYsOGf/q0lc9cY3N2jx4ERNyYyW7
JKrgzseZm+FPaIcFjkFGkc5ltChtlWssVHL0fEPD+JUWkxW5FKv0T+NIPOD5sg4wSseDFjVAuafx
MTV2bHnnP8Spp8ONlEgPeT0S2CXDf0oF2me4LAK1stGP7BFo26pwep9bOPbPKL/XV7Hcy5EXaBBs
gLsEW6S8H+3chhsykj/g7TLhKnr+sY5PIUp/bAp1xmgjCLSYH7wp0lBqk8xrhi4Ft6ZnexPF7j+9
imaUIUwXioxkjECpDleBMsStTIaae3SgpO9lGhXXNMwnmvqGfKHAdvRCDEUP1JZhCTHechEgWaqX
ORgizxGYFvaxFmxJ0f+4royarwEjibseUiX/cPhCuS8hpynQe4d5UO4ALyHvXdvW6vzkzJ/lIASi
3E4hinIUOxgE6WIDR6k1DT6iiF5q58NLlUTai4aM7KulNfIefLPpBqZc7wYU3JG8m4o/nzVKwrPn
JXtY5iEOXzLye6fITVIrIClzIdXJt6Xd4SFT4PV0/k2PciHmy55Bw3PDf97Ch0MBIiPobxAiUdUC
9a7MzVUFF6urkNBca//c6W9We5kx/R/oNMSUDodrEJhxyn6WmrHNfJ9xO68rU9h0OCdzpSZxv02q
Tvdw0ys38NnIkWwADwrNX5d7M1qj5t0/nv8ClPaPZ5uHon0ATIAu1PKGsgUXj11hZUKZALsL0aHd
7FHJkwG/5KpwPCMZsL4YMi244wHw3huBk39La0p0rl1o+s8oAIO4DY1AfJtabbymg91tK5RTVC9T
TBWcfpZz7QWlMSI00HTFBDjImVouiBQQ6RQo3SOgC7OFrVLJxpNptp3uQnQAIkYdFtOwUBnr59BH
htnTA4HAhd8KBJOtWozZFUEosNCcQ9iD+Y3KixxI2EC3Arebdd7qSbQKzUK9bSTHj9Ed6ZvrDiEr
lPvz0H7PwrHfmeWQSng0xRMa/uBYIWb3Zn1L08qOEccW2DI6daeFHkAC6VtsReLaCYH2QbqPNNZo
EGDY3QlL+logtv0WWL6KlV89fu6sRvsZxIX0tZQjI8c23QgLt1MTy+Eu6KRb/Hkl3N11USI8TZRU
3fSzBNGq7Fv0iIFkoeycyBPaSqBsYmk/yWG0HXRUkbZZYIaTW6klKnt2USIsgPWdvJIa1fmaYZPA
C0JM+1xiuau7cifjwSWNMMbu2lDnoFKQ2wYGmA24OXXpaJrrzqiwyErjCdFRxDWZpoGKX7yhAV1+
6bMiU9Fqbyb009p4eAYprOora5DrlzoXWb7qnBafFdC+teUWgN+rFUQhWhyGMqIo1TiWXLpiLLvX
CVfGZ0Tc6UfFZdXmm5RVEgBBLIdi7WD9WFxN5cyuK6c8o//QcblhrUAxf9UjE9u7rDLTWOFhSh+v
rk3MuYa8RPGPDFodVuZMjYOaOaU/46kZ2NjI8atuMGDIoymFk7uBY2COBHire+2cbJKRqO6JNKk9
JzgOD6L4SaGzG54cuateE9TBQBMCwGKFkIne0BCQFa9VGlDcEUFUCBZL6+/lFuVuLw+teibm034A
QxiWs+F6gmAF+yl0A19YL6iJxIWnhY59W051f6PxNflzVjB74Wm9Pq0nCJV48FaQW70inb0VWIjW
jPJL7PVYFMbgUhjmGD5/FBxfYVyWhEsc/DN+Zhm3+dMQ13FSAjYOkPuX5ZZrxgHqfX6UY0zzzM4C
Y8HeQTeSHOTwEFRLy4rUYvaCERG6tkOYPKVCNbEtAJDqh3q6ozDgPCiDhix0bkBzUaU2RIC4NO4t
JY1fhq7CTImSnPOspY5JD7sWFx7y+AaEojCLylJEMqhwqofPqNNBnbqUXESp4CF50SxL7IDVvKmi
SH+YBmN8ATWEPgx+kW5G6X1//iMdTwXQO7J4+BtQM6nJHI4PaGsCSqGjSiyX9l2Rp8NT08jOhbc8
jg25j2zuWhIUcw4rFhc9hR41k8M48yRBl0dMG193sH2Wn43A2Fi58Qp46ia2J/StMKMdseVE+UW+
q7P+QuHuKFxHqQs3YihmNGnJ5xcXo6KWditUOFq+NvrfHdwzVnkxNdeViRHUn35aNh/FOBuxK65+
Z9FXEXolUqLw2eKhtLallvq/ysb6Y48HGphzgkkGAvcVwMHhBOrOaFgNzTMsRttkI/RAf46iJrhQ
ATnx2YgEKX/QmgLht2z/I1aPoUVJlar2+wRTk3ra4AM3y/VbF/LY4wUJrn+WiwAdicDsUgGy1kAv
WFiPe4ZNqJJE1rjxS+DH5+fmGBvFjNCjBq8yh0lUBQ8/W2c0YRNH+NU7KKxgK5VTvfImOZnsdecT
FbkQFAWeRGRReIjFo3hLjbiMsZjSQEH7ZdXtO61L+wsb5cTbk6bQnEX9lcrWR5L/WzGjCatURw8f
AZU6N9dQLu11oqBrdP7tT4xCxdGedTkISIHqHL58olYN1p1Uia1UwXDO6cStnKbKhW98Ys3QYacE
T+WM3GgJLza6xOxFrMwCbMgNirgpN1SYYafV1qUk77j4MfPuKfHSa5gBZktAZukXBddmRSJh9fJ9
iK/Mazw540sXGeFOxXLgvuuU5CHwgwhZc9V80/vEeK56EuXzn/YDN3mY0vAkGocqHVyHRbI40MMS
+WI/AihjIhcWXY3+JH8Ok679DkAxAo8GDb5xRSVy+xqhL+1VEVUcXvVmNKZeZrf6k09v5kVJCuwB
8wR+QKoW3X5srSFcp6iV/oCeDXBUpb57nTpj2WymScg/k1YMGjI2ARX8uMyyX7YvanVVBAW1xEif
zJfz73k8uSotFjot4BdnfdLFa7axOZQKKCAPMd94RalRR3YwVj9DmbQvDHV8Rc71XZ3uJbQUMJML
nIBB9RgyD9LPo6ZF6tUkd93aqvQmcMu40G+rDAvrdYFn62eqEiUwcGFUlxTnj9M3tDO5NEDezPWm
5TOYdTWixoIJ0YBF9WseY1qCc3yz0axK+6qGybDR/Sp5Pf+Nj/MlTgIIG8woRe4j3B42Jg1rCWlY
e2rAifrCMN6Q6zI+NX40cZMml5jGxxp4M3GGY4cJpUviLBu7CUmGnOqQJpJEqZ4ye8JMWZky7NCq
wO60/RhoQY2fmyY9hqoDJ9BOyvTJcvIO67I2De8j4ZNeFKWEZJcCyuspwY5lpbUQC4AXoKm7p99U
/SiavH4MJ1HQAjTC6AvOTg7ip5iJ3Ddwm/GDzGlfYZsldcDFpThdl0GRJDeDn5iSi21kBRuqK7F8
qWwpU1amDlpmRd6j/5Ksscl3Mb7ROqiRBjXdqsbQNJqS8XMt1VY4Qy/9bjcE3JJuzrl1iRZ2tDWQ
YWfj03wEKkGuMf/8tzO8NjAvxegQD7OpaW4omHUwEzBa1iElrM6vkKMWEnWLj9ACgg/7cNlhDWBV
2XLUdxS2rfRTokKOmwW46h1+BdWOFDeALWGpt36RIP13fuyjS4SxZxsNDgDKpvz38DWhdkkBjEnE
UeiYXIE+qDx+Qdt/jPIfP4b/DN6L+3+dnM0//4t//lGUKDsHYbv4x3/ele/5U1u/v7efvpX/Nf/q
f/+rh7/4z0/RD3xGi1/t8t86+CX+/r/HX31rvx38A1l61I4P3Xs9Pr43Xdp+DMCTzv/m//aHf3v/
+CvPY/n+j78wnMjb+a8FUZH/9e8f7X/+4y+Cw98++Pz3//3D228Zv+fVxbc2+nb0G+/fmpZfdv5O
AgXEGBQg1VaW2l9/E+8fP9H+Tl41Z1aACZgVneMyJwcP//GXbv4dkg0/JeoEi4Za719/a4ru40fq
34m3uD2RTWUlzT/6/29+MEf/M2d/y7vsvojytuEPM/W/3YGyCh2OCqVlImtNh3Mp29EZMBIRwQwp
u2C6V5gAl+y8li9EMdpio30MMzPxZ2kx1CKW4DpyOcxIfARV8ZXqHk21kV8rU8alPmLPP3ZWVSL5
WEWl7eZtDhG4lx2sQmMbh3tEIy35LWy4vXCF7fFdoe6DIbiJTMy1kZvZc5iMaXadGPCkXQRKjFtH
9LSJqbIDZi66IS7WmtrbwqXJK33JfEV5EmkEMS3BenA7Cgu0UJi1zlNUQJOk2W7IKzwr4+sqQR3H
05vEvuNIRfvot1Xy77n4/dsvLo35oxDZAVrS2Zdwi+a5+e30oSGSG2BAKT/5k1cja2tN9pOevwQG
a+0/FpP++0CLa/looMUxN4XcEaJhIEQa38YS09fUdk0NjrXQ1kDBXDgsVy2qWueHXd7ELGkCYxY4
5VT6LvYi8Ahwp+q1XIYaNhJk9XA71pT4MWX2LX+j4woPia21Lpx1R/HlPCoNBCr89DG5GBeHXQW2
2HfE4KP/2Dkzyz9aJ6kFo2TM1PsKxEXuNpZJ/pWo04oubrEdRr1cpWyUC5nYh8jOb5sL1g4MK7b9
XDe3ZrmBwwluR9QtzHSgGW10YbUCT218ohapDm6kDZXmItpIkXIE6HxrB4EYVnqTZp+qKDaiXdCn
DobmbSffAJWg16L59fgWFcJ/1Kuke5C6whmvylrBxLJPZitYHQb1uNXjbiwJ3E2wia0tpbnbiRS8
dl0Yr4Ok9cLNNLyMuHAt4/t8ysgbOVMU5IFr3RyxL43HxzLoqQUCtMrgb0Oz31BeaqhN9imyNo7R
xIBO5KS6cEMuzoiPr0UuRV+Y1jph+TJ4NC0sgccOa3sq+/A6zep19KXxezmol5RBjgCD88wgoEO0
RqZMsLgYK4PAagYklWjWKKlXOq1tenbTtTcaVjD3dIjQbLAQhGgsVb6VEqlcQ3CoH+COT7saNeeU
mE7qbgwtLHCmrlFB1eJ4NSQ67evzm2hxSHx8FXumQIBcIgFeVn1sXOaSscDMeMwlsQVyKdVQ8ESz
aqW+eACU0qTr8yOe+jgwIeA7kqkRwy8NXLqwpgA79qg/sr8ejdSy3301y/uvY1kHuUv9B0XwSg7T
HYRoR0YTFr9HGhSN8rmdhXe8XvLHfTVFSeYKCNcGArJZ/xJZmJZ4YdQ36vb8Ey8usfkbzVYoqKxQ
8ODIWZRvprFvY19nNtkYj5WG5hxE/ZyNfn6Yo/OMruSMDaBPTt4KI+9wO489Km7pBJhk0lHzwMew
XSPa+1RJU3ufqnOSUw7thaP7iB7Fu7En6CIDM6FRZMzr47dLwqCaKKldJrkyIEoYKsgNxFvDqWYC
Q9GVX/RynCZXNFagASwc0n7bjHLLfWJq8fP59z/xmWEf6x9FAgqgyx6cPvaz7VmBwq/GYGarTRva
6f6l5XdyGHUWauDiguy8ODUzI0VOyygB10y9vE/NpFgnCdRwL9R8K3GjQNe/9mJI93abO1/7DGBI
n2ThD2pe0W2R2thEdVAUoCGjk/p/+AIEbGAmFJK8JYxpLHCEDDU8OKs0bFcGbmN7Ipvgz0chr0Oy
E3auMt9jh1NeBjXC/k4tuUGstPdWITKXfo72dv5dlgkJC2tG4bBpZLaMvtzlFnwnZRr4zIoWZhvJ
bJJtNJX3gGT0CCtLPdshLhB4U2b5+/MjzxO4uBYJN0lcYRIAPFnSC1W8og2UhdFmRzoU3akiRE2D
5SY9xProoLc2FJ9AQ0mfrVEI3CPL4BLy9IjQML88TFpYpugzgaNfrLEmqOROt+e7RkSah/JVuqpj
4JZRYsaPEjcmtNM22DadhniYVdbX0Dy6XaKYw2pKrfZKScX4yQiQKG8B8V0qLZ4488nqeUYNqAJI
/0W8ht40aoiRHaDEWyt3iWl2DwHwr7mVOfU3dqqU9eb8lJxaDHOhnXON+OnolhnyIdJyDa0TjtkM
mmszXesoin/PYfGDotOaVQSK9RMsyPHz+ZFPHKq4LxBoUKSiPLUsBzrIjmZGQacZrjlRWK2xIEvR
r/AdriPwdSbIYARrLhxlJ0ZlAVKrAZQxY4IWNWV0uOs+HVBfquQscmVRBV9En1XKutYEqAID4isF
pH665L3yoQ67WPs2qAKkGYlQ58TvcG/XEDdEZ1YoyY+TbrPoimbXSJWqcLXn1VWQF74B71MupTX9
R+UKKX+tv9KyTvo1trMzucjgC+wqHCR+RcAQgx1mSLbiBUmmYvFGC5P+ozNO31EEmtSd01WNj7QJ
WCQqyHqVAk31J7FRUtt+tgM9691mIPDZKXpnjPtGzejGD9nUYF3Anx/uAiuKR7dBLO5aC4g4VxU0
5hfVHjSMcSXVuo1Fp49btW5SWth5bHZua3UIWw5OGgJ1HxKndsehM9BDzMQlw5yjviF7hCQY1hab
mWrykoajOVLaGfLEPnbU9toPhFhDcuw1otkiBLOUd16cJfIKe2Fxg8F1ce2Mg3zrOLG+G5H02dtj
V+5jqDq3VSurd70mSDDPr/AT9xlnOOwtWACwdpbH+agaQZP3APzjwNTwES6NtSVQaLkwzIlTFUgb
9wVoDfqDy/BZd+phZPqJvsIS4S0oBSibCROgHZak0cr2i/EGG1TNXNk4antRYskX8r2TLwo+B+Qt
cFWaaYdruxVJF40jVT8zlpTPijo2Xoxa5QV4zqnwlFxqhlPBXp57L4fDkMFlMokztYTSMDd6KjAK
ljvEZ3w924xGh2bGmJXOvqAFtzXUOtrY1RDdq83k7MsowbkiG+v8Fe4rqHsZlTNHCfXAHeOLbZXj
U5Wtjvr2XL/hkFm24kZHTqIWz3JcDi1uCojdyEDL8VtZiOB2Gh2FKm38NrSyeeGGPeqZzdhn6v1c
8Iw81x0PvxEURscpQjyo4asYu1QNjLscBNVeHgNj50wI0lpRb/6i3KNRhQwa4H6xuK2LDrvbPKwu
UYOOVwaPAweJu2yO0ZdE01EZfRW7G8lF1K9eZQUYhmwEA3R+ox0xn+e3RhyHM4GPTpd8ETiZuF7n
voKB/QAmaVUNAQ5x9Tgg2FH16jbDHP1ekPHj3ivTtaxjgdkfXvUrKHGFvknhm6/n3kYG778KZS8q
0gfVmqwtLk1UqMNA+X7+gefD/vAy4Hk/8k/IKahYL/IWkURZ0bbUB4QovutcBaWbylLrRcaQtBc+
zvGNR20XE1DWhGoCWll8myDTC3yu+TYTVPC7bqrTCE6F9lKNsvkSFTNFGZOICy94ch3i2Qd5FMIw
hljLOCuj7lYPUBByJ3yxaLxs6JJwPKuJnHvpmCAqA7JK8STyKvTjJz13tcbuQ3hIEUQYwywvQDJP
fXLSaCqd1BjYHYv7N9eKAUgWQcZQoGYYVANVKKkUdeGKaPAvRFWnFqRO8YdeGIUgDuXFNtRCk+KA
w0dXc0l77MQAL06Lh4qYw5FDJ9kV+HCjjEcuLnZB5EPFRnABHcwwtdvao+U0pJii6dHWMqdw+IzP
DZJ6sG7a+M6pMAfbQJfHT2g0zFDZnV+cJw4vWiPUYaiQ0D34UFT+LfHMpECxko5nt3pFPKDdF+8K
e3TcAr2ObVHr6SfV72LUGVT9EvHh+CrjrKDW8VEv58MtTvhYmeoZBEp1xgZd6lGZnl7bOGtjEGh9
JD1godzc4FtuGO+yJqbnoVfienX+9Y+U2DhMZg9y6rJULyGFLzbMaCT+UPZwPDo9j55p/Rp4CwUW
7ATjxW7qZtdPNgmDrLVrrJH6zyUI78ZNlDF+qUQzeLGBFvjOLxG6Ov9kJyYGbhTiuTbUcFANi0UV
j3YvqwFG2hqYlS+doMG7aQpV+RT1UoODQAtibeM7oxbtAVTm2cv54U+c5R9oY0rW6PSQMxxeLaPk
I/9pRWSGvl65rA38C8bgUkJyYp+aKukpPU6sYliBh6PkNpY3NgKjrrCcoHQNOu9eoaLi7kqFOfxx
4ALlnyoSFQfa5ADRDgeLiz6RIQ1Lbq1R1XAj5NHJTaPu0hl84tNR3uSbQbjgcl4iWRLkqg0lmLcU
Umf7EHQqZjtpdKHsfOQPzMqFiDtTcfH+gJ+0WCBWGvWjjn4uMbhJKl9O4jXs+kbbR1HRfDUzVH73
mAk5qxEv+RlpG5duIAU/VdF1kEzb9JvdKVTTgEb/yqIAMygZF3mPP6bNVnZqhEoREm9Pf7yuiAy4
EKkNwKpaIl2oKRr2iDszLvS2so5aZ3RhaOgXTrXj1Br001wtZL5NCgDzFP12qqVZRdUjYBSJRrjX
zATGSG2UF60IrRsC2ObCFfDR113c8aCoIddYNL5gnizu+CpMpIYoWHLJAHK3HCrpTVVpBmhT022D
egjcCGeCG9jbiRekaBu2aGvFboQz5apMomnfCSDCRmJnO7Oxg01l1ypOSYG+LyTtRndaRLvjtqkv
RNmnlipWLvAwWat0xhdrSJ2KQSktX3IL0iQS0jraSaP8p7i7eaXSG+VymYkoaHsczkbY1lJnpGS1
4PqMq3oyQgDQdbs+v7JOnSUwu6inISNkHt1kEx7WukDzE7F+31nVg4mPU+los0RAhsvlnw8Gbn6W
VqC3h/bL4SsNkyFndTpKbolF4U2E8ee+aCgl6UXgXIjyT80RWxxZEA4UboTFHKHCBDYJ7Lk7GTYq
5krd7NM20x/Ov9CJwHH2tIAZRmI5t2YOXyjBExBbKE6TPrJajxi/3hRTS8O4eRwatPT66E+Vn2h5
G3SkSWGpfM8C8YcjGlBlSwB7AQisEkyvPpR3RisNF1b48aoAHYSw5wewkGx1EZoqSPsmY8M91nfI
VcqS5WMEOCnWWrHCYHv+Gx7PFGNROOXU5xwgBzp8oy5GYkwCUOGRwMgrgDCVGwAivnC2naiGUMCD
YAlRhsUODP9wmGREd6Hw8VHx+0b6USMhCTZSLz9Vk1G5o9Dzr3ISxLciC6trI0Y9JrYkTAJiEz5J
3f1IRO48DWAjPunqFL82cu5fQhef+OjQkWnCwzedmxqLyC7tCy3KHBZTg2OEi4Et3RSrFQ7tV1/9
cv6jHy9cigOg0JDZIAC3lyevbviUQBQKIo1sQX/O6e6Nkpl5uVYP84VXB0+RLVrDPT/sicDxcNzF
O0J46IYCQUwP6z9/bdTat7gsEURV4mll2ZnxnGqauY3RWoYj0Jp3Tp98yxJngpMAv2LTt5Bhx0QU
384/F1+Y6T+8iniwfzHr6ErTqjlcHpk50kJ2UN415bAqH5pxkqQXuZzS9AqVFCN+mvIeQw9iS+UX
zp1R7dWRbwIZxFCofDBKdOG8upbk29xE6XIThx1qFJRu7Sdae6a+Y+JTaxsFgfoaG/WIPoA11HSn
e3TsCIQdY+0AAxy9Qp4U1SUYCTXXLv1Y8myUuImYG6dOrnpk0owVLSyE30EJQtUwpkmJV+2QaOQC
wpTfU0B2j9TCSWEnIboHalKx6uZBnf/oCyVqrtvOmA0SjVJPXH/QBsPjKUcMIAXL+ya1qHByw87N
2rZQcUkBATK+aSb8w7VTK9gRB/4E5RqXvPKaWmE1euDGgcYkUyJ+DCq2XJBruqHmFx3jxvKTwFhl
MVUmRMSc8NVCgiBCGxeyhmuiC/Ja1TOI1BClg/E0atM4ocoDgk0CQHvilp2ifG8lJf/uUI3MCctC
eFYJ32RayUMoAWCQJP3ZSfiQXtPX2J7bAjXVzBmooTTEx+G6yFXti4XX5c+mKVN1NRi9fhX4fYHM
mNH327zMcaZV5NJyqQbWxBr4SYLMa9rpR6V15ZsJbUaf+MLCzw3NDdHkeOhVQlS3Fhqe4EqmWdnG
yGOETtW4bnVwBLXuuIri/z/mzmM5cmTbsj/Ufg1aTCEigkGZSaacwFJUwaE13IGvfyuq2m4XyXxJ
q1lPqyyJgHIcP2fvtYP3mFlpm+Lb7tWxCKRDngHEcvsox6J+32Bo/jyhyfist+adPSzl1Vh4o5kG
WTP+MUyW+aNah+5TFor9AfheV2Emm92fgdLoZEUv8u7BMdoeDbRj92ViY8W6RKu1vomgbds0Idu2
u8ZTns9P5rr4c1T7k/mRRoe9n0tXBnZa+yWxxI3EOUaDC1QVksBaHZTclEysdSaaDVC29eDz7r4z
Rm9jF2AG4tNcbMGPsh8d3GlBLh9t/q0Zb3pi6GhkyvGwI/Xq62TSBccTJowP9VA2t+4MKiNuLK2t
tBpNuzkvjr/wnAX5bHLHxhyHiutlj/g2LYugldy8UeQT1FGpjflu3Yr6e1U26q52/Pl7NW5deeUr
s7wacNhFe6s9Hk7TnB67spRmNIxF4Ub0Xrc8qmxtXuMHGv3U9RaLMGC76+XBM7XhpTI0YPB7SD/I
Gs8yfDzEIMuWzN8CwaMa+uybo3fBh7Bx0JXsG97z2CAEFQ5JL48awJYXhf7uPrqryGfau16fs0tf
pjxxdDDWRx3k+mdri/LrMEwmPr7eAKnWmS0tD5pa/ce6KdsuqYcJt7dgNPl98Un8JKCwGJe4hyS9
x1MDrOBIxC3pM72CTJNqNNfNdWEMJFwMITLXk1hd0n+DbiMqY5y6ImrMzb7m95KRijJs/bMy/fbJ
XNhg4qxz1RLD4VFnjBO+n+yWVLj5VFP80YUmWH/fENlnr827mxZ3s0IXlYVfja5dPztIw7lvO83t
iE4WZhf6aHiiC3Z4bmyES3Mv6qZzYiGt+QmS7v55ubQkltEzJ5QRbRfG22zVMpGkCH80BkV87ird
6X433Q3P4u5aX/xVZg8FSzbA66lY3rP539+FW454p0UXskXFsNvbEU0CYaS4YZz1PARO0XPLR5NY
QLMN79upq3/MkynXRJW7St2+xBqXF0K928fC/T6s9XRvKBwUUe+sxnc1LLV/gQtVBl3wC8154jNF
3mxR/bmMrvFpKw2L4GLE2++QbpEhKQp38qCkKpdL3AfGHnXd7jmJxRDmvQKx3MemXnUZQzXwz7Dz
5jFxBgcL4jJnXuI666CuM7E0OjHKon7KbTUERzpazpNpzXMOEakq3xvBIL+zS6NhnmVO8I2k2+pT
sS3zowPlfD8ZpGZjGfR5uy8O+fkTSOfsrwWoYUkvh7vRJ8M7gi9OvGJgi+zPDmfWJ6x0dvXo2Xv9
mZU7DG4MYHkeXJa++zF7WSVPBFUMCA/VhmmE1/dDUANSPwwGHyuidov1cTQYw6XsURmhDNuSi2sx
bBmZw7s0MVsqu4ZyvxIky6vZbVvU1yRzFJhSb0jhlLdiyIxvk4m3PcpVvf3cKp23eB3pMF+Fbom/
1nZab4+cUIZfydyBSAn/eLyWfLTrs8t0kjDB0sQT3NrW3Vzjr4xm157Mk0VkBCuHnVX3DKyzMUFJ
hB6M/CPCWyRtyRLxEGtpUlobaHFA+dRDldiwNwPsh+e6FX74jQNkNmcO0uQgg9nsUn+05QcV7KN1
zNDsjCUgtNrO5TlXvHCbGBljVlkJAXIJip706gW8VdLxCG6nPNjF3eSFUsaT6+Q/dmdrpmR3lHVn
ZqNppsyrutOUuYz+hWzVD2d3bEX7zMZiLtvwMsY0Rh2kWS4cBVF89AjO651shX+1BN8J5m0+1l4f
jjdh3u1p1RQ1g9yhkZ8BSTikeXsOYO6xcYx3VrPTct5zTPjHebYZSLI45N4Vhmzra2FDcYyEx4cj
Yk7hP2jTZPiqjYy/J9pBAmLIfKKZ8aGKpDdEd59vTljEhXZn40jGo8pPi7mGn9Hd51a8F9N0XnDO
ssAMo75laTbGCHXSnt3VrdkkDeE2YdL8JRia3BaqsOo2wpgxgasoR/9G+FJv7F5UVfsCoM50gwZz
6jxkh8ERRRn5kn4nmLOgXm4y7txPd/TVFxqYDgnZZeY/hsFeroSGlzVm8WEgndh2awupQzjxgK/O
BdLoKvvbpusGZSA1n4jzRhukpPvaNaNSBKy82RJafeKFpXXnTUt4L8p5ft9nUt55oEnvpTT97dxO
vL3WZgO0aGxTvx/bMcwjvZYO2IgVDWNcbtP2leKPnCky7a0yyQw15pFhFtWKnVVvAJDcdXqXb7X1
pSLWm0Vr3yonqRbPv6uJDIhDZ1FMsqWRYFMI/ywnT3xbLMaZxr5JF90jIVqxyTcUOGabtwerUMZ6
sO3NJAB2VMS6WAJ1C44J6+Azlx7ee5Ohy8SdrTV/z/shYYPNedbFHe9hHVW5CL6orZL1mfyKtr6u
CS1co6BYtvIaOMCIUKU26pE8g7qsrirXcG4XWE9m3PvD4sbCpGkWWcgLxlsXKBSpBkNTNeng1mRs
Ed/azkdLbEtw9K226M86KCvqBKMc84PIDLc8huvoIHpatpnk80V/qEdRPhJIE+p0ZJRAXPckHDfy
oeJ8MDoA0SS3uCshUWYF7HeYw7xKtVtWW7KsYfUJSRRe5yzsjI9u4+dPbqcb62zhUzp32jf3xK16
wuOrcKPM5lF5GP2KEsvOgvIUmrYqz8G6qNuWRhkTKvg4dYRkY2kTBQV2jlbt10s6eZN/kaANIZKZ
Ytentgr8JgEmzHO9ucK/qbRhNqlfT41/U3eARiPqqoXyRYoQ4r6awvdm46vg0G1r9nNd59w/7LrO
ayJiXKs9WYuLhrntAvnn6pcZv41i5ZZYDOPOzaz9cnBEDAkQa+sHX0/9kZfJ1WTMbfW7zlYu3ZG+
eehNKbOr3srGL0YftvfosiuSDww1HDu1VmgWyD6jrO7NVce5mL0UdCUDdEYBWEScBfix2xtbczPu
i8jT3cjMMe1nTdSg1xH/6yiKgsjYXGs/1NPmT4fRayr8XYjSXN6wpSpjBw/GQgzBVi5pn7U6HunD
eW5ULXVL3JWS+0c08sOdi2rdPsl9w9sMBb5q3lVKVn0aGHW2wvdchyHKTGxV4ONsZ4MVvvHv/0++
jxUEQeQ8nUtxFVEkQlCaVzHEDFsm640e5y+mfDQ1SGe8OAnQtbzknFQ17rbVQixWbW6PAnn+uUiH
fd4mUUoFZsZ1CFxazsr4Po3LeJbGOp3rXmd/eJ6W/76vA28H0h/zxosk9EW/imALox2bMWeeaclj
L6rpD79qM/zaDtENb+ypf7WjvtiUGYTgzX4p7XDtjOranjnxoesiiOpToqZy+rMVlhsx8bbe2MP/
QreGyewiCkMpdZHovmiNQeOxqt6hkUQmyhwZ89rO0S72kCC4Wv/MJMlVntuyBJrN8KESQX8/bKGT
Lq61QtPfcXXLLOyHqBbErFTAh5w3rsivmi4eGnYauihRgLE87zEg0TQ6b4IkthFMg4JK1nsU6vLi
LA3EA3E+Rry03fbGE/h6YMin+oKavXCSabu+6OVByjD1kiHnKschPJRhOF8b/uj8Uc1lmNjZ0J6q
VTUe/QxStH0F2f/3z8HlmXreWeEFuGhVsZBhJn3ZibWILqiCluOPe7mdu0oFJyKDpi+T1X6jMs4e
dEOzYBLiX1ssIEvRJ7WZkjHTZiz4/HLrQhB8pFwsFkItZ7ZAzdk2siHdaX3KqN3qz8zCyzeu9uUe
vjhbpuekn9PUYT73kgYtRjOs9x39pp2X9hkTC5uFnVqocwt5w/94M6LhddeQxQXuNNNohBJ0XZ6f
pTCKRQ89eshJdN2hmzEZ5g5xsLum4uS75mVm4muHr2XgVMphjzKwzUHPKd+HxtAedpS6Z54QJnxO
EcpY4WF9a7b3i4vCp5BVEO0Jvf+Xwj5VrkEvLZ1TiJAWrCra5EZ3I0v7YAzmz98/bq8fd3wZYNTQ
DyImNF7OGJQw6ka3PgqotetuyAMbxal0REh+twTgFc+hk39adi3yoy2ZBkfAD0AU/v5HvDba0NPB
A8IYE0gSW4pLu/EfozS0da6XXxQlVrbNzbmzdi+IR1k4j405qvdiGMyvOlv3Omn59MAMtS2KK/wV
wU8hjPAtCvAv+q4BBkkGBmTLomi2LnfoH7+nsAPR/2VbWMvRSod6dxCqU2T0exW8a2RHk7uR/THv
hoDSnNyjerGHw7Bk62ksy/XLSj8wXfopS35/oV4/GZffxeAJDRSulpdC69HSob3NPBll3dSJ3lE0
+AQap3keiFO9D2/pDV8vRuhamTbgGkHjykj1+XXAF2IMPIjMy1sVfNoYUjHRnqeKCuKyLcg3Kuyy
WlDawFR+C5Jy+ePP1wbOkIWIeQdLIuO25wf3lrK0+2xD36q28TgOvQKlT5TJv76kPHm8BBhjSLl4
JazzvHI3L0pDybbxqUJH/TCS1HcgTWO6wnO1veXCeb0C8VVhDMaLgkyZD+/z06poVQjh8llbhjG/
d+EUJW3Z+rEz48T5/bn94lA+kzbcnRcPm/EyuX1trNGcIVejAVr2ZJ+nS1QwTcJ9yPQbY6lfKAU4
Ag8LNS6TaU7s+WnlPl6zVRp8qLVsrr2l7T9h5ql7JootFP011yrKMBvdNKEwTmq3/rTWokvQVBpx
P9NFXny4TM6IpnJYxJ7StckO3uJgLCdnUZ3Ji3gLEPzLy0NSJYpfdKYMWZ//5DXUSD9z3qZ+8RTd
sGwOrgfWogPUpf3q97fi9ZLCTJqbTfYEa53/KnZvxSRXwbuTMTNqo7kfAUIEMLwG/bOUhN3jUVvr
L8SnlvAStQObDNKVXL8NYAbmdNzHoYmDBhVYYjPDsN71MszD0+9/41+6iGdvHGoJEJNAzKhC8Wy9
KAHs2Ziy2thlvDMV3D7lhQaspQYbhHRN+1onuVi3+uiZrVTHWVugNnqjnpAIV36WaN81NJ50b0Tl
wRp/GPqhw+oHNUVRU3aoxxkFiTvArNZ4WKthJpbJyQorsnAl9RFlV6vOjWuPt0tTTBUZIblOp9yQ
+kosmcEkQlR6u5sYVVhvvCl/fedenDoOocvomysAYfHFYpNlDXvWLqPsspf9qMQgdFIbQfWVBoTd
JXuwAPSniehXSbU5dX/g42QdyjqsK6JeMddcT3tX2NFi76N7U1RuJtKascOjjej9B6nKtBDL0Nm7
2Ju59xH11/K1bDqLRgO5v+CRdCEn5ouFfPz9XX21jNLFxDULRgNHBMCgF6P9gbSGiopTxsJgu0cS
qR/346beEEO+3k6gHWCXZLsUz9SRL9mDXKqgMAl6i8sl62/KZgn1cWq3SSZ144z4gQKxf9jGrKXh
XbTNaQxKYAnF0nfJ2jPjpFPnhiLJ9YwXm35HZqVroMv9DUXT66txQaVzRSjxYXq8FO14NLxNzWAv
9s1SH/Nl2sH5DUb6b685bzoLIWFTVDXos56vLHRG3JK3lVaS9HM64wgH4nUnsfCNx/ZV9YZK37ow
xFjDCNz1Xqxggv9ugUApYtX3MiFXzoyAhJAT3MxtdyxzDcP8MjMCg+pM59HluTz8/kxfVQj8Aq4n
pmxEUATqvHi6lNGu9rDzCxyrE4fJIZHBx3B2w7w2X2nkzTqF+x4eLcaFD78/9OUiPn9lHfRvl5Bb
ZiGXqfzziwxof1zI6mbCqoY9VnhPbi/0//esOuY7mCHNGzuzXzw6l72of3FRATh4CZbLcPGhp6Xl
MveVcaVr5+eGy/6NO+q/PsrFts1e6OLQvNTkz88qYz8819sKFM5r3E8VzerqIEOHnv5I3SDTcqry
ijGlxG9TGEtLyDoG0q1HEaboMKHG6Oz1vium5YdwzHqOnI15sb843XJa27b+hKpEf8+EXFgHuoku
+2Sp/T06Nuuu9v3ZP1iq8Ik+3zt7ilZ+6VeYP6FIl6panWTnnSJv2hQg0Qdjaui5uX633HdbD2UB
PqbB1L8V4pEs2TL7I6jtYT3hm/HyQwOrKEwZz2Z4eZEJ10klkAkks0MEUUr7uXGSsMpz58CnXkN6
5FP1ycpwVydj31vv2JWo7qmjCbRda6vakZnrdR5SdNeajcqkazNq+5nkKKbb0+cdWZaZSKigOiml
7Fau6NJZx7naQ2qK3e7uhcj8GeYj2QfJxMvyLkdwhYtB19lTSTLGt6n3egQEGBqmLz1j6CvX72cE
nVLu499Lxr9CnvyvIJNn8JPfglH+f0SeXIzI/2VMvEKeXP34o/7W/nyGPLn8i7+RJ8KEbHLhTQEs
o2/JN5oq7m/mibCc//CukB2C5Y+SCr/Sf6Ennv8fXMUoQNFJ4eNgifov9MSz/4NTFUX4heuEd877
V9CT500q95KjzD4RBTnMOlBV7ot+wjZuwJqWbk1Jqrkfuy5PN8QbxyHQU4J3ro5ro39L0/584bsc
82IctzwC11iGyPF+vkQsniuzTPZTOvpT8W1VZFOZyiS2O1gfVmW8pUJ6Xib/fTgSLXE2ApzB9vFi
RZqNGZCQPUxpS1F3nByEdOyQaiavvffG6vfLQ4FQuIi1bXxuL/ZG2VIz4zerKc1NYegIAQwzGXDv
QOw7p/r7jXvGGPrfUSb/97xCzEQX4SM4xReXETJ5h2izmwAujNWd5GtyLKra/jqUVfM4C+UlY231
KrK8Zbwlfd554/i/uo0AtzwS8wAfcr7Pb+NqGJkHFnhEEhs01/2lFAmqkU/nvpQIKIT9Rj/1l8e7
9LMhU4Jme3m+YaZ6y0Jpk+5ZNrwP9mG49bS9XhsqCK5D0gr+8RY//P0h/ufl/fXhaC4ZFi1FaKzP
T2+gAlQuztu094WfMNgfkrnvrHjiUTupMKhP//54aNLY5eKRu2i/nx9v2nqyt+gUpFugvcOce+aD
oerwtrHy4V5Zdv/G+b18VumYwxSlhX5ZgbCNvrh9tRssu1PpMW3L3Xlg1F0epos4o0Z/8uX3p/ai
P4Z75MWxXlRZIVK1srWHMV3adrqq2F0j8IbkiCmQJKg8X+5Qyj2AeVrfOV1oXIedck6VPwGr/v0v
+dVJ88Ci3r34RbBnPr/IqtxWOk/8kC2EyLz5AsdkKIvrdRnU998f6vJ8/L/y7q9zRjLORpFF/0IV
eHHOVNZ97u5ySF15ka0UzNrd3dSP89bVYTzN6kfOP2xSmTPO/v2hn5fVl0OzNaAAg2SAiscLXyxD
vVmFwzbkTdp8LFJx51jx8lkcly3ZH39/oFfneKEmYK5glwAJhC3a88tpj2Ic8yGUqe/0BB8ivbrv
TadEuu5D7W7C3L9CumenljKKt9prvzg2Zwqbjb0QPcWXUeBr4dmF6FAAOvVaXNNZME40t/UN+WEV
dCfzp5LOfJXv7Vsdt1dXl0QdDNZ8n5FK8yG+PGP/aK4utdOC6JP4x+t2PHEQtI+oLs8b/sGkAAQL
30msx2FtaXbk2fDGOvH6ZaJFxUYfQjSetEvt8Pz4Q1iFlKaTTKfd3Q9Wbu+Mp4Fr2j0Yi9SqPTMO
7M0FCzbPwYncaFwREMZxbXZvxdS+vgckfOMd5CPEJgYuy/OfMtUtYrl56FMN/DkmnuNn4XR2PHiy
PZrAgRLC1MKDMo23PFG/PjA20cv2DfvQi3uQqWUqM7PvOd1pPbmqgTgL4Om4Y1y9y8vF+aA38ll3
9ZY/6tUCYjLXoJVMr5DpC1/552dsbCDTEEKiCCKDOxEawJQRwIaai9F4Y3r7i3O8AApDbLyX2KOX
AnHlITNZ0TumLfbdGyVD9zB51nrVN6Efa7SiKM2m4LEN3bfSiV4fmdozoDKE0XfJm37xhNlK+Xoy
VJPaDSKCrBLdl9yoPvabY5/sTuRnZ+Ypl1kbvvv9evLymwsJlyE4txOasM/s6MXzpJAT1/z9PHUH
MiBLhfvJ2F37GqXZOxPY+tXvD/fCJcDycfnSWiZ31EJHSZ/++d0sOmGFQzmJhK3W/m0tCoZnlpwR
PqCbOQU6G28y4edF1K+lvMn3sLj1hbC/z0swpkNRVxG9L+eqV/30JJxxPaFLUekbP5JmCj/j2aeE
ySTt/b9qH6q9lzNdP8iGOScEIMl83Tax4a7j/tVk3F7/6VRzM9whcmv1TcMM1LjO56K0UzQhu3dc
XWnXx35XVnnUaIjrx6noaPChAKPXlhhLZhVfmRYbcCAIzjQfM7k0YeyMU49YZOhcZpq6ldMJf2Pr
fl2trWtPRo72G978Noo5KjvIp2nj19l+DqTd1KcFJqyKN6snzwkGat3c2coOvsFubrxPRCrI/BbV
5dgnWWdvRVyB40SxJ+b5u6E9gp2FzNeP+zZZ9NXFiMq15bErMAAP7PJtvVSxJOAOlatVVU6qbciv
aLe77GGwJU6DpqNIO7ShuRlPS6AYfPcdAhySXz+jg2nHOIB44MaIgfIPbFQI9iGYNUi6tVeM7BBe
tw+7hHxyJeQQGklfN4SsTHsvbgZeSFRJczN9C53VpoXqjurYoFGE8JWXPkPmfcXJtvuSYIuL2m4c
mCpEI/GGX8H3DOs5HwVZo6se/TsdMJNMFHuShhihDLFIFWb9yJIikSRKxxZd4mStGaLB6oYm1YV1
0W1tMHombHrfLsIOpIO4Vj4GyzhdIrpAkMViHnN9VU6l/qaDdr1bOt9D3C3mbL1fV32R6y69ZERQ
NKaIN7Ont039LhAEFe6NuQ/IJPl7qGPIWrprd9n9yShvbsGaADe8YtA0LzHnXSBjQJuDqzcosFBm
I1Gd9IQkMitp9MNZ5oZIiWMMxXF03Tk/mLtgFNVaRePE7rwhlh2z3LvzQfs5sTfOQ5H06LjLlLCr
kaQzZQEqHKQMrIPytF+dC6ekmy/FNh34ANskuFJcMdVtCKRIzE12VWpMm7pm+HAJax/KfL7yJlht
8WIOcJxqbYKkDs2OwCtr67M/wlAo9HwEOSDerkaVIpHNw5hgjPXJpsWcRQVmFZk0CpMicVwiawgg
W7tPdeVYReqMs0mkBgtLe3AwoD3ZbV5wG8aZLvw2ZfPB3ou5ew/eVtSJOVugmwz8Aykcf91cG9te
NMfGKufgfu72YL0ie2O6Uyqz8+uBuduj9mxG+rJjqJ0am5EFj/3cjjf9Di+RGBC/4wgEvDCFKdfF
xJWw0UNrZWEzbNxMdTTapeyOi+tkD049Ts2Jb3jZofPFpxYbwzRQkDY9CsiWTxBqGNKgWOxro/xA
dEf2kW/LJXNLGviS7DALHxadEbyKOQL5aVPj3Im93lqQTOdb993LJ74XVIrCQVUSbsWhNcphfZBm
ViI7Jfh9SGk21O8cCwvM0e6M/gAroW3Suhg7NCqbsYQPW+8N4QMbkJD4i6mw+1vl+/qx6y2zOoeN
sdwUoynH1Nqq9oeuioqRql7WLHGDLrtqC23usaZ6IhiiIL8FMZ9l4dOtDVTJlctcDiE1NpqkDZtl
S5uudlVE5Y8Htl29/Gc5W8ae5ntg3YqajUhS7KE8rcBLwmjeA+N+Hss4K6fiAdvFACwrc2XCasIm
RjbYE2KjZggQM2oxx0+5KBC+QldsV4ZF/SyjYPBneb/0ZlGkuOB6ea4a1c9XXafIOJMdWOYDWNdu
inOrVurgbr1pMH4I3buFkIPtQ7VWzko5QGDOsZyRw7xHBu+uiVMbAAGITSOux1iJry88tqpp4V1k
zB7QiUiXiHDi2e73xxkt1CXbx9SHvZpEG6HkX6wDvhwjiNApmkBB23DPot6XvXFlQTu4b7ceLBja
tty+Xwxn+egbo2+ccmNROI5y+ZQFm/e5aRt2Oms7TX8lvGRAwmrkg95KtzaSuurDaKI0KxKoE87A
hJTsQ4BILYkJayNMjVev6He+O0o1sbcV7Ycqz9wtLbK2fPDGssViNchtiYJmJkS9H4LmUQNiYAHd
PPPRb9v8xxSuSPcp0ehfeSOs42qjortCiNVtVxXveX4A5LVVxx314nTlkGhzUBieVeJhN+BzFBT5
H01eDTg1gFTnx2E2/Q8hw605sRSR7SyMG9HzfoOcI27cfVlQt29HPc3t2WMCyDymy+ZHJNIlvicp
1PU+Ocj0kSPXE8uAzvcjCBgC59rOF5/Had//bBtbl6lZokg8LXsWxNOEUQOZnsRSAqEHvy6NnKY4
8EixLOVYEm/3cFRTZKlM/GFKd37XQG/pr1CL9qlLbAufVLM3Grz7pYkcTxjWGUuTsyZFxYw0sRG0
DoeMGroEmGgjDaVQ4kt0EaStzCIwfhJ7OboronnitiLoWEDN84Kig/djs74rCXfCkFP43ZXYTw5S
t+hLsrUeDqAxURTrrnGQ1ofF/h1xJpEVXW9UTGA9tXc0zn3vfrCGDUVc561QoIwqkPzPrZ/jOVN7
FjdyOsuu+4kNhg2k7Xc+cVP+9DSTwvVtyWt5nlzZGgk4dljKVCftd3etYXuJ1clv+QpOa1Ktm/+9
c4YJm/hg9kGsFwspHswMTEwkDs+aMUFQGTfFPLhTWm7jdOuYxf6U+3r4Um+zsUSS1MHxcfOxwRCz
Bok19nMz/ymWPPCOYglM+QHsYnXfIfYiBQu7yhQJhMOUhqKufmyds12NXr54aeZldnPEhhY+bTzW
DklSRI5FyFFYP/aqGpPRW6sfWVYOmH3MReKhCLxKnTs8x5ScNqUPGU8D+aCUcNebvyz1VePoqT6o
nVA2Yzb1F9Vv1qlnmIl23YFkF9fc8Cbpt7YV6WoG+Ydc++sBgtjWp0pm5h/ZbCgEqmLuVUKTK3zQ
bOPlafdXk2YQM2SNok4aTFtaf6sTKqbgTGzVbMT7aOTveqfmbk2BidkD/fRo3pK0OE2HeukDTmu0
wzxlXlQusVObbX40PYJpE+3Ydn8tzKktWGRX6xvq3HqIG61ZvWpvbJ0TIDinTUNeaCOy9nWTB2vJ
++085HX4UXU9kKvgO9WkY99CBiELaZehRSqdsPmLhoxd3X9iVlp8bJFg51E+dsyd5t6fSrgOjv4g
jKVLnbUIntode0ISDhlTZUn9/VNRiNKY8aT11Io1f9oUlqKTwCPwieAt1f9kTm0eQ2febWKPtG5u
W8yhdbSGKseHWVu6orrNh/lm2mV5s8yT29+v7jicyyxY+0Pvtz2rmOhtdbUHqvQxn2xAJkXj1VFX
0bvBB0fuFVrx1WuBAZATEnsIEfBWqQEALkigejzIbBbN3bgaqzwEYpIMET1cN6deDcgvSBjFygNV
S9mRHhwSJOs+2MnyaBR0Lxph6kudu5kfadmOwTUl71ycyhGsYsSMDO/ZbgXzt3ADeonPZG3xFI11
fc3Qz5iOVT42VDZBlp+6ZbbxkU09MXRKS/sklN3xWVdTRbIdzrzvwl7MHz0Mv4sUNvPwheAETtTS
ostYEdngBWcE8oQTqtgiDyeuQK6BnCnaDSLJY95ngiu0vzQH3x3UnRgAKEZ6DHhg/XBQYeQ6sF0i
acmQP2js0wU/TJUbW3MVrKnesmChrdmX70rIdng2BxMF/cSH8dTj01wjdoEcs92s4OdcOP7G47np
H0I6y0StO7Dy+Y6aicnrt1ID/VWEsprYQovTnHcozodVGCT31b6aE9VYYL5Hv7S/2m1Rflsr+jLH
CXs9XswlbG+LOgux8fU+aotutetPJT2OFtbFyBtaBHgA6Rop6wrj/0zZiRo+o5w0nQG3IXqiaB4b
HzN7MCDvFVNA6o5VVjhR21APLYVwO5ZXAeb9ozGFJTGNTuXO91uwB2jtGf71J8eZBFWIgiwpGbnn
CeOFfku3TRhuAgS8+rTy7dKJxP4L8UeTaCjMHkeXDgHBRFNFnXnWNbKP1KLUU6gKgzVaQTA8yGbx
n3JtTGd/1qM4VCpjo0d0rzp0jiuMFHENNaQFQ8WgOBOzk2BLaFOMSPWpJZlvjRaxLB8vPhKfJmK/
WNjChLceO4ba3FAuKw+mv3W0GPXeeyRsWOvPUtEJPDuinYzrshiIFAyCeTs5YN6WtKyL9nsw1INz
WDLd/CBMXvOmYD3mW9H6dp9UihEc3hm+dAmz97aKJgdCJP7ReT/64Txbqcd1EscW7lkTQwgtD621
1Hig1NxdiQ0U8mn1G/GDa7ruDJTbcozGnr1v1NZreCbPb3vPLnbhA76XFEeOx1tmCkuX92LHJDJa
TdhG5pDv1xf0S0FRaguFs9PHvliXuntfrYjM4kC5oYzchfsRITFSY8LQeb/vRryJrL6G+rBerJz8
8y0s+Unr8gCEKfsovNodcZ/T0Yw608reLY6RESyNE7JPix2FVNLmO6Wv1Flzs9A8sGOgBYTxNQR1
MIR2WP7otS4R+5iL4Km+YOQ1r+14Cmt7nqJdzZR0sm8Ra6xGS8ViBqulKc+94DDNfHJGtnRL4tcW
VnWUHPLRbf6HvfNYshvZsuy/1LhQBi0GPcHF1SHJEAxOYEEFOLTDHfLra4HvWXeS2c20mveEg8iM
uAKA+/Fz9l5bUjKEmMKeq7DOklFmLTlWixrXo5sqpPqLNAiCFl4UnUNcr0C3ahP3hjeL+aC7vD8M
6MzAQc/a9vaWg3ko9gDzlDsmYgDtAoc8g52blysTfF8BmsncKkzyqLG++MOcTwcsbcHHUI3NjXA1
jmyzzsN0l+cFzPygXaI5RnWn7cQJBLueQ1sku2cu5D+5w7pMxF1lzq2rhsBlYbN1FFMU1MHex6jd
X426WlpG7Si/YlEZOWk/i+4xeo26u8ujYFjOqAKm7MDAi69OKL/hlm/sMLvaMg+GI4s+ud9NM7fu
sS78PEKwiq6ZbzRNP4ZYmrYDKkLz3VDUrjp42K/7e4TdSnwn0iEjOsUbWKuTgU/FvMXGsA14dJHc
aKUqo7MsgmyJe1kUuGVwqIqdLlxT7ivwUOtPbXBNC6wLn3xgiOuTHFNkR204LC+hWU72wbPS6Zy2
DWmgxkxBR5S5mD+vdmcQfZuzIoGVZ08yRTd8d0u13pB8vbKMuJ6YbsQKpm2ncrtp4qpslZUIyo75
BnhXTQZNEwx6b1qKAXQbsgwjb2hT49yFNjYhB4/8Y2rO6K9adg913xjs4LHnDI6400aQR4eQjQzu
TGEH2QkzAqNJWRqRPFTUxmPit1EgktXocdylWIkozdzMOYzErsvEcOb6h1sZwW0X2at9cLLtkpi9
m7Hjj9JPfI5YcBQzesSwFOgXxtwG6g3luQ73YWmxEfJo4rF3Ij3ZW5aW/ByuARXa7OaG/zyv9eBx
9LatyzysGSGfzIofycjEVD/nbr/svCESQQJCVVe4nlu6v5E/21/bundTkMBV0e9oFtSIXKwqc3b8
Tj/faE+Qkzm3bOaYttFsHditak6/Gsoh86YuezapwAjxaMY+R4iukKYCU9IMw9YpzI9Ye3IFggmW
OEgWY+oBXptGn2B9zwOCIzhDcrTo7exEhlMIeYHS81xCic2TopiGW3oJwUobIZ1E0qCHnhOra3oE
PCEusp05EGYUM3ET77OthrucopYHtXX8zdU4gtOiu4GlMwcZtJJrsmYvVi04q6fWPN/0VVYCGDAh
U60uwdi7wu/SH4KV90ut/fC5N1CI7bDtwp0T7sjwYw27/iMv6S2XFfvvC1Srfo4dP0+/5UtPdgG5
uYZ9yjlJsqMoDw9F08ngngpxXU4+eaekOvVrNsfMCKHIFm4dLnh8m561Zw1hClSFVneFyvJpVw9t
/yWwBLgMzLf9d2Opgi+mlu29C9uKrsUchlTzja9rSmq6LteWxk2OR8HzbgrSca2T9u1VnKXszJee
LeeVUBCM+Qtm+2cQc+Y3GVizfdfJhhbZmAvtJKbLL57XasqObScz/5ADXDi5XmYzPqZXpmNndb8y
ujt2bDf2bswcH+V9IcVxUA5n2LansCdc2Vof/Klwz0uxlN8cmVsRO4NhfWH5GOQHaujcx568BHjd
AwqIhD5Dyf3OcSzfYwijGqE1RBAhZ2T5LVNGOu84NZcovrRl7j3l0LFRwcqFJtHN+Kw4GnJgjkL+
DZYeELFYK6T/mHEHJ4kmiqiOhgnAUuXgZJzQ3EIoNnNz3w0C6IXpVDPtRKdfDp6o6TXQexzVvqvt
gKMrpHxCv+Ezfaqd0oC+4bAbH0ZrNL8MRIcVMS1MBlMeipCPhe+W4TWFZRDGtqu7PraKauKOjThI
Xn2E0IdMDg1DASyxm9Ay0GPSO9szi+V7vLAx1eWBeyE8tS0e9zhtnPK+ctaZOoaI35bemLLTow0w
xSEcN4KyDoqAU9RIu/gzS13ZbPdDdleWUfY9MLLcouiFPrCnD11wySSojGPH7MeETcvjsBtcjL47
3PZGyxy95oEZqTCGPZNtsgG4jLt2MGp5sqTDecrp6rTay1FHVlz2A4i7zJcSXWMVEJ0hx/YNF7W7
Hvx0nD40QT0uiGRWH38WIO1mh716Plu67uk5SL+uTyWhLJJXUKxDZVN2L5nJHOocjSz6H2nY9NG+
Xl0c0w1tTPdAzhYJan2m883k3kL0Ka18EUc6IZzcWSksnLVu2wZxYWsYGn4K+DyWTUemQmGMY3Xk
ptP3Jv1vbNpVxNFQWPIAdWMNOZN0o0qWNVd0bsMVuIQwspo0l9av7/JuyGlF5d76Qi+HQRZhDRVn
+ZS+hhkU0yflkp+sbT9/HaJh9HZe4YNa1ZxD4FHB7CCLBscqV5uuMbrvcRnpSGad861gwaKpFED6
xkToIBf1Qnmcyh6ToQJHv3OMKr92TI22lJhVX4OWEijG/uYdWRA4yYwTZq1dV1dhm4TtioWZEx/c
mqqLeByNzu9T5i12ABNgoDbYLascrAMMOjrvDeUzJ5qwAFudZyuTfQggVrBjBjkON7oUy70h0jQ6
wDP01IGFfmxvzJZF/RiumAVP82jWVDWZDkvAOKLX+CM7+UY/l3gnOnGenWRjI0+QzugpT4ypxqMh
7epJF0tenzxCOE45MhwLb/AQvpV0czGZGaZ69J3ea6+4wbNbvnuNaDFMjfsUOSfObTaFdNeVOeAV
nRUN/WeVujdiSTM79j3B6ct2pSj3dLnI7Nbo/DdiBUlisbTrdAMStyjA4SmVH6KszjmFIE5/z4H1
Antp0gBU4uSML7NApZ2QYLeyyzINSjod9p+g5nDcXug7pJjlgKEksN0aleTK44Rl+aWgyduq8nMP
Q4Tj0Kia5lYXK3dhS7b8V3vsclLd7Sb86pfSfnIJGMRIRq93iFMsTR2PuV0esiV3vgeqJ2JoaQb5
6vdOePRlSCsxSg2D+UaAy5kN0k/FQeQ4dfZMk50ZRdH0CZ3B+GWeJvokqUhbUsonWR1rvFlMRwBD
ueeUFggwIm5LrDdRVfmAjoiL2GuDCdexNWpxKf2g9HZRtsrwVKvF+xBxMipYRwdfPeSclC3aQUBM
aHCvH7xIFfm+c/NWHKE4+PYt1R8nloqGXHp1nXZMPwjmEyqpmtycfkijjKqeSxmo4JlxS+Ql1cIo
8thKnterscxFDl8iqJ27YZ7H5T4sii760Np9Gdy4pS/0Z6+MnJKeQEF3mSmleiBnuHZiBo/oVP9B
6fO3UbIDjxV1AoZQ0J9Y/X4d7bp1t/gcGmc8r2I6z9rx783ZjvYscs4Bh/z/zPTIKHkzu9omUp8t
NBlZ56+vVxaAkHLmCYnBJCFxkfqefLcqTioPgB6wf/xLHfD/9bb/QczSXybkf9fb6vdq+VVty///
74DBELFtACMahQbXftPG/lts6/8Xgh2fCQraKEoSJHb/W2vrBv+FXspGTYtb2QPDidxB0bUie9Dx
iCXkcuKdx9vpoHD6nwQMbmqC/zPGD3CXOVgfaV3w/tAr/S6NbznwrhocK0QxPV2LwHz3o4lHUtvO
aeVB2+Welf8DIZm7b9O0/fVlkVEEqEXR9iLMt+i1/npn2m5dwlTQZtylmoWROXfRnGsM8agaU2qS
ZBxV4d+06dJ1d0URtsH9OsFaoffkNvJaNIDqLzAJ6Tg6Yw9BLFXUolujDSSrS2DvnsLf/mZltpUm
BZ1Bzmx9HrW4i4LFfMM5ZTpU2xggL6YC8554TtE1+0COc1KWZepcO4IMBAHAdveKFnD5ZuBZkhTl
oCay0owAOwRq/DSWRT6SFS5WGwZdPvUPBVTcj37BSTgZp271L5jwdR17qkqdc7VG7iePI2d2BOLC
YJqc1mkoYmyUgbNXWHkxexUC/J4k8rnY8WQbGMWZDVFEETQmloR2tgiu+ThiCUt0UPVlbPe9O511
Ws/1BxWJdAsrHqNjbQ3DY5Fb1j3IwBBQGMLut7o27wEp5eiEIO7cdkI1h5wevx/7dCa2cZlyoYco
t31Ip6CtD1XVzsZHBa7F2esJ7idYF3xjeOuKuThauVW+TVbjv0KRT/eN3bP1el3dvYVd2N+bTTh9
oTLjBORxrEsTnDR80HYSEQOxYLHrLyZ5w9PelR4funJoc9CDpsGxo41sWyezNPg5oKMooYTs2FhB
0ATxumTgLFLb+TimZeAdANw43S71M73POlfvVyKCHABmaA6HB8Br4/hR1SGvmfq1fDO9rXVNDjFM
J0UvMmb8AImOwfhduRX2l7CtxVPgYmk6UCxPzZ7RefHVrDXW5FlItE0Iu2wYaA71+U6uq2syTKub
sj9yqKk2s1+4Oul9T8E4fQsBWlrOJULVwyTOzVazuzBZrtuDpk9DKgwuT/VQm233ZsJxVw+l4XLt
R+Bc6qBFxXgoJl67be956UUWhz7F8bUHZZj2aGQtp0RmMujySIj03NF6RR1TbCQl7i8yAimDZtkb
WQcruG2GKZnA4U8PJoeI4rnuGIPfeNz23IV+uf3fYLsUPRqY3j9/SNtWjCcsrkWZYFbnL6frHNAQ
7svQV8xyOlhSHI4nggPWRERNNpxhswf+Zxdo9ZIsGW0upgt+brz29Lb845oTZr5zSLN6g9vlO+gi
ppoUmmngUzeO4j9mXRc+wkQUeTyMSqq3xZvdBqUD7laelNZLppBuLt24LGp2zejy+8bQb5CDYLbK
57HqeVTMbqa2cYe2Kl6Ycvflw+S7Xf2kKdEQ+teCdUMr9HR7kBRCJIVfqCfhSoMz70IHCowY+sKv
VHxFkPjzoMxjA8Pxu1aG+FGBWfig7bbz3vImXONiaC1N/8m6kObZHwwm9i8OnCWkhp5ynzIpgrt2
sMxbuVSnPKNBD9BpNm17l8u+SGyY4IxH4XOq4MyE2oWXmQL+tvzhsGbes7OUaAozrhUBrLEjURVp
WIoP0LWqB+mZBhP+UJiMKsR8dUorfYF/P/T70jZE8OjbzRNd0B/4hDhKtrCxjmalrfOwAg2NGwFX
HBEPJ5RUVzsZudPHBrxOUgm7/Uaty0FtNv3HquW0NYv+EGTe61hEIm6a3E2G1XrpwvZ7zYW+DaSW
Se5aTKYmdVxAFp6DZvjS6PoeG0q4tzVERzM1PhoFjqFJMdiItisTMV/SRigvIFATaczPk9DHTpv5
QeXE34ZiCm5HBCzcD+Nx4PBnLMJiEgcKHgfSHXN2VtYwDDoO/pm4i4r8BbPgnrz2dVdltsZLgmak
xC74ycosh1huZnDLdQvc2ZlWdhlW6mK4qxftbzPPks7D1prr0xtGThzsXDYDXKzXrGW0yYidELuU
fAdTznirHX11dMUqNhQf2MKmpG95ZjO3vtgd62ixhgfWKu+VIcGTU3HywlBlnnLinKjV1/5MoPA5
0xVtona9SdPxc7eCGUPEkcVSgsLAQ0KITokYLIpI6s4G5zgIwgajMHHaIaGN+g0rzdmwGFgIG3q2
qpe3tCTKeJfmXKV8osdOB/zQWcaNXWRPDtARtv417mFKxevc6yVOw1pCgRBFXu6mFTmWOTrhozQj
w2OCKW/dzL9kJTG4Q+o9mtDQduBsNHiP4XUcg0ezgBg8KHGjI+80hriv0TXc2QKk9zCT2ZK5xZFR
aUGn1F7Oy1I9ePjtEksxyEConl0iAzUM+yQ7lVE24mx00ZdiVFjcwV8W9GlGH6YhgExm2dmKxiOc
0Q+z+Oy9qXq0+tUokkybYPm0AgI1hwtwF72yNhkccpiLzGPFXIGmGniJUe47CKPH0WowTjR+8YyY
aap5q1nIV42WDEean33CbkT0kKBhFhsWnR60VUN56YmeeGp0YL1Hss4+R0bX+cxC+6jcWwtG3WJZ
7unLNwlinvBTEDYWQoeyec9T1VuHOl/WBD0OHnQMfvSp+izJAq88ZX6Jja+H0ADoQtrhk+pIbI/z
Yso7SJSusVdT1O5pSIhbBOUVi2O2Zok5j+ptzrV16ulFfu58W+4x/4pHTjYO+0Q5jgd/Xvz7wYre
TY+QsRBonxNLAnTKo2Vlrf+FU5C2biLNr8XhkGW0dqgWzDgIx45WHfC9SQPkz4CP3ksrm39EUthJ
1DIYhiNliFcvRCVTknjm72TfllkycNY34zKVmywtdfwxISuOtrxtVkwpuIzhq1lU+o4EA+ifjY2m
C3lWaT7SL0E8Z5gITX5KSaBhYHCv19yn5ur64DiMpCIp2gj3CHTUMbWn4EtkjuVpNSfzEkI22EXg
JPe90jqpspy8Fn+uYQTPBSPoSlRbOipnYDQX3iMhVQSRLsPqILYxSnmLuUDsqnwMJFNv1R28vpQf
JaqQE0YUkGMEdVlnU8zg/y0FjmzJsvErGrPl6KjC+iQ7y6lYEqtq3TXujEivqYb8lLWF+4kjL4kS
9aDtQzYakYprKcwXxpVHCWGSLrfUNFn6+mzW5lzE9I/Jx4bBuPOyyb21ChlcMrtuP4Zz8EpH10yU
Gi24AKMipb5r7gTIp51u/CMJINaRnitYs94xrKde4fxmj0W8mDaIJOU8HSOq9kdRueLksoCetLSL
s3Da6pBSubMcQqzt2A+vgTT6YzM4EdVONZ4x2kMmIYfxkcnd+jj0aDUbGnFX7Xk/ZpPYz67aFmEZ
bpqvaujbfVEHIAuiNrNu4ZqYF3CF610ObKbGxV0Ic5+ldf1VwjGoceKOzTmMxuZunaMDHez0GDCE
Rl+7DopH29Fl8EEbPSVW5hfp0SLclYZVYXyhB5F/MnsMPLkXddU54EicnoLRipK5I087YvaFOsRv
ryqogRrSwPzOnqqgh2o9HYNp7i/gCvtL6MOfQm4OQXnxpkeWHnilbELeERHpQuGb98NptWgEjgYE
yE0T2CfIDVDzKTFfIAMYh8Je9bN2HHq9ZWEsp0KZxZUmkz7U9uS8RZx02u9um/oQs7UfDdfRX/V9
qaLppTNJdjl0tU/Hs3INlABLgHYrHGV46/Qwld2hGj9wpDRz0GIBksp05JQWzllLAwqiXrxARGCA
Zar5aTKtjYw4gOTza5NbGj2u/TnDW7ZTCIDKnblEWCPcvpsOg1ExS8PriKaoyUI0cgwIGIDWOFec
kZznye6KQ1Tm9CR7357v/ckI0WJnoehPPlzCCUVf1gZAG7zHSq/YDEkXbBF+jn1wyXHMPzlu5MJN
qSFwwkG+NHVVxKoNi43//LWjPy8Bqljjjddu2gdeSj4aMwKYwkPuFfVOhZ2HQRD01YzmWjZZh9VV
ablzRhZ1uL+oymzBxGAHNChz95stGhImlz8jpRT60VJwTo/hzhFA7MpaHO0hsDdVjHWCWfSuxnb5
gEyxIn18KpSXUIsRqaC76hbqtnFGPpDdDDl48GEUL7CXxZVV3bqG9erdjahA455V8xiF0mZu56W3
Lqv4vYeeem+HwqAGyMSzN0ma2JJkrXax89txa2apwnG/Yn3rXgkQUDcz7bpHSJPlEZjic0HT/Gwu
TnnjeXXz3M9SHdZuFnttZupogDA+pbYNm5I1CN0AXT5gnya9KwaT022pbTZq1KLtvhWCSn/lbh6C
icVJzh/WcfaPXmNSaAhkjH2SV6karqTy9fucXnzikKAHx5gt/zjbcjxvaAKNxi41Dlu74xIyPgIl
6kOQl/XUIv5tZpqkvDwvKqgQu6hrxc4ZiDcnH4W2bMPBu8h4agf4nmziq9qOlRYg+IoPXGore0hn
3z/UeIRvK9kELxmZyj+KiLDVWIP7va/N/p4TJNBzybvdR9Xo7syxskZ61kYJKtQYoisyQg02Vrfm
FbgWyVRF6HK1Oub8ol8/IJr1Et1Q2h+rySgf/KAdo9hwM1AEpu5YwDIPYSnjeiu/DGQYwoBE3LG3
ZaFBsFfim2xX1LqwdA4L2JL+MNVGrg+N9J1x13r2dkNyzrxOwUQjuONseWPoJjgvqk5j6dOP7Yjp
uKd7537xl8EDNb6sl0pt4djmANZlFIO77M2lgC2UccIQcd6DbN1jbqBLTqrxK6IC+QZth2yR3nU+
WAzG9h5ipjMiCXEhydDhhmQ48jRMivGZ36Ag2q1lG/1A+148mWaAqHRm192GcLvcVqOz48pHXqzo
IbwuGbBpWPKd87U3dZA4mg2OMqDiADojzN6NZCde89Uuz6oX48Hot2BCeDzZXkqYRUxx8NdlSrcH
XpnIOAFd10aIHrs9MzXDG9Qrm1t9RjJCe3ad9ak3ZLvEJveMzeC+qT4S0VXeVk4lnkhHKO9QQBFp
1emVbx/+ApflkhZ9eZDOMlsMzMtBcQDqKRR6syy+Vapi3FANwvm6DE75XtUGc4YM/aXQy3zpvK47
Fk1D7GIfCfSeUV9Afy8ZWLAXZ9Oj7lMCrao8qOfzMFrexzWY7PHU2bp51SMXnalT6RBLZBoCwFIj
OAVSTF3LRRJZslYar8aAIPyIdkKSAsco5BHGM9a0tLT9z5WVVcOOpk0N437tVMYcsNDVKYDDYB0q
rYIvUxdO8qb0pjXAI7LOzjmHuPsOU1W+m0a9Ps/mwAR7bg3kW3qiLuXbI8rkljARIF9jWdbutSyX
6VAXYf6aEwwhKeZLcz31VJw/KM4UNypJ3G1sgP24tZWZDeCQeMRmp7beaE+ZGRzrKbuiDUtfZR08
sX8ThmROqv02MQzKEWGSd86dtaj3kuC4y5Q3nMfTnw0uryIBnPWoa76yL4z5eTKM4BH4ydhBf/b7
Z1EOBS2s3CFBTNJzOeGgWHu8a914MTBU73MkRE8CCcVe1B46LZM80FeEnNWFRNDawh/jZe+bC5qV
zEgtTkrpaNBsmKfOqc6DEzavo2/X3iFfLdprhobuBm8on1ELBEoxCNIOjgrGNPyLS1DQp8jJLNlp
0oc+z27FBtMPLa2ITaTD/l/DEdzZvWd1F7LWNCriKe+/8tsU/ch9Q05qVfdGgEp6hb+MLTA2irIr
95zd+COdxxaVGJmEgVx1eFTjFFbG3lW1+xwiLgEzLvnfeCYdbt5oJKMic+qi3nYsfo5vY/ugW/PE
JkP4zAz/kmUNopmoAKx/Rv5v1kzvpp7dmnSLejA7/EeDtZ4qhQYUtUwGG+i+JrycT8HYw1yYQfpr
fa2icQrsuCOJRh2coDPWQ1C3JelPM4KWBx9RGIL+aO7eUFLwXXVMH+bdFCKG2FkF+cZXmtZm++zY
jbJDjr9O9dxbC5e/112oTzof2IWwXy28wXmSTnmrSKqVX4hfpQdTp7RY/93LoYHFl2RrIkDpa/Si
gtQI3z5pZJC2+6iGeXwyJyQqO98bihkyjezeDM/hD9gwolG//GzuOCjx6iuEF8aOkzK5BuQh8OF8
B+08Fekky73yMss/Lh6CMzOeetILTgOZEKjElMPf11wnWq9d14A2gT1nx3TarPoqgYeptwoGAstz
RxzJs4n6bn5kucyKowJrUd7ivuNa5RzXy9t6md3C2xFfMJR3FktPfTMO5fBK4a/0S+Nj68PiYq4d
yv+AvAJzzFJ9HJAcyh2qUv4aod+80X5qveoO2hjvClfe4J/pAwIObmq97NjSVXNX4KvJk5H3MF/D
maEYjS2Hvl3oO6m7m4yuGbBhtHxEeDu8fUhh00yB1GdHMaBS6ZVb3xg+uE4kPO4LOhEyrAZY07Vn
HUpm8fUT2tvJj/+TBIKGfhuo61anXhA3WFFXNrtCdffu1FjkN7fKe/vLZOXhX0OC/zcDAbJuCAUq
RKADH4Sspt/93cWU2ZEpHO5a25H3zewIi37KSJgScBLShIlpqPXuz69p/zq540X5XSh+vsfojrHM
71AoimmGMxRPqE2M7o323YhKi7vhe8/xLrGH1bu4i5IMiEejIdNlANdzWGi1xIhl5GM11TB2UY17
+4LQlriZTbKQHel9llOop8Qj8CKP5QpMAnmN0zQcXHT47CIL+RhIKz9ElrQumohYNOF+0f9TAPCv
5tqfHy+C3IqOfHOdMgz6dRyzGnZnsX2gdKa1yb3d9ucsL2WyuTAe+smdbp0AUW+Bfvzpz9/s379Y
i6EyJAvaCeRiedt///r+QTSZ+l//Yf2n5FEbRYPnYkRucWOWlX+mbZx/z72OAwST7qL4h2tpbXbo
v8yeuJYUrcA38crjEyeV49eX7Bs4TmNNG6mvq/RudZEWxJ4RXQCjeSg9UtIn6hLVleGN3aUJe/TK
/cyA2xxCZeC1bCcrznPHHv7hjf1q494uQmjRT2box7gwtIPfvopGwmmUbOhxxQD/IcRD+ADGkHKx
Nwtqgz9/79sV/fVLCKGIgDJzQqZvPE+/fgkRUSwtCscBf0DN4SqvOocIyZncwj+/zu8fyiJVOABW
QpPUtDcg6K+vs0BoK3imIFqYina7Sa+o2hP+PpJPXyMe/IeP9fuNzMsx7/ZthxEpg4DfzdPNYomG
9aiNu58bj5gFw4dloQl0DFM0FZD5l60JxcZAZ3mlxkr+/Hl/ApJ++WYZdqJKJDWR+TsA3g2g9Nc7
Wky2IAoLvzb1vRxec1Wtxr6AaOwzgjSye2oODHOGyjrGBbkq39IVfzk9HjnQ0At6k+agmdEx0UwV
75DyofVJmyDs9toG+RU7YUHaS6oRKe1cAL402TTrB3iJSXDGWO31NDvFFHAgzpeWBnATEDxhtrZ5
QixkgLQbMOUgDqZdf/BGGJQJg4StBkVf0d4Tf4EavqG6LXa1MavPYba44tpQyNp3TCL8DkeOvyyn
niRb/VBNMxcRw4nVPnO2YENldMN4UBYzm65G2YNpq4HAGCuMaPWBGItt651S/m1HA4Ns2abeVQZO
8IgHjp9KD9xn3E9OMGxhPpZ1nMwNgqkRybO9jzVvvu21OGpHcylZ17L3rJu79IDWNLzUCAiLxNXB
cFOEZfTDdHK2Sr5jQQ1A7K68DATKpK9NlKIc6fM8f1l7vT4GxqLZTAlzRsxepYylUEcxbyHskA29
CkaKEB0aRNzk3rIM373KpYpuo3wwPs6Fk+rz0o5s92oAuYihdQOlYaEV9aF1Qv6OI+gk7e1VNgta
Pkqq3YI2I09K0D3qQJ9GHI254LtMmeasIDIyQ591PbNB47YTDPR+1iOexL52QX5tzAfhaFqpiuwY
86StyayvczDVPjIWSft6iJZO7seff2EQLi8ycMWLpEXFg8Emg/5yYrj380sI+NBwr3j11mh5sys1
frGb6jFXDxox0ZtaC4TENpkAdJqn6ID+PXi1HTS7dmEy51jwAN2lWiPnTjtE4F1qhO9pOd+qomG2
4DfFcmf5LgfIShWLcflXlTaD5W65sKMbG3KsE5fO5g+rLe3HJSstN87CwPWStG7WCpJJh5/mzw/r
b+KHLWLW54AdRCy7nu//DE74y+aDYqrsHAufq8C+TpoEQ8VHPiPrVOiiH9tZMr8rCNv9J+LP74sv
wEOXbTbg9W3Kid+rCXvifJiGEwNvnOboGI2NcYQpb3748+fbFte/LvJIC2hoWVbkbexDJBe/LkX0
Vd1RF20f49wPXvLIqr8XptPLE7JPD89Rg/I5rlaQMtd0tdpPmofix5/fwt++4ihyIZxt/H1i/uyf
m/FfvuI1WmyjqclNMqdwfmgXynhaTcGjZaPhjB1v+VZnC9/Bn1/196qCT7xFS/AvoGbg9L99cGZw
+O5om8YN6tqrY3G+YdXa5t3gcd5G8A7WP6z7f9vn+JwIKCK4VR6Klr+BUXh2MYEyB15zEd1j75o6
uKvO92jpWUr+/Ol+v31s02OPgTGDXAf8wO81U4NqJdIz7oIs4iiCG7YrjcdWd2vz5c8v9H+7eJBW
QF1bCFCs38Ey+ZA1bu8G6wauLL94XipIP8krfhCNmB2DPiTU4qei48+vy5P/250LEs9FD+WFrkPp
7Tq/XUA2vcZXqTVR++jq3jQJbVpcE/EyYTENhB239b+JoJx/YLK0vnkGEHMsZ6F6V7kj9N4IF/nN
bgtA84hVvGvJBHFJujSqHgO0ds/YRuubaKa7uSnzixdMacV7LWxTJ20ahhyz6e6x1Y4LjUwhMPXZ
2Ti+V4QnotkR0XzxuPkgbU/R8k64oZI7owDvcMPqzIhJ+u2XSaeGPK6WPZ8RZzQhwVUB29Ui+kx8
ahGaa41JQoYRbngDgeIx+Hm+HigMjB3xN5z4zRGf4xmBLttNZGuWIZWGa3eZtogwxmnNaJxQ3LBq
54S6DHE/GFhOMe6wmkd9x8+bn80lw+FccbsFnIYP7rjwF7IKsNudqSG7lliHGePilTKJQfTxZexV
qDvkQ0Ndc+a1Vc3fbPLWZuOM1ocMATy6ktBFrbLC78QpM463cuzr8CBWl4WsmQrjXqEPwDmyNYLy
rF9JNMlWWAbN1mETkXmvvFrzQdDp0HNeKBIi5MNHDLcuCnHCMj9azfgDoAPh2j7oUTb+JTRhOYM2
M2+UV9Cx9koXVX7fDe6p7ZqFDqfhpa8ibxqQBTiiTjNq2U+qE9PL5l+jDjF8r7sYreNdmz7Dob3k
RSj2mMQV6WnbyqSR450YV4f+jqRetsClcLW7C+dp7K+KQJYk6ibv+q89AZ8qn87E7V7e/KspVICU
VW9dPm2XKgqpCTrwGzi9fu4hTII2047wghBzdx+6JJP65acZNXIShD4JRXpBxZuUpEe9GcxnnuAT
41c1XDNdP6OLKa+NZbSwWjoDcqSmzD16CwSmaflv7s5jR3JrzdavcnDHlwVuegKnexBBhk/va0Kk
pXeb3HRP31+UpCPVaUhozW5fQIMSqjIjM4Lk/s1a3/LHflMgaIbDg/k/usgqBtAbWfZdG6ICKcuL
dEQ5DtzVsURgo/DBcmPaXMy/6F8W4BwktFZ93Gyd0jtLl2eOTsbfTYKXgXsEFsePDzeTKW5H9OC1
f6zn6Vfk/d9SkN7XJf/98yfq6n/+8ydc659CXX/6ou4/f3yT+LM+CzZ/+p+w6pnx3qhPOd9+dqro
f7zAr//yf/qX//j88V3uITb8x/95r1XVn79bnNbVT1JQgwb0z1Gth0/Zfc7/7Qt+JbUa33TD0YGo
nysVgPrnKIXfSK3fsDV7sLjQnIO6M43fxaP+N6gMwvfB4AngVWca3Hk+gXjU8r9RdADWdF3CeWmV
xN8Rj/7AlP5eYCBltuhZob2dgVW6R+P1c4GRRXQFuGUIoaXFJwNBqzuKGq1uwtki5A3ddpW/QCFQ
O3rQxWe2gXVx1ZL6zH0zTh9dPrYvk6TNBQeR3zMr5Y5qKcSfo9GLH6NJSij+filfxlZ7tRDLv/94
r//W9fanF9NPl9z/NkIwPfdfXXZ3n/Itff3jZffjC3657AzzG1ec4UL1AnyGc53C8perTnjfmBsA
/qK48jEb/eGic75BDqfG1PkL3WdM9vtFZ3wDbGnBFOY1wLeBEf3tdrv+5WriTv1TxKxwfgwnfr/s
0EQzUfgxMuJpT8klzuriPxSVKeU6Cg+AUABYhkOa5GAkito+YHCpX81aqCdDEhs7Y1Bdsen5bvo0
2ATAyiuvi6JTOqbWGxPjZY38wNszuGc1ki3LxoY+euqzLKWo4tn7LLK62zZFVCVH2/Wraw7h4jTW
Xfo1xqC0tCK19/7Sa+Tb5fL2bI+4FNgOV3k6qmv2+P3F5KjmsVtI0K3GJAtHW9mBMblaSEWCBNE3
tIesR3aF0i3e98wsyE5NueYXfWpvWOhad+zml62p5dlb7bKUdxOcA6a5VLupKfubcR6X49Q79m7q
E+O0JGIJ645gVHyT+YlW74JQrmtU0CEa19tCRKAgDJBqgBPXHvlF3JH4fnz611ffQyqm1yIEdwFd
IcXSxTzyA1UUP3uchinLKrQdB6z+LQd1vwFPV5zNiwfDLK6c+GGc61soI+AnY3u8hjBcbkrgE3CG
43F8wiM0nypSmvnpVf/pjY21TXGj78SCYq1AiLrS2YG+iSzR7yxVtnjYrft6qcaXPEKkUMaWth2x
woyJeZkxfaG2ktVNRNzDxVJ7zcPI9DmERuDsXFCX93HaoaVi3q/OkiMgGu3orPu8U4+9icloDSxm
wnnT+ldEV74r/FjsMOpV6QEYKKISaplnwgZz++hdIXnA9mL2N6YJL6gqsN03kRqCprGu2DmRsVv3
127XP2uDNq4SKEzjDCtHn6x9hYmcRMZgtBN12arpMW4wEM2Tvo5z9eaa6S2uvzSc8vxCj4zm4JHr
y+ZpSTamlbGzt5djP0zHVkMVV9qobeVbYkjMsIoMyaocHqDJ8/Ts4IudqArOQYRtww/RCclcunLq
wM29PZQn9ajcLD+KxCPl1+PdIeZ2WZHh3K6xsRODNTQlUitJeVuFI9UzJCNmCKyfTAN6m9seIuZd
5JJDC2tZOG6lMwYeXGV2d1F0qOGbTdWQX0gfOVcKexQ9FQYvlA2rJta8dzFq1qYmm4TSKHERlgih
rlk1nWV2W8cju352523KgHBlz6zHM1LOhYTXZrEnw39l9sZKVIRGqRZ2HovL9mAM/qeUYq9NHvnR
WX8UNiiMiWDRVUxWAgE5UxNKO94wl4lDRMfHAfVegAGQG46xUDha+dFsUnEAEXQ2neqovQTcTLMy
92ljmpdd3Vx2g2fdTBrU/9xt3ztNPrjDWF8h+bqpDFB9pFbiIR4wfQHEWELX1V6nRuanzkmzW0a3
apXNph6w2sRPNqUsXZzCWbnO7K11i96cG0G+Lr3lHGXiWdt81l3Cx7V1zqr8qu/5jZoseQHOpG8R
OYyPivMdZVSr7uAxXTCS4r1KtAC19MHtxnVRmV9Zme6llaQXTswCJ68WxGrFVd/5bUAhjLLMs5IA
idN7NUdkMbe6+WhPZRso6aVHv9U2Jqwq5o/aMzI/fVPJnKR7CVFrkYGDenpbAT5wBXcT2qvUPWGT
bx4tYmbZEMj3IslubHxo1ylWAmIWLjRT7NO5f6xdBK8poDC8qw1Yx/Sjmt1XV52DNIvmkiFUsnKK
AvlKHe0SeAEHuyHIHk6R3MMtGh5bjUrWAIm3SlwgYQzT3E00QTQyB+Ix0rhkgzcVy5ckpD6oTBS5
deHExzx1u63KHR53kPXmVVZlGP+EpR36RhQbuIQTAZ2EzlQteViWUS3A6jx9xbzR3kyJz9PQj5Jg
dhJ3W86M3PIldgAJmm/LaBFSPUbGurEqok/gUxxnUy5HnxX07Uy8yPcUyEgeuMgzLwenlFddlB6Q
mdxEBgOtkAFQuoktYlLzmVw8D2VjJZzkw9FyZ0dqcfYc2+l86aJr+/Tz0v6c+NgOpC3cCEJ82QCO
05tNX/E6N+StSzs68ovQpiB5DuI2hnScjuigbLGXDCHvSjf96IGHBVbdIsEAFvhY98tw2xhl8djN
CIINZ9knqCdWwK+rG60e0ITNmW90K9idz9pkn9F8Zdg30/fZrR6YMNXnQHMNBlkSXQ5t/j4mOqqu
tC/XreZCtMfymHBvt8Zrk6Qdyc+0lI800oyyKxHRXkDHMDdTXrioTaq2vcXx6Wjrbiw0b9vNmrVn
6qq9mENTnSg/ci/Iad/vLV3zzj7LRr2APzV2PplY10h/hr3v5/XJqImD7qyMeFX25AaaxXiQJxNr
/Lgm4dpgBMAhNaQGj4G0VMOb0j0c11E1RDuRt80je0j73hKMVdZ5A1QScV3l+DtaZu21Vam6HRBd
3WnIC26NJunuKEUwbCMlXhcOMpSujBnbC0womc5DC2cigjnbXS4GnI+HBIXA1o6W/KG2xGPdplxi
GEKOfjOZh3SRgDKR954zo9r6k4a9pihO1FfMPyIXL+3MB3c+Z8Hg8eQJSXuc8qw0r/NqWwsfpFhX
DZCQ7LD1QKzgJcOzFPl3pOgBu9MvWxndavT9e7OO1qofsw3ezQcs4NAL5OiwmNR2XTdvCxtmTYUU
1932UNpysGk6yrYI80eC5gnBox/NV2lRRycvV/0azsveEsMrO1CIoiUPirWRas3buVw8msS6X6Mj
wN06LVG39hLm+6Q8vMLw0HCJKBIQkMwBRNz6LvfomHJ++T1O37P9wRIYVygjzAu94HEMtQ1mHnRT
9ltLCPC8uxnIXn+Q3E6kcfcTPnrCAUIvs/zrJK6611SS/JwqjpmoQB+NasYBmpR5+8RGMUJPu2xi
zDyb3h+dT8ft0JO6y0NBzBZvTim3ja6sD3u24SMsVccJKjHuoMW76VpBPMxS3NkIjzdpBLVLIqpj
RqO2biLe3Ex/9M1eBbKzq8val9YuztiOEFs+vRRRutPndmtwX9padUJ8vjXOoiN8NNNqMSz9EWqK
wSBnNuIjh1D1OWCqX5XLKPnrJkb9mY4Y04ss/mi7/NXVcF3hhA6zZrJPyL+rW7txc4ZCRnItyO98
aeUwHCGI1Q+xU5hXo+q7nVPMFfOkiYTscbK2bdFn7xhDonDoDEZDBPg9jHFRUwpUrfcFUNfkVrVb
Z2uQ5MKdFge2xYAALXLuDFdzfNBzBdCy3NrI3zj1nF2JdSfMtKS4jvHhHRYcuDvwhB6boyy+0smv
LtHml02Ig1sLRByp8Ix438NmvQFr4z7ZZuJfjgsb+NYmuHjFBLd+YGrSkQpeIkhaMcw4m55BjWqh
VWfcdkyIEiPQsu9khe9MDQuIiO58Njqoikw8Xw53Rb+0W5V5A1IZ04v2WTGIL7hF3a4pk7PiqT8w
rjOPmJwQjeMp2uXJXO4lQ6f9gnb0qfWALw0UwoTRG7VfrIFX5Yjn2w6K0AJTk4VegTDDQu09FHZ0
ilWX47hgo+sjZo3EQVpT34XkJJrgfQY35y61NIozY4671Y/rPCUH6LucUi1s7H4bp1X9jArP4vqY
UywLXPh4AHQidKiiRAK5JRGB0VXRseRGq1aoWSydziNBET9VgAmMcYSq2CIbufelNi8oSNwYGTmZ
RsSp2eau6Vpi5IoOtbzVLOpplEhWW89My7UFv5Jgc1BZ91WcGwYvlA7jaskKUwTFqEe8cbr3KAAI
huQDtWyDTPd+duLzAo/Y81tWZeVW8yJ3E1dAF/XZQjQB/sLkk4fIMjSeuW7mtG0QBufzfTG63dox
M9xDQxPjxqOQ63qph0tRpldMWNF7xLZ8NbKJGxqdVf1laN3ymtcMCHvAjpupbu+HDk7UaoROCcWH
QsPqqeaMTODZjFrzUktgDc3OqSQwdWXmsrxEoUhkYNUU9wZtAA8mmjoOEGgu4ErCsYgtiCFcA22S
O0EyFKx2O23cNI1rnxDQvjQm2LLCwwa/9lVq72wxLHtVRjzyKt2prmaVGrspUeBQGvC+qFEpVVCL
HwSH86HtnWVbaKUeeLLWjsisUVOOzrJRnacfI04+xFLS3FdZ0u4yG19IkrVAdBpwdM9kdtj7DKpe
gFzB5wQRDL4x+QNgXDhQdUnTsmWWKJ6ccYCZTcN6q7f+W8n1uzLmitH+OK/6voxDrW+xThj0yWXc
0hYlE0lkZW/NV4l3RvzUo8ZwVtNQrwdNdwei+naUaIK7zA57R1zTMHxX/oc5xRBbu+2gRn+flik1
Lq6tVB9vazq+1WCO/sFPTHaSkZXuuT7yNYr8/pkf9AXGn73O+vpJwzKKvjfrX/FmfY5ZchyqFGwf
qnNRLhuGZBdTC+Eri5py1bnJl2lzR2g6xhxLGTQM/pnomZVPE8uh0wQu1u80I8Q3EQM6jC6WJEer
z/zpUgJP5glUeLtlnrCs0hfbF27PswpCZpC5mv7QGCktF03FyqFaxIAD1nemupyqqllpVL2sS82T
paotaoTqCKpiTRzOZloq+04uJSKSqF62rbBfoDZ5zzwI892Y5t8rvXKSNZKwxFrjAtYedZQxYWPU
9paPHuyQ0dm7Psrvx4EOkUcb+5jM7+kVaOhXBhXSbR1F2rQSSwTGFr93sY19vDYhKjZ3HUOBDQRU
yC1fSAi1P92l2fI+e3EfJHDvgIVnxN4PDdxy16bfad1HM638M08kyuDSZgpHltDXtkDuz6IaBmoz
bWI/a1aDMWmXrjv4twYyJ1TWkXfR0hh5qr9I87K4spnaHM02dTbtrJyN01uhbUtvBQ6tCdjE1Hhx
5wuIPsXKJ4Gkb/tLv/XfM+U5FD94HsuiCyfNOJppawQ5TOZg9toHZWt3Egzc2mjtliOoe+l7Z8TT
EnO92nwcre8Xq3Zwhl1rxR6/IQfSGF8SmWAdBntersRUfMfAO6xdc3B3/UADSvNCDjoe0aFNLw2I
avuJftlt+B4I+bc2FTo0KNkgNtSNMIvLbeqIoLGRWxjs7ShAeHWsJa+M+RUPVuN7ZrdeWI0kOS6m
DJpBRWufuRLG096kIgbs5w1lDzMGkmpdLDdCVXetaPdtw0WmMeUnDcDmIQyVYiNi68R5S/JrdJcb
b5oxDltLt+dNN8n0DQMbGM8uOhSD+93thmNPud4KUWxHyWFc5+KOs6K7UsBQDzhzGFOwAI/VaB0j
zIhg0+FQOuDCYXTDaumv28oPZ/JESnZdSCPRm0Ro/6QA1U5AXrXH0ovnqwe6IfTCvsEAnm6LKJo3
/tjMARaip9G31VWXVzqyEu/Zt3iqVHW2zSO1rPHJX+TU47sGOQZYmRhcatk9oJfDS5CdUAh9QLgF
Ng5UDj1AF23nKV0OVdc+s7mXN2Xn3qM9xGBf1NSxo99v2fkOlwAAjfViaztltd2eFh2fPPS8AH9V
vC7wMm7qzOmxE/ZzqErjBm2uy7MUwhTt2xs7ZTTJYDNxM5HYZ3RLkLfQqWJGMNCLh7DMG+4ndPl4
T/QJV7ptA1GBEK5xPCPe1ffC4Q91oqdHo4yv8kasTD9mpyhLhn9pGgPvcvQLUP4Qwc3sYYrMS72L
CXiQCspjy4jHHyQtvUNE7DKUyXuq4+3AHdjbr7GZwoRPqrvGmF6hiLSrsiTKJ69K3qMYQXjaIJQX
GVMM2ct965Bu31QkfnVCuzWc9hC3Pu0mpCmohPEuLpjo6bmBAxrYv0Rkv0McNmOB0F8EB88VmLEL
ncLaH9h+4tJZ48A5jlX1pKTIdhr43Y1jy/QkvJLLRoXM7vtLI3JsdkcCrqk5cZUnJbTiufduKDz0
0EGewqMf/btwJzi3yO9m4qSGmgZTcYOuKAG/4Dx7n96cvJtp7ayGfCbkEFfCikfUgr3Cm6/a1ty1
Hjcn9VS6bZFdglLsb+1Brh0cY2se2f3tmansp8WzaWTtfjHKEpAzO14pTrrW3DgY5nDJOV8IxFZW
Gm3zZnmRI+VEOtBgLKVlrhcGFmj+UrnVHOu5tw1Mnz7oWBfMsGkUp2ZI3l0OxZUyed9cSrJnUfLG
D8gGwVyusYsNN/WUHY2epIDmrLnJbbXuJ5OZQbpukgkKFh7meysvk+1kTccu7jwODpT7y2y+QoM4
lFF/EtF3d+C6Qr/8WZQYa7TzFWhBFGNlC78dEDCghao/2spxA+mZ+RHf5M008HH5QDFI6KF0Kstt
hDE2JNSBozbPYlpOpEkIqJzyPnX8PQJ2g8cQfV9RZETTTf1MT080sfngJOaXzfLplMwIdNrENjda
4siTUrV28rrvejs8a+xl/TgzAzi1Hxjmh03T4StX9IIIoLKSIIXGT1YohN84ZzMqehzHpil3eTW9
TIuLy7afqkC2n9IyQuFMlwyhV0Q9v6tuejYyG4mT43P4lpB9MxlnbDeT5SRaw74HahFfapbF1WI9
aSp7rY3B3PnDhSoXtYMK9J7X5RLi0JhO49xNAfLxYsP8m7IFy7I7nESqH0fFYTJ183qGobVaGucS
c/tFAp/fh9zJuwfI1x8Nko5sR39J2TV4E7hP1UTdzpzBsWqfXY20XF+10zXYrHAUcmvkX/PyqPSX
oTaClLNxyYsqgAj3OdvVxmsKCkgW5AjtOxykOSQGwCEDI6zkqcsKDV0sMhpvOSEIFve6Bou4guv1
kSjDCcrK1A+uIZcbxplmkKFSXSU61JOl0aoD5Wh0GrmzUq26c7MIIKWD99nAR1y4cYOFEb89hDx0
hMckjnn2K00LCAPBgiiiZ2gtIOAzQv0WLTlaeVZc8PZPG03Zu0hZ/KB1Ut1Lf+JJ1TjqWWnPtg/P
e55CWbjOSjfLYe2UURbMlpB3VskwbfSMQyyWfc6duKUkeXe0FFvMGWpJMpgaPqqovkSdHm1ojz58
9jBGDSQO9vcRhdoW6j/v2JKFpQHdDAIptoh8BVY+sPRkOTiL7cGsKszN4upbBdTtmEy2CmvRWE8z
hRL+1HHgCizRzyUdsrdFXy7iqPZ2U4Tpl3aqoNBuuhtjyDR8sRPWdItkqfXk9BzdnvXZ2cV6ZroC
CfLddPlx3MaaXnJudhqQjCCSuzm2d07KRViv+gLDfr4XGa49Tlw7poF1X5ocrB/GPVc56hCPyXyx
sCnaNINAtpcj44OhNjNRYSxuUP9yvatr5ZobOLp3UmULMQ9x+b3r02MWacy+xtuzRh241MipLLuH
iqopxYWHjr8d1qXtuodpYG2Bpplxf+q+o//Ht04pMSMI2GZuax+lw0nFEEweybgNsWYj3qsZILQu
N4LfWseWwazJqQePZAVb09E5GSsMC9KuRhv3lUEWghrcWpzHf83FtEh5zPVhYW6C4A2XnY/VL+4u
GJB+IduQay1qefASQOuGSye6KzSjTlgkxIygO40Dk45rN0MEDSjW7l2lmTvQMO1O0wSMhUZQ91jC
GwNkiT25ErV/0bXDWUmb+dzXlZ3wZCXmYM3S2X1wJ87pUYHkrimn9oObOSV2aCchUcVV1UUkEHSu
OIPiUG97b5shOgpFm2PYIXD5OmP2/qbpLXDAAS34Wq/LZuO2ANJWS62/Egd80koSkTzwBT6IySfD
BtQ7IDTaEnOjNiBdsr0x+dE6mniJWQx3PefyJx8uSk1YOfCB8fityjzTn7Si0z8SahscQlGRfOLP
TOkmmYh5SmHi5o18hyyinxBk6a8SeO3WqfrxGQLK9AgM0F0XtQljJm+KA975AGrA2mYcmpovBnSz
C0ZC9jbDzn2neBBeQbN4KJc+OmHarW5gUzhvg37OY/HpEwI0rTA2lZk8oieE4ptnw3JZ4Q2+KPo+
34gJBVQG8f5iHlXzrNAyHUatjDZMpzqq2qIPTDzoFxUL/aBcqte4lddWyv4g0ZkldXar4Wwj3IcL
Qm0EMJaGD0yv7yj7mqPC+PVi1DPpzAlW+EeY39lBlZZgzhRZV3Oj6phZJOZ/H2XU0c7FgiSXesQp
0AonJQpUjloD6XVBPVzUsbPtC6AeOEq9p9Ga5MdgdyooI6/e4MmewxERNqDIzFphquRYHJcA0qW4
hcxZ7w2j6Z4rw55PBDPXxzpdog+J3wmmN0544TBHlDDxUa1+jC6DbCt1zaBZuoce/xCPm7MQSqXI
eDSy3fGQT+axnh6JoNZe3amP6IycfmeUurrp0CgFHnSOADphsZ1yvBBO56NEijryyH9A97vxfPO0
kE6LEmofpO+aGq81ousUj85OR9B0FLFy1/NkV1QIbvHe8AYclorVKyOGnoSEoQYRz/jyVtLhh//X
4kZGzcX0dskGd1UOfoU8FDu0RFAVmrCkAtRcCY8YS/4iWP1bcoz/bUILbBR/JbQ4vWIF/Ulo8eML
fhVaeCgjfIACJCd7uuWcI5V/EVoY+jcfGz6pju75MwIX+C95j+190wmkE9if8CcjBUWE8au8x7a/
IS3Gx4OcxkdCq/t/R2mBH+RnGSZGIBMXA8cZaawur/RvQot8cmecBxnmX6rKr9Lv/ZeqxJYAYExt
C1OLP/NqAN4N89w7+xhyFXqzmi7OSU4W93FhPToEkTAUEZp0V9BB4iykzl+22dIgMJAIvCdmprnL
YxbMNpWEVVAURdCRX/BycmRnHsrtgz8p0AdSUbMQ7JbDNM7t6HzSYGzYCNuNmAv0oGYZ4ST5Pe9a
n69gNk/vEytWbVvaVs8gu/FAksT1+TbUxnEuyKScyDlJ7LTNQrYw2NsSS6eEniJGGBF4gmeTdQOO
ZQcn5qqbW9mEppmYEHEGzUQPyswJkaVjwXauLanvjDHXDqx95pXdjcv14EfVF3kb2iHnjg+iAc+9
WyzyJrLZvwT6YnTTpqSDeC1zKOZPM30/bAKl+xe9Uc6XtjHPRKtk1vw4cwOzYidC4rzgwlaQSk+8
zNWPVofwOn/TVtHyLAlnx1TgVw0rJDSEK6KViJvKTd3rA0RmBV6fQSOlzct690OOGtkzSw+tm5j3
lDmXclh1tS0dcgA6lxbMjtPH2OJlwgITV76uOqKH17jwkgLGxKhdCLjx0NNmGT/MrLJNxmnj8oRd
AoVwpRIbIJOHIiUgvJ4dEbbm+LHXsyley7L2W+gQHsweDmLARo1Tj/2B9VYEdmGxOXurIskpT3KB
izVa8M+PcwVyNqbD+lDKNw9mo5UMkYQEZjEMubrsiiYxtq3Br8PHa2IFsiht7U2zDOowlwZHp0Tg
wlvC2WSthVES1YUPyI4DwOCNhLqqxLPfe62/mlzJ6aQZQ0B3Q30iGsWKmZE1nkrd6NRJkTBRBQgC
+RkgxsTjjr5rfjM1u3rGQFNzzXj19GY1ekG2ggW4JFQWi/mgJ8MiWvcq4lKS8IVYnxJDfJJA9JKA
NWl7Y2lu/oTERq/WUITyjzOBAsVw6joP5Zm8H+ZeBnWuJXgrR9tQ9SuSKf3nfsBwDmSucCC+uueP
viYipmH4oGQbTrXSnqyZdnKHLz7+0r18nLcVY08nGM0uza8mEDxQZ3w2sUE1NfMW3QzpiwJ+1XkW
LJPHaIn9bp1ZWSS3sWyIS8h6c3lsUNAy1Z1pKtb93AEd1qQcE45fw002Wg62ZM2RbULwykZCaLIC
N08ej5IZcuv33yfVmk+s1WQUoNeHF9A0MuouTC9nOQPjzi23RDxm5aEu3crax3Gt5B5zG4Oirsgs
b10aE+sRAOhpdjWPmtJ3I9k/8Py7hc9caInRrS0Zwf1hS7hgxU3dGFJXa3kOC4mC6InG9ydmbEx7
pgNpAdE9mR7cyfqCwZuGLR1uPOnV4pBqVoHgCnPseDeRICW+p5VplaFLUOjZVCumJmjl0j0zVrCR
QNTjQEKLNBHRGnN2lq15YoZ/D18nl9mqgdHQXKV5Ykc38cgqcAVeg6Qoo0dLc1JzaoptOVRWcpmb
fvrVO1NCIZT7ACuqqYDrB47HZLzuLPqjya7VC/28yd7zbnL7zUjuvRGAzDPjN0sbrO9g5uOPQfXm
h0xKvQiTSllEH6jhHHzj6Ppj1RtWUDc8R0LpCM3eeoaVPwmg+D0LNWTdyEec+Mktja49KaGnblix
mHqqwHrPgcIwwPpggIAUTl3NANa28WGtrZrgmxBipxPfGAQZYUZG/lCSwPnmD4KRNYYvoD6TMyoV
NJ69MAesUvN+IQWhWytdsFBkIKG1qzobZL41Cj3CECsQTPCy3VNrFd2bOSKawV3Ydu6qj2rEUJGw
6mrd9RpjGWkrgDYR8jYRuolTpxtFJlMgVSGyvaZr7heLrwnldxZBzmDQbc57IC++Gdqj4HmVRsTh
cTmdR6Ce1bohnCJCQL2mKfHoM/1LeX+cEYwFE8jnlANAbDWEs29SbyLJwyOjWZKGNhAitjCA2SVp
Lv09Tor+vZOtIj+ob5d7TUTRfed6XrcrPe9Fc/H/WaWVsRJKzoVbJMc3m4r3qBzfYPWLr450JINI
yXqq76Xl9Rdj15Vf57wV9j1JNdMwJcgYIl7ivcns5mvSJpr2gr05h8lYwOEXDlCo1VhkADJgC07f
eXzTubtcos92b4nxXsNcd7t4Tv/ktYKt65BO6tq1LDIqc7YNTzlxN/jsrDMbgg/I3rpkjXRgZedi
T1pDS7AnSZz1RrYOY4zKzSbW//nMClEAuiX/g8bGkoV9V2Ojj4NywBcYJjaQbeDrZMWg4tP9F0Rq
5D6c5TivSPkgrtdNphdMUpgQbLwI7SorRLYJKx5Hyxe/D7p9rGg+k8cMHdcJ/EzWBjNEPLBRxCZc
JTKZifbNxUSISww4aqXLCsJRLSJiXaCj5oKuidEfQVLR7Pxi+f1b9e7/p/LjvwYm372mVf+Pk3r/
uTTGOPUbNpmp8TeU6/ZZa+xSBJPl/VttrDnim+76uNt8wz87vM7U4grPJwJ3YX0TQkcwf6bZeo4v
qJt/LY6F+c1Ftnx2iOBI85gK/J3i2PzZaswPhnUagvG51kb2/N/Mg+zB+4h5XxGks7lxZlxBYTdp
zI7q5OC3k/1eOnZ7R0xCfyoACsLlMrsCeR/REoQxEYdjUzW6vTvfVLDRwVKV1vLae3Fy6sexwoIJ
Hi9Y6rZlVU0E8pUxoV8qfQs8rOG/VlGaXsfgFm61NBXr2LOT9gJvM4t9r3doqU2nXs75q/qm1AZG
OUyGiDD2qps01wntw4BYohmOg7+vp//LBu5nTf3wKXslP/9x8dp0/9io6uMVUVD179aP/xdNHedL
7s9NHfh3EvVa/Xxxk43z28VtON88OiuM/iYWUE8YiOV/7/vQkhs+M3Q4E4Qt/uvStp1v9GFkAQjB
aMblq/51advmN9Ta6PVtG0//+dv9m6D+rwT2/+bqcHXckzR+DvZYznuHheXP8norsgvKCrsJXDdq
/KDBUc+sr7KMV5QIfR7UZHI8UWYP93KavsPGiLAd4cbbAN8uBGOtxO2C3O7LIxBvND1LV7pUKbXm
aaExxH0VqrQd/OsqzubuOE1Cm1FHOdPjH97yX40DfwSFmC73+h/9r7Sv/Aq+QS1BcLsNguDnX4S0
YNMlUYlwJYCm/m6J20RtUw6WhVgCMJbnnUL6kcK8OsIEbD9Tqlkgl+3I2oZ6D1GMRAPEYQIdBqIK
equHHhrNtRNZCMSxtRTHCctrFpCg2t/qMXHVVPm+k+4ne/bOXKrSQLfN/CveEUbFXg09FaBbcKwM
4uihmAPP5G88R4rhFXZrgFse/OME4kQ2GsB9x/LRmtOJMMZOZz+aLHBn6GB7pjhewnJgjF1WRzjo
omg96jV7aZn2A6qAyUC3gkwVKUY1egB30nnIExz95xSLAS6Gu7ZyDUsYfsTmOjH7sVj7TY71v3MH
r9l0cTSS9MeHfKKM9G4cr2DcGrvmOISZSP1xTToF7Ki+dAQCMj9G/qJIZz3Bn5u9A+OCqNmKzqCO
c9yi+fBSFOTt4mOek2wJGWVVcl/QvL5kbiatFTI3NpGa1jJx9BJRwfA0/WXXShW/2JgTr4ekJ6uu
mAyy36iLhkviqyiZdIWxIjC0RXNCwSCUkXAZTTBfURSyISJL9qpMB5P2zK+Wj6gnCntVJqP5BXmE
NmYgIPVeFGog3tFMjM8YwBs9Sy4Z1M//xd157UiOpFn6iaxBGmlG8tadTtehRUbcEJGKWms+/Xwe
0zPoncUu0HeLvStUZlZFupNmvzjnOyK9M+M+lffVXMoL/gHU6kVe8QYgc9kUVtQaaG5S0huVMa0v
GTrW6cnRiMowlBN8HsyN6u6NIvFIgAHhxWTZGqXlo4JQ7Mowb21jVg4kruC1JI28tdVbWUn3V/Jd
aujvsiP9LkHoMClHMDxQmsTfZYr+LlmS7/LFu1Uy63dRI74LHAZ3FDviu/CZv4sgGNPUQ9+lERml
lEnGd8nEk0j5lH+XUvY4xV/Td4HF/ep9LEwi+TUIyuTdf5djkVlPGDBSZT9LyjWcaxRu4ruIc8gJ
GTZWmFPcUVVT6MECougjPjM/8vxRCk63qlB8F4j5d7FISOv0zuyJEpJ54/DgfReWYiRpKrxVm6Y1
r9OLJbv0R/pdjiYYMT9tAgJn7GKiRhnPiEJuVYls5rh8F7UeuVh/xa3SHb6L3vVW/xZ15bp7iNz5
31It/ZUJUvWiKZmpISmex+9COuclPhu36rq41dlcx5TcCDJD4s7cj/67IF/jJXxZblV6FguevulW
u+e1UXtHj5DAlff7Vt6D3qLUBzhF2e84JPstA+3EXnQN8geWW/0h/m4XvO/WgU0ybUSHQWeHbI7m
Iv1uNEwVwrgfRAgbK/tuRlCc0JgwWqNJiUz6FYyNtC7jrYtBT31raITTm+wdb42O0bY0PeK7AYoN
Gd4UdbfGaPWijibp1i9JlXXvqoxooqxbP3VL2cn2xXebNVh2X/ljHtF+3ShXL4jZeJmX7watXCOa
NaBFNG5yYuKRhbIqd2jxUbRIO3qsLOC4bE46h9XudxtIi7jku/G7PUwFD41PYFn/nnG0omWQZB3S
9g7030LFjt71yAqts+EUxQ6qqnfCsj8xutJh9p7Q3S+Bnomj3cxzg/GiHvLoiUIrHbdAmmnVzM4t
S3BkEDCY7hE2t8Hog9VhJodIoXmwBkIF9NzhN9BmYj5E9IlREBcJs0zsZqD5NS00AZTDaDusUExy
rpkpRnewI4H0CjLvGlgtE07egmEckqU2n74QhMcvrtWhhS3zTP+Wg2fPyLPzcbwgD5+K3zohfDDm
HdcsckMcLYZpMV7MW+mtJ+J4QDoTe1FgT5HlcmYY4BZsSo35KyPD75rMfc3sK5xIULOlZExDpCiq
NGDn2wrQjYFfp5fPHgjTM0k9y2u8WHnOQ96Vj1VXufdODFpDhnP3lzkGedkj+5ggyyysNry9WU/w
YIf+qvMy6fGGMS2kje51uyO3glwhONTRPTRfropqUqWNcR0NAMKYyLy4dd99McjKmAYMXldtXIvB
xRa1IcuXpHf618R2mB3MUAB52EdHLQcCiFaD/1QyNIG7jP1ng3WAUCQGZ6gN4iyZdyF7iV+xUmr2
y9Elo6ABiJz6RKfaL0m48Lvzoh/dUz8QVbi1eT8etFXMyIHZlrO1JNFu2QpJUDWUNvCDCJ1QFoRz
xDBIRhO0slHhz7hIFocPU9v3L3NhEKvOIi18WFqWhoxO45wGuSHDcPfvF8v/f3Z/hNb8S632v8Xl
POfV+JX9z+qYP/LPrYj8h8ILYVJ8OjiMIZL9V3Vs3upmbMtAu+BRmN/d3T8bP5zNGnwW/474Ctoy
xR/6Z+NHmA6cVhPYFYwz/ozx7/lP/5N78S/+U34gzU6EB8NiZcPa/FZ3/ov/tOuQheR5PW7DlgLv
43ZcMz/3jNHYCcTgGfwGfGTgOXSCEtJS+W83ZeK8DqT2jcC20XouiN28ELMZwgV3v4ZW+rkAQjuG
k2w+mIIPIEgZ50YUM2+wyniTjPVF1YyzC7UMPurj4oXSVu0n1svbxXKyPxjRcLjZWfxjIuTtKSVV
omSbfCkQ/h6MJpt3TjuWvyQFpT+V8/hWj53auI0Sj2Hdi0sNHTnauE7XBAqO0EEabGiWRrcnuy8Z
Yr2Nt6l59AkQFdSS/WtKccRmD7H9Vodh8VitQPUVUo/jypWhERT+JoOreLY5v+8nojaxQDAEvHPY
2f+MllE+DU4FdymN9Y9yQdzmM6ks9hIK1IE4a/2Y5kRJeqPuTylKFuaIbo+Sxd06inxn0nxRRyDd
P4QVCS5NneugjVAOeFjjDtOkwh/eKO270G5MRkJ+V8woXgCkB+SdGRtDuuyv1/R1gHPJiL+J8nFH
/sN8sfCAnQs5rUE1ZlCKbRryQaE7DDUD8E79MlFu+T0TwYfSUfN1tIryAs/VZPZFbF5lJw+uVZt+
Dz0yoAJIH6fMe0Pqz3CzBbSDrJS/Qj7kGx1BNalIevRrszsRZVhzZ9u/6bE0uj3UOq4uX4QS6urF
dbsZqn7egzEqL7Os6y2iweh9Yo27mdDebRvd6dc0UR+NEakH0dMPiMaxLlUU13tmBQz33JtBgmAG
e7+UzS/CRcrNhPPzwBUMkAl53s5qreprKN40wemIgNL2UYtBXie6g+3o9X9rT6KOzevBvC+WEIud
rrA483PtqLg6X5ercV6xiLGERmL/5EblsJ3HEa9gFpV7kheJGVkivo9+7t9MvCFv88gHh7DPeLe6
9VWxJrnd+RHi7q45AapERaQEzp+8Yh/AfqFopEHidHPryVpuFjnL6RROlQxAXNqfhNc3+w4nCEHh
tYGou5l3Vp+s+7Fq5M5edHifVm5Dii7rL5yyaYG9KZ0/SjmTN0wfcF+Vjp1vRnjC/tgv7wZ/ZLvO
SRQdCwtgEQwu+xAuvXMg9RHAbqOce4RPxJH31NNEiqzksbYI6Eu3WBC7yRgKkHROgyf0VpCGvGuT
JCR2h0QqRrfLWbLRDIgBbn/1kLw3fW2u7A4i85Xw3/YYholhor52y1Ob1+bRNForYOHzMTlkZ5Wo
xbYFMaW7PEqfZg+XwcaoJ+83T8+Xlwoyw9cZs9lUVcgvyENPl7LbGhNa6w5Y0D62Z/7JqCKU6fpz
dWNyjPHfIvedBJ2VTOOgGJvmXJAbeeQi5lZ1GtIs11XjorUdTqAM3jzaO+KO4Yc+F0kyngxSo/AG
ZCn+FqxGyrSLcyhtcEWT6b3odGrOdE4kZNOD8jEJkPo6lOI4TFJsZFXLA/so+ysuqTAri8QkqITt
NjdvWQykyRLZUstnkUi5i3L7ItfqqlydfEjtPmEZ+RDQHXc1DDFsHqK+xDFKBZFFz+sCr7vW+h4m
DUN7B4EtlDfGytNMGTmNg5+TurxBp90jgUXxJAQqVMxNfIPVlF1CDIFbI7Kdn3a2LK9zN5O2U9jO
c8lGgCAVI0I/HcL3HKaJGZylLy3DOt6JnqwfHEjzrqpH47ho7Phm+hP/h43PZ7c4Eh2d/RmJg0bP
SAw0tSHbrmCum59IdOwqoF294P7LDvC18Q6VgJqfWKas95a7gAuorWMmph1DJRJax5venNhSzHpj
vYtbEw13PbXHNsfB6XXTOyEr6c4wim2igO0aoVIAwFiJRegOmXQo0xG+JbPxHJmyPA5aoaSCk469
snu23eR+MTUIYTXKXWdlxd2QifFhGpLo3UAUuRskUbrN2oOXU+4DGSdW0Opyl4zhj1I5x0betiOL
RBxkewdkDCdDyf7ZWdPAjLNhLybn6PRN0EfCOBNy3wThEi31zohuXi0mJUE0idNseX+tNH1QMst2
bSNC7PTRl+GxsBLmZN5hbqhPtk4a3ymoWtvWXX8xE6Fq7HhPU10zUI2ZomjqPpEZPThIpMr084SU
NUv9FwznR1yjz7KJIHsRoIICIycxiFiSP4kdoSV2TMI57TAnIU+oj0Qn7qWr2UsIlr90GvYZr5K7
q1j359jVbdqOUbG3DOdj6jpNgEK7oWAervPSLieH9WprmY+8ZAHGginDNJmB41vvTDdL0elnG083
tHU3JetxWScUAlTcrDtGF1HQSEMd6DqGZJVX8V9vDMdXKLb1IbcnYi1Wy7irpvwTMAtaY9KCj7qb
rKOO279jnOeBG0OK2sxe5T5nNXjg0lXGtmuS6CxQuO273ulsdH5R5mM3UE8NW/m7yBvqB9fWDkaH
ctkvTKKeEFwYezbFmuiQPrwyocHo0Qw1u5+8OsfI+44ioZ8lFYoBTJuKV2OMad2raYLPmXLb9WuC
H8ogsenVi5KUDsKtuz822POEADw8Hy3VPCaNbqXbBDbs4Fg5eSUZuzmb8bcU8NFDOgI+BPwz/S5r
q0JhC9H/zIIouhK34+40G/RoGi+ORBlqF/qAz8Mg4c4gYKFfkPLJwbfT+FnVlf07m2w+WK7sY46A
9ULuwbgbOhq60CgB6/PhA4rINUZwS4T3c7qoQ0ORhZNGumzX3eizEyulnguP32NOuJy1M28yWwS6
MQLDcrZWjco4o+/OEqxkaXlovfQ8wGslUo7DeyL6j4Dm/KpwpSfRYp2qsYaUSN/qW7nlQ07PL5Vb
2EHTlftsmAkVD+vHZdTO40DQXTDfEhl0tPxiuXkMGZesRN0Y8/Kw9Oekj0glTvZkDflOGn0gFmHP
OVfo/Ms7N5pXhGrLuVeC8GYe5P2g2nczw77slFA56bm1AaZkuQWyt/SNRf/lMQfaEjYk9hLyhlk1
W8fIDwX+7XxZb/G2ho8X51cMIcaPUx5i3pEguaVNi3bw9qjnd0M2/WzEJ5pIUCQyNuery1XmWyvA
Y5KqnpZFPblhS+/PJzl3phWw+b9A1H7NPIz8sTeyWHaouKLq7C5YrJPy3ltiOP2r2ncRUVcLhpJt
imR2g6S98Mto/N2acvKtiQWpIVhXk7bBpsZFjk/9zQ66gAka/kK3+qb0aZFEylN2o7wm8lwYxVMb
an7+EWcTqdc9n3GY9xYvDIdM7HA3AvnfwJoAq+6F6xZF696OzJdMOAeTTay/0kvch3H/O57m8xwT
5Y3JQe8mB6GlzdzHGD6tsnpm4Pt7bKO/YdbsJiM9xCVu/3okWyWhWlmyhaGiSh7DEPbGWhfguw1d
k4xJ4TuQwbwsveeb8N3sSAbxoG/C/SHZdRO1dc4Xj4tPuc8e3zXdAMkU2iI5eHyPEdegsDWbN2B4
AQHvd5GKuCxlsiVNDc8jgPfyloPNmOUtcuQpnf0RDs1mAe72OEepH5pQbQa7Opk4nu9viZPvgMkO
K8wKr/4peutlXEsBbccEXcubjN38VAMJXebhgGj5pVYJBoDeLTdForYzNue7UpXtSdxiu5aYTLEt
T533o6Y733RYGP/ma6o+8zm8ZSIQQQKZ9KaSsap+10RMJdh6AEGr7zIeQ3qLGRouEUgkpEWMzhUi
5z8jY+cgIkRlWzU85UhlA6txcAwY2H7apBR3U0sOGP7Gn/ztTrkQ12Lste/obrw3xsx97V2N7och
BNgGFVIUre6uEbpF7TI0mDJaUkyLoXs3U3AdjjfeFyZZ2jEU4P3YN+IsFHNlFLTFtfEi/epmDJgp
XGoU8E4FeeFpsRDk5h4Hnesrs912KQRTdoQIcb7GnpEtuXATX+Fq6OUCaAfhGjnmtryrYE/UCdkZ
m6hMTh1WtmVMP5a2r+6xFaHOzsZTVt5OJpYFQTZFZEq4dwncp3Nnjw1BoQ26YfzcGzUBwS6tOdB5
dV2c4ROJtw7seb12XsiFB9LxOBLvdejWKT0OjfvAFSA3Yg3P/dRXu7xq5ncbwCMl9PSnxIRBtxMZ
G7sPT4iZKPRbIDYT0EVK/nbeV7F1RRb1hCOV5Doyk3ida5v3JPmBz427o+iQTZNSfj8a0MO6hQ1O
yHHqO8Ludpgbf+YJdlFYwfy9cssJPB3hl6te7Lx4I3aMo9zTf0fTe5ZV9sRt6JdJwmxLOEdXM/9u
pTZe89s4cWBNu13yBf/UROJ4ghYBeCI/J2myjNEgCRcT3kunzL9khPJRxovwMwj828ztk52REN7N
qgqECl1kQjbZRAi7UYanMqtyX5gcYZFbR7uIiIB3UxMODaXy1CnlK8yq3MIuB2vqvEkzgj3jqRPC
QYJwvEssJ2o1z5qPtQkwwlk5VFEePsGwjHerUtccGx0HWOh3OHaIkifGtA8dZJa3QTYKi2tboX0G
ifGrl8MbhdE9arfwgWD7R6mSMwO/DwxU9i16+wDuRvquG4ZUJam5J6Pj3c4cl21BSV3uynDXtADj
s7Z6I6582MxxbFwtzQqJgjffU3LWf2AjL6fOaiY+RGwGtcoLens1/B4Y/vMUz/UMdcPL3eNSivTH
bdh5VU437B0UKtEGfTZPfA1BpixWucd3OJZ0Q1l+kmkR/hDraL2vS4cSUyfinMDl2kYxWdhphCED
OdS6Z1vu4eVf61c58I6FRWdhndRzBp3OocBcRhMxXrrg+vAK9V6IfIK84yU/4rRnKLBySm9Q72q8
Scay3OnGWqi2y/JVNxif5644wropTk0FCyojjcmHvQmSVmBOcyMZQUxxSAVKbChRAwE7Tl+BHzZC
dq1ZZRw59ZKXUuk0oMMTd966cOuiFwBWH9rdXW/JkqxcQ3yhAO8fh54g1N7u1V8ybgYIMYt5hWo6
v6ASLw9GlCuIDWotNw0vKUPPtHlPxhs32lizIy/jeM8LJVkL6ZCyDp0ACCmMOs9sIQSBkoyPd7ou
m6eprdLPoQPCKdcWY3ssU56yTjyh5VzPLq3AVnb09C18lZ1VQCkg1NANIiM0gEF1wu+rJA8cExfS
pq7X+NFDyYU1FWWpB0P8nIvuFj7f6Z8sO5yzOXTM/tMK4nnMJmVrdyP/07XjRRwt8sCGZuUan0u7
SHa1u4TWhgzpme9YzsHkWW0AwMMlAWcmGa8YJwCiwiGmJ54d3Heofu7d+AbJdlzsJmV4cwckSn/o
pTCubQShdRlV7jtN1pBz5gkSa8zuKEv2sUWShYFry/QVgdpXw+zuEbH0lxJM/yrbEfvGi9ujCiPL
zz1G01PMcYVTxr59hVifPYPKr/I1aTtsia8FFYqfGIzowvVYIVkb+xVAPu09tv8M+xTWrBfbZZHo
ZiSvzAPQ28FxTxT5ni8ctR4S0bgHVRNphKLPQCOsrI+yGbZpifnFINaZ1EyLqpJZmngou7j3oMcX
8UkYXXJohe39qoyqPiATFT9rRIdBX8lhr9u4jne9Z8tXtJf62ewsFtfC47hyEDWWZWQ9rYT7wCSt
AYYTkPYAD63act2D8Sjc9tA48wj7dkLRKmsHXbDM371RJS9RHDp3hjHH+0p21lM4RBwCOYF+T6n0
7OOamPkbcVp3rJMEP8Jc3lwYUzg9w4ilpGOHKTzqK9KOEZCnxR2qS+sdpql5nd2mwGAF3I15XJga
RyLDTfKM7AnpWLRklwztKBpmW6R7B43nA3SK6slmZMNMQOXDxwRePWN1qaIfE/cW+m/OhOeYZXq2
Va4wTGZMViR3WJP6c26levPvLwb+ryqa/xcVMQo5yv9ZEXOt8t8M/f8VOGne/sR/Tvwt44YlBR2J
aAvLvPffA3+EMhp9F4AgAxr0Tdry33IY2/0HHgfkYaalHBvlGOqO/xr4q3/QfTKQcfUtzeRmq/g3
9DBQVv8HT9xQWAgsRCS2AcLS4fH7Xwf+jdPYQxLbGKThjAmiLUcCm5b+MSVxbtxMo9kIOimefZJr
8JQ75o7mDKIABfZ9ZhtFemA/Z3RBOyRuRSEQ95Jxj2O99wQ9QKsef1uoU6FupE1gdMQTgrekBelm
9WaYM/1LW59b8iJ/pIaFlNELU6L7SttHCX1VWnj7PIu6EwkbjDsK8VeC8bmaenlmkPub2dtoBZwt
NVNzD23ZxiT/xATf0Kz2KYbHBuxSDq9rVUR3tgo734msyXiArE1vZkZjkvkpbEI3cJtJ9LRCiRG/
3O6bOJgMSx2Sm/uoagmaGyvzM4ZtPW8EpC0cqNFkFZi78fYF5ugZB1S8QGXKRZD+ESlaxGSF20wo
50IQYvPWL4XAJyuX8IkbJ1p346zCYRsLxwYdMCdHk1FZuNGp7pBsNiwju/5Vksf17kaDfZl1x1Rv
8kx+8Wa1j6wS9oPZQa8ZLCyB5LMTYAfGO1uACbSVQUPflM49EWU4sp051DtuivC+i4v6p8sYl/le
ITdzre0DnXB4z6I8Hk9t5KlXVbCtQNTTYOcHSzu/eMJUj52dU3/3Spm/DFWCQIRs421s0XSnkH5u
C0lPknZpeNSswzANX6pwyLbqhDqNNoBLWhCF59azIXa49cjms82O6UAYSNK25SdzD2/jEo1QbVTr
aC4Hoc7E8KlznLbiHqufHo6TF45n9jeqRfZtv+LyP/QDiIY+6hgOsrpqdq2U+mnxHqqoiii8ytHz
s16ln7Lt4u1Nl88oVF6zcb6xfuomQa3vJYcZWS+8Bkw2ywo5QIk58W3Y/mAZIvwEZAuh0aXOgEOF
tBdEa9C3cwfYrAJNUQznuXLfIxIZ/Rxtzi2RBD15OQWYH4dAtTa8uuWqaWWBX9l6VzmpP9WT2nsi
DP2MBJRN7zrbW5hJS01kLyyn3I5wS1orGl/5qOfIufB4+VaLLDrPnBRhMtlQlYsNVhgrnIVy/WCy
gfkaWiWhZ8uyr21L+Q2IyVUjaVKm1PDNMKuszLl8tP0JBO/0Asv95GWPU16qI6oWyOw37qV1K8pL
Qi9OLmiRnbYGgIIYgDZJ5j2reGn3rJtINR9ySQ1AvKGac8hI49buJXkITCwYCds0MSQnsu0T8BD6
rgYXqm8zgxy8G0anWwWwMIur7ruF6escXkII9fho+ykwbjxOiklV2RtP5K+eUSavExHOx8lOfTQj
r86S6cvYoNIp3YoXopVYqB2Fj8RK/q7pWuDAmn6utaODfGxf2Vqii2icx8WJf0TemF+rpucJKdYb
F8LFRjLM82NM2fZQNstyjIrMd3MkponW+mc/3gQzSFQhlhCytKlFf2iEa7xBt+cNLEv1imUJE2cE
O4NOAhkAr9tfhSb71ruZzAWHcZaHAk7N5OuMzO+J+EDgAVinCIy5W1dedRp+aLuEYs92jNlszF/h
4+H9lkNXs81kZ3dfupbfm9mFLXR40cuExKcrFLBXxqU3uhDqj8eV8N5HVGPulqnkn2Gqq1NOd3DA
Vaz3uaEFPh+p60MdOSSXJKg7LPxo54blYl7n8VY6tcu4uxoq4AMMWTclD/ybqvWa477Ps2diBmFw
CBwaIB2RhgUIJ5qN1djmDtlN+siDIuvN2ssP21jcY8XDvZunxoZo0lHtFn2NqiFv67da5CEHZcxR
G7Dhwd5R1CyvXMmgCjpV3GFTQsqPaZU+eSJ4elPzbgQsLswjsw3q3HVGVxIvSB4qKMksmTr9hfQw
DNY6t3dkuCmQufieCReA4Y3fgBEfo+8YIZE5GBhLiRPuQ6/YG2ONFmScQy4+1HVj5si7uvFqXM8z
GcTsJJ6iUdgXutBwxzrcYUY1RReWMa0ftTY2HAor6ylBH1qxc0kId+lHJ/nUy+rcN/PgBYbCUhyp
LGRFytPGa3jtsvbHtByhp3Hq6fYA9mUXVzq5MhN5qKDB7lqD3xvm43pGGp3fuxNVtmjDFvRhNWd+
jj+B/ahd+O6gIZZFgF+Ckme1t/GCNb14L8NInGKjqx7yyFSBmS7hw9pxniVWudM8TXKAQ4qi+gLo
hWe1KO+LEa1Ta2PcGWoWeCNbk3HyjTznuoOdoECE7JZ4tLDpZjPLoyYNygHVkZHesiLM/qQ7NEuh
5t5x1HMyRz8Td7G2bMxgL5JEulczWi2TyExGnwA48x22tgePpEpSC+o77ToPluHVJyu3++MwC/s5
zZu/XWYyxDCrSw3g79eyDqXvmA2kwvTOcam0mwrnl+LJe2oEf2liz9ZnEn2xrzO2u0DzEYHTSbY9
Oi0umIaMh1IX6clV83DMcz54WDbNfVoW9YPIDX72rjB/mm6jN1UZjkjfMWt4qX1NHO/FK5fqQxKh
c9CdzfM4yLdWrCvT45r7izwOQMA2WAUrDsEKdStnS908NkMbPTPEi94WZEpDwkUjp6nfztUU3gHN
YAhFx7hpimECAqKfxhkUDMb7+CAdI9lDzLB2nkWqLJiQ0q/iNKVbEu0Jop2xbeyuu4IEQEc/udtb
nPfWiuOvBs/gC2iA7jHLpvqs8Trx8pfrkWUqNZOZEn+nABS6nIan1inbA99SuCW2zuTMRml7ARVB
3rIxnyoGBxfkK4JLDJCKpnU7Vsua/+omCQWURTeWpOm1rpy3NCqDvLWm02hixyQJs3xwxnDeIZZi
ykdq1+sEs+WevZl7H+flq+miM3Mshuf2SjPHvf4kwPeyHBurQ2V41bnlXHl2Gd6f1xpaR1JF7Hcl
I120l6uTfDSWLRAm8HqoPVyI+kwfVz73vRA7tWTgpQrGo+faTIrK79tsop0v89rXusq/MmVgW6xa
72ttveqHORnJ1ZWrOx37HISqsPL1a8INiRtw6YZPxnHqSc/w5ZBVVm9FoeyHZcArqGPVoQ52Xpde
qIPFdX422YltiBQ2HhGAkjpZdzH1JdPdj0nH419QnwjG08XAFrZyn9aeyO5WAOGHFTno35qgkKcR
wfAZOlyyD4W37GJ++TdAh+bEkjn+iwz6T1qA3ConzVwZs2NAF9hf4JLrp95SkCE5+rdLh1nLx6iM
N7CxIGARyyYPiz0iHoMnIq49Gkvhw/NxXtL89oWnE6egYeUVntBS+WPneQHZpxb4O9VClA5Fmh5D
5TLa75UFnjm+m5OhPdjYz/icuLoZTK8APzLrbm0b+SvTteInIiCj7NfuLy8Jvk4bfWeQNAhlqCw9
+6Tb+X3GiYbAJ/vTKw7nKrf0W08Gy5nnr34gUvJn6oxQyyLqhdSpUBlJSOCNqCR+YDW81l6VB6xz
Pxztzjv4/wPbxNGPYvc1Gpegso0jKZgnpUcw8ZUT7mPZ1ft6GvxyzS7FgGYhghnyUg7Rc9NXW13F
Vy48mg9ps8hMiNrJL6MzPkas1Cf1e14BvlKF5KvehWb4aw1jvQdG+VC6BlQeZ/2qXHGX5JBY4lJ2
QZ3C4gbXxtzEwIndwK9njkuNDUqngy5ErMyeMiQ5lt14bVOr3rvOEO1cLhOUR+XvuutwbjfHEJ3x
K90HLENGuW+Cpc/GyUUDd1KexGKWMCtX8560+BBrtYGS3lnS9wotDEE9HsmBa+kdEj2mPkJrdkbW
/NNyRMr4uyw3VD7MJwHe7+PV/DV7AkmXCZWOg2eXDLrfuzaT9HnaNTc4m0HRwaAZhQUqzFPWhX/N
tD41iLmPIb3EVixopdD3h8dlAiE3exGkjGzMT1C2YcEQXXcaUF8HWZoIzjWGOissy+0smcHmzpQg
XxEnMfOUW1lYH0ZmfZeowmZgK1Y6mdH+NOMFoAWTdojzZA+oEovpirKhGYgsbxwal7lwgY7WC7ud
pZ++UMKm10II654D+b3sm/a5TFW4l72k4FqYtDqLfUAePoNHsbjX877xR6rkS81nzsauL8gmxtLA
AhYnxfwwdK53qCb7JY+lyXPtsfF0/AoKmM2+oAgxWYRtOgekKL31nCoeWK6LiT+aRmxk6YB4aNNG
EfoOaKbH1pqJ9FsFx2g1pL6KWbfWXvlTNLrnUxaJ78ylezGlHd677vJBHnVxYOB0csIJfZC14+ZH
Yn9VS9sdMJ1jloWRwxDLqvYhYJwVSdFOCXMNWttoDmR6sb2RXntgD/BqWyvsskZMB6/rA9eL49dc
ZPmnF10TtzdvXvbJ5f90g+2Sv82+qJPbMI1xwHvhE1f9GOAjvzAXg4Nbj9w34cGL+ErMEX4cAREN
OkFllq+qgT3aA6GlVGkOlUPFZkxDMLce3l5+nzQLSAzZErSZ9ZYTtrnp0yk7YmIZzmLoUUf13xlK
kruRQsNpQScgN5udNJCZE+8QX5RBFDOYLrwcqKtgrUm1HxbhoR3JobfDPvU7ooF2ZlSfkintfDG5
cL1lm/nNIvNAiCHer+lATJjND8/JDyMlJsWpL8ECoKyAB6kOUJMhP0Nl2UizfGA5C+4LhO4hLvrq
sKRdeNAKeB+a4HYnl4qy06FkXneMr5fjje6KLzfpt4lIf8+x9dDZQdHp9AFGXXqYmPcdMvIX2hoq
oVVYnw1/Nz83obNOnA4Xr7gfxj8TLSuTCTXxaZtHL2UhjT6GGvsH2GKipIvPLK0JIJcoNPOJYc7I
TrjUv6u++BSOhCzOkn8ji+GVoEu5rWglss72F3WdBu8ucfW7Nbs/Q0h0uwVvjJ8rfQavlm3GdL5O
C4Atj532hiR7mAIpsvWyXY9WzVsp6hRzDy8EYG1jPqfm3BNc37BIlm6NULSgkxhQR6wRWTs2AGQG
0+An1wH7LO1tcY4NA++16h+xbDDz7cc7c+0/HMnuwmtwqYclM2eiAmguUUt6ZACUBouXrEq6rRrd
R76dLuBTYD/D+GSIs2iXu+tx1WqX4Um7wf57xgh417sGOCmZE+YhrirGrM6C3cXQ4w/eiLubZapi
d9tLFvQTonYKyxqgL+UqU5seHPBYEldQdOe8f3O9LPPHsZseJOMrTjzSBQCun/NQAZSMWd4ZDXRi
VvZi0xAWezaLmWF3LChqupZ+pRYZqRGWUGge0LoaHWtmMJsLrnp/Fg2Woe6+qKf7KB9o/rg93eam
mYf5FYbOf7B3XruxI2uWfpe+Z4FBz1uadEpJmfLSDSFL723w6fvLqjrofTZ6DvrM1QzQwC6Uqrak
dDQR/1rrW/Mhjdo4sOflz4nd1QSIrqRPO4RTwTLF1R9SXbtOGNt4mKDGQJmg3a6yBSWUCCdMSLzh
90hdzGKLvEMmuS06bsXS3SW903w0WtZ5GuDS65GRz05Rsp+hLgY/a9WMHBRDfNdcGU4ovJqGfRaW
HvenyldGQEX1OSUzW4yM9yqlheEgkPMP+JPQ7XvlU6iCi5NRrwAtIQFUDRaAtMY6WwscGKm56uQk
RB9mes/KPx2W22hV3cCdtfay2civWb5fdqL6PY95dpxxI/NouEbnUxh5xFMIVpn3YqGxGvbMg91E
13PBfbs2P6O231I3cFeyE9+1Q3pnzj0jR7UAHTToV1oh97KMz04N61OUiO9Dt8Ez8IR6+qWWF1AU
TKqgW+G1EoqYPaPpqhD268z2zbpoujKo+2crlcYGYel+sZo+WK3y1Dryo0AyNOkFpPrWUv0kgemf
NdAchOBWavYgP3SIFetNXS7HWNi7Xq0OrTG/OyV3glUCSZXxMoXJQsHKlIxlkBtrtSmrS4SFTS+c
K/GqC6XaGppy6hPnrZCawpGeMZGZKRS+WJ6AmWRcpaBIt4yTRvkztYw2wDRVSPrzuyyii8kHdEGX
6vRWRSnULZZF2hKt27KWcHQcXe5SR3c34xS/F3qxmZMFA5rRHrpO3zaZRnrewBsNhs72x4tgV6rx
GTIHd0VHecV19Ebk8cTY2QiAOaXBFI+bUkDQJ5qJ2FxSRDic6UN8YugAyQaKBlhi2J0QcTlZSS4C
ecYOUKw5pEtZgVvDWGE/y7r+AY7BJcbWQfsm5cm1wN3Fml2cCKtSCSKKFscos5RViwNmwBewbb+t
G1A0Vo93zZKCDQR7yoQe8VjpaLobrsfiUk2Qt9+LNjzFXb9ZMu1dljlM1chhL2TAlzchr6KvM7hj
zOVzk6Z3vChXf5LOLYSdN910P+D88DpG+y53CXRMdoMCt6xNgENg8BSXdWNhM52MEOL8Shs2kpiI
52TmHivhAn6zuwP9A1hDbeOwvnh14ITcg93IfLfS6lBKi5498kNMMNHMFsHYF0s+Mmak1HSStI/K
rL7lBqWM0QKVotCbJ/ZkZGPhvWDXzG7aWrkHPvZGBe6nXS1BLIDBWjoamZDphG0+oXIEQCOypf1F
2n32nKHBJpVkm24uby05FMFysTkykE79VFRnhR9kaKtFQZMD7ORoBsLDANSSDaYJ3C0VpbrebCyw
6qQUmLdzk4V4rvo6FEGOeIcUuBJx3LTKlxHBrNNSk2SSQ+GTjakIrl9GALJiWJJoBLE0gzu8zrab
nY/WtD+GAh5nuLRP9yVuGAj+tA6pAHUZlLJZ5HLnaoERD8JbHZKMwFN03GqQe/rsYrSSlM3MjfJj
Z9NeafNvZFluE+IULfm+s8f32KFIRVv1p9TWKLLWk1uZVV4Hi31cENV6TrlVtIuvDnPr19zmb3OM
aDuTNBQ35Qwf/8Q5TG+13CSq44YuAyos6xe6oqzw1Sz5HSMJzKtcb4xmD5/IekpGWIRW88HeeaZq
6Dgt0xb/4wmp8HHJJb7Nid4Umh8PCwvnvvimTvwTbschMaeXER+vaN9TzX0mr/mG/9N6KoeOMht7
tQ9C5R5TG5e6ziRDpgbbk8gx3+Zk0ACcGnrQ29VOOOt2GawnUzM+hkE85Vmf7JCPAt4teOPQTZT6
m9oDGkUK5IsiD7ROvg2Eoymr0F7YKOI1gDQaKC3sC2ZYeTDEMBQ59oPZ0g+91Xw23PICV8uXg4No
BWtdM/dGC3uRLYS5s8RMGGNq3gFwdUFbdmc5Kozfiwdn1s9OA7pTx8dBo2wdauqADtGwzME58JWo
Q3sdTQqfw/jm1PXkO9NIksKJat9OInj/KWZhCgUs7ORO6zmK0V0xPb9aCvfK0N0jVBThp/ZKISDe
Hq1OXK+2uQeWNiZAr1Tab3udF+lFXYJr2Lw1bI0imSg/L+OA9GIIT4zxQx0Zp3I0TksWn1jgLXRU
ACR35nVXlebtUOvAReB5eaQvDW4ylvTSeSh3DksJ+gF6vKQpazCILudpxAlQ4uHQqWYLxrQPKLjF
H19BJs4al5KT3sbtZhF3U0Hp3yVMIxhj0/1Uqy1KJ2Lo/4JA/kOY6LL/Sheu3j/rf5aF+YG/ZGH7
D44L0Hg2jDdiW0KHT/cXJoG/oRcYEwOx2z/VXxoK/xEE0/+wTQHSha5BEB3QFf5LF+avNMOm8OZv
osi/1X4JegHZ95ccGAIzFZywGDRdc1VD0wAB/poDsxM29tEkJ5anZ8a6cTBenc1A+uuGGo5g2uGM
C0aVy+Y90YHDHEL73aZb+3aVG3C6lMR5V08x9J2y9rf6dggn8jEvS+cdRrKoQbaZX0ilHKZwOMzx
DvupOgasVvubpz7svXJHriZ0Nmt3JKiIyTTE0KyVTyrxKazFg8dal4WKV15P5l2TehNPTPrLZgoc
Ov420ezFb2Yw+ueRZ3EefSb2QbFN9laYbNMADP1VctZnHwvheJXiLPOeRi85qjfaudirvBz2dRvt
0Bxpgdk2gfl6pQQFv0QJsILtukMRah/pJgrH3RO0vXsSxt7lEdhQ2rfY7fRjtKH3LrU99W561a5H
f/TOkd+H4pbcpuk9Hc5PT653fXX5D+l3x2Lfh2+Gj7HN647dkZHbIcdd713RNOS9bB4eYu+DJNWR
yFZY3hGT8/KntgGoCv7J9q7ULVNjPo6U0kfXG5+STcV8gN9te2+p98B75WX7IRj4f0tgf7oeWDKf
C+FH96oH+R290F51pFroRrqZnz4SjrjDT5huM7iCIxwxu+I6cm4/1626p8j36iLAMfDVN4RcoNPH
R/OcnmK/2fa70RO3w4oMhjGxDLVbJJqxP/DHcm5n+9S9rJsicIL0GO85Dp4gfXpmYL0VB8LJOvj/
IkCiZyEwn9qgKE443pXez8/NhwHen3687+ZWANz6NjftedzCaQyGT1ZXAPCvcH2CLjT3b0vF7J9Q
awBbGM+ut35P1yZR/u0FKLVlh/hcsUcgTvRIkoCMsX1N2FELuzeGikWQJ/sF5vP+VCX7127ZJz8j
C+PRw1icbTCNXql7DMnH7lW+zchTDPoRbVlhUzxPa9QUc9MKxLxtacU79mo4Tc8rcbPixj1nnhIw
zHturpOjdq3fd8d5Oz5a9kn5cD/qVQ1UJyWK5rHI4Qv1kN8kgXKLY87PlOt5DlWf5j2M/6q5gaBM
YoevO421ood/dj7ae5ZmsN9EAkMKDBTTk2u9J+bipZY3/iBaskLD9j3DC3wY3xMmfceB6gKePeTB
A2iyOtnpQXRITtk+O2LZGH+iM78y+MBU551OxwPPv/XV+zZQuATUtOghvb2wiGwekKF1FB620D/W
m3XNpn3L7M/B3ucroX7INwoHGPMRin7MTwh7HANiGzChAdvhR2RfiFh6w+TRu6jgqHzhqGtpQHsW
p5xN/GuAgBzdq5/ZxsNk6GHZ3xmkE33oJ45vfvLC4MVtks24Ockd+W4KKK9gP/DuAH9k9nuj30aP
yiYPLmewqj/K5ySHYeD1HzwvFq+V37yYXDdsf3pBADzFV8uXhbP5W/kYSaSwKeemq2/aZWduq/i5
ZRUpH9iTiZ28rjaGv5HhxV3qDfs1uCXLdfWheKgxSN9X2Vd+Yx3IYVrvOE68/DsCA8CYy3deiw92
/91Oez3F1+47nAS899lJu9NPqfuoAz/QXle5H3xx1q+1V+fYwPeIaw8Wxae6F+u1cxuuvr11XiIP
o/YR8d1rPrTTXr/b2r64oSfmxjlNPjrdvX64afc4dTYQUtT4zs73qIrGk9HxgrqbBpbZLg+4LIfv
78mOeY27V737ZFefDlmo+88hDQHejQxC84x0+onQGMR+/6Ud+cpTA+Olen/VuZgzg2dMsBnCMZg3
yTsjdY+lnCf8JVzCYkdZQDgfb7SN8G9YDz/1SWDcrgdegpcC8d7XR3zDoXNb71W+hUCnR2uCj/+c
Hhu+BysQjYQ35mEOeEL8eT4KHzNtjU3Hc3WscH5+bb3mewN83g/pL74sfl7t7Z/P4mZ4YhfHdGZL
i/2TDacHp4GHZN8f2yOAF42DnJXp9JNphz4ge8qgEzf0hoqWkX8NYbnny6NLUyWXGW5Vw4GAIKOR
MsAWI7aj3IwBP8Msl3a5jQLgirY6Dk/12viM2eI15kYP45O5fQUsymsgQUecIPaSLUdlYG9JQQXv
+vsj/V6He3/3o2CdDbQr68rZPJLnZS/p444w3zHc7jvum/a1uMmRdk7oAsG4aQPw6NvLP0OonG0Y
lW/cY3n6FDtSgvJQveel37vb/siTcl4QLG7mI9q+hcXbS67d9k2Sq/1i721DU4WlbdxG4dkNUI8g
EWxxaEzxziCHx/2w4ClDIKREtnc2jbLTpx0hjEEFhXiwXOX/wjJIazp/fqdn/RNxa/td37yX3/3v
3/T/oKGQlP+/Wjje1eXvgK0/f+JvhIDLSo/SJ1fXDHKvFEb/Y+UIWBlussATiDvXxgGFl+8fK0do
zJZhiQtajtJrx/6lwlrHh+g4qgNdGSMgpsN/x1Fo6r8ZCjWD52BrlmlpyNJQqn5bOTq1kg8r3nG/
ieK1vbLJvtVB0xhC31kKPQ8nRGGMLgjsa1zeKavpcrmde+bOXpOUvdGF60iVz1e51J3YztibGuqj
yS/4bc3gLSRBFwH1jrMkCgqoskZYAxxy3xdZpJJKkli0t2QDE3GU6rIquwHwIwPQMe7i5CEvolG5
rtllYeWh7a+uj2ZuEMKtUlvspqyJLdrs6lqQ6JzJbzrjjPqKDfOks4ta9+lI9wa4PpDxS9nQvytj
Rhx2BP4mGGN7aSVIR1GXH+awAjxGVqtmfE02jjs1SHSxqI8q5JLopnXYPW9x6VdWKFPZax4lPAm3
BbvHnuXCtnw10OqsjcY0cdlVkEpd5A+alULgRQ1zuhEqdLAu0FhxLa8O9WuiwmrugCKLN6U1x8om
ju26CZh/zzEwe9e9LvWlvG9ou5yAVfac/wX5cjq9GRp6vISUGc863AHCoSRFpj2ticpU0crQZdwO
S9xcxsbI8pSG3QLOK/pwzE7Ts1SBn8rQ6vkFOlBDyDcFLkZyu8OjZo4K6dN4HI3vVA7yiVaMS2On
LIOOEl0eNrbOxdLVUAFLvJDdYMVYWkigf4HjzrOtEjGTLdiNBAUWh/eoQB5067ikqQIOVDIY6/Ol
0NZuyY6YNH4ctDLSuj/1qKsMLBFdsFpXPCZ6Pu2bxinoUqP8zY+Eph8EwOWPWF9l4KZL4U+lXlzM
jXjU2rKCOZ/nmXtr5ya76kgCYA0odjavIDxnb+i5HDWgPpE+GkxkvBzG7T9xOmoMDpR4wcHUKUWy
NRUbfoC+av19OdV01HTuREGqa9CI0OZ6xXvDcXq9KgvGVdBDGMZsNxtdz8xMVWxGOB0AIrR8ZmLJ
EDlcW9wynmoMSutXIid0bOIA9QutHO6WoWb5JDDiPo+QnBBB0nx9NOaim/w5FeTMKDvNgbHaFn2d
qXJ5qoszrkRlp+6hatP0y2GSNvi5nk3Pc5ImbTA0unwgFYE5MSERSJ4GbKOyk+nA2r+PuvjLvSiE
nQACFgDg0VAYlwTRcpkJHBPRKBzqB7rsXCmuzgKm6ZVzW5mZHWJzI5BBcrlgWorb7ZWoEdNTN6v5
ADSlFlflwBCJ5gEl/YpIRsnjkORMe9xUt84iy+NHF6t8509WhoyfEpYktRvpL0hDMmKFHCtTqDLw
vy2KCzEHap/5UyZK3KE48Xcs3e2FNZM9zcfYNlBFiqy+60YbNcrAK7TP6QnFOTkZ/TM0IDFQTzNK
INqk2+nrjtzrtMS5haOUSECgliPdjUabT2xQSku9dZQmcjfZkOeMXuXcjAeNgArxqVHpv5pZmb9r
+riKfQVegWVBQwKesSBosdAduIZ9rJHJcdybWvUW8xyY/Vijvh6VtcSgs0hA51gdy/zTiYmibDrR
NNalh8h+HJapxIWoVTZco6nuyrCdRP4oLDw1wQCP7Xlx9YkB8Jo5n10lq5NDlpO5sdnGDFwZ6BHM
H5PLQlUQWY0vmRzEn4uRaJjosVbBNiGNRlrygxZWtWEOhOzFiuOhPwzONNCOrGPOqOJ6YXVginVF
JaOeKexlpDqbwcox9vW9jsDhZGiHgKoW51HXFHavcSHL/uIFLG8uZ6y7YTyp7SJG64YXiyU7tY2t
Sy4wRXSOCoXEq0Fx66kd2vjF0oY68VXDdeMdD4rsKVUjivZ9omvy4iTFXUEEUqYhegrsA6ONgNOr
M6HAbubaFjAPXA0aq5yMGM88Y0201AY8kx63/dlaRYYvMKotFLiEdgPa0lQDH1tTKIcG59eCLNyv
n3YUO4/kS4bvFToNJUR0rbHuivO3PpvIY4raopqYN5znbs3kRknexPl97woHioyGbBSsrsBfqOeN
vAddZWZb1F0GAhmt1PRlYLkHvNhNKXqtW0XlRkf3Y0ueuNUTn9rFNBvX0RfFr+bCZ7rS5dWB5RO+
zbN8rImT0jriAK1DZaB1jBhklmybPlfv4pUJeuiUeseGKDNG7BoMsANLk9OdbicLuanKwM1m9q24
L9SR1hHZMUKUZQl+qkxr8C/ETdZbo59dGj51EOhco+b1i1AboqSdsWiEJScWXywS1r1cCdOyJqDo
iPuq/dJWi/4qrIEGTnNwybcls9NhC19d43kspLhT1IrgHMWsHK721Ni7WcDhx61k6hhfNNo/Nglx
v9afXYXyMZXqqHcGZp3AjzdTMefg6T7RzM6NZoVe0B9lXDTMbypDnuC2XUzDwiEpXwPRehqNBDMt
/0PZcOdCYpF6Kh65PdX5wZxGbB5mR/lPmlx6ed0Oa4pHFom5cc9dt9nUcSeTAKjTyDdqrv2yMlQu
Qxz3JN5Kd8U9VKIc4LRoZsm033J+pj+biJOWKbKHCWOImGT04ye/IyrI4qvaK1pvempGNdXDYm4I
LtDfLQ7lkicttG7c+jT0mOm9S+9BxCHfA/YyWCh02GEu1c5gnqGF9S4u5UQWl2mRUPOP1VxQeRYN
oj7l6cbAXYJPMWiyajiLyqjloczFtM2KnoCmXIgAerUD7cOjm+ICM8i0bgHdGOUvQkdDCogLtMdi
xBTnRfY6pH45KFy2pelSdlyPzIdyPCmPNcn2davb2mrCe1HWcdOTsmLbLvvEoDY4ZYi4gDcEO5Nk
OOpHQ1brDu66XfoWJ00fsGAyH6x0xdRIXW2EZShLqDJy9XQK7QaHJTwhK15C07Y0Wpc7xUFVolcZ
D/86aR+jslSCdUTkvPd5HL8NZM9IwxHEBJhfFjBxckARd4Wo0SAo82JXRKciln6RQ+VHAp/Gc5LQ
oXlYyUrY+9IYrenYrc7lVJKiQULr1OwopEFWcEwnEyKc00lmA8Qv72Yp9TvE+PxttksbgbPus605
QhbZNKVT9H7a1ByteNpzFhdq1aPopk7CUnaGgmJeU6rhEOAm02kd13Sq5K2ELLiG9gzZ/wcq1Vx9
r0JxxvvVTWHJeOkiVPsI9HBKnlgTZwXKW1TNR02uunswVqWu7/qu6edNOqqzYAHsRD26Fyr0p5l2
OcicfjDUe9YTtnY09Ugadzq5RM0fBHUft79sef4bxO1vgNtLTxMkYIsptGYIYVq/5ZKiTFMsrCPg
0vnra6PL08Ct7fLzXz+KuOxGfp1z8zAO5BdgLFhXebjfOLoQQqqe9WAeNMZyaQhOi+Ve2AOXTlaV
GWELoTEHbmr6iaTOalDt5jaI7LR7+POJ/K9K8h+a4KP7P6sk9+8VjGzoAv+klPz5Q3/tdwXIPOGg
ehhc4HT6I9hw/qWU8DeGaphwXFU+OaC5/wWUNvQ/XJcMneMgYBhseH9J0F2A0vwqBA73713yv5Gg
My4HyK8HEAVGaDWXJJ+J/AL2+p+FkgFLpAY9l/2sjQxXWUu6RcdHhqt6J6glExeNenJgvdOtMplb
0aZ7IxtgqWv5Q5FpIarbvZkyQDWXpD12tfmkA4RgbypH0nM9LRYuXp5uAplFww3d5cB5Anrg6k2S
U7RhK9F3oc1YHyY9Y50lIN6o9o+NKpJOLuKgWz1Tgd4wCSe7Zo3iniYMwl0x0i0bI28q+R6zf23i
cV+1b5QvEKIbrDJQjOihnP4+q/+tw/x/MMv5n6Ej/3+a+AiOi39xEjSUBvyqFGqX7//r+Df+wJvN
4c+IRrcFcVGOwL+Of0U4f3DputRrodVBhxSoeP8Y+KAHMgHiio5YyALhIvD9HSHV7D8s8lMY0zhs
idZwQv0bJ4BAjvzlBDAtm1ou3VQd1TUc27YvXQa/KoWzQ6whaemaItBUMsKOFQRrW6nAQoxNaW3X
OEfGdmfJcNSmEw6hz4KXF8S5hCFMTxABxWyhwpTdo+l2IdgK5KORe10XIrvbCGOyi5oA/zcYQbec
E+ful/f6v7nVCF777y9CN2CyGZA3mVpRevDbi2hwfKd5Mf2MXIqmMw+KP7J350ENFhais2eXq0iw
N9JZLhR2YRFetK1D8OE7IrMRv0ZVNOpEyku24rWzyvw5tttVBL1WQT5jZZn7glT/+A4318VW1gpG
NZ0ua8s3G5vlExkgqsMFCI3uvlHoM86MQq9PnKhC3y4lRu1wXAy8YOvECMRb1lZlW2m1KoXTa0nV
o1uQlQ8zq5yCtMSkgNGmaTF6Ji5xEA1DeKC2WceMm/EFVqgsGo2gjRrlMbEkKdK4TKNuOzh0obGN
SdipW+TYAKSk7auj5Za4GhbpbqOE3CP7lsrFrTEUNUMTaItIqBgOxjDtIWAETa1QHc4vOTIdoOW2
qGZ5N6vAyz19aeSrotUqxrN+GpX7tY3rfAMjC7qWhLMtwwIX+EMqrCaMrSKdifzH5CZZN/E+dkpe
JUE/LO3yxk+jqozNMs0PiVtbChGLpRk3XWRiq1eTWr3LSnror6c0LuVGH/oZS+bq4n5p+6h9HVSh
jYy3+gr2MpbTL4y2kX2fVJVOCNI0m3XnjCqbyGxe5leTlkIoTI6EjAi7I1lPo055JrlhJceKBnAf
Bio0mZQEpEgO5jyBOR0r276JVeyId/baTmkQZSmvYsi05pV0V+Lu8znSznjimSJAs4QBSncxcLZp
ShaqUCVli208Le3NkOiEMqK5N2TgxG5bhro5gfbCWUguSVdLVBTaqXQcdYXzMvaG5mI/vdwpSPck
zyRumLQURpNjlaVCtd8rcc92biLu1L7OaZnRV5rgZK8rEE5ftdktJ3tI1swfp5osrKdVxrto6Wk4
cFed6b7sh9LxB4dBS9j3I70zHedUEqo1/a+PjZnPH1qdoanUGG04kwo6aIF6wWL1zSgatVu2Vfyy
GHhCtDHYOEqwY7LivG9TpStHr+WF8e5OqxVRIdlyAcHv6IhNRY/VqXJbVQStPU/KPRkxx9g7WNmJ
/+BBmry6BKWwGaUo2H11y3JaNBUDlP/XqTgM7JyBq2QTv6LhJr28LXVkGrtEkWuWIf3qSx37BFWS
8svIyf5gUXdJoTE0ougOejMGfdd9WsjpLUaQEgQSbNiX5tXp80G7LYhFRZu/DtdVayPzZRQjH3qp
5Fwa/jroupm574YQtEpMoV8pR2OspXN2WAWg6qx33m0jnszAAHzBQT/F5osG1draVwwN0XKkje/Y
zPoz7wklbinhh1ewqPnRLOzhFhsUZqsiS4yPBZ8bgmlUf2V5QYOfrmWUIHPVnXqcU2NPesaqGux5
YG2mXVxWP/FIJefKiibeWEqZ39iFRk7XoDgt2WR1B8Ziigbmuatq4vnIIvWZseXIpT/XwmzN5OvS
OPZNbavVozuRM+d2ENdvM7Hwq0KmOP2lAsuf3f5IFTLDC7i5dfGk0sWxb80Z3uUoJdn0uMlOF24Z
I4LM0XexQL3wFqK7j8Vi3jvJwo6+Tqia9w0Vpv7Z0WYEbJffYJGisDPEB7O3JQ8xMviwTNzhWk2x
ckBTKzYJBm7pZT/atkEjbHmXU6TI8FJO5smCkE7Ze8NnoCvjw3gpvqeT1DxIe4Eh1jkQdpphNoOY
Vvg72SQ57vqKuvaVdohjPNd5yH5DcjkeHnN7yG6kJn/UbO6eHVHXJrQiklO0pJmVsp/KOnqm+vR+
XDtgYu2I3UXORQANfHxdaK9iCZdG+9wFnNgUY71lcp9cUGw6Lok0qw5k1Q0IlMkwe8qCA61uXCzp
gCU4czMBfirEjU3tk1lgY6Bk9p4rdkkAO8IAiw+sb7egJfGns6NObmea6vOQ6W63MeO+dLle0JxF
9NUxNbzdZXZkDBMnPrHc8ZN9KEZ7kneNQip0it7r1dV3oqy0t7HsahrQ4Qd8pClVSGEUqfK+nVtr
q6ZxC2SXaUgeYK4fHB8cgBYytrFuSPfme7Uv6fXS9PFYzjk+kN6ID3AnCCZX9vpG1w+Qw1Eby02b
NJdJhprVH5cMUweqfUh3wNWHXVkzQmOQLpBlHZpdDinLF6C2ZYZVYaJkMqeMLJ++lHoxvi8pvEhd
u2smL3g3WE09SrBXrw7crDeFEB4cgL75GKoZfh64pMjv1MjB9GLjbEw5Lnio3LWvsqzJXDwHU3tn
GIxZ2c8wCKHkrvmW6tD/wAdqT1zhW8yDnHs3yGrDpxCDfT8m8Fm7WVwAy9FqH0dAuzhaCq3wqZRz
zo0GBqrsZHvOFCu944J5qQ2I1+dczObVQFqBqw0+docs8GevruJ5ZMW10fp+OGMvc/0GQh6RCFkH
pYUF/nWIqPTzG4K4/Q1J6PVhLZvL1iEHP0hLQ9dMO7D5pvtas6hk2FYoWRJmuQBrKCjm7Mj5TvIa
8yxSe75ysmsrrpVVN6uZJJtgZu3GY/HjDLOBZ2Zu+ienoyHd43LgFJBnVqCXWsQ8IkkHbVMlmF19
bTC4GWczBxFbKDBtmznNFvy9qZI/59YAgI0E9nRlkOyyg0Z1i20/9E5Ctmsi3Fm39aCeJTrgbmDI
/11mcX2gHqNnG6brVEoUwipWUF7QTf0VeQAVkcUY6tPCZ+A8Tq5gHupUQMEYg9s1l7k4M50XJjz0
+y0qUkxQmgu4CYgjMSgzRih9yCKIwiCDkwtdqKJNiHS58q3ZY6JuZgeVErazdCdoEhrZMSgJmxkD
MiUJzXQpLpcN126qLmhfJUBXqixL3PEIBn3EohZ1tDb3rWYpd4DgRB9AaSTq53DfZHBriUK81akh
3kbdloTPXAkDijETwlLKUoh7gErZRjVPbRJ269SMJ4uVUnoU0SKgU0ZSGw6xObrkA7ic50dwWv0L
0YTmzB3ZmQ5GOmOOiFh14FqiFJ3rcNc0X6MczGKr1pQ8bfMF+sXGXnRuHwUgm51OC0S8zSbozQa9
qTi5V4dkyjybFhMvnVYuAleZJc4FhYbQ5dxpOpmMvqjiSUSzHfXcvSobgrShxgKvD9gYqzt52Xdw
MUmtKxk1DNBIC2Q7EqzZnTbCeAqMxjB/WBzdEObG3NL2WotjWe/BJNrWyrbabVywW1zwlRLNYsmu
5rzWryCVN8ZWHSP6woq4z40rshUc/4oKZgHiBCBE4ppu+2o3Ma4LY53bm5x7qOlPS302CBEQ4RlV
kjp6o7LoWCZ9GSDYsRSDgmZI3XdyyclesHUL2c+wWCe4m7x3VYw5P1u5La99l193YrS+iXSQx1QS
uHsX8ki4ZJZyk2Phf3NF7LI7Sgp+PmpH1DfXaOYSPOJE9oqMw4iSUjfkzaM1xQ+c9AzSdlVVjxd0
T0o3kFkC1d2U6tq2W82ONR3ygKkcsZk7bbCOZAAPbHwGy28QuJ/cKetNP3Yr52Uumb1R5CY7DyHQ
eWp1lQY2oJ7cdAfLxXY+JfpBa0DZ+m4JXtYHh8zTTPRae3KYHR/dauH9lzowMt8eM/toTZf9XayO
xiPadf1qFM20zQc3ezMYoXMy0DH6pQ2iPTuk+bF8tUlk7EfF0veVpvfzXi3UCsf2OKpvEcIi2e8/
NwEJtaTaUeY5wXPdoQDGXdtLyflcO7vBgSLNAWQkCluVaIZbSqiGoFxKiEO9AAVtZ0/5wnB0+4qW
x1YpQBGWib7qAWRzHK6s/gBArJq+PieiW59GIUfyBNa43ttTZ+N0dEv9ih7b9EvTI+bU7bI4BJU5
wryqMIQPDRimj+gYlNbG1BMIibt7lt+gWzj9PcIC6a6BwJGDFodYxBufX7sadew9s+WwsWmyhFT2
ZSL7U9iaLntOuhnnkwNGJe9U+nnNQbF2SRrhs0MEOBsAsL8BOBg/42Sinrtp9+YuiXtPqV4cYs2A
+mArpUK70Opkl1ZI+2Rx+n5H86KgprBleRnGmAhunawJ0aN0JiDTdtJ+FV2t47rrVep3LvsvZxYW
/w14Xt5Omgs8JKnJjObQmzy3qMmuLBO8Mb3CIjRpRkVsKl223CwJKrKnBDRsg9jVY4QhS11OKiuP
LSCq59S240dBtPtK63DHp6qu7dZy2bF6k7dAh7QXs5nBI5TtnFyJul9BI2Dj2FrADU6aonck1CA7
x9vFWMY91hAG2VJMj0sh7C04avepVfUNsN/pth80JKSox8a/FvZX/Z/MnceS5EqSZb8IIzAABrJ1
TsKDJ91AkoJTM9Cv74N81V0ZnjkRUr0YmarNk0fS4XDATE313nPJbJtXWYgngDyhuTjDKkwPup95
R8Koy7DVJJZ/SqrROrL7/IiJOvvuGk0PtFXYW59FtaRTjbsXWFZrbwLPJW4eBFEg1jrX8SOrZA5E
mlHQUCcBS0TN08leH5QoUmxs9sOUuh+rJCAhSQGatWtBaWvaxABz8Fs3ad/eQ6OHFEJg2QUqyg9m
ZcGuhzpwbF07R5+Lt78PkfCyoTnbRhjFDz9FRJ14qrkLcgV3jxFhK3dpW9CSjLNS3zqVUg9lGGZ7
QiyMU2tEUb4FeEpl2XkxwuQ+MiXqjKaOgDjN4ImNgvqakEj04H6Vnkwd9g+WKr/MUT2eKC/0IZtc
xM2dR6YseZN3VqHy930Rk6Ux+m2ytEht78OQjtOefGCUqMICS9j6QTLs7DzhWeL5BO6M4ewAIi/4
6pRJ9VgqU/Pj2xhg6jbO9VkMeWishqQxg6220v5n3jYcXARVDetkAG+8rZMMIZE7ffUGJ79Tdc0w
Xrqyv1eewUsUw3tEaTyn7XeYfUygTBRMFLPa/tBqzoRO2wko1J43fg2z0idAl6qDt3fChI65gwMK
j/FMTd46kbka4CDAky+MI8W4Au5oSozrNaR9dkRTbmu7ZLylOshMTQgip2nEuQQDuS5KoXeyGVJc
Jobx2aSPu7d6RN4iTcczwckIlDl/rDLUR1tqFPbWFjss2EQRHpsJtQadWyLBWs8W70aYBfmadUFm
W1dzzaMrxIfaB+q01iO5KuB2snsoGs1nGZUuUZ+Zqp5xSD23KtJ3+eh67XFAwaJ2XuZ06TP5bAuk
M+hMve6IOrhPHEghd5OEo9C3fQBqNm/JPjaHPYTabN6N0QBNl3Jg2jQMmx6pB+edGOzFqilk+xWj
Vfuly6KWjlnTfxsHjbcVhQNyKCPfwy1z9lSeho/ZcHBOY9/UW1X0xi0bYPO1EwbxLDJqsLH1FUew
ebAuFkf/am/QLTwOeT4cKw5JD0Xf7zwPxy8y0in/OicaNApbb3AUcXHOCBpA6RnGB7IcWCi6OQYY
RA+FEHgG1Egu/B9ItyZUyB6Hto32po4awDVavR9Nl4yXue8+Ntj3D1BglCZYCb96FevPbMfFU+qX
DNSzIr8vpvjY8W33ndHxohM33/1wiN2TpznVs3mKPNIRt00xGp/nVjYf/ULfYpksthX92/VoQwNO
otJ8bNsUL9icWTTQzORTkKn6YERMWlMPl17IoDGlVTYdqJkD/Ly2QbXNOblaGYOLRrgDicpxstzb
aHk+G0UiNllkx5eUX0lXCGk22g0RzcezLI/0ehDaKWs6drFjPKqUnYiaR/Iq2I/C67oTTb8Iv6rR
7lrDcC6hg0anSjygltasS1S5ivSexUQHRs+TXXJrtoH4tERCHgZVtVgoMGOdg6qHZQRe9rMX29Rw
+fQTP/Swa6w8eQ/PvlsA/QTLBzI9jbBHL1k0u7fYN9/NpNGvy7787lW++SyV4g1ShcLBR46OM4wK
1DjAdbiGpX6vHGlgNPD1J590CBKt7ayy7lPqiPFzKWHLYL5cQBk67FKCujPfpd014JmeV3Xh8B1p
9aE1SeaCZqqXs/NsMF2qZ0b3VIBLrOWMTIZOUOgkJoZSu6dx2dgRVWqgKxNuTm6Y7yZ4i5umj4lj
juLeOZNqyL/Awd69n5yheGbHbfsdBlVqqWrAHQgCBekiavCmLzaibpv6rHUVxuj1KapWMTn3yVaO
YqyZNHdYyxvdssyMjsehi9/Up/kUg9v4R5WLpDb6Uf2laf63jrkEsEFBaTKtcK/mXg2GwMGygx8+
wRAnXIMm1PLZibP1VEUaIXAXVjT02+nWy4z64+sN+z9GDowBMUBBTUBe6v2aCP4+cgBCjgKlmr/4
lSovSWB3+2gS6Wam6bpJRNMdwLd3j0aYEVeXdvBWXv/4P0cevseORdofnmbfcZ2r7w79PjZGl07y
bIo43hYmyTqHOEiS6VtYOLJ/rolXxshtBvwEo2GaX9M0dWBkenQ3oZl19Geo+cntgNaIaRRN6pSf
mb2F1h7scGFsnEw14301C9/FZZvaxs0bX+HleJ2pDXWH40mmShjNUBteDTzAZAua2djrLRFm7j5u
Y/rgRlmSQYQKr7O2JAOKnFIpY6YTExNJ4Z6LZVRjjMN7hzyZYj+3iBY34tfUxoBVmN//5xfpQ2CX
VD08Y1zny9GSbbPYeiGoW5fM834fwkypzgUqmb3Hxv2g4yH5EWSaWU2azdzkX1OkoAo4yFlNZGH3
SqOEdo9HlCjtQzkHb7wEy1TuxfDLh9DqUIxL8K3Okpz28gppbMd12GRYP7o86B//eekUsZ7jXtT0
qG5ZN6TauQn9+o1XtZN7jMgJxA9UxuMI7GvSgtPxmFE+5E3J46KA+apd2IxiOhPaaJPUA1be9S+v
31t7uXf/nltL5uiwXm3JW2RJDH6LIv33dwjJ1JwHcQNd0Ml5esGs5HABoqaGeDXxYn/BGY0fazBi
J7tEaIMwr1RWnN5GE0iks/TsSB5IiguZY1kx4GtGYIoEVamQKso2ZtFMl2kQnYBYrgc9We+lXKBw
5Em6eDtUmpHuQd08boDO1Usnp/H32ORxDLa8Aj85MaWPtmnTa00aZiZrrLfGlxpJ2PAwqNh9DkZb
4sXQuq7eeDuslxr25eagBRE+Rkwv4K/k1Qs+M5gAaUj3q+dnim+NBArOuiNtCzQaNVO1LZET2hfV
ag5UxF6RgDKD3UcXZpb8tcOh7Y7uv0ILUDKiRQQnnfrAIpqlZ9Od0O2gEJUG+CDHUpsm6xjd+EXE
f2qNfoWdxSvNYNj4LSlwX2q3yAC2QQ39SIPfnP5RnvxfF/KXi6lnmYheWEac5WFAr29ePcLxIKbJ
ycgRLWCiLRV0tCaeMj8WZlGfXEJK1kArXWoJ2J5bIrTAbb/+KFov1yKugJvsSh5DO8A2EPwazv6W
OTjHREqXKdkYMzkIS6yLwMM+zQjxUBYtIx1us+ccSV+IP0K90sga43ZZWUVkfZOxxL+V1zJxcJSb
hMNZ0PxoedhD97lM2QQ5faICBXISNluJamQvuwxBRMNhl3gMEuIwARVWiDXNoVG5f+PLXd9eJuw2
8pNFwoS5wrWtl++ZRDVmhq7+zsmkudBpKfO11eVcPR2C4MIpsgtXifDsEyaB+EttlrQTPUzv4dYk
hMDeDkGpxaoy3eBuojMKaD9Nn6xx1BMzJSGfCOdNz4DBWFOIvCI1jekNMlETBRepqmBlaQnTNgfL
lCJyKktIlRNL0rYI6vbRCTkMrV//xovo4LeVxbP4xkgVXAsjMos2soWX3zg3IDnJKv+u7WWuZjP1
4AxRqaV3hiqhRPTrN/2OZ6y65H2EXkZW9F2pyTnW6MaOx+3rF3Q13F8uyLdwyiAE8gTUbG952397
vgrHSSgisFrpge38WHW18ZSmAdjdqBOQr0bbnd71iKSZ5Ooc7uBAxHl4EwQEZdBt0qoDMtjQmhGR
hGSDPlhv08J0bz07s5HoA7H42QLXD8+LivvSETWcP5mDP3K+WgacLDT1J6tW8ll29OvhA5t07379
XSRBNc16syfycYJHjVnR8LN8p0KDR6RC1rwye8XxTRIAZ8M8KSgWJ1D99XpgjE0SyGwnCQAWSFtU
lSXdupyiPOaPHJxpXbCK6I8kSfGHwfCij2sVDmHkSMObg+06Yucz9ucgCYuavAufEy1jzrAiWhDm
ZrUpSfAiwmFKl1G7YWU3wK3EOxVM/Emy4uyzylJQLaiIgktuoj6CUCLyYGvrgvJVkiHFtIy7a6wm
4g6af96t/2diov8fnWGL0f4VnRAE769f2u8vpELLf/KPVMi2kcoJx/JJkkUTxxb/31IhYf4fR8IG
MC2T3c13PHa0fymFfBOoABIen3IaMDvszv9RCnloj8AMCGFKqkSAktZ/ohR6uRISNI5EDoUcdYdL
YiFX+PI1NJD+zEiBxHby1HAneNrAPBmWQN0xFgE0u6aJ/B09L9y+VWLm+sboC+F9+O2G/eXcclWy
/XMZmNw8x3fAe/mLfe731aB0peABLriMNuG4Eo6jExwrP5gZUZFO/5kBFS2K1Kvzj13jWih32wCZ
Q0qQ1HTo6ia8c7j3zpH8C+bwTgyd3s1Yu2AGNT3mTc8po/s3rvnlDokI2ELhJYRgp/b4HRdYxO/X
nKZzgLmror0Yk0Bq2iXe9tDTt5Vr1mfALlA56Vg+Kij7W6NLXTZvnzyMxhHnqMfR1qZhQ6xcHDK+
e+PSXq72/1wa14b6HCEmYsir8qEzuXXCoPMJd6Q4e5NLiOAUpVtIdv1OkRmUzgn9e2rizWwIcUhm
Zqa5IIXqjSt5eSD914W4nBXoXzNil1erfMbkegLJuyjHwaiunCIsf0w0sO4lKEMK6oUxG85QeqcZ
p+vrd2G5//8upv/12R61C2dRE2np1WmqDRNOakuaPQXAbDINGiNnlXSgfLLeH8myQRLDfLdBpPD6
B19ttr8+2ZV8WwpW3iv/uoxXXRuy09DcRWgBJsNAr7AyIIcclJ96KTte0R7N0h9WLcmjjwOymNXE
4OzBy8KgeuMuXImpl4uRHvo505cOO7l13RNwZ7+Vs4X4ywKQDjodniiGFWGzi5HA4uEa18xYTm1q
TYS5uWP+hUxYYa/duom+vHFj/vxJiP3i1ChQtXBh7tVrTu+xnMNMBVsI9rRKGbw0O8bh4YUe/hJb
ipj2U8KRjtTEOr9NnJASwEiaZ1T6u5xJFv69fqo/tc5o3IykD8MxAuDUkAD5xoL053P7a10kG5AC
2A2cq2WRoCwZJeZAVsYUg+Ol6ytBetPN0W10sbA73jqd4zxNUx0d3rhHf7y7yKARgLrcJ7oYwr16
bKtmxi7EKWUHfRjLvVUTPFAx9WIIZdTmp6RQ1gfR5fPPLIjHAyEH8Zl5SrLLfHRGr1/LL4Xli1eI
K1iaKjxDPlXjrwf9tyKtS6OU/MZomfknOXVFM7q8qhXL2o1GhfVYYpWdThYrNIwZx7eIuGsozBgn
+cGGBvf8oKBKJueyIWjsA8k2m6qMpLFT2NzASVYdXTXbnMSNIW1slEAFR71n5Ef14nh5HqyzaYRC
8vq3+vONcBCV+h5vJwcAFKZXi1IKvVgmIut3joQy2ZOLcRAlR4CB1sUG1Jm9o4ScALBY6bexB5Du
ixFUzutX8fI0y2vJRcAN8vg/OxN/8XL3YEmOEhd25Q4SHQlZSjcVJZuZEqOlvXfl0ml//QP/8mOy
udrEySBBdqk3rj7R7tqxFhPo5dGZhk8mZ4BdpnPnmRCN0t80VKjrWtXjTTNXEEyZ659oziCbtLT3
QLH6XVkjo6LZJa9ystL3deUyt+zJAhETklNc4sVBQt5ldCOLyoGcilXKtQ3v2+vf46rRt9w5vodL
ZcTeizL4+mxsG7Yz+Rn4d61wIkBbM/XWrTr10TGi5lwJErvCgOlhYkTkKczRtFFF5T0Nqn6YnLbe
BXEEPCG03EeHbW8rEwCtmH79uzBjjFqzgr6xH1jLnX35GtFwZc1b1j6XQ/Xyyv/+GgU6M0BTDihT
2+SnbaEDpI3c3Uly/R7iMLYOdBiCYyet4tEzhm9LyuzNYj3aqKhxky0aPuPGJyfkmRhMfWdBMN5o
w4ZUAuhx+gAQ2UENUY53qIjfeZGRHfs2vJCJQysapQqzM6Pvb0cxZ2/UQH8+xMtrJFgi2GctfpCX
X8zSfuOnpeh3YWdONyozum1v99Udldx0DG0nfeMZ/vPzgsVXwkYW2BC6/ji3d7Yt0xAqDGft8qOt
je8UHYDUCP/7akaJzt7YPP/yeQ7N2AATnMS04lztV8iuCoQSHeYrAADv/FhmP4x59M5SQnb1h0a+
seAuLpyrJwXbCkIu10VD41vm1Q2lFVX6pCZPuxrTyRohEbPLpiqehiRrTCC83i2tP+ep6XBREy+G
B77rSok4pjLFfefp6NnWjrnWenTf2JeuDwp4GZi+0n/7RTnjxXr5U6P7DAyVgHcMoD/vQ7C976Mw
xpyVu93tqCEiFq4rfmhNgIRtleqNfsHfPh7eKZUcbz/v/tXiReorxk9Fss9sZuM706jFZwYRe8Mp
fI1ADuriaOjvMCfqU5ySdvvGmvOyMbusOTwDsDsCeI8O7YqrB8H3dQlfRg47VVGzrBAUyOfWqZt1
Duev26Szeg56FBs68o5JzPG8Nb3+zp4kUjXEsqhiupqBuEtE6T5h1vju9ev74+5ITpDCdhdvCQfN
xVj1+wIDgzkZCrOxdy6lwKFFv3lH1lJ8k1tN83GQ9jd/KJpHRh/2rsyV+fT6p/9Z70oOsXBFfM80
Oape17uJwhxrM1bcpUlrGY8GKTXvBhqLw21KOgEJnm1FFyICr6u3iuEoRDOkDgdBCHsCo1vp/7j0
54K8X1Ft4FP4VlflWxTOBGxmpcM6QTQR824yf0MCoC4j48JPHtSAziid4+u34S8/gsc7QsGPiY2H
YXmGflvlsamHePiFsyMbzeagF/Tip4ZkuSdh2ds7/VB88+g8o34iC2Yi66F+o6RYOgkvVw/Jd6U3
gHHZoXQNrh6DMR5cK+5ddJmhTWcNwQQzrSwZkvI4AZo9tZWZFkfMsijYM/6Vm5jYluHehuQCXSkF
BcvDGxbVG+/u0vv447owJAWciZafRV79HEzdEZBZnbcjT5oZ75w3vVwHHmJCxPf9HG+BLqIXmLgx
5aas3MLeJ71C9NYn2j2OKNiQ6fSWPx0CJoxkXmQkDq3s3jDRnc4xmHk48YhFkm4O92qwgDaUDAOH
t+7vH6sABAE6L5xkMTHCXLi6v21V5KJGm7ojPyYND0u3JMdp3dByiPuYwXJYRoD8Y1vpdB2SS7ch
WtMjXDlzUHyAQZ70ntm1uhOI0/N1bXo2FOJpgg/8nz6KeDVBWdJhpcdKa+nlo+hVrs6Tghtu0PzZ
ZPkEmLgzPzC7Dy5WMuXgScX0VdbVfnKtZPf6h/+xaVLgUKABmJF0vVx7eU9+ew+cNobOmiRkHg+2
8ZiReX7vxoF5kwkODybQ59vXP+9X+fSivOIDWZfZGqQFcce7erxoMChXxOiTY6/svtaGPe5zzrwb
I3XMG+aTTrUNHbK22FOhW0SBuc3GrDpaOQuRZ+jitpq9bINJRp3tQtb7YkoaY1vmdEMKomk/xl7t
rIZJUV9BWHmjxBD2Hy+HxVbv0CGhzpB8iZe3CwA/4SNdYu5KnvBbuw2CZ1Ha6lxFInpfjJx5cwSA
EPngHdwEhJGtRTTpTT0yz1p5MGF2jZtF5eb1myqWZ/nlTbXZ9Pifh42XrvPyK//2K7a0TKp6tucd
frFcbZAeg35orLB+l7jQnT8Qh2YukEImqmvH6t1qC2vFvdGz7Z20DBcplmEQxoERqb0EkxWFu4HM
ueE8NAEyaIjlvbypLfQa/4sLx3bJQrvArjz36sJ5EqzS7Y2JDv8IbLfBnFhus84N7ktw5J+IFdFo
ekVe0j60O9ikeOmHz50q0dCyVdsYZ4weSXqiSlGs8Pp5hy4cEZWN5lJxK9HJxYtomG9d+J+rN+cy
y11Askvtdz1YH2rtIYck/gPVnAPE1Rb6i8z8O5Hb0UO5RDQUkW98dlpgPZEVq2e/ysnANcfyNtW8
2G/cx79cznI0xeOKDdPmVr58ALTdc+qg5t+53jDtotAGbm2NyalypbqEyoWupGLv5FdDcKoMPd7m
Yi4u/MXRs6bo/MbV/Ln0Mr/i7UB0wB2S1zv6lFforhjDM7WvyB8J0S4xCh0e0RCHSxvCOhO13u60
bsybyG07+NqAQztH9ZDLUIqptJ3vGQ/DqVJ9/kbZ/pcViBOQz0grQHjAInS1AlnkEnutib4Z4RuS
q4r29Spww4TYsrGNoRHZZNB9MCZD76UF2n3nE78zfkZOSgGUF4WBcXz0KnGhXU8vmUCK2t2AwDCn
tZHNcXGardIG2OY1momSDONql88JZWbCqeWtW/2XH57BwlJN0hxhAbj6Mn49QJrKenx9ZZBiZCNM
Dx6YD0o/MsJVK9V8wbNWHIc+eja4J/eorNyDHYSAXHM29td/eesvvzxLuqCIk8xqmRS+fA5dfr24
42Swi91iPqZmWd6Wml9jQ64uUWzaFls92WpdIg3ahiBs6Cgp894vRuijTU/kuCavBR2r53EyiQLQ
dLHdmqi0JZlGSYGWAzWb8ezJHnBsEaefG+KmEH3rr+iJ00954bnvX/9Of1nzOcJafBuB2MdmCPry
OxGkNRlZ6wY7ixfsLhaZfXFBl+2CMs++9B5T9yhDWmmZCcJqMwx+JNHwlR+i3sxqih+1mVmr/8Ul
ccCSrHBLZ+y6R5FWnbYy5i27iEbRTeuq+ibheV3RVp43Vi+mvZvn3ceAXemWdWHajBRxxB4KFz9b
697NJury169p+WVfbkG06Xx0H5xu6JBdr0A9NKrRFB7OzUm6H6a0SDYMiqoLNT25GkZlvHOUVxxe
/9C/PG+0fHnWmIstpDJ59duAdoIIhEeNhydy9jQ+rQP6AG+fqgL9UFwUZwQT1cekTdNzrUz352Bn
XyBizenKRYGyz3zdXow8gDFv2eVZWsq9NZB3rrJZYL3BLEuKRdGTMEZu55FMrfC56q30mY3mRhlz
671xF8WvpsHv99HhZ11eZBQdPjyO6657lrdwx9zexKLWtMHaHmd33mjGBs9pYE2EafU1vELNRCLa
sAjX2YbE0uA4Flrh0pg4chJvC7puNaPfqN+XIJ2ijUUaxLzFMG5at5NpQ9g3MWa3n0eRw8hnHLGf
GXwT+AAlLNpkpfsss3j6GNrCZfRSZu+r0ayY9cO4b7D8lkQMCF1vuyCnek/tBmtfyGtCFBn1cUft
5gz3WScy+s8x8WPkdjjjZ1n6ilDTLBF0NbMwP9lKRcO2r3oBJ6wAruq7jTFvHDEawaZsJSbIxnXy
/Bg65nCLFGoJUYOa88Ctwwibpm32o0X4k6IrHTHjo4WI+nNPlRMeLKKDyEiztFJ8QaPLjlQI2QON
nPZnYllDsJr4cmTGk7+4YTxA5GMjclhUlWpunbhPTWwFqrLX1WjgfuqGgKCOxpONWJNen3NWsCfj
3IW6+RgS8OiuTaa3nJaMAYNzFZoBobZdxWZfTPC3QmTQ7UHJpj8ieCP3xvbRL8wh0Lyt2bf2Hagu
wzyJihkbwcR57G7iyAeBHTeFGe4HFFpib2cqf+TmsRy22XKjwiyCtS69BatYud73AvkbYvvXX7E/
GvA8kCznlqSqgBTDCeXl8lc3bovcXoptIRJxSs2s3Bley/sCiOVizxBAV9OY1zvBJn5yKjs7cn4U
bxzX/+i18QHW0mxbBt8cm51l4/mtwjWddlY+J0YCnGp9zLMwOhE3ZxJEldxGgJqOduQ+wZpK6KZG
7bkYW9S0XmDsGYoE20hPLn2gRP14/eZcn57+uSpqHJTMzCbMq9NT3bD6NzP5gO1UDD/ybASg1Xnt
fd9F+UeJI3b3+uf9UbuwwnFSY4O1AgtsyTXTqc76uHTb3tv6wRjcpEOYnVozzj8R0LikOzW8G5FT
LgmY0VHNBUwRE3csxyyBW8TNBHK/Po3n9+7UFo/QfdInWdRqwMzqXuAvskY0OFJXQY912jGVMN96
mmD6XG0UDoUhIqJFUsRWwZ758pcMnFHW6LfCLa4cEh8rx2v9Y5M3bo45XHckak1xfApzFrS9mdvz
U8PzB9Kzm02cPVIMlzFC6b/PhnGuSMTjUAuzNqk+JSodoAl6xZGA1AwXN0aXLxGew5QgmyQD1+O3
ZbVJzFq/b0t046GMyM7xBhmfGqVA9iVZFRNhXSAghLvQIb2Za6/8GLvzwMKnVV3uad6hJYpqE0sT
UFitthUE03zbw3mYj5Gfl/o+gBLXEmTmy9Nyvg42ltkKuS3bqOqPmHCLr3WdJvUuza1s3oacJL6i
Jipzwv5SO9u4QUvhmOOZUSs3EbNzSmeArMid2umGZCazwnHA70XTrv3OApHrZ5ow7de4LYlfr7uI
1Bu2PlGcSsgIyHaXsLgNUEJ5m/s2cFnfTBBlpP08fCFeurB2zpimBUuaC3e/c5cBE0qXMjoyFkPT
D48aTUCuE02SQBPk3apGDJtg05klePE88YeDqJO8PHmE008XPFEdlrdhBqpvDuGFPMgCkGQ9L/fa
egyrgIJoUjaZA5BYnG8sQP69lAG6Og3eY2OPgE6ZN6YWrsvCJkMybZ4cW5fGIawAw6ztVGYS80Gu
7gajWLCRMoNy2gUmwQpxZoJ6T4zgXqVwDNaxIPVoy1YUtCzDan4usaZi689lfo8SEtijkfX9BXuU
btcJkJN1NbilOuRjKlPI9R56c9Tl7rhVeBmtHf8U6p+MaQyvutSZ8yevLZJb6nwvPo04CveeaKPy
KcGzXGxJ11bNs+Wh3br3vKrs9w1ox3Y7VbHxPUs5ux4jrC/NdpoVufZuWDbvjEgH/S5oCFxeV4W1
5GIZOsdR0jt0yXSSkORa11O1zSfH9TjPZ8SWrSoVJCZJBcHQ3Nt9kou1nUwwJMizzgGWcxM2XkjS
Jzj1tNsXHPQJAWkdX5Mrlg79DZp1wT/Msq6lqwf/codkzU93FTngjyXbbL+xy2TayKLPyntsIvBg
U78zyL8ZhVVueBoJJBo6L7qUjmOl23Aek0f8cwke9s4PxxtL2XP9ZMy1C4OLd3M4Ajm2BQFrw2QQ
+Cp94gv9DrKkM2YLLGHyQr3lBS/41nY95vvZyuAB45fsNwMN/eJHJus8WZmDGTunou6JfqM7CuyA
dPrFoJUYnb22kga+Bjxw6YADq7NuPdCQne949PBmF4j8EuzWOVl0RjN5OxdCxY1QACwOYGIbFnVO
LRzyhuAzsCLlrgss4JuYrMwbfkjFnD3rxiMunIVl7yfBE15Q4d2zoPTTBuHpSB7avIxiBqagz/lg
texevlIboko98twE++alFiAKV05EKbsTThvOm3mC3oqg0QFMRrBencMnzoVcJ84UPMHIdMSpLCb5
pFUyfJdtV7G8VYgI19CvbLWzhpwQvgI7UQaD1rHVCsp1+8mx6lyu6z6HOdsr0pEx0AK0wKwZgWfR
ZiCwCFtp120H/NvvswHz1oCs7b2TtWWDDx8CMDAMZAHnJocuverIypbbaCphG2QdKKA1RmTwTLZX
pF/Dyhz0drYr9R5kJ95SxBvDTD+PpO9NHxmOv88BEsZbkUcaMxpPDM44B57KgxfzRXeIXagYRwvY
5Tb1xvEMXyP/lsITLbY6qGSK1EHOzoMJzvs0YKdBF+XMYmDa1ir3Qp5IjEMrQ8VjdQnrRCVjqhUG
663eNtLNDzj1PPDRecerTid7CDZRr7HnydzXD2bT6XezapfUsj7TKYT/VCGwpV9gvQts5fzk7sry
XHDAsraKIum9MeGsXaNFm2+GQakftt0q2s0zyXxb29PaPBrGTB79nMSt+4gW1iApUMrB2o+kcDb7
kYq436b5GL3r2hq3oM/Uzj5CTB2PxEXn3TEj0x7UbWAKYDe6mC5jAuCUh1K6GY5SMRAdg+eW9FVP
U6T5piLappnYZyS9NMyhfYyDgB6SJiSv9UdA5LKSmywzmuiQaNPCyBt1PpEUpc8DHKvIOdm4CcqT
QXW6lkEBDVmXc633E0rYAWOJaT1nqJOTp9CAbnHs8iFoT1irZo1KNtNUbLp7rqEfnxk/Rw+Ea4se
BHtKNElcuB97Is1HotDMqbtMlRqfPJuMb5yK+MXvYFYM7hoyNmlfmSIa+0QQqmus+S7AZPImGbwN
rseY2m+B66znxkSZkQpNCovrFQN7dGJ9iLsubOHBgr0+8xwohLoy149D74Xz2vW8wV+hwssJ7x1H
4W3FaNdgQwTh5LtR1MGPOPW5L77V0KKkP1yTsI4VM1mnseBPkbqqj2Mvx/NMbGW38ZfVa9XOEbug
piKANT61NhLhIqH5FnT0vqcBSd0mG5op2qVgQ6qd5m/hgu0dSCBBm4pTa5UNLokhzt9PtZ1DXaDv
PR1b38vBuVrFUOAUwV+X6Jxax8/JGD+G7oz6w+hyCCJQUPTK47beZogLwRwWNiRikHD6PHkVR7U+
hbOxmfMZJkQLEOMM9oLs+A6u1XgD553Z7Jy33a4GdUyDbKTBfAqzkY2wZBJCVZDQ8LLV7D4iO9Kk
jEgYRc9FHg/mbcHYLD53Ued+RbsW1Iy8rSXrpm1LsOZN1BI1aDX6C/B53MWys/k0TvnzJ0z1Xr3t
+wDeul/NCoTTPCi9tu05h5w0NtMjqcGz3uazMX7vRs/84on8IeJt4boayAJrVhcaTJ2d93uooxlJ
lJVpP4TTjBli6XIj6WMCJS5GakrI+1FmXKzSoF/uBTjt+YzALA4wyIt+NzoVIKgEj/2maHo42+Hk
+yftwUw4pGXOvTFFEb1L6L6u6G9m3WFwVBxdiCVGcmDR1SrWoq6CBOotqpYjPZnxWIFG1o/zWNbG
ypsb5wfpUKPYUfMZ5sNstB4xl1HohvgvYv3gBAyitlDdeVIpKaiOyjmmHFYqTANO6nNUreNGByf2
VejcyFSLEjm+EP2hxFTX71g1XAK9l7C7NWlqibX2elpyh3AgFHQNc895aPBIka4yZEQ9yIGwloaF
fMm2GxYuVe3Um1Dixzt6ZQi8DQOewUDQB2Hftf6sv9D4NC+Vqww06gwtcWX6s6ruo8Ltwj2SdiIP
M2FnUJ2lwChi1wn0HOqfYJeARgMCmCeaBoRSsdyHteMWW4OxaHrkC7rhI+nd1hEBWjhfmmEa4jvH
72WLrI/cWzJKLfGTppM9nMY6Nw1gVrWx7XOnsLaeHhlQFgqoN25S7R1KmHgF72hif8k4dXRrZaAh
2Ogxn9vbwZioLKvaiZoD3rzW34SN8KoNL3vlbStQAkXUre2pADlD1l/+JcLf9C4P/HLYWG7nmitc
YI11HwDDDfldSBpYucbofQJ0HPn3dV2m7Q6rF+sQaI+4J3Gnc6OPJqMy0tuGMr7TXWE1Z1Zw+jD/
RdmZ9ciJrFv0FyExB7wmkGPNdg32C7JdNgRjMAbw6+/KfmqXj9q6D0c66ra7skgIvmHvtUVuL3c6
qMPy7GhXoW5jRUhU0YK3fV9umeXtwmyb9E3h8qDeOBtjjnutXFmdZA03J7HZNDzkXUeFkas+sHdQ
yVr22uCP9U0eAua+dDLXBXJo9E2HdphA/EAFN+KuhVkeS8epn7jlUbRIJLForvC40YTJziUCqcVr
adk0mvHsrb5IXKGAIFspTQTvYGDDGSmSKdMXJ/hGSCjQrnQ1QailFe6IIqjVKW0smKzQW4GtmGbp
PXVOR7J27iIYS2hYUhKkARs1O9Yr2YaBd3EglY2ABPEi+tfQnrrYvpuyxFahZZ6d0ZsSvbuogkto
dLyydT0FI+QQZ+5AKzWGkUhWwAleLUm9M2bdz8y9MgiWytDOHWQoBzTRVn93Fk1XumgVIJQaW0jx
jVETUdtTv51aeYWIedAAafS7hURs3bZSJYaRZvU+JOqDmaG7gvUJhPB27tANbjSXKQzsuhm36Vxu
V12sV7v95+vToKOuxh4TFTpTL+wru0+kNFsy9jZVVNj/Fk2yex0sBJ5ntGIkMshi2JUWfBIod854
GNtFymTMUQZqy8p+6bKX5aWbunJg3eg457EStZ+YrlLybBShxhOOt8iN3QAFCKbK2Y5B3jUo1kZj
esg0PtU91pPmm1UMpTwo6ZrFhbN3fNS0En5CFoz33jXaIkXW3BzzUzi79UUSNHpkzk1+1ISvmAWk
Y4pvobeZd3Kh8t7VVb/ss7bQwedwROsXB5tiXzGYtAoJE/2h/eUv69DAQrSgaEpDAc+Azr19nrNJ
zSc2SulNrfzejwrb6gl+QgY77C2ro5/tM1kFiV9MYgaKtBFeLzPuB0DuDRFaQnVeFFh9H8YA2gfk
oja/dC0CYDxpYLvvcjIkqPp6JkcV8sYn5nb5U9+1pKURekF0KRVSs8Pgo7YTpfyY32WqIyCw9+bq
fbDy4eiuonLAsRjUB2LN2zV2hR6Wx5Tawoxtux0RSWMhbyPP6iz7gOUBCF5JASductxmwY1oOj4O
sOM5jCQUmDDuBTuRyLd1dlWnUKbeOzXQoIjXQUFKOstHL14Y2z25aLoImYMVxTkhuxQ+XDjYaf1A
FVRec1WN6SYX4G1C6jhi81biOaieYdo8wJQfbcBYBrwCW9r6qTMlAwPHzYb10PJqEc9seZo+ATNf
YszIjHBMHJJZnHtVrt5hKSYQISawVXnkiQm/OOhAE3jmIS8BipbtRNQsxNWWZApS20GfZs85Btnd
lfiqKDFrcc6BdK6QVdvMjeDWmym+e9tqz27eSwHccAs5nljkHQOBfZWxMFMgB5qTeze0W9tGhUSZ
FLWFs+m9O4T5xVxz85seRWBEE5XOGeWRqUGjthUESzbZN9exVLaziHNZky6wK/8phCafQDjTqFWU
zanvCTWMF8+EjHHY6j5lI7Vlbhu7uaUvKVgsILvtZMEzbarr2BcZpS8wv8xaRPxB0nTQ+8me92EZ
QGWrmD0DHSvWjti4tQwrbG6hyZw8bEC+tjJNH3v8asH+iuM/9Vr0Y1yk6fw13xgw7Ds2/itgD5C1
93kLFOhz2E1GeOdUAlwqs2rBsB0BNq/JQH/pw4a3FUUWZQMIWRE3+ZTR2GTVTAKAEilpJQYV86kv
mtQ+idWFlG+sGGx3nTXk3XHZrmemgXutofygYT4F5YQfeefXg/my0MuuyagpfZKZyJRtr0DbEWyh
yvRbUZClsl9q+il2DijvYyNIC3CTYFaP7J5twAIb+CrsK4zNLoYnHfOeqyy+5+CO08hP04I8z04t
xb214PiI622zftTwiVDvmes2P6YqlTnuYdBYx6KS3kFAIytO26KvTeIwVufCbUrigFmcDCS0WMub
1CExGgsOP96DVYZ0IMy5WyNl5WGkgaTl8QQixYmlcPvXzc/let0yeoSKDx1nQ+spmtcJZW2+7xHJ
8W7ylmm8GycM4BHCGhgfdmvI24UgHFBLQR50J9HTDt83lVm+LG1ZfHPmkrgfuyvy7GgTBjVHOJH9
7jQPktSIfND5G7sp0DKOP/PjIaB/3poqY7FA172c6XQmNnhAIZJmaR0SNMchP8tQzUYsJ3Kxoqbr
FMi2DJ7CFetY3GLVSS8QlIS6Meuexj3tZuWePV4cX0Y2ppK0MO1+D5n4ZUldpI26dR2mIntbyWyF
vUCLDy6r3JjWMZ5cLpBj3e1RlSGydIHt144GJvJwzkTRX7gxNQey4c/iizP09Zu15mwkG55R914a
BcGa6bhO+mRlbXtb5kYdvPR4pVF6+DmJsE2pwG9SygJingdmgb6fzeAFEYmCKiSp5Mpraaufs/AF
3ig3KH7R2LfNQalyS++8ZWUH27Ta+T43iwlxwbOCOxJdmPvy0ezgAHqRzyMzYi5AMnrGIxJAtz8w
OpIJG+qUqm2ptHlrbWawxnwpFOKOMJxH8CfCojzOwp+I4QA7ZLouzOOVVzkc5llUD7nyoB8uTIwr
OkM9UfBuU0j/1MyXvt5s5l0iz3mhrWE67kEldkCh+I3AP7VXIGnaIQ/bsfoeWsynov6J0mY7BdVk
fWc4iI6lSgM8aPiQASduUOoKsB1vILFLm7YJpuYDEAX7S9Evfk7y4IBQbZkGqGFTWo+k72AW2Si2
jGE45+bgylj5wy9m3Vo8kvSxgCsNtNE/Obyd/KRHH9Ls+01Au8d768DKH1jEn81pA0ZArRsAAzSC
Or91GtJGYl31GWGGkhZnx3etT17KCwxUQ6AQmI8b5dtCt/5pWBlonIOxW+qzyjvzFkKw/KThOl1D
ENeCfqe9Anc2wz700HoBnMqAEnP1KoPhoZqXlET5kjaStiZ/yJQglVENAB13zDHELSkDsjuzn/Yh
lTlmo+9U2Iv+zhSr5+0IU5npaSBOj98mowSusAa6P7Q5UvFKmcbX2nfJhC1QGBwoEZuRkYhSt4hT
1/CUokstKBmM1dsD+KvaeKhgZPHoj7N7HVqIIGK6t3mHDr21uIexhw1n3Fria2qxrP4rQ0xFipQD
Lw1STd11R37jQkG7CewhSTFazeeuMjxs1aljbufRtiZ5lFXphydRzAWu5sBMmUHIITBu5DD35d7T
mnyXlBNtu8xgqH86ypsptbGqdpQS9WQfjLW1U6YVYV3Z96rLzROFJazbEUj6vaZsso66tgUKdiuk
CA+ZfQ5fuwHpzJ2uHF2dF69Vb4TIie/Ige08ypsxNw/kA1mfU6fPHmcw7joye3OgZ+jLYr3g8hyb
w5A5XtT3vNR3nalQb60dyW0ReNtpJRl3aF830+fdpDOnsOPBawPWy/7Gb8ix5paxy+DsCxDC4FU0
y1UjnzKCims6QrB51rAmJeXw97as8+9mO2VfU7CL6zEwdIoIx6/lOzO+6eTqyRJ7kAYrt2bYbeUu
JxjuE34hWBxUfL6MNN8MM9/chpLFOggMbpqZQ+R2Xn+yC0u8dqW5vZeyH/vTAFqUYOwSr/2e51n5
h0wyIo+teXSWY1eWJB224XX8yWRY57cwFec2yfmtgkMz9+ZPpqxu+ia6ovW/srxd0xvaR7cmsM2a
rH3ZgEZ7UoiSHDo9scw/yY0K4S7LLCQpV7soVwvuROdh6yhKopKQnjmmmhvcfUG63O1QziwA2Q+X
39owR2/krXkTV4srDnDgg4ZBpNM7YOk968DF4Md0VkqPb3s9s4RehTgUinQdYE7z5VR3ufB1u99Y
Sn+dF6wVD1iFgMoZYi7FhVpyin3eOUkPVc7YdwzaNKkbhDD6Ry+f63dlDx4BzK5qxve1HScUPrpe
YVT02WySxGrS2K/kPZU75gBleJszuXpMm9JXLMkQfEQhe5BX6G5yvUk1rrojWUQy5hXFG4GkO95d
NTfsy5Bak0pM/PbHsAA1c5bTyH7fkVdWZ1a5kx3jsTerX4u3FWUEj6UmYdhr/O1SSJL3togBuZui
Vur1UbZsy2KN7v2ddrpY49WyjV+8jWmolDENYN6QK5qfrpEB8m7D5VfwEIfqKCUYlJumd9AsLR0T
+0hUZUvGWVUadpw3a/c0NHD8dzUMPrIFchUESQuVJYwLSQpUNOULZMAFbgWKx8Cpp4MBfG/eWems
scUilxaJWXfO2ajh10cSEAQhemznYw+8kXOAp4Dw1EQ2KeKiZf8NbJGn6033G3GHXp056TMLuPYe
ucjo7fKpH8vLNCsH8C2CbnmoiNG7xzfmp7st820jIiWpnxL+wbArsA3/CPAyhYDNFvdYkmv3qjsO
LsheW6ljzug0pe+yOdQYLhOqAC2tfMpyls4AGFLnZFQaSD/OUYeUvcHJ7uRY98V+XodRH7hKvG7W
1GpCXgaY7XjAAsZzjp+p4ZTOC4jjyl2ZdA5+idBFT3JC++uuvh8zPDQK9kRo4uOWRfAUb37PcG62
FmiPvSclrUZft4/YHS3C3oxtFt8Wyx8+dxx9b70FPCbBQtjZbIxG5za3if0CDrpsL2veBdYZQXBe
slMgHwYprGMSyK1EPpyCibjVeIRzZh09MrR+MGfgWqmclNGYqwttrLKl0oe6roLDkLOai0D8VeFh
RMhMP9XKDILGkC4vQy3aH+ngaRaqbC0FNEuRHjUCY/Lf6PKIXAhED8pSB+4FkN/GKtZgYLYDB64p
5AQ4nwNP+wSG11MY7YbZ83/SCnXLNWSg9eg4Kh2ccWChIUnbgoUb7FWysCE9o4VZrKlIWCsF17mo
bd1Xils+Qr7JQSn9HJUBU+b+FlgbOHKlrSynRFXrPq9SgusW/shjXZNhGoH+IwBet1V+YwrA6jee
DPufCxwxEuPnyqjOVG4Vcwv8+PuSk3jak+8RFMd6ZoDDaI09apxvWjf3uTARKrX8nv6BfFjf3QcV
S0CWCLK/YX/IoLBZU/tXkZUOn0dcwfZV76RyDy0G/YLj1jAo5cQ6fWc4DLCjnvxGMwbk7AC2JJ2q
20G1duipwBYk3bRwxevFS8/DoswsGTrf/EqukIJ4u+pl/pt27Sqc+U3pBfgN0T32jysIDXzE70KI
rDTp2awpTNqUodLAUCUeZ286m4acMRC22Tvcm4VVtQXcmMmHtV9akO3UYc559QNCN/Rmn6dt849l
25NiMo/5s+KZpYDPsi+WWXmJO7TkjNRpNTz/txLlo+Kclw0uOz44/Cs0Kf4HFUdVr5U/sy4Bne66
u8q25SkXImSvMzunaqjYojRiYXDK9u4vGhLxUYSPGfcqtfRci/Uw///Dz2ZLtQVu2QIo9uzhfvLQ
qKWjaxGdXoXkavq8sRbk4ay/i8OQBjqNe99f/UMttOPscTfAcJB27QMSVo3pIXUPmO3TZaOR05Cs
OXYosuWFF132OOhafy6Erbc7SxbAfqlXdUkRr1AwLxbUFxYafk3KmmBGR/aOmvt9PqcB8XZsf9iw
sKXxkj5danUHzjx/BQl9NWl3mzwtxow+fO1G/SxxZzsk0YzvDnqmiIlu84oKdnpg09FDMioWAg7y
2UN8MoyC9AG0pQSD5CaXmi/Jl4+UKFv3LS9SP4hNaGp6h42h+LYtm92uO4pto3lj6ow1/MpxJL/Q
a8v3emsQqFurYz5MRHOyCkdPNz/lGcGMB8tFd8UJnbZfvSXAcjy02viKdAV5uZnl0N9hgOuWKWtl
MNF2ytTa13PXfSl8oBZ/k9z/IRy6fu1kLtlXQgTwwg/Pi8uwl/G7wN9ZGeOeMzbYlfiRTjaXP3HG
yoo1PJ3vfVh+mf1O/nTTWuybbLsF48e+uXbney35zP/9IPwhD77ejQSXQQFwYYsgwv/9Mc6ZmdjM
Dpc9KhR1x8vMfAnzYjy40FngiXbDgXQHFoxB2ENDm1LnxfM1SC1Uu5Ft58DSbV07f9HLfVTj8qF4
NLhGNnAwE7bI7x9qtFU3kS297o1KZec+BHZLp9AVp5xDcadpOk8ekpu/2RCuT95vRxoEBlwcyNOw
w0Jo/KAV9MVI4eSyzRoUU23ZD1SepdvfIaZHT4LhmRUa3fMno6vkuXPnV/4zoEYDUikzX5gwUK3w
wSvNIdn6klrpv7+q//Xp4Htw1gIS4wv7cANZqKFL1qDWnhP2HoTrMOxkWXe3yq6m+S9K+D9sllR7
pMX7mLrAwgEv+KCEz9ky586UcWgbo/t9Gjo3w367Dsk4m3DOV2q1TrZ2Il213jbXPKegUoL1dLol
/99fW8Atwu+JbNIUcCo+3Atk5WnXJA8plXp8KmndGTfJMIyCbive//tn/flaCGyUkOSD2Vf38cej
meHkhLwi3/aOUDTmAn3orpmJLti1Hi3WwLr3bQro+CeKgb/87D/EmEj0w+sVRxmJdV98+HqHJUhZ
O3HPE1t6hYSzAQjsuYYLOFRDAhwTMvt//7a2/fF+x0zPSNvGc4Xtwfz4mCkaFyOQdprg0EO7ApPY
yzmUzDYZnZqa3pHTfJoy35xR/5UdFHOi7Q8MsGjxaYnMUxO4VCR6a6zpu2mU5RDBTmdAWVIIcL+w
BCD5kCoxTquKZk+6Yz+cSSTuoChsLYuV//6FrI/XEI6pxVKCQBpE39w0HwStY7lwF3U5DTxa5+/0
O1sD4A//NMd/c+kyT3/pgg6ZZb1yptUib5CMhUwz+qtDltevt5ucmWlwl5m302Q4XxeRFX+BS/6v
D3ktPDAs8j/E3h9uaATidc2e+zC1rbD2ayWn9dlsDUFq2bhYwxn32zR++8ul+ViucWm4RW1yBEHh
BBjbf/+p6JfM3gX5c1Akj52Y/CgqM9d7okZLk42N+a0D+PnYr2xPdrq5NowaxOeRbfTf/H7/uJP/
fc76V5IY3FwaU4wC+C1+/yyZYcvWZP90SC0TfV2LPPACft6+9QA7ixvl27W8bPR85R1PRGodsOAV
Arg9Osm4FGwxdiG2eAIapBnONyheWWIgIuuty6wAtkYrjHuEdf3AMW6Ug3fHgqXa9r4TDN1J2xxn
O+LWzPxoDwrOn0TBsfO3gbGxWmzZ39aoHMS5dDnnzoVV2umNtzFgiwfNfGe3uRpAgmQyZ7NncMAA
04Be82w0PdYN6vvhzYMls37JtsIs7tu+YaC7DOt2UQS/+BfH7V3nzh5RMhHUYPo3GbdaFblTjiGv
BQ+OjGOa/WeByTuNdVh7+gFtW75EjC+xRvQ4YQ9/uT0+HgU+r1vz6tjA009J/PGUXeFSMm9cTIDz
LLGADIQEiDL3xGeWmQKkldNh/os6zwxmnE+5Y6AIrAIdhamcqou5BBrRT2f2819KgY9vPc5h2xFw
mK4sCPTzH+oTfJ4m9LVsPWxkJ8TjmCmcqSVPa3a1qv7Fj8aL9MORCH0DMwqEEVob6g/x4b3XQjqs
BwLID0jXRHdVgFntfdp25a/aMdSaOLgi0HIVyMMeJ4IhX8IpkMF5YkCY3a8zjpRDOWWe+TULJvrt
xUNt9Mj8LSfyG11dlIUZzO8SUZL1pTWaavnc5bKrko4yeUmUGnoz8QiLcmJPm5T7wwoM6TZtmbfj
ZPnngrdQwO42M83maOLqF4lYNETktNSGnfHXvNJ6maDUrsdhcKvtWVjov3e6cx32ehBNrGNYhs3B
NfC0xdf96Bvx4sFPkOJMUTJLQLLLmMpR2DXjaiSA2uqvdp1ZB9PyU/9cWSsyXFxaKZl8xI5nOO1B
mlD7O8M9Gu7eY39ObXVgIwarcsjXyWcflU1kejrGnD4PbO0PPnP3KvLWuv2xOObc7BEh9QSZ5Kr7
HPY2jpSuM6Zfqq3FTm2hrn7w7mDiUwP7rt9Y09hdNObSIrFAFmlEOeT0r6r0slNG+1Sf3Mmbn5xW
+RQmadqmJ0eky7vDycoR3+KRj5xymj4HThPqk2Z76MSsqYe36ysr3HVITPPIKzSRpa2bBwCog8r5
ZVU28T6tHNefDTLKT05V9uK9LAP06Ebe+QDvJxI0CqzdhILs5GAVLCG4WW5WBpIlcWZ68XciwFya
oLepOhRY6bR3Rd2wX+0X5oosf+hi0P5MRmQH0gSfVtYkTK4OGVd8Cs90eJlyxTGwBEV28GlYt8i0
puZLsDAH3gkye5ln+Sr9ygtya69lW24Uh3YhHRS2r+Uds6VY7Rfcs1iO7W0k7cnq5UnMxhYkCPsC
jNSs6zjPpkIFxwrcUR17eTD8XIqZvWNtZfSRHTgHY4cCjr0DyrVRXzpeQDmpD2C3dgb9b3tkLiGa
Sz6pjNAlb+3OzNgFjiwp8mXXOrn8PhZNofAaayBwliXrOip7q2V7MW9iiziz+RryxnPREhP+Zses
L7MHW6J+Z65D6GBsOLoYEqP2VhU5/lB/goHLHNdqFnkJ5tLFP9D53s+tILaShYdJWJFu0/WeQFWW
vC3HanDPjBwlTLYZD0sr+m90/354nUyt3AH18N0tN8/eU0bR6wgs55Eizr2KVrdWggVxPsM8mq0w
spua8knnqZ0lRe/Is2+VVpk044zezqibz6FfrKcGHcE7opLu5JeBZC1sl3CwlQMw5dQ4fIMQTCpE
lxhlAhUb9LFbVLjtGuzYFDo30vZC3tJzgxJ49AaFVAeDLMU3cIXzTFzkC+PYiTi7US1PplUJoJa1
sm7QdBp9vI6ia24YXAKMFJsQ6ZO2tzy8FPNAwhnSFm7SoN/sL0CrmagNEgfhjoEal7tBt4ipzMrM
Je4pY5fEL5eF5RWoup6dd1o+GFWVr8d1YbSFkq2wR1ReTDrw8GBUIPUvHbka3iZRGoUZp1B41fOI
1B1uGiVXnYC9JOmFzMDmEdl+9+YyJBO7dvO8Jzkvfh85QdZetqt9fmdSIjixKBGP7Lql1MTIEHN5
DoLZjRu8AG/11G5NtBI3ucWNKrLlNBdB9cZMy1wipi9uRhBc3dQRvi0iE/qQjLvVZiSglQ1cxmrk
l6rE8XIM605+wcWIhyYNM02KVrWpl6xAGAi1TSycfGwTG+6Kinub/3zwrCWJGyyE0uKVlB18eui8
lyrZkP7sNyD1XSLqksxdRtlmSgJeITfklnaxPo5u3YdJWvnuQ6MyVhyNm7dPQ+p7dtybzVUfsiGW
jq67nBFgd2hJ5ve2+0OV1O3JXG9CnSx33N60n1OGkING5B44L/+1QpGP3gTNUhEzwseWaI8EIuaz
ZoHfrmrNIgjD9n5NGYVG1hJ6icE/aCOhBIrc3PS6H37uUSMtJHw4Map58ajLheOnycf0a12zq48m
GEUcP+DS79G7eZhM1mJ73kB71bvF7e1P1G0wqv2ZScQJVNhV0B5iWIo2r29jEtArg/GVbdi7xXSN
hmgeU1QXdk3LS7GwLeUcX5b8iZio8r3XG2FyZtvlR78BwcmBZUxEMy6p5b1a7FWgzPdggs4AGAyM
lX7G64jt2qtVNtj0ZwR9bcKq04/NlVUP8QaLeu1Vbs9xHzTI0jmm2Da7QAkBfKyhuz10jZntjRDl
UrRtppTHdaRU2qHktsy9oZya5pQtgH2oZnx+2lkCf5+7Y+4TnmqRyZwPdvsTy9uAIKZSXOe8QxOB
3KbyAzSJIsHDdF57AAzYKyesYZstl+sMu+1+BCxhTUa+tqMjf12ItJx9J3U/qyFwFgTX02w9LPYW
+M+pz60XYf7lpQbLidlWOKcw5T0EGHFRpNmTXeDmwQI+L4ee6mHgIMerdc3KK7giI6NPoYiRfKjY
+92FAwKgmEs7fXXW0kirXZkZs9hLTgn+jrZCIHiZUSW9WDCHmottDrxNO2J4ZqJ85CWvXevZ0mtY
nxjbYwBjXD/+KBFqNZgvutR8DEyCqsQUwsNDjJQTEsC7s9mRYP06epKQ07xBzba3RI7dYw0gYSFw
La8Wj7BmeVZl2VPJqfwD8XchuYiO6x/0gIkD/W4j96tcpheRm+kPz9rC5ZjylSZ5WatvJY3itu9k
3f4UWYDKr+fJrCNFHI+BZ6GtyWrBXNxwOJXMwrSWwkTtwbsLI4Y3btGMsxM8uO6Wi6DlYRtsbbM+
GgQEFdFIC0xPDNHrzq7g9TzD603Z3RpLJ/bj1PqfxrKoidp1C86xyncG/j7hls9iWzWRQ0W43cxt
CaATGlBzIovXJVQSfuuhH5sMWWvr+TcqBSYZmQGOh326uZgmFxng9QsWG+2zUYwFbF41rtsjbj4F
dXDoXTJm5eKSvlvWK3t2PywIJIGk+L70WRfsVqls91Aspei5zweG+pspEHeOAfdBmKlPVl3YGXq0
aXie1VptVIyeG9X2dUIE8D6XUbYq1uF1MS5G4jI6awhT65Zuz53CE5Q5tHykGqzzDeuc7huEK6wH
1mLO3r3BUllHgVytuw1FHUfPZqklbhpL5jfN2Ez9jjDP9KtHLvLPjuPE28268NpLs872A244Fjy4
n8fSJ1vHaZa4UN1SnAMJ6zMuaw7rG8AYSl0Zp4VKeB9IN7G15aZ3PPRbgHBuXpJw5NC6NdjB3y7O
PAJBH6Tnf3LbjHAjK4fmeQ4avqT42kojI8mDuY4cE2XZ3i56jygec1vjsDRddDhFG7wZ2ZKbHE5I
IHYNZJjgmGdljgV4lZtBuQENiHQF5L3NTrCuCe/ylD4itmxrC6JFl912X3r+0pKllk5BQlVNRhkF
ekpQaN5OGP9hP1hxYaNuSBBMEsw7LxWFYmbiVnkjPxj5RzW3ncVryzCceLDd8RamtFGfifqQ3zZz
shkDT538kfp81xH2mmm8aS10speudir/HuaRP/8avHSekxId/3xqis19NArpegcqqoFTH4XbMu1W
tB91QmkTfrFytzkuuTSDHf8VF5PTAPXmQQ55wApithszIU+UP10YBvY21yvG7Ea6WVg8Vb4mS9Xn
9JpPOqiy/LPAjXn1QyonS2RZmPW93NCT3Nbd4ld77CGZfrPmTNGOD2uQN4igYf+IKk/nA0u8Nnuq
4GPjD+hmx5pY+vjDuveJpy2QGC5VwGo2t66J10NIfrBPJrVGyW/oBwCtPYOtqmgfs3FAx04ydqcj
R7O7IvaZeemrm7vtI+pHzO5bjjSA8lLWb+aayfBvkRl/zpCo9NGxWIHwnRCMxu8TlCaTHvKAbDog
VWvvoEB8VTj49I6dsRkrufyNznsdnP17YgM6hD0BIJEAYgfIrQ+T8ZDmu9LrOh2KtZxfBiIHIt4E
xZPOx2nPtiKdorDRb4Bmplvq3b8Zx//Xj2cAAF2M0RGTyg+/7hT4TJjJuiNAWiNfmloDxsXguv2z
dvPhJbSG7Fc1tiinWjncGI7x67/HIx9//nVjw3wENTcXgvnsdXryL/s+49O173FLHRjXtMEOCxdT
GOqxE/KnMQHj0SVb0M5XNR6iemrLLv7vD/BxLHGdgrCfodixmEqTY/H7B1BUEyaU9xVeGHJyNNfZ
2ZDKfA351W8Cf5q/eLyL/zJ5/4OdcP2pjILghfmsKynzf/+pGd48m2g8WPNG+cLGRp5nTZSIjVZV
xmaByyErguBSWNA1KnTfT7Al6r/Mf/649GDwvH/oCTCMiR26/vt/Xfog0LiF+WYOOWVoS2ojVLeL
qadZRxAQu+3SgY5qnvLO7d/rMDPvYaqMw/6/L/8/g+N/3/8UVVBNYBewh/UZkn24EoBZmtay0Imv
Guwxk9O5/272Sm/vvdfp+QnVii2inmmKd/XIjb9sCnG5r4A1jbdjMVjVbeVq23gom7AdfulRVZiA
pS+yC2+X0MFbyuO0m8MRAsystorQdCUWzu4cOZKb+5y3Rr9OSdmhiomM0arMy7YE6GmXLm/1Xrmm
nx4LYFb1M/YLt31DJx7Yd0ExYbzw8nTKjoyAFeALHzzVsRKTdqOSFMJpP7WhW2Ehx3FIWJnbmBrD
sNe+sndfrWSa7Pod6yhxqLpHPRgpwGGfmb5bdDtQU6pLSXKy95ch+R97SZJacOkzh3Ng43jin/iq
f33vJhraVZQaZxlY53hBGLNPW0Icvc6WLwU6kBuPtODzRFzUrqW4vocmTzChuq7Op1VGrana43/f
BdYftwF7MPZvAeRLwh6ZDXw4B8ZNNZkBh24fDgGcJ43TzDiPTWEZL+NawwUI0hlnJDLKLsqccGuS
SVAY3fWMy3hEGlihLwsJFf0JVdtqHhDvWN3OnZl5vOOtHl4CbPPZcU2ZFyW6MYifJuYBseeyeG9q
8gKf0lV0r8bQV0QhFgiAK0C53T6rzS09ujbWgt3U2dfQcrtBmwEnA8FLna6UhuTUN0klU4VscCpn
ccGuoZszww/PfdROsah95UKX/RSMftadqDpJ8g77NnfJrXO0sRuNIrgp4R+6MYtU79Xutr5C59st
PbPyKW2+KEsQj7GO7kSjC8Cj37cEs+H2wgpHh0zYD2XmOHpILix7LB5W6lRxpvth3w14eiuSdSn6
6d63+4YBYtP1T26BVB8XgzWvJx8QkP8yWXCzMqNw0E4hz/CfM76oFz23zrfB8CZ1GRamLwmplG6O
AtZO832zsV1BID0gy83tdtv2FeoyeafHXtMfD1vw2Z3d/+PsvJYkN5Yz/CoK3UMBbyIkXTSAHr9+
ueYGsVwu4b3H0+urISUN0FBDw4vD4AYPWV2FqqyszN/MhptW4fKh5WDhKY+IiOklpAbROQ8kimqW
kY8xz7negUOcQFMAy0AvjDahM7wxhsQpPWQaKJijD9n4fIUl8OAYzum5Nez+R5WFeIF3SK7cT0oI
JraPkvbcT7j9uiRxTCHqIxMA04heJ/gAvT05Qa5IfousfPx2SJC4uS/lnG2OW645uFZYleNP9E4B
75/YAGgzo7baCWPwCeT3Y9g44vmqtBJjhWZ2A3zVnt9VaStXp1iy2q+8yMiDQb4AhGtTNZrehq1T
mx+UvszuwTIpAMdtE4dfXJv7GzBPpXIOlDSMbgppUowHmIBMOkYkLsaWNQ++QnVHA91Jbb1BkgE1
qrxRgl961MGHyuYRvNiIauN9m01Wez9LDUgmySzG3/K07a0ThWC5P7jEtpkSAoekvYYwvxHmKdoG
SoDieSVH8RKiroU4Xjg5zfulweWFbGa5K9hor2zjivFIE4SoF99DsTb3Fblo3w8q42m5pH1Ev/gn
Oj7ATgGc/B4Zzfj79Zh00cNlPKSybQfjCGALaLCu70dLcqoMkRjYcJYBb8ZqprdR6JwbeJDfkhxl
GUStBrwlnaE8OfGoK/iZq9MNrXb7m2qGP1JLLngfmzptXAuJWbSjE9stgjEOPAegnEs6VD6m1VA8
RtCi4ZvG+pfrc9h23cUUmIGKi6LF38ubqMrzLIj6FNW9cEL2BbKBcrbgRXmmtVByDVUE0WSqgI89
rISb60NvrOdoe2MQAqYe+TXudbTYNs3YsuyBRfaBeS5iGDegF1MEctuxgEEWyEbvvCnUAToRaGOQ
rq0ZAvWQxmT5OnW10Xtqhwq4S86IslPLExuintart7wxoTYgv7X8NDOTvWYu1CVgevKGcaH3ONHZ
NnqwzCHe3E9VbDnI5lB+OrJovdj79ABYW0AjhCBF22YtUjEEYVEOFezkOfFMyj1/hgl6rooC0RQg
upQcpKma6Ma9zJOE+4sQsQeERsJIyrzejSFag8gPhfXNOMsUvYMQuxmczlGpg3nJRaA3Y/xgUY3I
b9SwMdVTQl6leRCAtN6XuzidcY6V4ZegzuHQ1jGb/LeizfQOAEIMZ4DnGDxkK9LgGC30qn+T8n76
HKp1HN6BJKJWH5eRm/EolrE3M3KerHrS3aVAOH5WPA79UTSPib7tb88b6VVWZG+rX8XHrvn1q3v6
Uf37ylzsP9d/bP/6M0a73o/ux+oP9APoH73vfzXzh19tn3X/+e9/OTmK/+f/9x/+y6/n/8qnufr1
H//6s+yLTvzXwrgs1sZhPOOueI2Nv/74dfkv/OU0pur/RoIGmgCxTDqmZB4vnMY4TAqtZJ6MWDHp
IA3+dhoznX+TMVgECqXzGqGZSxrdIvYY/ce/GoZwGkNEGidVDRtV0E3/PfF3f20w1uz/tLTcRhTx
A8Bx8WrhvQqAbHOq+0yL6Os5uitVgu1X9db7LLVaT/gFP6SSmfyR1F10bmUcHk4v1ujvn/Iv6P68
K2HRtPzwzQkQQxPLeDkBIANEtXkp0yitnTatDNdqUNqi51s9xZDkPBu5mvt/MhQFXNwlefdsn2dk
qpGiLgX04FGvvTyd0FioqxqNRYDH14fim63OtZiVQ9qLqSMPUJ5h63OthHQ6NZoOQMzRKhp7A44w
tkoH6tp7n41ihi6UMHlAOJtXLqpvYRJUmFFUi+ncdtocgN6Uq3t8J2raFTZX2NQ2WF31CUXx6zMU
/+2Xket5huAMKNGiKM62Xc+QpNnMkgSudS2BXYVe0xSYqCGBBwQLISvqvm4wwoa9PurebkH5EzIf
dXvlQp3QycZqbKgyueigzPiszpNb93GBBGXa3l0fSnyizQRVshLTws2E4/kcul88qOxOoaIKTcyt
BXoPNqwZ3SRLWr83m3TydBWFLBrdgQ+LanoKqlY7SMR2thAbR8QDwM8CobVe4CKOUD7K+LgodyYP
aul0psvH7IyDcbaXHh+ScQyLPAIsH0Sb9ThkkJMTJgkNfsRh7qoO1INkm+1jVUQNhOzIvr2+rjuf
UAWVKHMIdfzftoYDtoQYKD7sPKZlRbs1Q7AW84yfKM2BIzHL3aFsih3csSg22ptcNtNVGWmf3KAc
XP/Mmsq6Ce2se49VzJFE795m0RgIIVfoGXyw9SLCR3NaqCcsIk80H+V3BRVUMCBPsNHbT/kE3scd
jSr6TQY0/Yjyce5dX9Wd40jJRaHaaBoCjbn5ipZUKImkRgb6H6r0yQn62LWQLL8DI85jZ3bgdap4
JB8cx50AxBYFQkjFgTze2QSBcpqpH6gscInYyqnG1sTNbc0gMR2l+xQC1U3fOMa56uPmz+vz3fu0
2EUSAxSLS1XdBNhZT+qebFJ3zT79gjuiAd4pNTzIOeY/mSOpLjkaKED60etPq7QQyXmU6W5n8nbr
akRdB3Rv/6zawXzKKZ28Aw7vwGqrdPSxXj1Loo+GtTW+YNSSN9sKklkSyhWdInre2W2rxrhOQd0U
2ibRwbG8QDATB5AVF97dBpUucxvvWqCHqSIzVthAY3BqhB/BAvRnrlKsIebsEaNflSZhbX7U8pKe
QmL9IQFVOAi7F0XU59/BOoP0JDrQeFyvN0X8AZg/vyPSwArwHv08WIXjo/pCpbiiXJ9EBngJJ/me
YJxzlnr51/VF3wmIpGjIOqo2lPwLUDPMRTQLcHJyW7pOWBcZ6QPYp4imI6rl0KKigw22s5Uh1yCn
LYsEEUvv9YSrYkFUxaC6iLpLfZahW3goVsR+KEtHpIqdMAXgl+NqGc8Jn/gpL+60ZZAa2Qhy3UWr
AfiCNdjqSVfm8aM59s1dkBvmbW0N1S+rGrO3zYAi3fWl3ZkqjmToLWpoWIBS3+xnk2ZrpGQoc8Dz
C7yBPPkEULS5N6BQHATEnanitURe7Aj0LGn0eqpV1Q2FjJKpC/pZfjvrWowg5lCdkjFqz1SWVIAs
sL6QewQpBCzPvz7Tndv75fDmJmog2i2F5QwgpQXk6XGK03PdzuXBJNdb9TlTB8miCAyDxZ+MzdaR
zXms8LZBCSED2KJBcvpiWaHmleBk/IBq9QHec/39/h5PE/0N3qqs6mY8TUJ0aEQr07f7tAHYM4a3
aRTnLkieo6tl/f2eh7JRDeI1To0D0PfmQpMxJZGRrOt8GSF3MFVpeMZn+Eda6cEZYXPlAa2SEnJf
H6LOGekH0XB9nf49Ohcb3QuTR9ZWcV/qFbmNxTMa+GdHJJq1U6qa7X0v40oYZ6PiN0arvbu+Z/YG
FQ9Edi1A9wsOidKH0qwqSYNqFRYOWTFmvtzqie+gyvGnhYT4e2vpx4NPur7Cn2cKTB8uA5eoTFFs
kyMFSZbYaB80vlQby4lygHEbVzM6JPViUQtDrBFUmtqfw6XSDhZ5Z/c6nExZgU4FmFoVP+1FNOoD
HvY57p1+3lE36xDre+wqiCryYCk+xXL57vr67k2V6pXIBUUz2NxkKxal3kRVkeMFrIegFzyLewsB
PDDspvmYlVkNAEVDGKNKO/Ugxu9OFQ4lbzVyUWpM66mCKM2tIOLTztaYPCD/BCO76yaBO7bA0U1H
S/vcWfnf18tfnxWbMYIbjiwE/E34kwfVpDOiN35Vacgc5XASgfYs0Anpdn0uLbO2XbSP0HVedCf6
FRW28y7Bu+ROw3sMdvVoZQdfe5Ng/PWTqPBSYRBMIeod6zVIJZpSgGMawHzjZ86XfXbQufLCxEAG
B+Wo09So5mMSatDf5QZtgnHUznCxjyygd4IYdoGUYZ+rwCSu69+h0h9bmtxowVZa87u4QHRtGpIf
QdJaB94z60vgrxnDkKOoY+oy+cTmq0tOIUfjkHR+HlrOk45q0M0QVN3X69t6b29h3qZpokIkXiDr
+ShcctFslp3vNEqOfISTndFOUj7Lvdl7k1wkr8tK/54WJnomYYqy5dazogui2oplOElTkxVnhNon
VLc0YOEa2oKvn5tJXkS9m2cqe3k9t1oLiznp9dYH/F37lWwVtwsoe7STezSu5q4+Xx9vb2+Y1Nro
fVAhcrZmja0Q9i/BRft1M4zn3jK620rIsNEVO/Iv3YtGJHwmMBGT/aFuAq8+yRROogiHzFKg4Iyl
+FTSb3ub6aEqxOJQ/0AoGYWUKTiiVG8MxP76gpghQo7E9ZbS0eYoLhUwmdlEQcvOTfuudRZELGIE
U2dr6M6AnfpP8dwGP+cYtbsoWxyMekLKyVJXInkXgad/iy5M6+YTsL8HM1PpKetSFNzpCqrqZmbN
9sEttZMN8P4yDMdkN3CiNqE7UNugVh0oESNiX0+49z3CglCQ30RJcwqn/q0cS9qPuJ0hRhSTcxS6
VLbZOprSeKLWZcFrIHXdbovMSGZqmAGhK0qRZ4pogPhDjQ+5F0vI6IO4A2d/ooru/KgayfTavu/a
k60n9o2TFc3nxFi0367v1M07SXxDLk+e3CKbJ13Ykm/1qqqHzkorP7BRmbKi3j5FidXdywGSCJCy
JNE/yYFgqZn9Pm/a+f1cxea367/ichOLG9xkZajekkJs0txBr7QRgAYlD8NCLrpOoZnCS7pR2166
r8vSvl0ypFGVuSkOTuru/HksASug3ELpSoTFF9kDXrOBpfcSQzuWeVthfXXDtSVrN3UVVn9a0mLe
teYIXsQJqsjXBlN9q2Ab//n6AlwGDDioMuGd7oiBDdom+EZWoCxlgTo/bCfL0zOVfuGkJG+tuZzv
/slQRFJHkF617SbkMJdlFzAUcjnd743UIP7UNvDrOJTmwXnb+67YYpN80xJQLGtz3sY0NbREg/MI
/60FTyHlUueaoqnfIHn0046b4ntgtUA41dppDuOT2Dab8yaQI0RiupxQU8V5fPFtJ2gk6CZGiA2l
kfoQmJENfTCU3TbqFl+Ww+rBaTCIDJEQhUfVYLxRKAeAGrF9tj/B5uFB3eX5Zt1kCfC+aqtTs8rH
zaBAAnRAd2WJTBWepVzeKln6+hQRJrNJU4f1pkexfbAOM7JSto7UfYLd2C0ul0gGtpOBuypKmA9x
qABlvb6hLt8bz9xp2xJhFamFzUcOkLWhaw04Y6DIhOBkEj1h5GVRrmtREkQpCHxVmv6Dc4uQBXee
zri87zZ3z1BWyKsPaYlicxfcaJmRAhhuw/NkADUAj2LdY0Ip1B1CjG+TskvfmF00/nF96jvHlmuP
xislW9oJW+J6a6uF04Zd6Tf6oPw+K0N+A1EiP6ON1RxEiJ2NxGVNJ+i5JUSvZr2XF1mh6CI1ODBA
dPzVqk5xjxDndEI1CS2nNlnqg8+6FxlFwskbR9R6AFuuR2wzTMBmG88HasGDgXlXF+Sw+tJPgSEF
80nO9OF7TUSt/Jha0E1rmEHnaWFgZf6rV1kT1Sb7L0SaszlD/JNByoy49ongGHRkTkMvbNIVRL1q
aozXB9tdZ+QXuGkopXEhrWe92MiYgk6o/XTujKc+zxFOM0cDcxDp91SdnIObT3y2TXyAZivAdhoH
FhL9erjJWoJ4KJlbWSjz7TgYASwe3Xp/fVI7cZjKDmOI1zlV7s2kEsR6Y2MG6Y6skQaqSEsR5Y9b
d7FIywBT889OyQQ15maxo+Qf7FzSYIIDDSihLbKeYqGZDcqnFnm3FrTIMceDOyB1M0GympQbMyoB
gFyf7s43JI0QzUzK7Wze7XS7wSqRdKK+ZOX9KZqTDP30FGWJITOt91jHFTfXB9yJA5xIoE5CWMCQ
9c1Fkw0QNXJks/zKiqe7PHXsNx3yDB8qTIq+Xh9qb27i5cuNwvZkXderqVWtUkkQROgOFalb1Qil
FUEuPSixDQfLLIuDdEGc8s0G1S1HAQuskyqi9LUej+9kATZGCkNNogpKJOeBB+ls4XqE31xnluNj
ozQl90sXTP4yz9ZBOWv/B9i8bKgYsoc2EzYGRNMmgx+AamzxvQmy/lGF9ggtu88fK6B2J1SGwlNf
WOXXpFG/vH65bZAMBsrgGlnKZvSkzxJ57LEDJLvAQDGw6+jUAh1yh0Gd7onz+cFWuiy5iLYmsCaB
Y+BvbLEeL5IWK6fIZhiZg9h5at3iQEaCgsGIJ0vTpyLB12WIeozUFwm7YilPfpsRIsdd0ME1VrKH
15Ye+DG0dFHMknG9hQaw/jEyZiO9o3eOF9dj99TgbuXNdqCfry/yRRBkFJ6KwmSIfI1383qUACPN
OR0RoNIs5CJgTi3wRJqj1pT4VKudrKqkvMCkaAjTh99eIyVzBCCoIl2OI8DJlqefTR5YN0oDgQO/
2PD2+qQuYoIKrI1KCncIsBs8y9eTgspGaDNlCKROWHwbOR2f7bm13LGOj3qLO0OR6Om0a0m1ZZAi
66EcbDypvM2qVwfhMqM4GffdSUtCSANTqc+Jf31mlwvJZ0LBja4pvF1a1evhjAZ2AJBGzWtm83cp
DwbfGOfqjMEgPZB8lA4W8iIAMJJgQpBeUkohCq2HU9I51BZrUmm8RJEXF2b9JkmK7q08GsOTjIDJ
PdgfJA+CNlpuh6aR9KMjKUZY7xzmymc0AHoC+hTQqtWRrMrKiIUi6ECQbd1QCYQtSjDpX6LBRrcZ
YwbtCxhuyM0lli8peKBkJh+elDw6aWkDX/v6FxAX2MUP4k2loJtFDXR734wVQqxKluPPhxvJd7vC
5wiUXf1ODbMPM2LPHwGSdL8wiDmyat759GShwGsdGAIUCzfBCY2OVqJ3LXtZGc/3qP1CspbDDv1e
lEkAsZsH8Wfn21OboEBB98Shs7kZz0G1sJ96vGypplE3qbWOTGVsnQwviqIwn5wy1utHENkIgDhx
QH9lkFUKe9eXe+d88SvAf2j0q1Bf3BzlWYGLURCYPXWek7uyxsejkmfH52B3B0NdZt0CRMPtzpel
8M61t95r2PgqTSi0xDV6cn6CzoE/lunwMA96cYZpE50wXij8ZRmRGx8guyK92762zSB+A+tN8gRs
6GLVBywLsfvRIEtbSn1XBgqojwDBc7SgK39EOvogoOx8ZUH10h2hhicy7/Wcq8rq2qWEdZnz4IAv
HdVPilRL961dSKiAFvnopwgdfgQdMo1uEIT2kYPyzr4GqiCyHIrRVOY2VdQkiCmkYgPmUQ1L71W5
gwgftMvnAmb3r7Fkmx0s8d6UeWBQlqAGo0AmXE85BPTmJEQ9evS5nXxIQy26B7qeGghRG3Xj0gKy
61NR5rjHt4uivIML1X+/vq13fgMvDi4OUMOIFWyV7aLEAB9gRzJqGktylrEYpkTTZOZNhdgpvoSG
1XzMKjW4qdVhcRGh/AdXJLmFzqJDs7tcBD1LGjCJzeKNYw8muVfSU6lAEccyYTx41u2kVTp4bFmg
xcgkkTRaL/gUDpByK1tH4x5LVS+tFs0f2f+PdtQEpzBJrW8tYjaeHUn2bZoRYUivFOPN3FjQjI0u
OlA9vAzh3GQa9UZYEiQJ25LnTHkP8eHa8ND1RDE+NieMPfQGibsluy9wMETauRluKE0fLcVltkUt
imIvdxo9NBgH65VIEacwJmfCCAZR/1t8fYZ7TBX1A5Ts5Yki8xGAY7G74GVs4lg809jGB8jwOFrI
T4S1epPUke7h+62jkk8QOYicl0Ga4chWIQzSdcECaj0tKWrBOePnjHFmmntFMC2+prXxiS9dna8f
nN2h6JM984Dhp25WcMx6W8Kz1/S4gxXX7m3ODZ4pMLeto9C4u4wkHQQlRwMvsZnVEjaxpESB4aEJ
8jj1SXiOtUzzBxhvbhUjunB9Znu7UnB2LF5aaH9tiQSyKo2LqfCwUzHG+AQUGHI3WGq3U9vkQ7Wg
hZgrWnBTmoiJXB95d6IW1S2hNsajfbOmi472kzaMrGmMo+xQ4WM6wUJ/Ag2e3dIuOWrG7I5HO0aG
MPRM11hvF8VGjiik8uWhizLeolmff3JCgyddFhR3ZlwdEZQugy2lNHHYwfNAidjKDyI3gW9Cyngj
6iGwMIQj3Gw0j+OS6+fQSc2T1CO/ZSNEe9dBrDrYsnvTpe9JYYt4T2lkcxy7qcq1NGN51WpGNyQw
tBvATKGrdZh0LFN41B0Xn2udocJ8lU3oPXB3wd5s9m01j6keDo3ppUHSPGW0sD9KramRMnaBp7Wd
dQ7N8Cgt3h2UV5xJIZCG/LbMhVUndWC7ND2wlvq9E6KiE8GV8yuUmm9naYAfU3XqwcrufViLFyXP
dR58kN02G2lKNKceC8NrUd9u3B7HmHMLIkU/KdFg/gnPMx9QCotToDFxgRZcY0WfXn92gP4JdCcP
wIv2dhfN49JFquHJQQcRGmozVGkMBStp6by+744eRHubiRIUjzGuEcrfmwegM9lZllNR9CRVm3/K
eaKcwXmW3xQw9RqMxjL9/foEdwIuFS+KBKI8AGFM/KAXNZE0k1Gk6/EvGlsUy/pojs9457Q+gnk/
r4+0MzWqBBogXSo+XCSbfZt0KZIv5WJ5FQBrBCt+wICL/ThOcjepzaPm/c5ooK3BWpOVANl6ZmO/
mFeZYoCwoGjpyb1GCUujEmH1muLVKRY5LcLdB0nH5XhEIMgxIPRFucDZpLnIhUW5KcWhP83YkFlc
0O6I/IebY+btTsiLHCQBz1yYdRgwwerQ2SW/5zlzIXWbDTYyJjwYmmJWfyLrZP/E5jN/n4+D/AYn
QP17jvT5uyhKwru4woAQt3doenIej4+8BWRaC4VwVQjsLySwPHOvf23xNbc/jxcOAhtI+Nh8ifW+
cjSJjngRBZ6pZuYtJ7Ny1Tkb766PsrfqnBSd2M9FTs6/HqUthwkWxhx4cTIiBNuWqP7l1qfccto7
PB0OdvBlEKQJxwWDXIKlABkSv+bFntLo9pE5tsKYqh1cFVA5YqElDgBhMZ0jw0L1PCqOEKSXB5RK
EHkDX1no+2+BFbqWtElkLqGvyxmGPUseuUka6mfSjKMGzc78dLJmUhRwcKK+tp5fOTgL0NGWt3EW
TfddaFkn3cT0GIdsGNijXD8spXN0s+zMDw0HhfADLUJAgdeDJlM00WczY0B2BtAWOe/dcLT6j3nX
dQcd48v7BAgArSBeoRRcga6vh3Js9JX6UI38wexiNxt644xbR/5NydFwwolM0TCCDroaJcGufWoM
SOXXt+veoTW4tcGn8DrkbzangtegiUlUEfu4KJW/KnNo3o7j0mfuYBjSDT/GOMu9DghwstXmp9wX
JT7m6E8iQArvtOu4fpxR7z/PIXZGNZCbgyT1OQvdHFuDIgmwWk4uYoSbH1hmmRaEyNDi+TqjZNco
qD7GaiW9TWJDTtx2xCw9nnL13TKq1Rt4F/NTUCSRV8Fq+4Kd1vzWQXUUrAUo1QlhE5xqCuQPVCkq
vqkGnGNEszQ6mrU0Ha2t+Hqbny76YFAjRM1btTans9IB+uRBF/m9XHwsKzm7w1wsEqQpLGMtUEFR
3nZo2VYqOtBpdyNx0UJV6O03Geoz+BXRbr3+uS+iE/EPZiFtQfrp/FU8CV7ECwEbwy980XGJsqK7
sEhbVGuR0nmXImT3ATfL/Pz6ATlCXAr0sUTBZz1g0BWILU+S7lKR12/VqNXuq16dPCsryrtqiNKb
6+NdnF2YbwwDYpeimkkMXo9n1UuvGziOuXosjGwhrwBSAJWwjPbkXR9qZy3JrhkFcgIyBFtaO4mw
lAxGgXvviBXYqaV69KezlNlHJ5dGryid9mDAnbk56PMQd+k8Cir9em4Sz7I2r2od/3LEyaBqZR5C
vfBa9L7/cH1uF3GJETh1FAXRTkGVSsTlF/tE6xI0dxpIF9hCAqtYeFUrc5Ehc2LhDWEjyYa9S/kh
UpG9wM/zCGB+iftlfAuNfp4UbFQg5uvxIymg+msmkD6g9XiG2ocPzoLuoWZ07QdkuDSkBfM2aM+x
Miqf0Iien1Krqm/DNBjd60shhlodYvFTgPNAqqTAQVd7/VMq8A+KFcJ/CVUHQwbkV7yiLdrXH0yS
BraSjdAY3cdNlJPraFADq9RdEP3DGcG9Cku+HjxgNeDhXmpHT8TdWfFmEzxOdtSWijtDEUHks9fR
e61UxJnD4rFHkflg7S6ub7F2PB4EyI0ouE1BlZGeWzZicE2cDf4Qig2YqXZIy6Y0TSQXzLz+bpZt
64DjvHcyBY8HvXUbatjWoiAhC1QwXNbcWOnMr61a5MgzmZV8XvRaSfxOa46KRPsjclYo8lHZ3uLs
GrUeUH8XdnnDIgypIEPM0QizEd91dGYwG3/tptS4C3mUUVGG/bFtb2LIiOdqwXhqr0ooptndHe1G
4yB4X34+RqHHCFLFIQHb8mlQhwgjatXwoZYwfas2duJrjTO/Gas+A7k5S/hzl3JrHAAJLxeT7Asn
UZ2jQPwxN2eB5xCHuucs6DAKb/ugSW51ebR9NHblBwOHr4NpXtTBiOKKTqkG/TBu62crhRfBjs57
7lStA3i60wtft6birnfQicXskLQooHhaGnZ7KnP9iNu2E+cYWiiziE8JVG8TXOZQl0bw1JprqCmq
ox3m0Ngoqn7TWrk3g00+hQpmUQhwjJ6RIx0pmZL2QcZG6CD+XN4tmsyhIOeF/0G6vQm43QDi1UyI
cpIypH5Q16jpKJ2FQNF8lF7vfV72FfV5Ujo0HDZDtXGIiH6AcETYd4ZnVdrkNsos3eIZgJVhi9Xf
9bOyO57B2grOsXihrgN4m2nKCGaU7cTG8kMpZwGx4X3s+aqQZNv54B28t5SARziZBpikC5OZ3hxN
3g3oOKS23J8UOcm8GeVSv1fUo+b8ZRRHcEYEcaruWBZt07kYA19TKxiqscLed8jmPK2wX42w4nyA
XaCSSB5LmVhM+MX5CMc5jIIat8gRmu8pwKn7FOlz4DZB8rs1WMpBbNuLOoCQwFjRKWIRxfd8MdzS
5RFioHyvdkoUzKEKyZWwGbkvrSL0ByV0/ClTjqiDe4NyUaFOJCgjtKfWgyrVTCfY6nQ31mf8pWtV
759UeG6/EzSMJ2kwUcCdUnn6en1v7oUeGMNkFlyT0LbFz3ox1ypajHZC399t4jLzc3RhbxTJcT7x
0q14shSOh8js+L5CDeDgcbJ3KijVktdwSSIptPmo2tQWpYkgr4unVH1u9a4+xfjM3zhhhwc8/hHe
9Zk+s+vXeRQwHB3uAY0U7i57k70WmSGnphxyDFtnjE5qWJhQJcPe/sPhIkFfOAZuBawpMHPP1EJD
Ps15XLyRp6H8qvCim046Qmr6SZsKJfTLqbJ4P8XIxJ6mvhyGkxNlI5LGYPK+tLGp/Ikxethhea7m
7S1Af3yT5LqoBndW6qU7Id6bfrBjBcstegAgN4xk6QtsMIbqtagG8hCoQcDZCAekW5vt3JXRUg4L
n7ieoAdFqWmeNCfrfGzGYYnWPQL6jlm7SOghy9UVR3Ch5/C2WXfQfFRsUOnhTG1Pr6O1TmXgFovg
ixx/mzWU0k+52cg/xwxJV7dHC/Bjp4BFRVc/LZoTmv/qJ8yqsCldulj/intjSKs8amqkH7s+eGfE
fY0/OuVtAMlNVi8o+qGIH+ZGPZxC+i/wj6KcusH1DbQTVukPg3d61jbgVbA+KigXYv2ASKJrSfrk
Kc6cfRwnfIF4gc/+64eCtMOdwfkA6L0JBlrWV5WS6jgD1MAu+X70a5R24cbIuoMi7U7cEfyg/xlq
cxkWemUpOlL/rmH0OCupVfZ1Ea+iEw/AKDt1RT3d4rC9HCzm7rCGqDvxWFbJ7daLqeshaioxM8zo
wmWnpjIaLOMxJMH1oeqrr44TS36gN/bBuDsfkRaqqqDkAiWLZGM9LgYnxRTxe1y50XI8SeP6VHV2
/Rio8s/r31Acq82256aiAEBOJ1CNm3BT1WUxWUWKQsI4Zr+yarLOjl43OIDGWf2A46x0EFB37uLV
gJs0Y0IErgh7kuWozeSPA3o43xHQNg/C6O4CohFFJYWsEePA9QLqSCOPmVqh7qGENTDu2vnQl2px
H5fBEVtqbyhs+uhywUSAebHZmsk0xRxp6hu9EnZvMT4ffT1uoU1lxR/Xv9XObiSvoCNCL4934hZ4
OuS4K6lRwGtmbkBAIWdxlmzUp1FEDG/SpFY+zFNufLs+6N73AtsmNgfdLR7B65WMMcmwyoHvlc05
+zEebHTgQc1fH2VvEXlfk1BQ6OWbbb4XNdPexH1BaDo06rewKX5VGJp8MOv0YL/vDcRUSFLQn6Ks
tflamjUAUB0mzS2jIX4qjZrrRA3DyluWQDroceyOBdFJPNIA8G6LepUQjcgcONBO79QeGnXzicJG
djdlgeZdX7+9r0QyjbKLBv2bxs36K0WzMiL+THxU2mTCaB5ZVKsLXo10pIAnuLswrlkl9vx6FE0d
SztJZiaUdF/nqa99ShULplHkng0O8gebYndSoiBK3i6enZtJmZIz6xXeZW5MffSxwCovcgNshGTv
+uLtnSuI/P8zjviOL7JLcevAXGccbYSihUZndVL1ugcG5CzntJrte6Tt+9+uD7oXeOH/AWMBNoxQ
w2ZQWC3I4GJU5motfNNTELTxlyGeu3MdWdZT1tnlUQ9jbzl5n1DtQcyaFF78ohfTxDywTXqZrR8l
ueFlRoEheiirB8+6/VHYJYLeghTs5uqa8Z4YVbOlxJMP3b1TJ+D11XRyr6/e3icT5DKZwhmFq4uG
F44sedypmgukKX5EfQaZ4ixuvGLGDUUK7IfRCf68PuTlxCi1qFR3QEOaSAqJWvBq+Tq1wjiGXICn
gucYlflBGTT70/VRLl86oqCDQCrsTFFj2QTCNh/UKIJqC5XEym6iytSxLmub93h1VW4I6PVEH9ME
BJkcqRNfLikjE4QoKBOtYI2t54dONr31hvkVuTU8aZIWfwHV3D+UXY1+UZi1Z2kx7IPG3mWIpJIk
So8CUQsTSyz6i0WlvNlmEacP/tWIpaNk4LuXqsptjhPp7fWV3R8KUCcUoeei2XooYy4V2lxAJaKw
xxbKqms3cQbVX6b8SMXh8mzjpIUqBfQ8HJw5BeuhOqwZGnPhbKdDX7sCmOeZURoh9hqnn9M+lw4K
uXtbU4QRwYUkAdnio2NcQuQx5O3C6yp06V+Ot3Jk6wffam+DgMigIvVcsdnWvpIGITxoh2BNnDZ+
w9t3vEF/OHHlZcShOq5tD87ckUHrztToGSEoguw+O3OLCQZI6XRQsdkgUjg+ZGoW+c5AdHn13uDJ
adOupwtJ32+T5Oi1ZeZdxih9PgO1tYroFOtm+xaxr/TVLxkSHFE74d+ljLrtvI1UoAYz54CrCeam
dGgwIYwwE3CWqnQVvejdyQiP6Mg7e9+kUS+6VGyRi3afihHxPEKCxsMrG36jkVV8AQORe3HWZt71
pRRhYv2gEPxYcBb0pehmbjG8CNPTnl1mNMDseXynJyPufB040EznFZ3V1ehCeM/vpzDKP9iReiTW
eDlTKBEkDDKdGdwxjE2KkmGBKDuzBTgfJ8fvthnINXZNfe4v5RweOdbvDiZKFnxME7r15i2Tj8sk
9wvuOnaNZlcdz/pjs8zmDc9T5eb6sl5yIJCf0dFzhzJPzRRxhnVMKSRLxf5yzr1oxK8jxi4NrzE1
8x0sJh7CbkofjQn9oykyIAJL06M+2M2767/h8iwyLj0qcTMhHLOFGIChkUxtQQgHDd7pTo6Vyg/j
JTr/g1HE/UqWSc6ni0V/cSXwDE+RErVzb1T77jYmtQVDoekHJ/4yRIvkBAKNqO0xK3U9itY1k5QW
1NC0lhq3Fi/DndoN4X1sjnN+wvezPfiAe4tH/KIQDUvoEvsd6i0CyQAHvKXWmg+dkppPQ2W3B5fc
3rQs0B8gVVSha7lZvDzhfVEuUQFaLtVvownKf7aUWIjJU37qlPBovMs7gRV8Md7mpptLOslwUwrP
mqWnDDTUF0qw821slBiBLvb3zomcgwLCxRThEtPwEvA5inWA9tZfTg6KvspDVF4ntdFPQ9I77qhb
za0ucOdKXB6B9i8OOeNBCKD8ZKMWyjN/PR7G7EvbJQM7RYqw3Ggquj0aQAZ+ZXcQOzcWAAjPiLEw
JH/eJJCmN9nfRHgsEfDNvbYZZsfVxyn8yl6a3lpLPyBbhyMbnTY8OeYcR5W6crQfcpyo+alJ5eSx
WyL184LxymM2J0jhpllOAWkaABfrRf4DqQ9+f56XX3jJt7eK2czvKWAPyLVpNa7BZXPQoNxdOWIW
XRduV1qk65UrKuSdJ46TF+eT+TjKVu8bAy8cu22PqkoX+1AsHMMAwhDqolv0QT9Z2jTy3sZteP5u
jHbxYwzy+aZIugjMfN0mg6tn8ZHq3d6oAgsG/5H/XTD/8ECdS1ObcFeTlNl3lqmC/WBIpwCdnHPe
STIgffXICmtvVamQwDyGHwzUbxO5Fjycg9qUMl5wiJA1iTp7LcKbFAiLIxj37lB0eUCVoSPIm279
Acelna0QWIDXgf3Cucmo3TQeAy+i7v3aeMwHRE0PYXeAAaLatB4qsv+Ls/PaldxmtvATCVAOt2p1
9w6Tg8f2jTBOEpUTlZ7+fJyL/0xrCy3sAWzDgOGppkgWK6xaK5nsyUcMcphK/+rRSotG5AzPGtp+
Fyso49/uvzIv31NlENCizQACPBBbzIU2q14egJXImJOsCw27DpSyZfEkO61+gwRz/6zN6DkbWV7/
Qx3UPHt6Vh+8qDsHCCsAPphco+2wJWwJSnCCdYUSUD8KL+qEhWzPbDehM4nlXRAHLdzodnVgdGdX
cZ3Eg9TTefi2mJa+HBhXRAw5gr9QnOMsnr6sBtqg7Qw84v5X3jVFUQrEJtMdxGW3u9pWDCovE6aS
Tk+ufV8kl9E35bve6YrXOxtwOopRVA07vejMi9IabavSMDW2QVjHq3/R2nY+1VV3VOJ4EeIS/Sgi
O0C9SnxrO8aVlJkCJ8U5xC9lEOlJ7lwbOMpPzhgEf7tOO9N+hTa1UzAFqKSOUqK9jwosWxF0kUZQ
jNh8VCIipFuTIkIGsAhHqcHa2qACbDSxPCjm7Ly1AEpBO6jWAE5g48FXL0sRA5VFtFqjzvxY13wu
4hUh7LirHgx0OK/3z8vefaBaSvTngmeh3HK7NEtSGHHzuYjyxGyeSs+BA6Yxqws8P7TPDCSNszRr
D1yPWsRNxqK28yejm0dXLOU6djBoRnNswboly2L5zCS3e62r3EOvxUovQe4hmjbbZv7H/QXv2qaE
BeCCtx+A5O2CfWNeBiSaSFfmwXpeK30IiQydk95b6amr5HeE0ownObtHcL29Q0S5WFHhwtYKyOTW
cLBUla8JUUT6sKLyRt77ldHb5IS7OgKA7poiWvvxTAKD32RJVLOKqtGrgoEC4+Naot5bj950WqUe
H1Qo9iwhQcrgCMNH8D5sFsVHm21m9fIIRB0y3v2qnacZOGY2e93l9RtHLsbgO8EeOMTNzaioBWau
jruBH7R6XMqsa8OgKD+1baddrYaZZR5J7ZSa3fz1vuW9l4v6I00WzHtKAvR261xBJu9NDp5u1YzI
DDLr0nZ6/+ij1HeS3bykoSf8byNijF2IKB1SUtTVDkLVvZtKq5z5KtwCr/Zm/UssclUzyaPBzoJH
aaYw9NlVemqL6rvhw5NN/+aIxu1FCsVFVfASWkTE/az8duGNMEvkdBdsCoY/Z7uXHyH88Q+KaXtX
kpEUOItUHYOJz1srA/P2c9ojg9XBKfO+stlPf5njC6/ln17sNOupHbzm3eLCYXHwUfceFmb0mOii
i8MbtlngVI3wF3VlEdmj2TUnexDTee7z5MFx8u5bNjT+dz9Auzns/HI5IRWoawe/YM/hkz3C7K44
PYhKNouXeZvCPIoGGI/cifQZaEgqs2jSqd5klX008r93Y9ULSvQOiJpq/q09Ubg0TTXsOZlTnPwl
WCOjdbNLGnTFwY3dWxrDPyT9VIe4thtTWYfOn6gtwp5AmGFQ+y6D/HH/ULjVcp761T44Ry+Xhn9V
1J20yqgsbnv4rt0ZK8qOeTTO06ek6+XToBNoFrHbfrjvEfYsAcBQi4IjiTrw7UcsFLMXEo15VGaN
vE46lx14/Hgpu9E+OB8vKQMUzoO/aEGrZ3rr94K+sikEl0Ssmpj/MPt8RDRUChinun5aPy908v6Z
5mI+9YEUF+E6Em6xyg1NWheXcprqA2/40g/xYxQ7Ki6R2cstNV2ha549rDl+WBPFl7pypvxUOL39
4E6Uq8K4bPqviUQr9SBo2LVLhQWaYR98wba3K00a/cOY5RHsp3/PmibOwA28N9KhDE62vUSldKzP
r99n5jaoEijSvxcQewR5LaUbnkf2ZBRMCk454oST/nax0NH4BVO8ahDk4QXIk26P1DrJhD+Ube6A
NF4cX6zcmNZFwKQ70p16eS8RdsbfqRdbQfo3LqeHeNSRNqYm26zDMWfSfaBcHaEurD+ANjMfX780
9WoBrQELCl7zdmmdcKVZFS23pXLeo/ten3jLq4s/pOuBpb2VkShwOhRC88V7tVTC8plSyylKCEVI
xLDC2pZJOAvRf0bEvDqA0KlffhvIKlwIUTNjGGSV202zzSXRvNpDXtFo28voaf371u/Mj6//fkBd
FNW/mmTfduUNs6bGXzZZBJXpGFL5cM9OTptL4nPO903tLehnU8rx/VQKroQ9VOmAKb/Ojff5EGdX
2LvHX7jK5FE0HwHxM6++icFnnkIjQfQGprB8fg6qwX8bd1CJOuMc/+VVDDg3w2EzfudsKHkRxb2C
3+I63y4t6atS57kXER20f+KY0k25ouZNQwbNrvhQenbnS/4g2AZRStIPucytuRgqKgQHkeBFB6e/
9Kk7f2Au6nV6Z6p8ST6hCmFE+zQrtgewC8zSRv1cRLJsxi7Usrg+tbAJ/zmn2vwOdOlRR2Ln5WMY
gboCkSg3bVsLg3rPx6KlzuLcnRj7ck5umnrhkh2SjuyZ4sGjsEA9k9dv46aaucuTfGDDirjsIgQf
+stS8diAGTnqYe09sqqOyRwVsQrR7iZjstKcWW+cblRMsR4iW2L8bcSooYexUNwqhVKJQZkgSudA
vyZTaZ7gPymulayq01S68vv9a7i3dAVF0DmmpFbb1pPNpPnkaJ2AkV0T7421iN/i9GAo0pMj4OPO
s+rRHqVTSZtSESDentMe0Su3XBvBWCp4S8trOwA4Eqh1KroRgiIjPtd5sD68doG8PoACwBjBOwCn
2a3V1KSN5+s5k1adCM7mLDtkq3EITiaygxT15b23GCIGE8bkO13grcADOH6v0XMhonKeilD07XgG
pYZOS81Mf2A0R1w5Ly8+kD1VWaXYxyK3eRozwUDDBtj017VLv1HrLc/MCmrXV39AJXqlNG44r/i0
2w8o8xlxYW5eNA+TFZVt1sKU1SOvg/BLeN/U3oKYWiUxg7HqJVX7VEE3VxlaEhGxayDdmEmeKPNH
962o23z7lGKBqjBD55xCTvPtgiAbpS04pnNUQUj1Ue+C7OI6sE515IbXnP8t9BKt+ti3yxEiZueA
8IhTXSQaUi2nTZrCjLk3ByjGRrzAyLgMgbz0Vr/8W60ZUhFVvhyc/V17lE1/jFdwBTaRHoJLce8M
2Iu7cgE2VRenUpfJY2C2y9UtmN492MCXV5zkgUiP/quhOGK22UozwC5UEiGjPh9fGwZ1YTddzVMs
IJunWWU/WUJmB0HLnlEmU/FhZPZQjG0iiTG3iMzneY6Yka/OZi69s9ejb2W4Unvjmkn9UaBpdhBY
vPSbChD8/0bVp/8pfNHNDowEAAg6oW58qtvVf6YJNZ26oUg+3T+vu+sjTIfZn5vxYhB5yItuGhvO
K6K4y1+GMaGZ4Qutughz0aK+5ChVtffqkTHyQKYPufLUouF13WylDaVQPafFHOUOQyp03ZZohoOc
EaQsoL7n+K93M9gjREM8QCXym11s5BogmFXNUeYt7YlQZzjbcFCeJi/zLvc/6I4DILX7QQNI34u3
6Hbv4ljrx1o2c9TTu3leYVY4d7HFoFGWZYbxABOOdo0NvXpbW1N8YHvHxdHeU90wyjAURTbnBkb1
TLbBOvHeTZ/7IVjez62dfbm/wJ3DiX4y88awMxFrbMshRE1GhXbrFMnUUgSLUlx53psoF0t7kJfs
HE4m/OhZKscG4cAmnAlEni91gPf0K7rzXT6uVCT16ql06PcVTdYjnT4WB0Z31ge9ASU85UcNHtzb
DVx0baU0I6bIDeYgTKtCjyBY7x8yb+rD+59S7cftY8H8NsPhjKVTfoFT4daU6/SxEUyM+HMixZ8a
ILiTzYDUJ6p4ZZRR+D+oLO3aA6kJEgfwEdWPW3sLiItm6oiH7MXxn8piFm/TImkYMp6T8q82kOWB
wZcHkgXSm1UsbSTN245T76ftNBvrGBkdyihJOw7Pgnm8g5doxwq8cwpgpAiBIMO4XVaarrlltpqM
OLDMMwODeEKcqDpwyjsfj6IN84tAcTiV24LROlq9NHhVozG1JouIehqv8ZTk37ROiufV6OKDKsDO
stR8lGKHoD7FO3u7rNqZakFTV0ZBbevXxhu1c3o8Wf/yjhG20oiAHkfZ2aKTV9/M28BdZTQ4vfiQ
dEP8pHWLwDNPBuVk6X2AxKQ72LG9bwnrBGEKVE4qtbxdmhCaJF5xJJim0v8L5t/ilDAP85AucG1n
43xEcvPyTpOBUXdUFJ3MBGxhmn3QMuzVlCMiUOV8NlPRPnU2B4bq7RHp486u0V8B2US9jUnMLepn
kVmw9kPFka/G9qnNLOOap6Qk9z3HzoK4xcDBuMTUELcP2upkWucbLGiOi+KDmXXDObNrlAXTI2rV
l5bAi4CxZooemIy99Rk0q1JvyGpiEV/v3tu97nwJynI1QzG1QXqwrJfDlGqI58cuQZWMC968npBt
jQLFvDmSIq1HCMArBctfhe+FkFmQXq10WR5kUi7j1SGmgednEQ78UVWmk8I2ulOEMYrEfw+r5vSn
PBjqr9O0LH9rfi++LKk9/k3cGgDUa+FBe1goMVthMZnWGt3foJfXiuE/CgzwYyiijC1KZGSYIbcS
MUQioV4TpnNZf81pGyVhCUVJCLM6k1fBdHCvXvIdUKCkOsQgAfSsHPnN4xXgcfsybYZoZKrr2xyv
GrzHo7Ma50bKZbgKObkXW2nrXrqJiXN3ia3/NK9r3HDNUzs4cGEv7znE2+SOCsIBsfpWp3tOQf9P
dBhgHO/Fc0+mfF6SojhZYz4858JLDt6bPXv0pEGN0BrnzKrL+VPgbCPxnhvZQPBVOuaphBn3HLRM
3qZgJ0OJatbBm/DyslPmRoecrAQH8+JB7UfaKgWDkJHwRAvWoeMGVvlRtLxnRblKOrb03HHVt6tC
/BOINmDMaKyy4Fojf3uhJdUdnNiXF11RESlKQx5s4pFNcDCunVEnSMtGiemLM3W37qMdt3mocwdf
jQ5RpohRYWymEbzFEGQLQPYiaAn/0RRDbbqc/iw9hFgJyecHN66T3+5fxr2lwU0B5RJsl4ob/fYD
NnppMb5EXNzYs3/qoCXPQrOqYSqz3OLv19tSgQjHj+I9JZtbW73WSA4MBFVLb6fPvH7xmeJT/nbU
lupIVWrHyXAgiFWVVhOBwmZd3TxXeIKE5E2X+oM2B14Ym2kdNoCQHtvFmU8mafr5/gJ3YARQmBAc
w0bNwwCy/HaFsdHOwaArHz23ErSiSD+X+SRPacX98hdHPiwwhD2aqMOd+lZfL/0yGr/f/xHKxm3k
rJB31G/BbEHRuoUyzEESrGvBjspWwtk3KeoRnoLJ/+u+nb2TQ6AMVZeaSIMh73atfuF5UkzYgXkz
i0paimHR+A26sc188F33fBdEQ9jhmSVN3Ziil7BM2hLDbMY9DDOo5C5NBo9B5nfPbj6Nf9xfmTqH
my9IVAlPjAr8LKCEtytb51ygGavy1Mox0AsFrClF0LThuK7GwzLASJimMghHaz3iWds5tioGIwPB
A7DiTfQHUMMwyy4npEjWHAVxq4AvQgAbsMxB+51uYRXOXjNf7y94ZytvrG6+r1Uky7pO1BwsyH8e
cr9Yno0kmU9NII8IXfYXqCrRijuUY3P7bVm01uoL/m3WE3GZbXcB1VJT3pA8x0inT89+bhyJXag/
dLuhCpIKrJjuurOFTHpxPUPJYUD9l+swRSdd8i6e1tdDs3ldaUqq4IpkYctNWsyTDpOs4MULkt+H
IvM+FasXXzpLmkdjpz/S3+2KKPVR9yaWQgtRfeafXnPIC+J1qAHLuL1fvnfSQj6OSWyDIhb1O2Oe
tX+GpRsis/f6J4ih60/WlA/rCeeQfxLjmn40Y/efJLXjE+FG/x8NV0qwhbNEgZ/Io5bj3p4zSkee
Rvcbia9NOTROJqgJG55PM10VtRTs4EUHwjIzRfwgSzs403Kyvtw/0y+NUmLGD+p4Yzof24M2uYMz
5J4Hd5XeiCVs/bz5qFd6O4UU7MUHY11841Ey7pMcvOAvLxPlGJ3sjZIoOhBbFMM4WkBGFoq/w+K6
l3Vog2ey+yJcxzh+tV/ElJrhg9KZLtKWrtod9NidZxxVtmgVc7ve2ERaN7nvHa1u+zDvLfd6/6vu
Lk7liYBDAMdsSch1re0gbJE8q4MzRUIE7qVERCMUZmccBOwvvTCLo68KcQ+Qcs7N5ojH0szsilNT
Dp59Gcw1/zfXKv89Mr39uRkZ9HMGhkB1PT+C6L98brCMe6I5R/GE2smtZSux2tYNuMhLs86nIJ/j
N3XJ85bGE8wGVd50n+9/1V2DKCzRuqbiBWT11iCha7sEQsXKvtc+e4zwhUWd1aeym81LKgAH37en
HrBb7+HDGkoHC1kWlcFuPm1iG9KOG5xwiQb6k+is6Skw4N9ZkHuKoGcqPteAOa712KyhvXbfX23d
9lQ93eIHAIPeJLKJWbSSniD5n2vTV04ERdvQKn0cV9ANp5z5jgsjZtXbTMjhbJjtEWpt5xDf/IDt
Izu1mlFO3hANLU082iNgSIZyfNM789Gg08uXh0iC1hW/F0Ar3efbnZ2N3AtQFJIRWtd9BAcktKb+
cDRmvrcgvB0XkkoirLDbAztNjtuMrYxal5Z9vOBollgiA4/2z+n+5u0cVdX5pDVBjKKo1m8XJPiP
jWFLGek5EqmxYedhNUFO2Cylfkq1Qw6pvaUxSki0wMoI9Dax2Fh1c+M0uoycPKkefA1Hmg71+rYB
qXmwtJd81BRYyDog5KAPiCzV9lxYqgvamRLMH+PKp3R26/wU2+1ahfS0gjVE/Ne5ILO8VNfF1JER
TyHcee/L1ClptUm4hYBLGPJMibn+nC+x+8a08zY/cIy7n0SpNkK6Z1EeV//9p7eflhuFoGKQkSmG
7kGOUFLNXfpFJEXw+f5m79RMiAvR6IJPADggVepbU/PoJ0Fr8EX0uukvXV8jSqdRzW26rDm3Xfo5
Y1Tqil7OzLXV/ZMPU+4T01rdwdbsnDp+B6EDpTYSgO2z0y5M4MqCU1DLIkhwGasTFiaHjazWYlQx
8V6d3PDEuXxgon9C1W1DNTXF2JRZMkVzKuSj54+UKseRepsTawdr23HGzAwAPcdTkDFuOx16WYPH
W6YxqlwLCQLGwx7XrMwiNEaGiKlCwTiBPj60a7pGVimOQJc7p4kSN4U4bKssbnPopcsUrah9Gi0i
0Z/8wvqrRHXnt7E7vF87vpD0DfwjF4wi8BaJ3ULJUukihrW5aqyzHPLmyxq34oALYHc9YMypLyOc
RDP49sg6bWGn5KJj1M3l+pSt03ROC2FQL9Wag53biVAo08B+wagL+O5t+NV6QVXSfBkjx03Lr3Lt
q6ciDqxPhpmb4digSVUJYw7LwX59QQp8N1UUSlIGKLtg4wI8jRMF2HyMyqI1IqZtCHPbOjsv6WAd
xAq7PoDxD8UKA5IHp3/7QSEzlv3g0PTrhqC96EaZXMsqq89znn4eaif/MDrm8AZfVEaju+ahDPz6
KsmFDr72ng8goma2nDFlYJIbX2RI32/9upiieoERLyzWnlaTbhTzt7SywUqnC3xh9/3fTg4BEJrR
YQYoaetam7thL6ZbrBn93KAdBM3+0UKRyvWe/QV9nRnpsZMWww913+jeNVEbSw8celUS5dvvvTBF
KE0HOpWOrCks3Fn7ZC119uG+lb1rQlCtDhBRGEPkt1a8zBKO3SF/Zw2Jc47jsQ7XJW/fzWZ9NFy+
+xU5NzwjFIrANNyaCpIlk0h6jRGqxpAmGjHTtUKO9RkSyH+HuRy/Frp9lPLvrY/3ChAFJ8bn7bo1
apeGI926niJNm2YOpezrSJeu+U4WzpHYwt4CqXHrnE7VYNi27Ipujc0pXXA5xpj6j64zCPGphTHa
+WrN6pVKathxHXMqjppCe3cC4CllAFwar8cmvJzWxbYHOBaiRoeQPiF+j5qxlxcpjOkMnPCInOPI
3iZ0j414tpoMe6IZskhvx/RctF190ZfAvySjdcQitreLDLIAIuQfajtvd3HREK2XSz1GGvC1b2jt
oYotY1ueUQIXBw2SI1ubY2rNTP7nJggA0CfmeVqc4KlaqH/VS3oEz981RZmYrjKcVHQPb5eVDFYL
KyS9f6spna+DRH8lHUv9PGvu68f3aO4C1qDjptLpbTUiHwNtqk3OZq11wRU2O/9qdgAAAq7H5b5L
2XNc0OCgjEgMTdazORw8QH7lmOMYMUNlG+eK7zmqAYQjr7x3CEkEOO2wMoG73riuNBcU2W2foNR2
xUdbK1waCk721Hh20sMfvB7d773tUqqtjEGStjLrdLtdPsLwcNUkYGWJ0C66K+1LWyHEFs/SfH1s
Tw6n6FPAUrycEaGpm1TmGhPo6kt1zlEL/cLBkJQDnOzA1N52AcylO0JRlKRx8xm72DcRABZjFMRj
/1iR1n3WtEN1gt1vB4zc5Rml4bvFKSlKdwLLFA+VTMtD5pYoX7mj5LWZzaN+/J4fBmD2P1ubfRqs
2vIzD+wCRAPFlSkm/9nTZv/7UDDTqempF2VMlf3CqadVB8ECyHKqnCpI/CkbK7JmaGWGi6KqUf9b
Gh3DW8ngxwdRwe6h/zGBq2aaQdrcmhnthNudcjC8pgZ4aBSJ/eQnNpe4RwE+4lU6Ykfa3TnmsBRW
Q2GQN29LB8SrTpaGxGDs7Ti0Gid9WoZOI98zcPXhfeexaw1AAKSUcBQhxH27PntMpIPYJ6iNenTf
ukHyKNtZCfbIf15viO9nqiwSXrftsY+NzDM0RuwiN9GpAPmL94AMyNd0rLUDWPpeekD+QRpJpg6P
/SYEcde2cyvBB2zQtPqmzRALeLWZK9prcR6HQQ+rWStO61x8u79EY++wqDAZqUZE27l5tx8zcQMt
LycyLUi012d3QuW7dpb6mskRknepOdeitOcPbTOK36FPip87MxPrCaru/FyndX91s8T6U49l6b4p
3LT6V1rj8t/9H7m34UoVWkUt9Cu3Bxry8SYzAt7AQJ+cz1k6Aa4ttOSfYMyOFEv2Pgd9GUAW4CVV
F+L2czgVc6mtx8NUxQGktPiIi9svUPubQB+Q7zqaqd5bmkK2EO0CTABxemtvqAzBczLzvOcLZGKV
m32zFQF6Pfi/kggyUEjbTOWfsFzemuLmprQnWZrbZsgwoPzUfYNKe3RPokFC5PT6PVPPhQ8bENNd
2xQsqZn06BZjjNrGNp/gIBgeesf5Q8UyB5b2tgwMnEq9wKyANr1dl6vpmlvk8QAMLemBXaBfDe6w
ARERwEPXJYnxallnQhcKm1QOQGuRNGzc3Wi3g2+JTEJeZmuPSWFCAl2N6colHeKD5Gvv6YV5DpID
igcqPbldHQm9Vy82turRHj/luTtoESnh6B18xR07qsvK5BgTjLSkNm+TZ/ZLVUJQGzmTlT465dKe
i7gt/7h/KnatgAMAhUOu9aK7ykBPOaI6LCNNJvF6LhM//uICtW5eH7DQCPp/O5uzThUHYGLBakBm
zeHizw3IrVQctO9eikXQ9YcF7ccZp4m7zTkcOxCjgQps1JhWujy5RT0bYd0UuKWxLfLf9UHU36el
7uSDVRcGCYlMGba3AZV8R8zKtM764vSPhp5oKRw9npmHnemPQ8iI1vCnXwbJhySR7btBVIUZyQqS
LXxSUSXvxi6vlBdcrDEc48paT5Ip2pxKQ2Y/+j3ZxLmr8/VLtxRdfPBxdy6cGvaDI4achMLZpsoz
uRPAMRsZ38T3IQ0oxfLZcuvxwa6zCnb+5Wi6ae/QEBGynT/A5Ns+Qh5XdtDABhH1Thx8XKzOfgR3
YR2F7rvLYpiCmRHidnb29qYxfyymtOChjxvbv+DRsi/Ea3qk+f74nAiRRvfvwo7rV9MUNJ6pPpLc
bVz/SkdxtQY+Y6nBWdZlVftgtSNKpdVsH+zY3hdU/JU0fGBCIAS9XZosKKmgfT1wTnOH6leZf7Po
Bx8EMXtWVP1f8XGqKb7NB2w0czS1pKJZ1+ra7yBKpyycKI0ffLcd5BSb5NDiwQcTRG8fMicYcrs3
/QG2aSH1yPXn5AO6VBaksRKlmndt1yfT26mrhs+otS9/Za6rGWfbyBE2ub+FeysmZKOcg6oRoweb
m2DMXb3GKS272M6WcE0M86GXpn5Qbdg7mNC/AdBSoxSMxN3uXjvpsx6vyKH7VMH+SJyyfpjntsKv
DcUc+rk8cNLK1W9avhD4cK+JSNW/bPYxn5O86C2tj4CyUxVrR2tJrwOJKABcYVXziTaXyD8FmeYX
Iax/81/3v+rexaCAioOhn8IzsQlJl77oegNx28gTk5ajp6N5T5aXO++YRl8OdnDXFm+eB3qfZHrL
aZM6mm9r2gjSt8D5ap7mQaUMhX/jms3Bud3dRqJKNbRPGW5LtFCgcm3nkzNE9WAPj7mddwzeuSua
uo18dBTn8S98RsC7sL+BFqDHcXtsOsrBhLP4F7sf4+e01ixEcwLjyUqNo+7G3tJoKis5dKpHQGhu
TY3wEw0jbAGMDffOVY5LdkobT1y8Ph5+07B/EKzsNRqY4qVIoGoFzPJujug4ehPMpkw+lHR3TuUo
/SAc5vm5mas1Caeyn79Wq7383ZS2bKBsT9wrKIfko2vlVfUL3/nn37K5nkS0vZ1QhY9Gvg00+Exs
QhTsQIOSJtfXbyn+DojLD76ELfgjTa2xdUeGZ2Bqk2iAVQaYzay/tN1sn++b2nNtcACr+6cEv7aP
vKFPGeRo5L7pouWn3DSnNxRe9d/vW9nro4OTViQMlFMUFGpzcny762dtxoN2tecimVakl7nQ6wi4
PzPGrj+9caysfpNWoPH61llws7Gch0uXS48RBgotV6De9ZcqdpzHgXz5IP7+Qc2w9YaAYwEIQ/bJ
Gd880yakiRXsYpJJsm74t14z762tL8t8rbjH16bpEUMuc68fr6aZd1+A4we/p7aVXxDdzb6LxjJK
aHFn3zrYoD3PRc+SzNFgf8gfb79c1cAQZFDyBnnaeeLUTrH/ACTT+bNnsPYXjriiBCA34KUDFnlr
q8skTA/zQnKQZPJz4i3/ImkVPLZC2B/vH4idVTHJBEwY7gFm3rYXu061tKd5ArEqHs0m2J2sHtEz
QjaGA+C/P1jYzlMHKTST3DgS2rLbMVMbKtdp9BkzymLfDl0Jb3plT144tU31FhiveRG5/oc5T/1B
6rC7TsXeRp2dl30Lw/H6mtHQgskjypATIBKnPLewVl710T9iV9iLl6iyK0w0CRHc5ZvdqxhKWiyj
5SpXlnhoF4m6lNfIMMhQLtYG3zsZcT99TDSciDYJFAWs5dUqTVimRclAL7xuZAdbhx0DbkoHWltS
Bgb0Yu532mzVuYfc4le2lGQMPIbSmdiq6taxpNY+U0qr0OEbQwa7/KdgQgZFT7s8hGHWfAyQh74M
tV4ePEvqym1cBSHT/0xvwas+Axm0/6GHb8y++33W6TS76IZ8hr+geppmEXzss/II4rPjqAk86Thz
WUhdtnezj4NUK0swIWM/TiEMGuZzzPTSQQax88KrSQX6UFQHlA7LrQewalm3rUKeyCnTviVpVmen
1h68d+u00IySTIoe7OPuutg/pcLIyrbhi66LXsa9zse002UNy6DT69BMA/vf13scBpX/Z2cTuzAC
mLaAETgvTtNcprmMz3Nt+ier8cUBq9fukkygOwiTkPRtg83CSNZEdyRdL1gOowxJhBMz1Eclxb1T
CJ8qbDEcRQRDNhUj14KNssnUVtnE8IkZq7jWns9y6dooJWN5KBf3aLhqz58R0lKGYy4amoeNUd+t
Yd+UP0q0dfWkLxBUDw56YogipAe3bPcoqlIAOGbIKLd5s7GChRgGmlFuDbd5hSSyEa4+To0BuiJK
qr7//AsnRFEOWQyVgNo3b8/+5MMLncyEQlZrlTDFjvYpK+fhk4UY5uOvmCLsIhkBUrwdsTKW1dcW
1Wgz+jxnjnepo9bP/LNXW0eD2Hs7hgoVzOn8Te1ZPY0/NaPsDmZ4Q1POqq3b32S7Jn8i0eG8mSoj
/nJ/VXvnXkXpauYbwpHtK0t+PnhyUu0hPfO/MBJd/KbBRXBwLnYXRGGLlBWyN5Ly2wUNusa8yMAz
R1lOu6DW0YZT3jUPU6UfvTF7R5AREVDJcDfAx7g5EQmqI7Ph83o3hUwucKdrD0WX5V9WS3YXaLfi
A8exd6Xp/bMoxUnDZ7xdWsdoeYL6ADFotjTnwMvFuzSZ51DSswoRl5Wh5q7xX/d3be97sl+UN4EW
EaZsAl8305pmRvMkSsrc/8LY/oTKt2ye4wmG9Pum9sKwn0xtkw3yYqCvDXVU3U/L+SJSob0rak9r
QndKg5M3OOVbZDLBPOLugui+8b3N5N2EmpSQgRr45tysTSbsRqOIo3SA3pJJvi+cTo90c1nfCjM9
ElPfuwwgtZgaUKUc8Oq3e2kieQjL6wTM29aZ+LEd1NJ7/YimaXfzyNrUgBiechvztcg1tWVOzcgR
a3JG1qw6T2nTUnqO+4N7t3c4OZSKb446AyCx2wWlMcRMyGCSlK5yAX2zLGcUqatw6BzzYuUWUh0p
fNP3N233KwJJo/8BoAk47K3R3CzNLOmpAQLKy6/NgLYEcx5HLbM9K/hhzj71RvAcm6MRw+phuaIA
Pj2XDQABRGOWIS7P99eyt1eEqhCRACknDVYH9CdPPK8M1jojpz+DePObyKjsMamzJKGXu0eorN0V
KREx1S6jd745fRSjvUK6FCu8xncumVOXjMv4R1Nce1eKgBT3aDGbTBRyuyKlz56lUmfqRxsG6NNt
FQ045bUp8/LR8+okuv8F9+pBhAKUIBUCAZubx4wmnQ6kgllIRJBBX4o1uBaacN/Y2pqepxhZcmtt
nEu7Zlo45G51It2Lr6u5vFoVXvHCMI1JlQ/eNxpDtytf9CBxvXKhTYOe2RvLLrJTCYgFOTO0JRJR
ab8XeeIcBOd7BwimMqURgmgxcP9bo/rSxHHpjlNkF7X2dtQlowitLz75Gcj/+1967/zQ9FSoCLgR
Xsqji3jxg4mJtXTugksS9PnXCU3U630rewuCXop4C0pAQsrNggyqQJYxM+TUxKYWVkaWRIvmE8dq
wS9MqTF0w5Qax0fRmmwcSd3hFlHsZi7OHeIwc+I6bI14/FIs03LQH9lxlHQKaImDyoGgc1tX7/Oe
+legSMJSx71YWV+FS9FMF/jPOqYVPP9Ex/WIgHDnaVVCnSQ48PErwYHbszHGUhS+MXAgLS3708x8
66HuRnmy+i7/j17ayuCn+BjE0no9uJ6WHUBCGtdk/tsmeQOyYYILe4pGTTCkBYXWqc6a5kRS9/3+
aXlxJikWqblGNYgDW/I2OnJHhNBpzzWQJRf9aekZ4q9pqH66b+WFT1NWeOPYOVBHNH1uP2SatxVF
+gIro5yeXFAz7ypUQC7EiZ/SUXs1fbkyB9cCM+UcGDK5W3NJYU3d2IgmqlPfv2q67CJttDO0Vg3r
tbeNORmiBPil8CC8DJs3wVxoUsb10ERtMMsnOyjXqF+y8hkiraMYXf1RNxUSRf/HF2FiivQUntHb
VelDUnplQhxiuZOSiWic0OvcHCpXLXiIQfCGELO0jw3l7XAK5lfT9CnzpIfwmzInRoHx1nwJc1ct
eoA9JVxGZypl7aemVGOjRGVRV7X1ye6Wo1DlhTNTRumHKnw+D8J2zY3eoRhWJm2kpIxOPRPml1pD
stMScXK5f0Z3TZF+A1aj6M3xuV2fu/Lw9o7VRN7qrdc+M3EuLnF703nLwUPwwpmxKkIIaCQpiyu9
nVtTSprKFebURLx4eheix9P/YdIKncOksbWPtTU4Hxm7SL/eX+HOXQdQpMAAKqEE+XprtuWndFNi
NNFs1NAPLDx6IqmHX/iOalnkPTziwKFvrUzOnJAFc06qcaiulqOZkS98IxymJDj/woIUDAAXRol0
q1WbLJ4W2DELMnWv+WSVXFIKay5MQvft7B0NSk/AM3ntoETfLmmg1J0WdgN3lyjPfpv9N8sgjcox
OOoc7VlSw3fw8bEgavm3Hw8K4UCjYlJHrrH+H2fftRs5znX7RAKURd1Sqiq7nLPdN0RPB0oURTGI
Sk//r5qb89lttDEHGAwG6B7LVWLYe+0VyBkBI4UaUYaXk8j0f71jsAgxocI7ArXhxAd9/yiORRLM
BUCSTLczHaY5PJBtwWXqUnn+9+/vk+MfExBo2bEooIH5qKTEEmgn+JOrmg+5N9StMhRXcTHP5yAb
kOnkR9H1X7yzz56J6QDoXEAL/xzEI/wtafEJkW/q5nbXIkOJCrdsNIrG+KAI+WoY/tme/t/nfagV
FsnwNidEf2Y+wm2tx6ASS7yeE88S2DA0zUGb7isXo9Ny+HglANbA6o9w5f0RQaJwX2cuNKqOA6V2
wMfDSgJduVgWkp8ctns6y7BAqUl4lSx5/MX++/MzQy16ygdBKwmZe/HhMxdtZnNtcY4peImdS74l
9TxC2TFxOT6E3WzOixgb5u+L6c8tcpKoAnNAuwy13Ed3uzKeU8xj4MCAfyd021RwXNBT0BgWEP/5
KMOaxT/AN+CihMe93yJ+QIGGFW0g/1uyZzctK10y1j/0ttBfbJE/R6VQWERQkGB6B0YFBMfvnyWy
XAYbPlkNi/CxRZaEI4KqYOje5KIG6P6QBFwZ1/Ox8kvkrsAnx5XbQWAW48bi7VvOOrgmkBTk1y+2
0p/3BhrsU5TGvwIX8nH7mmkAHJLm+BqCRDwIoHVViCyVp7+/1z83LCZOIELAVQlwAUyj3n8BCIQc
ZUNQ3ogwDmnXBhnlxVQ++k6/xvNIvhgifvah8ED07EANQIw+LbP/AQ62NbepAeRZk3xM9xZCb3OD
4PH8K7HEZx/rJJOFohMuJX/AnQC81YaFYyAxNnAWGxsJVk6ec6pKx6+dD76C+P8tOd8fCsDG0CSd
ZIAgenxkD8OsKQQGh1VLRMPPF74M1yWawscxgLwGoYw6fSxWBoUgmwp3xXzp37q8dDXryuFFKJJf
uJGTi3BS6OeS0szn2jQpUnIFv5c6auuoN18Sbk7L+49fGsG4J5AW9g0f5R0FQ8OcpK2FyHZUBQ3K
LrwzSPw+JgjVvC6LMbxU2Zq8rlFQftFafvaGwFA4UdBQ+cG+9f1KWGGmtZApQV09pr/9wsvrcjNq
15L02YLY+xW6+NnjQCuCthaTxxMz+f3jEtWWLLStq1ckEP1UQbaceaRbwOMhIRQuPV/hO5+cl/86
lBU4LFHBfIT2W5WnapwCCwOOeLpuRhtRoKjpuSbzV2PHT+4DPOrU4qH8P9G833+0MG3GsEMIDsim
dtr2xHi9UyEahCM32MAycaR2YIN+gfD/iWDBxAsBGriJYF0G7OjD2WkHRMraDqT/DYmpMLoSDhFr
EZstFZKzpybQ6/0Q+qEWM2MGuZalWy6yZCWa2pTLr7zT/7yV8evALvo06z1dEB+QT+WYJG6IbR3O
3r8Kn8I2nfTLpY3mZi8wdHtrimWQ+yGe2/tVdX7/95P0k72EuwonaAjsFVO30wr8n6OtdBuDzto5
8PfX7lUjWYMWTducmyLgFWnF9rhqP5/pofhqFvHJWjvlq6M7xbvAFf2hw4BeMIvGxbtak6CoTT7z
2zjkzQUYDPLu7x/y00cBncF4+wRbfqTwjBBCY6IywOxFIau433hKPUh7Vd+Cz/33R32yY4H9nJxl
yAkn/Tg0HXwEST7MNmofInjmsAV2HnE1Z0VHo3Htdy5uvup7//5IcKfev0IiEuQuwcwTGckF5qY5
YS2awywPqnYL1svJZcsXRNnPvs//9yHBU3j/RFPkqwgCZkFM37aa5xbzonHdLrMOJKL/j+/ztFkx
D/7X4+r9o+bARS1LO1eXaAmv1BC319ukA4RQry3UQrLMb//+wM82BCJEgHCjJ8XZ9OGz6SbX4dbC
rrSJfUvZoIbzcmp/tXFrb6F4Xo+Fy8prmB58JeT5pMgAcgG2FRw/ID9OPhTIsDRwLmmtrZnv8gOa
HFvBRuu/N40QoAGQOZGDTkP2D8fuanqf5Oi6ax7q74OS21USRQzqzHXc/f2L/GSRIKcPQ1QAXnDj
+AiIOqeHjU9oqnKGLElY75l6npEKAYPbr5ihnxyiKIPwsTDlgwL54zQ/XaPYgUbZ1zZJvKuWSJgL
66H0gwNQ4I4EnlnPzTSro0pVdyk8CHZ//6x/Ur9Ocys8H3gXGmRs/vfLdCPFVKgTawE/fEF47/xz
mgDqmWBIDzYBbhM1OdlxVERUjXl5QNmefvE7fHIMYAqNBhZlCX6HPwzERLguY4uQ9rSf5T4X6Xwz
mxKk5GXX9qU8+/sn/mS1/gtiQluOrQJu5PsPDONzt7AOHxheFc2FHPLmafKu/eIpn2xGPOVfDCrM
0HZ/uCOkj5oCRQg+E8KC36awy2mZ9OaqLLS+6BBxcI8qRqMO3L46dz5bUijyIC/HYQCTq4+F3kLW
ZrYhIAEeZWeN1aRWAvMl3or5zLUuwKAtiutlS4Z9QRb5/Pev97OXCWUxJlynIRvwzPdfbyw6eVLH
YD1FyYYjp3g1KJH30pPfYdDEXxyyn21VjH9w3oG7iML2w8sExydtVItDYcOyWejglDvGCuSHDUOA
L5bpn68U83g8BROYGIXYRx3sQEorJgPjtXJm612TZ6zqEZpBwefLDjBp15jeMaidGH6Rv3+nf3Kg
UUaDxgT4A95AoKF+eKeGcecbrl1dZByRfl2TtbvYBxYHLRK/JQ3XOD0rtjnbSWIJ2a2Fk3uH1qbb
d0OT0nA0VlDhuyKmS9K4ekrn8fsXv+Tpu37f3ID3C6QCkecAEFEevX/zJOdiaGf4hNqFrxfxdrqJ
fDdQPy4KfldkvNzye8z565Knc0PDJc/O2sT+Z3IbviswfOBodFKbYzLy/teAk0SuIYmD29WQ5Odj
ML1xiNp365TKfQSX051g21fQ6Z+LHqrsk0bkZEcFDc7pz/+nFuVbPLScOeiakD0jdsG2TBGVcMwM
D3O0wvuxHO0qDn//wv9c+6h9U4ztQPjBFO1jRwe6WZFIj57bI2ukwjCSV8uUsxsnZPYFjPAvjeH9
uy3QrqKvOHl7YzDy4d36FVui7OE8xYIxVXuWJFNJO8y6sPx1Mx/HFv7jByRBGjTTM1gy1aTy5Z/N
BlOyKxMBL5dwy8gV8db2VVD46W2OLTIoArKSZ5jd6nWPmGE+UqdCdzNMknzVIf75jvBuMnxh8I04
TTo/VClbFAxMCixKL9ALpXNeVOBLBb/50EhII6f+8T+/HnQnKCGAdgGA+diuISMZP77obF2IlOdw
vtTl3QZzw0ebzeWX5+CfhxPobGgOMdLBwYv/eL8CdSdEttoCeeaQRpirLk5Y9jZ3M5LqSSN7cg0q
TDbTAMm7Yx3IABmTWe8F2xeYo4u9nE8+1KuV+iXGONHRYcjjhpJwaK543wIw91PDgKAE23XiwRWi
TanLJ6PjNqEA1BC3wGZS3IpNNY+b33RMwwJW83smsuamYMRfziQIeT0MqIeokQ3Gyp1MYIwIbqEb
dhHRGXKKGVh/1Rz4LENOOQL+ziZIvdZq0fPa7rdGCU05tLL82HfSJ7Qb4E1elXIJJV1h/1ZeIMmF
C8Rit2Laj4Eh/mJChde8WjBBkVEQjzyG1WAJl9uEh+w2WbpIn8GUDOkXKpK2ADqWk2+bhufRf+6v
QIoA+AIeNmArjCPevyFQT+MmzoFi86ItKUcCe5VNvIdHclnu5NoUu/+6/iA5gmfwvwSJk4Lh/fMQ
jZJHDsTvE8+keXWp0bsRPku3aoaF/N8f9efWQm+KHhW2SWgA0BG/fxQc/7mBrNPU8Wz6AyNRc1Gs
EZhXRbdeQHbyVQP+78jr/XGEuR5WFQ6+003zEe1JxjUBIQrc3pVlyC1dY7u9xMK3/tDhf7hUScL+
cfDc5TUqWMZv5TqkfTUAqtmqImclexrIMj/hqm4H2mEYzC5Sa6OfgzbWUFwu5sWPqbhtlwHoSdPy
jVzD3BmNvpn4fN4HAm5x6LbipbJdbkI6xm3ZwMSuzJ4Ll/DXDInajyayitEs7zMNHbtcON2gknm2
Te+HCiQZ/UMhm/QhFCp4GyfQ5mAfMZPnxsHYhtqWu3MMcuVWt8rbOy6C8BdY6HDp1iUTGy1WhYL9
9DZeYp/6Z/i85UfpuvjXOiGcpM7Trf0H9Z3Vu2hBmgvVEiG9N1tDeoxJhCnumkm6Zyg4NwDqAXN9
pR1k5Bd9F5GnDbI6fq1cE2a0xzrVD5tv5ua2YEk6wsvAiU3WMQ9Vdst62IRXJcoubDxYAxwlKZfn
ZGyysQqgV34NbN86iLJsuwINyg0sN+EWBPAKoZRd7cEw64FqsO5OdqeA6TRi/nqGLVNIoWdfBxpN
QE33A7CJRx8ItK8KCSFjlbN0FdRPll9svhzmW79swY5zzMS+WN8fb9qTLzoqWQzNsXch3/iwvmds
M/CEwQRbcquP0VjKS8hFRFHZFX/wxcM+9ienhxW4alG8QAkDvuT7zTSOHKE7PosQdRrKapG+2BPm
vyL9/IEmnkY9p4Q+3EwnAC9L3j8G0/jUQL4HMblQTbBThC8XQJrYLuM4d6mNy+WB8cxf5JNxsMmV
JJ2pJGEgID+PzFecV3h7nD7Y/25q/Ean7/nEzD65gX8kbMIwMG6XtUC8hEJZ91h4GUwY6mWlhSN5
3mYvM0eabepSghlNZOCYwOdMbWcwTRFwNFVmGcEsiAMku+vR6ucFIe8J+FNzA04FV3NTx6XtCuq0
t+KMIZUByJYew7gCv2RkdzoTXbIbXNw3lC0ti3Zdnxd75yDF2EVwS7q1k+P427I5HTmldJTMZOB7
sBe3qUJw5Kqoz6bi9xy2Rh3KZGrlTgRldIeTolA7OS7lDR/Z/M3qKN2oaVnWHszAx1cZQotaTWmA
7d0why985rlbqiYf0u9GT2B5tsb5ayahn6fcqzk/F0q0bMdiHbx1A8+vCxiIIYsYuteyBkUG20yg
DMUe5ADCd6mJhwvRNMt0mYaevA7WpCsyZ2x/7prN8arbGhPuQ0uWN0z+xvPVLgK8kI5Fjz4lY0YD
CHyul44PN5giDaJe+IYAOENIx6j3ZEgqHhfiCppvrCpM09bHToviiFwAlHVwkMY0pYf2ilDEIgG/
HiFx8Qe0VDDa7OS6XXDZK5DIkXhSFbDV+YZ9gN8wBifg6EOfcQhnewSfaBkM897wdIU+jSziAdZL
WVRPXWZQjDYIZqS2sJ2u2dQ3t1yhWrn3xNhvjQjh98yROfiEEZ8idGHx/KbgKBnUKl7UzzB0W342
wKF4q7qgJ69Ly22ASsfxrgILInsFSLs+THIk1w1B0mu1BmP5Y8Mv/7BYjVwG+Gzkb+MQib4Kg7R8
CheI/3cub5iuV7VFBdhDLIYbb5toVYOmwsZqLRi/8ZFq4moZDZo5ZBNzAWpOsrS0z9fSPQ89cT+n
QIbrDhx5fQ2aGcYPSRtll/1m4q4uvekTag1UviAowu6mLt0g9rYPYAll4fqQ7DFcLH6qUa6/0LwX
+NEm9sl4LkkGKfYmI/8bzYSyu4Ys21MGHcv6VCQcIaWIWw9c1So7B5fzajNTFQ0Rop7aIr9zbmgf
PESR2UXW4duj6Juhodusa+E2qvK2P2D/8HubTASJYcpuo8BdOE6XsGDuy2PG02GupnbJl922rUVD
51FItVMGww4E3axTcq7col4ReOsWaooiODRiREYArGiaf9pFsethJkYi3EiHr5mKx4L2ScLv/Lxt
FtYHcQpJaoB2MJgzd5sGmYyrvFmTX5OVxUhTD+0OXWDIch03xGKJdpN84NAcxwd4ScmLbmIkuywi
BoIkX1MdniMAI80qIbo2E5SrQsVVhhDZy9MQ8VsfLDH26tKJe8VOsNrSbcsjQ0YaA8OX55r2rJun
qlxAv1qSWBvUH1GK3JsBKrPrHI0QP2NTq2+gwc+/azUXlo4bUlqqUx6V3cOuxk80sVhUx1Qk3S0P
Uo5yPPG6eCk7QfZTeIqR79yaVynrwukG0jvZ3sWI8DWVE3aQcKDFDJeiJYpIHYzTcl8ksSU1TGbI
COdWvTwUGDioakwaBm4OJ3LASDXHg6NFtHIfWNVA4kRYs124dLby2G+p+BEwtKvnUvBh3SHHpwn3
hsCmtIq4KMqa4SvbKFkWjjyoNZjvkXDKh92Ytt01LMjBJ4kb5KUdoTzNdXsQTA8NHfhW9lcTz/lv
TCiKYgdW/5rsg9TDRqCQa/h9mTHgpfAumbPaRl3yE502aqBhFclh84Abq5Nf4S28R3pWGc1GUHOK
uQDfOxYSCGOajeExCIaSYytuyVyJDcKdqxjLTuNPSXmvm7i4mYoo/cbbcm7PNq3n/BaqYC/3Ziib
fq+kCe/WLtvWk0WluinmBu8EoT8NMlBauWFZx1Kfizjrv4e9mHSFDFJ/l049aQ7Iq1XLcZ0WBZHO
0EfPW29HHM3x0hwnOHlmmFPEwyuwunSCf5San7sVHuZ03opxRMwboqBnm2C7DFClmH2fduRushGi
t5ZoLLIahOKN7ALHGksTNbcYDTpFftvFZxbkA6OesS3DiSLOJZDnc8zCHyLdjD5uvo/ukJuR+J1w
Q37s4KGnD1pKR/AlDfae5TmqxtDG+XY3W8EvApSmqCgYXgt3sMw+L7iWj0EbhA4Xoeu/t8s0xFQb
Hf4DsW0bU8bW8coyLPN6XuDhdYRvlRsgA0izdp81ZXmWL9M271rk0VrqwPNh+2Yep7LSFqWxVxCT
1KDH2fSibOwI53ihFwOil+lOsFi5fjPTiRdeRuP4kg7reCObaA1pbi1sHDvPQn0cIg03b2SJtW+o
LlNEy0flMFTFBNLycW6npq1SJH5rVAVRcER5mkFYhVW/yQNC9oYOEt7Wp0gPXQcYyWdCpwh5HpNn
aw3Ownbz7U/Qd3lMA5NKfm58u8Z0SCapbpnBazkftik2V4LAreVpQ8ndXg6YpDQUU5WtRLSlEif2
SxPddFvUlzRPeuZ3K7b1VPEpkgk6gpFA2Su31dJ8WjH08XM87MBI2xxQDufWs5P/TFPLYuifQykE
o50Z9I0LuuK7T3v8NZHzDM4/i11vtIBUouIcJ9Vet6UoKRgF4qUNhL7TmEGOu6mLimUP29Q5RihN
N4oKlxODt32hoRwZ8jkWFVpwu5earwAfeNyEdCILVod12XylI7NNoPEs0XwZRQs6xJMWJa0ybdg9
YrkBl0dcs/sgiLyqOCg13xcuyqSeTMhg965DvKY1tPY6MkNYHObWtvaoMygpXtq2RQVXCJ+9OBEG
Y4X0yuKVbEA96jiToqdF7Bms2FrJr2DpzggFeOznq6xJfUE3/FQwBQfgFuUYB5JC65sA8OBtkK61
HwgG7kSHAk078jlxj1p88or38XJT+FUgzYuF+S0aKnLuYj8HlcLTfiKflMPdmMOKwyUykftUxIsG
1YmN60FvZYHEZZFl30PA5iVl2rIfYBRAA9zrLmweik67ZKfzRL+IqJA9FekUXZb5tOHd9FHy3ABd
gN1P0AVnsCEKSO3jKU0OONDNZbFtaUnNGoW/gBZkiKFcPOqBmbDaLBK1U5iwhp0tZG7DSpissZXO
5kzU8KyIfkKuEJxeCY+wfqOkq+GjRPweNi7qPhkyjqjQNV41ODSt2WgMIfs3CGVxeXQuBVM6kkg6
wFWhhqYauCDzRYJTSlyQSSwDNrQD9QRWecVx68HKputsLNtjX1pT9fm4XaXKxawmnsuVtqDK4XIt
UgtUAzSzuZKT183BQ73sIcowGJSDFYG4YO7JdNbGQVTso0HFL5kCBnyAxw92glnC8A69UdvtikiR
8rLpEL1IQybnK5lkXXcuI9xYVCctnGYZRiYPobPRuGv8Fn5HnpoN94zH1h6EnM1LES6YI6GB4LfZ
jC6qMg0M32hWwrIORcuKecEYIk+J54ocUV4n0KgDJ+0PQK2CvDYYl4YwZk+wgRWS/ZY9hjVBQ/OT
KxtyfBCNjU5uyBGhaKCgT9FwAKpC9gFoHxkUKRViNNwjKzN8Pw6uQq+Ow9QHK7RZSRX6hqCqVNm3
zsWjqSTCgHAiYW3jPgd2cmkXo3HOhA5UrRiTqgAQRWFW2sWju1KL7CZqYIUApl7upK6IxeKt8k1m
yT7lgA8oy0qwx/HuIeXCkzlorrP2/zjR5grnT18+i9wT+CuWNmUtRTxOLg4sn0H7w1hHE9RiiN2k
HSjOT6ieU1RraT4Ramae/NAKdmE0RkyU25PAaPFI1FJinAEDtIJm2bRM0PRp4Po9jBx3vkg6txvA
MMwoSOlQkvTQ9OBMK0tEjdgt6N1BwpDkuCWLwMeAu1R06LOuT6sEwpONbonqtgpaxSWqEuWn22xr
ZrBLQbb4ZTjPJdqCtri0g0FKSqyIKnAPho28ZTjL33w24hoRWJcb7bZ8u8TxgNo6GSzqEwT5xr9U
17A72yvz6rY+6C+TblqDHZzmFkgvE1jWnNQrrBKQ7z6F07qaamJznGOkRMoLwdfsDm8kSiqLXmAP
/UVc7Fo1Lc9crCC5dCCwRVU6sURUS8aLi3hpQRKH/kZfZfOKG962RLVQt2EsWrM5TyUqLh3UwgZ+
rUpn8995tmXlRabH5rlByAjevp+WVw9HDiTdjYH9OaQlMK1oSovzaEinuCIuSW6XJFoV4D4jL5cu
dKB0do1+TAeOWnPiAq95HpGRVOUGUfPUJnE/VmrR7CI28J2r5k6MSd0uTS+riZvmYYJdsAHr1YLv
0pbwbLvQjZ8ZMmryeaAANccHOywZnLFckw5H+Mhnv5qiTbu6HTV68TyaOZx4oQobatfm40xtVwZP
m4rtUGVAC4dD3GsPXZXvCc1UDnUt/gYgsT5EO+CmfvB0K6YFQ7Ok1G2N5Zn+g/uPfW8CUXBqF+2R
Eo5DvUemOxt/Zmb08VXRb9LtknLMfy2G9QgI3bREO43qlLpOtKKeSwG4rUP+j8bd3eOvbAnSx35G
wRb/8IZjGYdCnPwKoAdwGI+066+Vtc2RwwlM32QKljDVBEDsxQYpSJYIfe+x0UIV4GB0Pn0Kk4b8
LqI1Q4ZFNJKmFtPiisu5T8c75fPmDdZsuaxbdAkdBWrrtuOGNL1f8P0fzwnKrrKSMpQ/orALZ1zC
LTAFb4l/iPXc8rMxBMnyjLBkxgYMF/W7n+NZ7DpUZx1QUJW8LkpO330hhqBCnEmogcD0JRAYOdvl
7CR80zTTW2poNqWTqTzxxV1gM4xIYAydgg7LYGIH1qYrPE4+El1BzAJGpzI8KSi8h9rfEskBzem6
hP22Agf954j8on+8cE2HNgpTqRpkKd/Va5RAFoipz/DPyBDbV7NIikOzNJOpUZlJAUwR1plzwVK8
DMTdAQ8qphijBHzj8z40U/Ya6gkDgrwUsNxM2qEYMEUtErWzS5j9NnmOnmJqT+NOODGg9xYtuM1Y
Xt1Me+XmZ2hQeFtxFFEPwaKDEcXBEpwZDGcIhf7N4m6evKBBBysLmrAZybUOZf6z6U2CgPZl8j8D
xc21NC3/0XcDe1nWtv3mUTEDp4bZ85OJ4MpcMcW3pxVJ5TFt0gDSVpmSlSZwE+FVLJHhXaA/a2nU
8vjKruhzasglinC3LhE/TEhWvrfrMN6vpAXk4rQTHRpqg1vRAnyGF2uDC6KCf7d+JMU6BzTlw3KH
4xo4gliC+bsO0uG30fOgoVxqC1tNW9opusGn7w7uXckDPHe6c3QE/ne2jcl9gw30a9EDSHsS8MmA
tj8EbFs2SQ6lkAnzmTJY5RIaog9Fen26kieD7nCiDSCH71HkhqYGo6UQO6MRrEVha+wwVck2ewss
Z5Wor0cxVRjIKHuXoQ1tj0m5QSAg4j55s02ubn0cT9/LTnfTpVklmTGWnIuMhibn+rK1DVE7tOCw
vV7KeahbZ8rhvMPY4GcLmP+iROKjOsJHsriDMdnJUg4jR12l6xaFOwgB9SUZg/Gxm4PtB3wl1SMU
uEW3V0oBMfaY3V4Vbhs40ply2AKDsdU56rzKXvoeXjn1ZojWJ3zL3SMJjMU0SgNlz3D86v2Y9k1A
85jhAF9wh2EmFg5BWPU4p++2CFc19M0jwEjw/TJ4OoXRAGRUcHUf5davR8Aa6cOGMhljvgkd8w4s
UtNSDsx9A8wol/OpB0hayTZ0WDM2AG7f90i3o8KuKqoaEpRyt47J0lfWS3icxWDV3UibmPWMl2VH
rlPMDH9LJNw+DXBk89W8nkroZu3IOWf9LFCmhWa+wxYAKoQ4HH/tuFAWPtP53FeyhAdu1XU2ecrS
AeOKEVkQp4FLoKJL0yTjsQGCwehsodc9rJZvZsdaVUj00tGCKee86R/zurRP4OUOpobjHhc1azIk
BTjrUxQDGJz/ZvO8XK5m2n7KDufoVThEM7YlFODjAeXvdMy2IXZnq5HBWb6G3GMSlHu274GwqoND
zfK9XBY0sYne4r1mienrPjXiDrmwwU1a6PTBYXjaUm/y4g6S5f7NwK+y3amuyDR1QYwfuayIHK/y
bFLoCeeUAQNYVlwXFg1jViU4vLu6GdmJbuzGU2CkWsdvKGTFS+MJLsOCBZpj0xMMrlor/BlAkc1D
45pgV3SdQJtVrKGG22Ko4JXRGRQHZdb+YMmUOTpOYGTBV2zhEiOY2PUUyvVhodBoxE8oSfL7VC6F
q7wky5EPOiqpLrLgXE7rmF7MOWjzk+99eybXuHnqNyBIlw3sHM2eF6NuUd9PaEvSRGdvG5qVZofU
AYcrQbgOd0lBWFmtmPU/wRkoE3uoz4as9nI1zR5TW34HipREbkoEVEoPUXkAfd6/ZWYpruwSdJiq
dXF4DoK/GDBSstgIXV92lxEGWCONp669DeII97n1kxM7NSr2nYPwp6mZLE5DJDNDE0bklvY0RAn1
wJCfjdJRqm7c5RNzL5tUIL1ajaOCwlTRPkG4GPwQWAA/RlAZmgpDCvaadrG4cSOqhmqbTYKBOPxd
Dn6zAPeaViu/m3LuEGg49fIolQ/4PgpdcCQ47fIdzFJSVbupYOqsc3Lrqxy5CD3VbY7bxrksukzT
0Rc7eBSg3kL7CwlzXLTNvrQxH6rGmuh8A0KPgcJg/EFgFJZRj7xBlLj9NBOg62ZUAM7yFJczjlhU
GBx0vhLHz4rpcCmuCjuUKImyLf7Zg4Txz5DC4LXqIhmhDhjha1HCmIBKD1f4CvM2V9ByYPZm7rc2
qrEz+gJeHiui/NLSr+khj2TI0Tg028uYZHNYdWs+JPUYAOxBBRF5URXDkr4MEiTuiwbxSjG1YJZc
rcFaRpUp++hm2k6tJQ6frLkAuXR4ZBtpTiySOLrPUDzD8y/NMMftZXfElIM0VS/G4KEwsBOBZ5aI
byQ6HHXH4n772YPlQM6HVPkn0rb8Njdk33IdurMliACL9bmNAQika5eCX1CWV2O5zq+YVRB9BnVU
f4EmyPwMJMfJgBRV/B9dH8S327y5EvXkNIIcihbgRuP+QRIV2QDaMlQOQHOKVKLN7JJmd2qyp5rr
jtQ4WHkJ1Gb25mwAuwuwkZYYAK1Ie5eXViYNDst0FtdrypY3g7v6PsHLaakMxvj3QBpUuie3vMsx
KYflgM843KRCaJSuYmGAyBP8WdgiHOtkOQxX502WEi1ogWVOEWORQhfbTyAB4sXeJTMDqA9MP/uW
LwXKhtiy9gfIEHB+GuHtKWgBo47yChNdoH1EpUCmkF+ThfWKFZrh+JYBpEwgltibRvE+pEMO+zAk
uecj3w3KjI9piUyw/2PuvHYkx7Is+yuJfJoBmtlUl2LQ1Q+k0YSbaxHhES9ECA9qfSm/fhajq6rT
LbzdJvth0EAhUQEXdCMvrzhn77WPPR2NLphzjHMcgS3cubW11ISBkHT9BflIVm9nhXN1AFmUxUZv
42jZuVTbn7BHG2u9WHBamQd6TfuZclXvyS7DRRa3WoSoKLIL06MA7lD8UVg7WB6sqAzMpQQqyE5P
y7fJkqF9DFSnd9XGM5pxFtvBkIVyXVB0JrO2znJZv9Rx28bXU+SM4X7skoxdDjmVxswsmuiZHuT5
pKA4GSI0nO11n9CPnn2rM5r+qembZtmxa6kjxUtDAzGTO6HWhFGnx8qDLifTgTSvZ2iivKiwmAcD
u9HK9N6IrGYIPRWUaA4udG6MR5Nc3fK6KZVJpfjComPuO9XCUEVsps7OulQV5aMaF2NxSKexIcsA
ekpSHWOAFf2DpQ0L+yvFWZzqxa4Snf0M/T6uIWsX64LXV4oYOdovo6rtxZTp41VjUj2nVVAP5Q9D
GYal8ukfc/jatrUVhT9Cd7GJhoYomx+7kuTbj1mUR/K7o7F2XqtOFVr+BFV++kCfpVUfi8HKhtQP
XavQPlVKLVRrm+c0B/ehNgx0kTtjcZbvylStCh72cPGXEq1stuMyLW3EaE3anlkSCR54NkxF5eXW
bLD4qM8onWmK57RmB/WpQpFA1YVWCpSHjLuDW6LrbbEfxNIrD4XQK3Ya/VgL+2MXDu2MplmqDa+U
QGjhfLUaw7K/9paT2XKX0CCNYs+crLTuqDolZvFcO6wy312Oq9D/nMlIjlOS5PJGzI22amrjHLQ3
jpfQPk4tHo1dYgxDcalyKjd3DukZY5BTM1/urJq/v/JUhx4BfH4S+r5HSTTlj1asKtPncJ5YNmiS
zO6+ZXzz0Swtc3fUw/vhoMmBJTNWdXoolNTG9mJWetjNVmdnw74rRnJCZJknI0tl36XXKKDiZluN
dl9dtIu6pMEgCiP7DNojbDjbdk4bUO401X2LtmTx0pL968ZQ5sKmiUGBxZ+FWTrPGW/MPXjAdLrs
ZsERZlFZXwM5SbAIYJ3nT300xS/ttGjtwWISyDaTmYWflKitVC9ShvFJlFSBt5PqkhlfFUbv4Z7P
CVFi+TMDgGZZ9TnqstDmgGW40z6q+SafdWMODxGvy/deNCm5HYib5x1KTO0JxxF1JUGx3vV6l9qb
h4tGuaWFGuWbzEmXz3NjV/fYobXH2YlUm1NSlwRdEycl3QP2iF7cYLT16J3EVyXn7VsHRSPKZbMr
hBdaYfxZEhii+YNo5eABC52fC32ZRzayg6putF5vvs25UJ/HPpsuFHjWOTqYyjr0HUx7TmZWoBi8
F4RYZgcjTRtEAnK5pP8z5EEVDeax4u0ZvUXv6dvUc0gAr5mM2WVuE4I5mpLOQ2TUdeENsV5L+nMF
Ioyaws/XYtGmx7qqbUqmdj6UmyZHz75ZYlq+9ykz4qOqtB3F6KJGIdcLO55paBioDnLNQuURc3cf
kwY7ySarhvYZoZFzH2aFlm2jMrTt+4pQ748NgZUodMxJfHerIZspwIiOc/QsitIX45QFbeROK9sh
s2ExRxlltXEi5fayk9oIriNvisOgjvF+RL1cXQm8SwnnaMHy7bYl9QvIcjRq4E5S7xl1Nb7Esy5y
v+7DNKLe3JHPy8Jf0vFsQtv0GmG3n5uItSmY5gIBR8p5ndU4c0m27Zdw3lPKisxN53RFfEQ+pRQk
FyZFHiTh0j8t6AO6gLPj/LWwtPhbqhB/5bHB7C6MqDa17dw0yedWjuiTnThOb2VtJvQsdadCqDgv
kvaK1Nsj5yXOrCD33avVzxD5WmHF0kfaQwOGriptXjmUhBvUBbmqHoGiHYvVkJuK14SLfIhjjsOe
mlXg8W12Ou3GnObpVqbGUHNLJqF6MTPQ4kWtnTPjaS4Kq2jomM5dF4L6TqOM+ZGOPpKHIQNA7TMs
KVanS1Ifo4ktVjDg1RmY3NbQQbEkzaesMcxH1Z3C3GPaZ9zo3Sz1S6Vu28RTaQE9R1Fn5ZzxOjTc
VdfSSmYycuItYanxtldrpfdtulbaNtfc7k500bKK/YR+VUWtdQtaB+JrUTGJe8qSOXMQJ/N8m6DF
fTCSpimOrWtVcRCaQxr5DWoDGYQijByaPGwytk5LO3ytG1DKH0Qf1dQvNdFsNb1Ii21fmy6FHw6A
FF7lNPj9rPWfS9Ze0881ODgf8VSUy6ZREbtRa4vtKFBjN4GDbhvdke7JXD1r6eIkwWIqzhe76hzD
b8hIGAJebuAJaQEOmCC5zjUPjVrJq2EiwcoHhURl3SmK8kKvFMrWscZJbssGQf/QiKF9YQ6lq5Ul
6lohopqtcvycNMdvU8Ken9K0XfYpGoqcuqtCTxY9UPbUxq141CbQxEeN9e5uKTSL/cD7qsxfhGTI
w+EqOVCPVPZ0p9CjMpdzz6aK2mudtttiisVhSM9e5dQNC+8X3BHIb/h0LsyjE+k7h5TGKpbS8eua
urOd8/RFpSF2yhBzTLMR+Qn48TMf7RdB3nrRn/pPLJhUEdev/0lv30caK1EIltokRfgIMrl6qEgS
2BX07v/6pUhFRp0LPYpV5dShBYFHy+estv1aQ1BgOIncRVbW72KtKc+wSk5ltCs6eU1h/5n9AI/u
RJIXj3XJazc4fpiiq89CQhEyu0h2vAsZis3y618eH6tAmMhp8GYoAU+eXDbXS4h0xEU3MOuHfBmm
g8M8eub+vfWhUDDjYdUBof4yPrCzF3Y2pa6PZI882RHFtxFq2SYfBO3etBVn5JNvDA2NmHadfTzu
CDr0r4eGjiK86zD5+67VfE1MNdtEI5rypK/OcUHeeL/ILVOBVTGvMxhPVKFY4pq6URLXpwDSPiAE
sK9ydr1n7t9P/MYrWSSjwsWXx4CwACuc+nJr0QoOhzwmRVK3D8teXOljSAVaJ3mOUAHmzMYZfK0V
tt+EKie5Bs1LkcXGDj2NuTYY+0BHL/Pw14ePK9B9myyjuGpO9Oyc9mysGtzorkU+7ycushUUWwYh
O+9f6FepKg6vdZzCTTRJfDZOrqSnMXZuQk59FDnqRmoJFUIlxtjAkrMF3avzdHURewZCYl8olbZp
UT95y1ifo33+OrgM2JE0vhDnMrG6J2+oEmsd/RXO/EqcTV9pstABneEoPGPFS86FTv86s3Kx1aJo
rKR6Pv7rkZymnRbSC6FCZmvOVW2XX+raUmhcMafivjA3WTSMZ4w+b15zBXnwtq6C55NrWpPTKuz+
eXvEILY1wV1+05v2tnDreqNE1uyrWqFt33/A6y99PcL5oMQXM5qQImPPef1BkZxMZpPReJJUPnC6
I4RHCThv1/BOT5pZE+hag9607M+F/775PNdckdV9a+MPen3l0myAcRaTy+jt+qepm6YPs5FTdx2n
sbh5/1P+Ol1g8IWUvC6WLF6nfJnE6NJ6aFx37dU4O3Wcm5220Gl4/ypvfSLB8RfjEbOFdsom4Awf
UnO1mW4n0eInruhs9WVxnFHPn1mu3horQscXhtXUXrtFr2/ekrldY0Nr8l00XdeTnMNrE4XQJw1a
gxospRmOHjuGVATvf8S3biSwPEC0RCtisl1vwZ8WfyVVKZb2HIOXUS8+5zpxV5vclca4ef86p0Za
jWkH26WN3VPQaDROVpJO0chMmC0XowFGQqixvHGp1Da0LzJUrSlbxrEX31ukktej4cRnPuavCyfK
GpwAoGJMKKqnOfD9oNO/pfvsh8C1fRPIu5eS+beRYwoIUZXncH1vjRwAjyu51aDIf0rjjEF0pDMm
V9/p1WFLQsxdSIbQpkws58yEfu5KJzcW3uiSzA03NrIqHKuFRlBEmoWbgiDQw/vP8M1LrWGtOlAL
0GQnLzi1rzBqQ9P1TSUxv4KxIInCSOoPdRKfCyx/63lhp/jnpU5WKbYjVk9XyvWH2IVvrWcReY0U
iwj8Fsg2CZl8/6Odzpo6msHV4o3He4VCi5PrcRIC/NZnfTAqo7bDmzSh3ZrdbbZmDhjGNGztiHqP
MefdmZns9Kb+vDIgIRyH63J86mxM9R7Ho673gdNlzo+iqtxDRn8YoL5WnXkH37oUeEWVuRk0oTBP
5hgLYH8+S7XHUjs4PxDemz6miUc5tMq5M8Xp81s/FWaylSYMVZhV9/W0kud9qycRWlfFmK5oz2gf
2mJsPToZ1n3u5Oc8c6ezJ5dbrbtwZFA2Qsc8+WSa7KMiddwhmJQEJaXl7MRPawVOCzqsVcXfQavv
zJM7ndLWizKdsGMz11Ohe7JlTcTQSLtCv+nQEb3UFZHtB0AlTy1O4i27DRFQEaou4r5xvsTzND78
5SHLdoanyFnK4DOfvPhDRMetnQsZFHMrdzLbVtW9UUT9bRE7IqAvW6Epqc596DfGEL59XpE1hNXG
U/X6wQ49W38uIoOsTWnqWLqy+OxdrR9Rm6A2eP8jvvVYV6++6ay0XAbT64s1PdIR9mYyEJAZfbew
xuuqjbvbUJvjrWxQoyl1pZ55rNobY1fjvtoMKJVQkFO4eZ7YkRpltUSv3urXOjVeWjSOJb/msnL3
zTCOj3a8ZBep7PQ7zoP5RyrIRtDg523IzaGvFrpFQhkLU0cQVqHhaaSMn9s9v/lXImFbOYOIUE+H
/MSJnnjpFOmyin2vkc7iMUrEvs2Vbt9aIv/2/rP4udn588ZyHe42jhj86igd1F+2dx2Sxnae+iDG
RIZ1cbKfpNsPD2PVG9eJTplYj8Lk0e2o/+bNVB6JW0022J7CY5bk3X6wq9Hdnvmj1kH+yx/FwdSE
KQlf5pQu01Ik1WMI7EFWW8WRsl2xtclG39tRkm3qbl78qpPiqlOXOhB5hf6bhx40Pch2ElmrM/vF
t8YrqTUOW2/oEuYpuwflfxRWOi3qZYyLI4Jzua2lM9xwvvqa1ZFNj2pqzgzXt64JI4LtMJBZFrCT
lQtYp7ooYyQDLEUpihl9WFtZ0r5LZ2fIPJp/lCOK0LTPLCZvXpfIgZVxiazhNFFNo4u+xJTpCDY3
LPoPslzBsz1JpXRjYny2igq5LGvMM4/8zeuCRVwnPpzfp0+8kvGU9KKUgarnxt5OM8tCiizTY4hN
fDNUs0ZTBRfamalovY2nA423jVUNoDboxxNmw4gkuNcNLCKgNoenJJm6jd5b4un98fzGkkJGED5z
3mlIk6fgAfSnuZDu0gVWW6WBC6bogJ8AEUYX/cDnPPidPuk+uwUDVGtvnNnfvXFrdR4kOZ+mhtzv
dCvC1mFuMy1mKOWpdUwt5PYO8U47Nq1dIEsd+V/TnSPsvDGPcVHKMWwUVtv7yfhlcQNU67KM9T09
aHvOWLBnivKZHSa+Lcbhr7+jsJH0dd0mmFk9XTadbgU2W44MzHxWjp3VtXcxauBqq2KqTHw1l9F2
du359v0n+9a9pbzDLo8bq5PW/Hopk1gtBAp8GSj9IndzpRV7KWo1wJbr3Opo3HEWtvPdf+OiJtWO
Nclo3U6/vmhddImaCxZrK4ur42RSN28doXyL6nraqaV+Tf7unJ15U97YIbAzYAjr3Ecdgv/ri85h
alu5GcqgCouOIrnRP8jZwYRruC3e1fc/4Rv7dpIxMDszatc8odPtiNT1oR9G9mAzZmQD39mFGBfj
QaEP6kns3r4B43srs6V9fv/Kv5QSWQ9ppJIxu5K21mTc159TLRdW/dlFj0TxgP7G3Fw3NDF/YNqY
t3FtEKBq1K345tRhjdkdXTNiEEVXL3KywZ/o5ozHWh/LeIMqCo/B+3/dW28VKzUvFlVOzhUnD0EM
o6owc7MuOojdHFmh/EcTcUVnXfXCaPirKMCfN4PiNyVctmmEbby+GXPsaHbTcIqJEVh6QoI70Klk
7hJd6n99AVjJwohNCW1TCaB5fSl6TUYXYyQLQnTpO3bBH0re8h0TDMcZtxU3rl5kwV+/nUTmAsoD
wU+Kz8mLhBeushB+9wFh4JQPtLK/GZNyDtwQYYpJbNz9+9d7a7YAyue4Bvs7h0Cp15/RKdWlGuZy
CAYzVPdT3GuY7jv5hG1Sw5avhTxDbTyzw3trzEBCJQcGROZKWXx90SGJgStiQwioihu+5TYI0/JE
2aArVFaEgXHmQb4xURioik2Dx0mWyOn1aocJmK71GIg5yq5qkbQfW92cd1TYsk/v3883PhpVddBx
fD4KwNb69T9VucRC9XNZ0pEuJupN22ls7McWxkWlRzAOaX45syt744Im7mzWcFqFKwvw9QXLysS0
gr8iyJoo3JbW+FKYib4ndA1VM8LuM+PzjVsJfhMyMA1iGBSnByX68D1tY3UMOuasAGFgtkMWYaJI
t85Rx39S4E52Qus2iCw1sGDUl0/mPStGeWYl0xTINJ73woB20CRKf0dosbaxRtlxIFXL26Tv1Iuu
xpIjOne5Ucc++pyA0P6KG9yEjGC0+2HNc7ENET5EYdtfOxwDLxgP6b7E97KPokyew5n9xMr98sev
x1bKkOLXpKxFMwjjRD4XiLarUBiFeLeEPokjYXflxwohCJvYeYqeXZbjQ9UkcEpQGikv0qgSfCSA
BLrN+2PzjSWM/gBtNo2tjk0D7PVQUZUKkGrLUNEsqaBVKpyV1jRAcUEQBtoi2y+K22HKrIwzL/xb
V6ZaT2mb7gRko9NZRvSkxsfRFKSq/Z28CpP9+iKvcaKLQJN6/tHqhsQbO7c/s9F8Y7jSFKEFxYmN
4arrrz9yhGGslLU2BdDUY9RpVuaRNmgEoiE37/27+8ZMCqd7vQ7VcXgoJ5/RkHlksBpOsB7CVdtv
jsUOoc/k1f2ENnJe2r3d6MOZD/jG67/ONCRYsC9Q9dOq+qyJvs0qDPH1DBFFRVCL1BvMx34Zp5IZ
ACRI7b//QX+5p4xm9pdi7VZQ4Ds9oKAcqLTJ6WfevqS77rS43OmVOe5QYp7rIb51KQYsZAs2Mc4v
oXZ1mg9WasPPWDWbF9j1Ei8bHGRK1LjP7GPeuhRkKoMn6FiCjcXrkVJq9Zw6ljIHWIip2Ret2fsC
zUuMymnMz4yVdRV/NTkAHaRUCWedkiu63ZM30cFag5AW3EKC2voaAXdqYZurALe8/6h+ee+4Dses
NWdEhel+GkmJoWHE9KKDdZhJ8AXUHF0koiYMCcMY7hmyg+O+ty7cCZ3z+1f+5W1YsYoWG2UmcA4i
P9GYf1oHrcyFZLBW1DG+NnvZd3XQ4c/cyF6Zt9TG54+qlo/b9y/6xjMU1O+MlUbLueA0WisGsYfd
VUPChBgO/Iae3JczRT1bIrX971zKIMpg/XDsnF4PFwvnnIYGclVLSeJvRUc/H3wdAnvX/o+G3b9+
m/5P9FLd/se46P793/j3t6qeIYTF8uSf/35Tv5QPsn15kVdf6n9bf/Sf3/r6B//9KvnWVl31Q55+
16sf4vf//fqbL/LLq39gqMBldNe/tPP9S4cP6OcF+EvX7/x//eJvLz9/C6z2l7/9/q3qS7n+tiip
yt///qXD97/9Dn7+T3d9/f1//+L1l4KfexgTuby0+Zfy+y8/9fKlk3/7XVP/WHO/aAPT52M+Mpke
x5f1K+IPAkGYm9DHMBJ1RCy//1ZWrYz/9rtp/+EAzlI5pq5VbUqav//WVf3PL4k/ONnBsmJ3w/y2
ylD+8elfPaf/fG6/ASK6rZJSdn/7nU30yXvOmY3c2bWKTeGeX3dyODKSLkJOigtFN5f4OTPdDKpB
imdSM1P2A2qjdr7LiZGxIyPUoiCrtVGxb4smDw/x0qhBHbuqZ2pRd+12sn7A2/O5Zgt2kGGv3RRT
5R4z/A2XLlv4q4jTF7VRFNVXZULEbrJY5tXgtgGZ2/qhjlwLs8TQDRdTsjiIhiKqPwpIBE8ftJHI
AaXf9aFFubmVcotVb/k02ey0pgFL6wGnyXyMBkMctXR6KN0quZr46Z1ht6i6y2FEF99F7bMEs4G9
WXZbnNx3ueDA6U4lOE2AAo6vFHG0w4qYBjkG5E1mEmLotbhHvDZOxK7RDRjoRZJPdymsCG9dZ/3I
hT0iTfTY0CzqC+gp4y6PSmOLkXr4NuZQEVrDfIFdhEWggoVQYcf29cxNL6y8mL1RySmGGO1wRXFr
uNByEomhRmr2YRx0u8DDDa8bHDDhNVPexc9qOStf6TbIjVa7mYf7h5VAS+aLqcON69napHxaWg0x
b5/aeykNPEmV1bifIk1mF9Dy6oeuNwi2NIccEGaW/5gAMu2zcthOIRX0Lu7n/YCH8hBXmAs3ZWns
ZKuWewep8tPYAsvqMdZeRcZiH7tYNMKDRz/sKzyUWA6TXBwxtGp+X7fLIccgfW0kKmxKq6h2bqWm
EHTT1VZsFCXoQsJS4XauSJ4ZEHEvxA8mZOs4tD0C5rBa7pbBFHd6iaTeqgvcNsi4d06jtDvX7brj
sCS4kozMusARAA8a3M3eHnFfRzzUJz1XRlALqI9pHui7BlyDj/8i3Qh2dpvGULRH2A+5vjFBPem0
KjxLLKFXTzb2P1zv2Ahowhf1rpOZ/RV1K9/F+suty9WNPUFG0otmO7JWIqkLO+xejX0BMsi8IsdC
+JyLYi+3k2Jjhzl8ZbgBh8JZikNcNHJfu4CerNHdFcOgfqC44jyaVii3o6tpiu+qIL5yK3cC2VsD
wurUfK7yPka9T8KyJyK9PIZuGaee2uGE5DSOqcLsUu05zuNlN6fD8A0p+OyHkaE3IOV0fdPVk3Zw
OgGrSC2TeIfgOeQ/QgZjaYN+ht2dw8GAQO3OEMMM9PFBX/X835lnOXizpWuI80eq3CKfPmN4V33c
g9PXUo/FI4aPz5mitQhnc+Ma8ewxx4qOB1HTdoYitBtcLWHQcdbdjTjIgqqG5FQW3CIJTPWqaQig
KBHL7q3JjeEQQXSZvE7Ese3Vc95/aEZ3ybyQXisC3/5ZoYj4pA/tSmQzx21HoLA6TdW+JCFhoyut
il0/e66cTg1G0w4/8qr2l2nq5HdFPH2wQ9fe90IxAktfRyMqM+NmMtP7PEE+Pssp2SpJlt2GPa5Z
M5MOQK1x6q9R9psAX6uUjkJZNdkHS5+mPZSN/kYag/3STLF2nB0kRWhvOwNfsEx8ROYjuKpJlZeF
qU5KMEaKfqX3skD+H41ds8FvW16T9JlisikEdp2s3VXgh7ywX74qYztfxaQHfMd4wBbTBN+2q+su
9ifTmrado+Cox4r1ooWwaFx+307JZnlR5sV41DNpIs6ft3WePWWKKaDDj2mLzV7pi/HC6ZPBvUmq
meAPpemzjw2v+nXF5iX1U6Vc7iqlvHKi1twYTqQfWMri0NOhEKDIR/Ae5LZZPk6VZdYHVY3KXRxm
Xb1J9SlgvYm9pFAudDsaN/jLpUea+uzlDekDgAL0PHAS5QN6beu4ZEX6SBcBQdjoXEYjeDy8g/qG
oib3vYrT3WSFGzqIEYxxxY0Ohhn3lxEkpTX00dzhYgCUlA3fjEayYvVpcTB6RAuaBjVtAoILgEhk
PipifHU50chYWslYB/AYDLDkKsrDW3oM36ys/ZR38KXc4dnO82sTRo6FFhMzWJTCdSgtK/GQR2FX
jKZ6L7P6C1yM+UqZq+hSaOsgISZyr9LlC3pDGqikpkjb1wszZbp01xRJjWcl1KIgys3iAi84Ll8w
RY9ZYs+f2Ww7AUxKWC9Zn6OQGzpIckv1Sc+bZ3eYr7PRvcGQGXrt0H6XbdMSoU0bmokxYLYYObTa
0/VCxRdxVjIcgDIfpa3H/mw6d0auIaVQxq/lqIQfZVfHGyMrk01ULgvLtlv6RP2lm8RxYTRlMRlH
MJaxeRmQyqJQj25ydH2bfoAClueJ43V9dtnj0mp8wQJcgXodi72ZuOpDPdjZl4LTQuqB27Z9DE3h
gbCJZtclYmK26/OPM4mGF3AFlp1jwSPBEB6SjG1Xzz3mfRPIfw/Oy8byoum18ZXzar3VrDJBSC8N
m3zYTnyHr63fuHmh3rV1bAM74E+9wWA640/tLnQnnS9GOwo/VMMk0mNSNfntFIbftHHML9qQRcyC
NRDZGiVy+lC7cVqqLZVFjId2bR/cLMFqKEX8qZkTAeaoNuBhKlF9KEU4lQGE2oPdsLowLzv8R4gd
A1PdpJUgHUmfrJtsVuEURblW30XTYn8p9fx2ACA+QIBQ0ZPHRVde8YgxTEmgu7fjMvcfjEz92FW8
UZNDNSkBoeDgHcAhD6hoW7UA5zXySp70UKn2UTOI2C/Zetpw6tQVPsEmwqvRtmzQ9lrPdYILJaqN
lo5gE15ZsOKuY8iY91htp4PWZc0mVprFnwsHD2JlQP8Fz6p842/MTU9TOUT7xeDY11ETascIf/4W
qiUsdVP6umj1AExJeLnElrGLcxxJHjS6bPIyt4j9HkPK1u3jndLV5b4aiivYPJpHlBGNCTAvla8M
EAQg9i0W3BITaJLEd4NnKAvJTe/Nz5KqcObpjjJ5ZaplmG8tSJP6Svso3fm6CiE0LeTtXEyt1j6m
YPNYQjQQaIPmTP6oqc3t0Ci13OeonDYTLzuxFallNH4C6eMz5psMfIGjjb4OlHMHaT+iY+4oD1k8
MXFhOSSxfbTqD0ubNp9amt3qJTiH8CU3ml57iAFJwACq7WVbUVkJ/SWxP7fJsOTADBNT35aQvfwO
K81OWKnzZFbdj9ZQflTSMh5GN3Q2DjZNbB+GA9VJ1sUX16glTuQ8bcBNS/e6Ne2eHUjhfID6o6Qb
vqpcoOreaQ5BSqy71YNpdu3O5siwbYZsuRcpQ4X89YU/fPDTXrZbFXOdw16LflNV6OSGCHhAkgd+
IxTro8lecostCPhAZMfBMk3pi1Ms9sYh0uXQz6yklKSyPcCnOuBJNHuoectTOdG+G4rPjakToxxC
LLWpm7GFyC5Ll51YsUADIL1CKz7ZpGZ4dpJcmmJ5wM+D457shC+pFNdpJtvbjlT6A/uUu9ZstrlV
X+OAedErl4pAed+o7guJPPfJZH4zMn2nwGTbj9WiX4Lwfhyd8ZDn9m3IkRrblnYAR91RPoO30jUw
UczYOrQRjmFcj9RobT3zW8GeflQ3uRkDl8iXr1Marr35Eea37coUsHxsdffz1GiIIZNqBK7YVwWp
wrYU8GSy5JvNDvZOpz7ySAuCKk8sLbhE+hzdAb0BYqrmo1/Zer5ZJqN4CAsj9RZ3AimIMOUCI34U
jPi7b1wxz1Td3XZgm5uE1hFbs2Kx6kXRChYd70bQpPPWzVVlE1tteh/1fMsqfW21+Uoda2XfuWmy
d+qF00Kcs7oWRMgdlChXbu2lshyfI+VybeZkNUG1izhyAR8kdLS6jml7+QYBpLfmaou26wT+A6QK
Mmw5L+56djlTMgF76XDd2KhoqMJQB/IG0ASBYebMwkUd77PVLpCHKZXRkgcsEuYf1l6jOaZSh9Dm
RNNVIU0iJJJneMPciK6clEM55+wgCmvXhv3kQ/0nCQx3sHZbQ2NGi+rc54ssN2X/XILoYDHpH4pk
UQO7X4q9ZYTt1nHgMkTCvigLOV7EhgFXA1f5Xdzol7nZYMPvF+i4UfMRs6Jx32B69uBNdpsSmsSV
1cCLMMem9O00L3ZkhEUHoSvhrlLdJZjZgt/YiaNfxdqkb5vCMncIHhrYEnZzlxYM7wXG3WrFHNlZ
TFeDSO7AoUBTkKNyGOslvwoJlYJYW7ppABK2yLYyGYr7RU7f+7TS9mMP1IwoRty6+Jhidty9Ul4K
XjvoNF0n/ARhx5Otj7yyUeTea/OYfexBdOmBDIfIDEi37x5bhzACzlSuuf6Cwr6MEpP/ZEl0l4R6
OfmTVdbB3LrLJtaYEZRFs/woXs0UZvkcAT+61kC8RoC0FLC5ZeJ0QAQUEg0cULpFztMKc/UCBzYk
p2HhwIrIJHPq8hbKhc0xMo1ugRy62MzL4l6IRW7jVl38BiOyX6wpHe2gLRvgCQw7SCHNdwyn1Uch
RT56cmIe8iJKDGaVQPAbRWh8mBpH21WplT0MzaxugOaIrVza/ADTNrtKUvORwcDmp5ezerEoXVME
bb3y9yelOZAynQRUYivW55TnG4O19jh/mOtniT0lnKabYpbOQwvLu+eU2jnPqxv+2I2OpN5R11c9
akofe/j86CyC3lg/KV/DZZ590n+SH5q0nGfqr+kBEtn0+C+VKBogF47uJULD55vAgouBtewh9Gl+
YqtfNCcdj/8CsmpJKXRAADLcYa82RPvMuFuv69S6TpM+9G3LjdgtJHccO9NrbdL+rrj4SwW6x6rg
f6c1t1d1uv+yMvfqu3Yv1Vr96k5/1f/E8t1Kn//XfxTIfinfffgik29fyt98yomv6nfrj/29fqf/
gbfCJPyEGrEJBuaf9TuNr5iUpX52z2xrFV/9o3yn/UE4C0IIaq8WTom1m/uP8t36Jer3fD8qAKJ1
nL9SvvupUv5TlZ6wSNdEgOis0otVhs4f9+deroQ9HI0w8rz1pNX2d4l5F8ovhHR66Pm7cj+rO3t6
4IyEsv8GI/i9m9ygfQjCWN8II/OUot4ihQABQX2gfSybD0b9QcxP8fikLtdxc9uT8JvuXNzA6bSz
QsIl7qzq27ohnC7t8F5oDz/v//+3gfo/cAyuVqf/egj61beq++1/HV9e8qSM/vdvh24tJnd/Ho3r
L/iPwehaf1AS5rxF+x6NGEPoH8VkvrJKwwQ9GzrsCOb+ORgVTaNiTJcDp6RDHoPJz/x9MCoMYWol
/MBKZ0V2b9t/ZTT+7NX852hEQkZMo0mvAR0DUiccda9HIyA4uNd0OHYWHVsxAJbcJ+3R0W+K4iDb
jQXEqnzIS9WrwVBBhpgkq/nRWstKpUGq7sVqs87R4XtEKtQJlu29OvqGxTFx+3/Ze4/lSI5sW/RX
jt15tIUWgzu47h4qdSKhJ2lAAQitdX79W55sGtHBOojX3WSTtC6CAAqpwsPF1nsthFx01UaVPmIL
VXPqYwSUXOHs1YkNsEyt2gC+mwB0HN0XRryqc18ZNmfdH9AWjthoyvTWzcZ1efGjwjkDwXW6zeqO
NFsQytw3t9nb+KJ9jC+5K6i7KTtG8dOk+tl5gWmXh/Q/ZdV+PUOzFB66/dE0AkRd1xTs5nl6Nx6K
5+oZQJzaAzhYAC/zKpXMeC2ei+fuHbnKBIj3r2CfCE8ZRe1EB8jGiCHWbCqk6JhWeEO87mIELcDk
XrkIaCDeNMUOdCCqHqTA07qnVPhAHSHJADwwxodhqbnn2qz0xaLPq6uMFB3wPMDoDsZjWR/N1BPN
tSbclfJB1cnu8iEczcduk91e7pMnxQbscfKEgFjV0/xCLDj+GWiWSHkznEHlQIAQXDfodicL9KyL
w5zlvv+gYS5tkDn12l9ggyxJBROq9bOO+u+TCt8RChZiB+gjQH8FUuGzRG2GdE8GDgTFjfLKJIDB
SGmsaDQ5AxkX9upC2nvpajMh/W9ebVYhdZV4V2JdMLaj+At82v+4+jWCl4HaR6rbUd2d6GCD3YHF
DIeeWjZEPL3gCw4PCxy0tTFtoaAIfZW/FrmfBzDvDQGKG5DAslB1VRclbzayPAAxBMY7inA7kHs8
ThSAZsDQUGl/Cyz4N9hO8h1izt1I8BNBBA5BtipPSHJWQCq9uLVJlNdolcFzPTMJj95l78GxlYAq
ToGal9wh2wXUunV0B5hb/As/k/feQ63pT3+oJQHGtAL0Z/AoBAQ1d4YNMkskRoAxHSNEfqb6bbBp
P8KMCXfCNr4BlBYamJRVcAieLi9gmENuAUkp1t8EKkUYfgOPaFPfA5YPeZoNEOL0R+kevC5usp8e
hjWg3m+A6Qon8SYBUBDcEI3cKmiCJkEFghbKkdZiCm71y1PsSyEwWUn0Accs+ACP2LfyGwg+B6CQ
BkQpib57E3cK1G5vT6AxaqhS3qU6Be5KmrgA5uXkW2ASB/TNs7yOgJZDBjg7IUHdswuqGsAYhWuY
qin9ZDP9Pa/9OY+9vMwz+f5jmf+Ky7wkTeYNC7+1NOGSeGbrwMRGvw1cLhTRKTN3q+pHBF6nVHVL
OXgfZPWAMCFgz4G361k1MIYERV3qIFi65Ew5/BaXnMFi/F1mw3FFjTdcVQTZ/1FmJ5qcVJaSqy4w
FenIGnr7cLHDHV0qaFu80Ew5/MsXuiLOzBcONTNwSsA0q8I1+cc7ikA9KpsN6jP68/lMFbMAJQJQ
96isxh644ZBBLcfAM6xGBzw/0hYC4K4IyNs0UnNAP00SQEGZT5k/KWG5Ag4teF6RQwBQNkDwgEkJ
LqwdyNRKQP9DJMfnJGfn5HaUwQwsJug0+VraXfu6vrqd2QLlTaKDliRWwQRHMwrOKnGkCIsNAGqt
MQSQV1AwV6cRgzLriSgQ8XGM6Ah3HvoCqGE5McZt/gK2D4MVCV1Sut89pp+ne7auQZaKVpxhfIDL
Ln0hwg+Ag6U5jU/1HjE0z/TkxxK+gbkfXvvt6NbbaKHofGnJtVlh0198yeeYQP/pJec77osdqc2q
mIswy0UZSAhu9cJZOBNSviD6iqDogqJf2lo8UPfZm/g9ttbSvfLS2U+Fo//yvc66qn6SwwAGA9yU
IvL/ZlKr6cMULEKJ6j4+inS/D0hLnp7uTqeFqMR1ceaL9/k6M3ESmLneW/w60yq4af2QVkRcoSzI
a/3X0q99FWY7KN9o7zdkJK7gAqiVAE6QDBtQBpKXlxWzBdde6XgQJJu7kjyoRCc52bUU6apFo/5a
E//VgOfypR7NCBXkqluAEOUG8u8c0O5oOeFBCu0ExM9U9GvwrYDQ9Viuqj0qgUSVGhU53xn+gizm
O/uLscxZVYPfcSxLG2beKvWvbpjv6u1PG+baWfLpBGhhgFBkhg0DKmwowVXz7EPJFC7IoErgZw5L
h35pjmeHfoirRhRrrHfLxm8ZSO/36W0VUU1mSsjCCJBvFAjVIGiMPY6NoNwmPYKHFPUQZ5LCXWoW
BrR0Yq4L8WkC/vATs7hivC7904D/3RWb9Rb9SnRJM0u50TsLKPnYITmyc64It5iePXAwSR8KRZFH
dmHCv71LZuLyd98li5Mwk6u/xSR8L4AICDB0TCDmj3iSMhONSpxIl6EpVZex54I8l87gbp8z0rJH
J2bkPbBJwxpm7p/osbEV4p1OO4WaZGLeeqKPHvPuYuJ9LSLRC/M9GfnLoOZgOyjwM1GrjUEhHUUA
SYtAkH7UyOiEtyg2mAioRMAS6TSrYg28XNI+6lvUrRzRQvANrwSnpTfh6LeOQu4F563ylCeQOVDU
Z9DKA9eQbd6d4Zwcz/bxPqXSQbenFeIlni9QdO0z3UcgjaJoiEUuiqMpvu2WuAfUVDnjOnTeL7S3
L7Rhpf1er1WFqLcHhKYEG7bze7FF8eehJe8Cdf3ENeweE6gTaj+1JMHHoyrpzWTvYKAlNq3JqmGg
kXyFqn4N3MaJ8KlILbsR/XbQtiTbHExm2JrtW9BQQP7EOHSWErtxWiL6YJXBwype0ThAjnPPm/wh
wiV1pt0YOx4uk1zRf4g/2lXnPPR0XOF+viX0m842TwN72JnkAeEt+nC4yair4nI5KfyBgZ6DuA94
agPWFW21sk2Clysr4DdfqOggYU5Wu9PxCPoo0joa0e11Y/Ovx4EmZP027lGf4XQUTCF2y9YdfbuX
IfrRlQflHtM3De8DQrpds3wDRGnncd2Rbepr2HVQEGygj9t17NesshEd2oebdb7hH1ay2gn9YdU/
Vh9ANy7B1UOnVbyJ/a7GP5H5Id0qpoIzHmSED+PNtFL2/LJ8hCgWxPd9QhR8JeRt96S5571JXryP
jtzfi8eIxSMRCak24IHBHKO7h4mP9lPiAwKAoPbYf0KxORvYZTU4xhbTLNCR+AFxJzIRL6fegPtb
OAn/2FX1d7H46SDMolQlYEJ0iZ9O4NPbKe4UN7B1/MKNyH47souTbwabHQwXJWSrp8a3pRWG6EyO
TdmC1bckKdSZyf4fkRRL8zNT9HWLJsgRJR2YH76pzltjP9hbgTSkos8SuzCLZHT1Mm2orbg4AyBX
dILDZrU6HRemZ1lozcz8H0Lrh9D67xRaM9vx9zyUS/JhZlb+nvJT5jUVv/L8kNZCgyzQXVAXObM3
BbU9X8ICwoors5qJLtePjd07vdPZwL1yLvid3Y8OUPjcgfLnplUFLYnSHPybZ6T4cxNF/fBL7kuO
5JirC5OpxDRHtsE7ZCc2sECZYPeecdN7vSdQncGgYYAOZREsau2IjI8M9Pzaye87NlKdbDpmo6V/
1dsvAbOYaXNNqruxP9jCaYIW7ZnkDHgUJKYMeRr47LAYUlg1kKY7oNCTuxeFvpR4nLv4MBrcd5Dz
HApox5vEPdyorIVh1JObgm7kjiQba1d9AyM63UDT5mRz2Dw86QgKhMQD0xO5L4hFLletDTX9tr7X
YCsgnmEQWIAT1cixI298Pj74gE4fUN94fsDz3Kh4e3tDNnRFQQTpBE7qZjBeVTI5nVPafFpC1txV
bHLQN8JKlxsFJjVY6n6tt7GeC2s9M+UjcwQBUV0g8o/VAzIm7aiJb77yoEbCWo7OGu3LMGz5Mqqr
wUabgG+6pT+yyVYcEalHGUGUElZ4ZGte6gQ2yo7xFxi6sNAhS7DgCjMcdAldH6vc0BEQzIgdMItQ
8I7YeLWD+l374mVugmdHL9nC5y0tJu5B99nbogP8QZI41WZ6BIol/lf3klvbaI3yUdfKYOmfbZmA
K8XWaABruoQNhpvBl4RRRfYZt6Hje7JhvTEDFndlowFgXdnKXnclR0QgKPV7Bw1XFO9E4Bh4OliZ
wkE7gFdSmqOexg49Ut2K/mWnHItN5cub1qWhHbCcIgBMLhiOtMq9iBCY53bl5k5mO4Pf7tqd6IgM
bAheuT2yjpg0XGV4V7EG0wCODzwAJtIUhiQMQxrdg5CGge2EgePW6ZFNbgno1LGPWxuAaM4acScY
oLJb2Kat49vADcFo54cHgQHP2FibyPGAqkr022nfOSTyA5+GBESeS9tnUVTMvLIfouIvKyqA8fS1
qJg7u2hcQZOACVEBrGMICnQwuz0E/uicj+PfFcMZZ0mGjODPaI9nl8sHkKXbE07g2RXphCqJnMVO
5gr0Ww+HFZvW9iOFFo8N3AHQltoZi7CfDRzClKbuiuXbdjv4+uOI/awSECnTy2rao+yA4VQEdu4A
/5z7Fzi9E0XyHx+p7kWykx/Dm5amK8sHbqqLw+coLqqv/HBX+EjqU/N6ciDtlspQjAX1yesSP4ek
6h7U7eFQo2caIQF+ojsKT347UK4egS717eL0rIRavDjaY+pfIJVAp82A9nf9qTCdSkSnnQtyMsxe
Q1U7ZY0LskfMW4B/B5CUKHVlZwbSJxuEcS6wJezUaVwApL9y2ZtAsuaQrzEr3PDE35ehOoW/NjpG
UL4oqWPVFu+D7JVe+SdIXuxUeH/IsDZ2Rs9MwIT3a3QQ4lU/vbJ5568o8BU6/GewAj/cSvIqF79x
xciuaOOCph0yN3dSB+zp+JlgZImd2aWDMeEe0f/AUgesi9gHBa4T4j7AisOybeby++GRi2AVs4tX
8PE4/DfGiTsp8Cp+5ev3nusJ/j4I213vgc0Ofq5ggzEbYYaIRvSQ+Blshg1aumE/pMQ6aqvGT2/i
G3Qb+xDf0K3trrmVVmijcUwXAZurkTPCs+fGjIYviXVujlVQaUgTaLnOhsaA/Nbt1C2uMrpg7e5i
Q7pTrl1krFfg8f04Yg3QnQu9VNKW1hR4sSS+0aiEhALoSW3hEDmJE9qhzeJjCONEYALUO1ddFRRC
7ZztyUvdACptciYGvHYXOKNgt7waWDhfDlfVocvjFMASghIAXefNxCS6MZ3yQ4NhcabhFiX4bCLa
AbndVcBOYLUV3BRRntw1b2I3YlDzYLZCvAlGyYSzZYNQlmqYSaRkwNlA0cu2NVyNWm7lN5tmY7in
bQVVWUONbQfoUBkDr2nCHiVHw003mKDGLrHt+fk62xGKnxIHPIoohFp7a8sfyD2/QzC28CFj+Mzr
PORzoXI7HBCMltV2xwqEtkrbOIJqBde2bALV1xNiIGpwoXfeGXoedpmHULjf+Mqq2QDP+1H9pn9r
2PQNgHEIVyUbc9N7PvzqgoLfiKD8icL8ysgaoRy2vTiPTm8LWywtLM/ARZXaQVihNcimHznkw8dH
So9vSKfT093uJSZ3dwN5g9V3xoLRzovv9B1bc2sPgFHkhodYGnLLrwI+alLgWhbMQwPhHm7r3YOZ
jiEMwvg2q+zBsw4BVtjETFWwpydsLb6kGjPx8tpBvMkdvGJdYGG4LOSzdcbSVNgHE4kY8kKwejYo
vEJ4b3CUVeitsJLcHC8w/eBlxmZCthxb6ExjCmMZ22HCfs0gYCvYmdRwC99wJUycstIfBYSGche3
RXcon6cTJmZDQ4+H94htubZiZ/tg/1HYYA9zz9j7Ob5Q14Zb4IJawaMWltBguh3iY4SFkAV6DxZU
zyyko5ZmVILXF3mSa7QO9BZXn4QfWG6h8kOBDMrVPxkfue/BD3Sxg/JxAk+2NefC6lvNkZhKpQ0A
zGi3C9YG/m590VZA5OyplJ9dnW65maptSudVIt0dpBjL91dLFVKNyzFYrE7uJKvORbMlZHFynO46
tz6lrNuCZIxA2uF1kISutC5cyGlI5hgSGGRkkNioQbMTxDYTXiWIL7gZFpCi9uNRPsmnaNM9STtt
m2zQtrXrHwp3JALeZdk8RIrI6sGCb8BlIZfDEsHYuJSFZkjcBOdWhyz86bMF/BVsVFLDY1Jhw2Lb
eIFj4pDxVeIBRtjWa7QW0vB+cPAqhHN7vGc49FT3xzUks5ueApuPsfUQsGUI3LU2LNj8LmApbGzE
pR+Gh9rtWAW7E5CqOOYmPvVsx64J8RLjEE9Q2mjBdV5qSmFW19ieWCesYOg2rymcmpLJR/hxOP/c
BYpdyUc0FLsQ4VJu3eJ37/CVrhFq5aqTi2YeXef/QpgRKr9CIU+NYCy8U2xE2AxutJ8Q4xTwibmb
4tyYEI/4smMI7QobmCvlDpOBdj8bPIUYJjeqJ2a56FyD5NyhFtIxNjxIa1zFWADbHU8xkE3jJ9wN
h1viHUKsI2aNv320L/AVwE6L1/MjzI+rBYFtwU0NMCMp5jylyiF7gJjzzzSDO4O1wk7IINq4wwvH
ExWjPIHR4vO5u9P5IqGQ4DhOxlUVXWfGAwYCM56GteCHOMzXLydd9W5LLT/fiSiWzO/7lbbFcvGg
OwlfhCMUuX0+oQGTb6XdmZk+vq9b0US56k8KFVBpDwmGwJ0IbWcyBd9cuSZ3Z1+4gWJeZ3e9N665
YuYbjn8CgDzwidyogFHi5CzyuDN4wSF6hefd+A3aH9D1CMl1tvlqxBDasrORHcP+xjdyBKNgcEO4
gDA6MAXZ5rLt9qXrRU5OafreIVANUjhomgorx8VYhK3cuiHJK0LfsI8xQXy21ZvQ5buae8jVA59t
aEU4O9jrt1wNCbf8tfxRkzYe/7fmx658wzUn9wZDF24UvEG8mmLbLRiEiz72HHLsh4/9w8f+BclK
WnInZuF6QzfaSzogGhfD+OWKo4GR98LFpLxdKsoEWc6CpuXPf8qn/3BefjgvP5yXH87LD+flM4Lk
5w4OHgGdl9F9SqZcs9WfBKokZFlgcfGNUgPEpH3XgE280AS4dI1ZwuZfusayEzZLFfxwwn44YT+c
MNhdP5ywP94JW7SiZ4mqf8uKNhbk8bxFQxTBIGyNyJQMVL3mPUqfJ87zjbLniVVeOYb8I0GwAtld
7ZpDLOGbGogbX5hqy8hjaIg1XRCH4fHtn6JGqNMz2bd3HpdN6HthEfHt4bJCeBv9krbmDggbdAji
jCh6LFiA8jcekOExj5/irGvuHy/VfS3e6SzX8de908X01zWT/kmR/5emv6Qru/avDB4ArIOBWgTR
5ryEfKh74NH2Ld/8iNYhXsdjbvf3b/cTfUVQtUDxwz0eKBmi6WuUCQ74qfDQOo/3IQ7lX9jrzYXs
K7y0oQiq3wpkj1KCVb7P941rHtoH+aDslO14BGySXSKgXaFyxEC6qkFoiRwOh28pUoUHRDVTckAo
CihPK9FHTerq4lZMQ6i/cwpER0NHooU/oZi1YrwkZIRzHToE7+7JZfWUEuP48XEKyQlpAIxVYG8R
O34gB6DgHhIk9jLUedzzsk3BWd+vEfjegCONvr3FFLUfyPwh+n9fs3ukNhAX1PgNo4QTVSEd/82f
4Xd/vMdcXOcIn9w6+IFX8KKC49vXxR7fj6J/WpmZb59GiZWYACRErTL/WiPlQ58He2QFeTSIc4tG
nIeeBORmJLfXXnYXxcvE3hDUv2xQQXOHHhk7IGcWIeXB03aAeKVOjuRVbEdITOBeYsRc799QajNd
Z+0DtS+x/TGRr+/kmkL9ao/NyqVGZRK0UUY+QH8uH8/vKLN2h5Vxil70o3iUj+OhsY2cjCHAcgla
H0WLjBIVLsTYmic0B6oyIEN4N834WnzTkeRjAmqxY9qc0eFF0TgoH3Ub6HX909fjVniZ51fjnhnq
VtcYfXnG2Zh2UoQ87TtPgWb0m4ScEQtItAWj5F3mZE5qCyw5JadwKxOeuYuQEeIxbV4f/PWYrg12
X41pZta3daAqSclzK8hQqRSZKKRCFKfdmKjj4vk8FMSQxrvWmtAWbfySXaASSHoYnBVql9Axhcwm
soDNNSmjYM/HGCpqYpAjGpDCTLfIGcFqAljkE1pUF7YCsIAW5nSm2eM8FI1IwPh5tsDEeHmSFnmD
LS/5mZCy5dkBnh/KUbg02MENL1/qkYk73yP3g3q0ds+r0Zq7FL95epsnmc9IP/N0Oi9n4ulvXmTP
93tEM2Tf3bq0A8AGH4Pb2lpXKuC2SY7A8+TFKL9ukMFsWLQZEaV70fcX2+MlPyYtoe6R+MUqmkic
Nsj79c41nYYgNB8x0OCuZUkWS1C/pu55vUJvKysRJkKORPFH6Q7rt7ez/fFxt3nP3JtDDqDmnOD8
QUZFDD8ALU1OHxZrUKHGo+M85s31Pv85IPKNvDUSBZ3H/+ZZIB4rR3oRwfX6mk9Gyvbf3F7yrF21
U/PoPCnY8sANvNYgoF/X49M73CkesAeRPQMEMQX0PIXgXa0gMU4lnUhJ70Ryl7G7u1PBMud6h5CJ
x7e3HL13XEZ+fQ6+byH+Ih2vDZqf9Ls45lGvdBhodZPuVR1WFyrN3N4teBWYW2ORLhv5YeGiS9ry
2hH46ao/tOV/Slsu7odZyf5vsh+WhLE8C/b/cadlSexeKwM/bdwfYvfPJXZnFtKfTKsvGUpXoIhP
u+s/YSgtGZ1zKsM/i9G5ZPbLMwPpz2v2Gzya8CtT1TA4M7mloTFhJh21ogJdYApTzzw+96jc2Rej
5+/zU7OVPBR5s3dUUtgpeU+2ASw51B6w7g5l9DRawbzwQEqAwkoU+8C9+zZSzW1QSwbMKld3LtsC
kZiYoFCv3ybXuoqc8i6D8M6C5R0lNDyWbgGw0GNdkWMKTw/Nmgum7OLtzfyzv9jt6d9NLZsiiE5F
Ha28cwhAM2uyqOUGljjR/BZMI0x9MNgjN815LezIYIzT+hbuBxyQxEvW+rVWtKJAv0fNZ+zwNpEe
6DUEJLudgUIr1O3x5gEW71Fk5WRbCy4/LznqkCHnBZco5aEK1jSgoxugg6AAjj+IxCWg99tfG3KL
NzezFv5SN6d8t/L708rNzt0kJkEuqz3wOsCtQtbHe8Q17h/hR6P2TkQUxHUPKiIuPb1GJw/u4Vii
XUai8EcW3Amutn4lAT6NZHZEqjOQjFINI9k7/ur09Rou3uZMZ/6Ot6nxGf3qPmeBAg1EpHpXI1RT
2byWNNldEKRxIkivVx58efV3Mnl52rjgRIB083cI2QCdBs/sX1HsiJcVFDE0HlaY7GfFbXzVyQ7y
RveAxu9lpwD4697Xs8dH9NWIZ2GEC0iHCnPEiIFt66wR0Pv649XvuvmfVn6mxdqkUAvZgPSowViC
ZqCJJvevvJkM8PRUxO8cFZiaxys0eSV6yiTPkda8bJx78KETspsmo8pHja58RCyGjUIlCIczUWh6
c7FrguI00g/2+ebrgS/MizX3f0ddFMIL5iU7PqF17LjkYH9fa/wyMXPy0xK0TC1oO1R33aKL+IKq
UKBlUQDwU4RQBXLLd8YFvvcr4qqOT1x0suV4QHNeL4juveP/9wOwbu5q8gS2BVITjBINbTxCGMIL
X9XkBroQDU4nxPE+RCKiLO9jYXUVPgtf7B5LxvOf7D2hBAuICGYeF1JlwuAfLfJYIQDMo8XPW/5I
zypezgoF39qbJ754glsT9vViLZ07aybG//znbs5a/s+eu6XtOxO43W++fWdC96+5fWfi+vfavgva
0ZrJ4H9KOy4J4Gsk69MR/dMIYPn7s4JEFCjBFSA/ziRwDuK+RtMH1X0N0Z7UuAWAexBsfICsoyeY
KHeQdwy9FDxJtdC5IIlcYPxasP1y8VmCFHwvciEoI/prM1rtYnQUXdALO9nbK7LXPrMVL0exPS/n
t9BMNQJsCnWeJw2NUK/rGrRCxKwImBAbODMVerq4hAemhuL17PyEknRntxNxHzL7iHEXvWuuRaR/
QaKMrpyCKfQk4p+TP7q81ShGwD5yRA/EiiRAFwmSNDzQGtsgrYf/kzmgR0GJNZ5E94cMA1pmIpPZ
C7ejKzzxtbAF7ubC5Myk/lRFQKE8Y2WYgU7qCc00XOKvC6ieCWYl/xOUomT7LF67aXhvDbqN8YhB
Hn/OYvEu7BG95YrDdURBeG/As4V3VniYW028E4f3I/JPe64InvvpKzzw1wA/GE7hLVrAUMTPy/xL
JDOQMrRlJAdNdERd6Ij2Lp5lB+QW/xvl/uhIQls4iNWQeecNFgPehd4p0K26P1XvSysJCgpEgQsu
4v+in37ZTjP9lAXgSCsSbCcRXlJFXgPiV/TmNoCpB9OwITlz+AN8j2R27j8/P0zsQaFArith9Ly8
vAHBBjo8Jm/Hj1WEXV/SEJshY0tru7jxuYX7SVz8N23878JGmSCv/lkizZRqVZ/zvsywildznkcq
+BdfNG6+xc6tf4seIvQSoYH8avRHWN/b11dwMJLjx/09oAfe301gPyXwh88+t/DQT7tZfXx8oJfw
5NEPAelYvrgr0PfiPNMTWvQitOiU6MPLXTS48XxtvDqF9kQWZN7i3c00+l/r7paF1kzX/xBai0Jr
Zpb8YUJr0VKY+Zi/qaXwXUPbkkSQlVuSrFyDE5/k5fmsR+k0QhdCSzU47gFceGirAiJh9aI7IklX
CzL6u5Cz5qdLzm43kgUQ/Mm4ZGhIb6NoApXCrEHA0r6qIdpPe6l3s1iqWZJkmZNfgJGqSoAaVROw
MqmPwwCg/SrLGyqI5SHr5dcyrGifT7WrGUlDrKEXl0b8XYPhlxGrM1Mui5NEOzcQnEAi6dGHi5Kc
kJa+QqYt4oMtGnu9EjAgdy+8KGG1C4DPv6CBr1H+Xxl0n4YwM+iy2lAnXcUQ4FhzEX0T2LxRjsPZ
pYTDwvC+wQB1QkdYV6ePFLUQX5tNMreKvhrBzGrKxq5Jwgoj2HLv+O245YCIeweYfi1HtblbxeS4
cMmleZ+bHb/9vF+RzL+665k90ZQdSAgF3LXkVLDkUBdWUcS+EOqoUFZQuRecFw6MACSfngxshz4+
bhpm5JijmiBiKJCYPCwJt341hP0R5UCR0sf91zP1fVn3aXvMVPto9oIAikLVvYe2fuUWJqwymJ0I
aXCT9pG5PQUeUUkOHGTxmwpgIQ7b6O5q7ofwxm7Pu+WWAB/6wOMxFI3o9/cfp4+vR7q4kfmafxI4
v/1GXlzSmSb9g5Z0SUxy1rLPE/XHi8ml0zqT61mQKENSYg9mZHvYeF/vm4UPn9c2/3MffiWa+OKU
X+sjPm3KeFTA2DtAJeG0NDjAEmBKAExCk2380JIN74KPaLorUFLVAXIM+BqA+yrJDuAMvOLpjWcc
nuyv73jpTM8rf/+4My0tGBFzEPnfwohY0EbXyfu0Yr+BNlrcJDMZm10i3ShrvklECiixAIW8sJag
ARrKoW+5ThDI88jg87saiugmBEAS57xDLaKLWsYTevPpgmWyOKa5NP0zjGkmX3/Lw/RP8WD+v65p
65c0AkEp6er3l+5/io//ObXgLG1AW/qXoF/lbFv/O/fltsjb9/wduHmf6S5l/qaf+C5l8W+KBsJL
UdRNUIehouFnvkvJ/JsKPjED9Q14zlQNPPMz+6ryNw2MqJaFunpVsVR+un9hXzVREyEZ4MqUdFkS
rX+G7xKv/wcTE0TrJjg4dcOQZLBeKro+s7MFTZC1TkkTmiq9yEm6arGlHYr6weoejiNCa205Pqtt
1Mp2109yTIK4B67QmKdt4KWSHOt2OY1A5chKWbTzwNQ3TdM2FzuOpjZil3QSb1X5wvkb9dp4SxRz
sGiTZVa60eR2YEOqZRmr5BS8Xq1avxvqKI+uKliGA6pjgGwY5xqFAecwRbIrGPq9mqsxajmmc5YT
VYqnuxTc7+QcVZxVuQIvtmt2qukU/aW5UHUolbssE/oK9N7dqFHxcoljMo318yRp+lZVAjMkBTjC
7xS1soC+hxkQqHFWzxJRywKl4ml2ScE3hnAcESStRHwtEGBaKgKwARVVfderFKxhkloXK7USIrgq
YREBfseMzKd2bFFKYikt4JjOsWGULB8EFeaeppUb8PUmK1Msy26XTq1sukZVhJ5Sp9lIrIsmi546
ycFtelEALSN2F+AOgSkeNPWJku0S/aKDBRvT/SSkrfbQNIrckqmbirVxGXsEe7uiGGlrxSXquq3C
lga5nGgVT2VLSzHTC8yN3B9Es6w0UqhVf1cJeooa9GCakGDWzmB4s85NDHo3w8RNlOqUfCSdpm5H
bUz2IKVWXrW8Uzo3y0ytJWbRWTorusyqt1OQSSs56uUYy9tJngXKPmaY1ngs1N5Ee9RlzHw5kWrQ
sQ+hLpBIqJtDXqAq2uosCescAtNJUKOHSiqte11uRc3uzqKyMrpOV0kaWQLuJW2FiWSadWMkQnqP
DQ6O7K7Xz4jGCkmPwvpzbgVgANeAL9nWSV3vkjGvD5e2vqzl8mKChSEq+o6p2HymLxildJ/JqYTt
r0kAOhkGHQllrapiOzg3QUkDIXgR9XMHONNmkO5UXehfItFSL6wZ2yF20iqAo5z0aqvTSQsMjZST
JQCPtDTqJ1G8pCq5tN24DRKhCUFvpNTg/iiS9iYJ2vN2iEEwTgNLjVBRb4bZQOUiSn2wkKeA6jJi
3SJhd7lkRDC75NBYuVFS0xjzhmAPFSo1L6ERk1au1ZEOQQHozFBocAVNgCghGWihd2YuGLEtVWq7
V+O+EOxyHHqAmo9i9B7KQIL1L2LZby2hCVYaJJBnyEKcEr1o8wwsS1OdrQpVKf2mMLLK0TIpzqmV
B0pOJbGPNdASKltE+UUWWNV4NAaz0RAcqMBAOEVqptEsbMRjFoFV3i8VYdxkSjxgE+eiFlG5siT1
ts2MtiaQor3+kzv/T6mj/3/k4PvyPT+19ft7u30p/wIM4ZKlS/BU/ncltSvqNvyf7cu397cij14+
a6q/v/fvukr5m6iAWgw8y4YBlmZeCTy8N+3//T/QYlBCugTibwXY7ybPN/6sq+S/KWABt0BkL6uW
KPNSvZ91lfg3Ew8apigbiqoAgeRnGvPDT55AM/v7c3e9cc3I/+IxgJgZfHWqKUmGqooyuLlmzo44
6ZUctiNK8oyiNz1xCqVNPMnvUbmD0HqMA5y0uAEWsWY+A6H+MQwFX9cH/eUiCJObh/WbFmQlgQAC
rS/IX9AvBPphJUMKSquhO6wnJRBkJ0sk1zxLR2lqmKJVB00FK7BWqvtiaMMPLa/Q3l9XfhLWJNJK
RxybXZF+KMpIsjJtgAElWtGpbY1ifwlXYuI3U5KdklBLSpLhjMQXABgWAbEgT2+KqrbDRmaJCfRF
Pd4HIyo7JLAlS2MhO5MpXLbhFFnbKMvBMKz2OCwiDnyb36VFfV9ll22bJFtpCAP3MukkygUn1nOa
RQbq5opcsSejSdhYFPpe00J5awSTK+aAS7R6mrVnsBSkd22gWG6jyjSK1G9Kiwk81zWiklkQ75ui
ereswCAZdGl/rqkgteWmrUCGbBRvYSS9VabglRp0cyxmD0Yv2pkZSbdQw4rTBWYJ7kz1pEhCTrpO
IFNWC046Ak2sAslzcLmtkvJdCYV+I6T5bVIYT5fMWGnZCGTfWH7LR2BZSuDHGSfhiOaSdZFb6FOr
A2DYlWlMz1lq7YJIAZzzOY+drgReXvl+rkXWlB+FWDv/H3dfkiU3kix5lb4A6sFmYIvBx5hHkhu8
YJDEaAYYYBj3fbK+WIuzquszmfxk17J7k/lIRjgcgJmpqoioSglfw6+aeD5cdIol2gZ7veGXSaOL
Jybh7cz44KdqFOBOevQLLtR8UbqvIzlX6qGgzVPRPzQUf5E1WRu50i6P5RKouAmHJ0XZm2umqOEV
jEi9Oap6fFVN3LYLqxICJNiFRCJYu8gr+5uhp+5W8Y0n0+qmfaknkmZEdviqOXSQY34o+gZD9ao6
Za1TcWA9G3VKowr2G7JfZoS6haCdDTkmhuL5XhB5BmHZtyOLlrn4tJZY0cybYBMxqzvhYbxmPgVn
L/CC1FkT5bjhlNCNRpT5mEIWaJ7oFq6nbac/lzj6Z7INh7rrD1kZ3Kh1ux0RgSM0eO5XK6CwHDNY
dedlJBcVV6Uc4l7DYXXs6sin7edWmSDhboLn4GaCeNJ9htuaMvkRroUfVeG1ZaTCHLkXzftxny33
Ravuq2F4nRumo4zwiA3jec3YHss86X1LY66qJ8nZiv3R2M/VXGKyWbvJJBce/+gViKyq5elivUdS
sQnt0t640CisHYauUrwBz9N3or1tiuxj2wxRFnanwOyq7XWsaRIWRRpm+kiqkSaDp4obUWz3Q8Mx
STEg2W3VH+BSj/g2bsfVlKkf9hjYqNuvXs8bEeF9pGroYsbCT7mCORd2LhGejsryo5hgEuvlLVw4
SgE3Q7/maShYUjsKBJMv60GqtTsIoeY7pgUmNC4dHG4Hi6mgE4G9vEzH0EdTY3EwUOWkfq++8Y1d
h7TNb+pqexNrpm6KToRx1t4EdQ6flAYfLXMY08wYJFqFp2y6KnPKDn7lm7TSmjyMm/XQDOl1kWl5
fTXUsCvvBbZYuKAPLWdH5GZQds7ju21gLIwRwLuuR1EdonvSULyfVhPM+6Pd+0oLlgQo/aIGlu99
eRqL4q7A1zjUawtHyuUtdIVJS43xgXTyb1GCJJx456xAo3CpozBElyzS7DnKjcOaJXsvXD4RS5oo
oNtSRCxwB9tZrBUqx6hqWI28fH4Nqu2qmi1MWzYflrybOi2Z/cCWYu9vXh5v1fow1Stea+0dpKkw
rtPLy7Np4VUvF2ggmkHETe1dBY2LBmHnBEXG9smvvZNj6tOq9Xnx8/Km16ZKldBzWrr1Iykxlc8t
V3njTfHKl/cwh5syb3c5EtWAb9deAZdj0XQq7luIOdxwV45zidWMg74bpycfdpWzhf5cfso7gh5a
JNzXSu7V5n1YCgUzqWU7WG+JCn94C2ywd3Z6Wgi6pNfl1WtDDEW3y8d1nK6r0iYB/CjbMrfJVnjh
da5mFA/ceCcvcMlWwi9mmYxJnJ0xot0Y8w5ux4uyeYIoWs9v5ZYXcRBu92oY1kSRCckg+UYm5s6Z
NTRpFX0floVFMn+Z87W6Zn69fCox5GAnK/lqpCBRu2R3cnryRM5PIzLnKLNreco6CWVHY91dMBeP
XBcgssowT9YwN8clhK9ZU2BaqpeHqeEIhVLaW96P+LTPjXBjUuX6owpRbyr10Zhu2vNylLtgS53z
J4zPHFTi+eVNSbo74g3nspXf8s6usS8nEpmQn8oK6zlECZfU1QSnvG5678pVRGUXOvBWxXOuHNlb
Kd9XYBa7UKz80fcXe59zRNSRrEgNiAvyY+3Q5smyzntuAGOkoyFe2nadSCqhyrS/rLSQF90LIdxd
D1k93gnfQxt5qe2NzOr+YSkq7ybXpTi2E/LdfA6Kbxl1zZWTq7mzTWaKc+Hlwz4MnfpQkKWA89C4
8SsyDHAZKNbitaNCHUPbYerttrHP4ZBlVw3CCFKK2ouHdcFqZUVE+hmt68qMr3mQt2+99fjJsjBL
LZHjaSgWP11EXT8EU+uS3PhuiX3T6MNAq+ah3jJ6G3heeWqmIKngDRuLpheHsXTdLiz9votY0Q7f
wqDFQNIRqT4PsvpN8mpBuT6IE9d6uHW6p+eNrW9emLkvaDvPccZo+4S+HowFpXjn2dKfKrnOiTXV
fO/nW5HOvs7ex2XOAORBPHG0q8PoCmf9PBJ0MNf+XHRnVveY+Sqsf4vKCZ3R2NU41/ve3Qld2mt/
kEtsmmYnxjcRLHGWhwhORrsmRRl9q2kx3i5VIOq0t9KWiej7/n5eQu80dA562JGKPdmKeYoqyeeb
S50ceXU2xOFW5icv53kYVWWIVoIqQ1WXlaJNx6aUH9ySwwGqtm8uDKcElfv8eRboPkfu2O5dvgr0
Dhs2V0kjjXyQVbedqMrsQzkipXNzLT7WlsLsAKfiAENzb9vnAAzOqvDRBdHeZKo+Z8GwgzO7RAwL
h7eJLP5+dPodUErsrTKZa3lWa4/SizZH4yb3XDYLMIQ5EcH8qdLN2Vsx6lY285H2c3U7jhrDL13O
kZJBnNaJ7w8WiIT29xltKIpj/6otFFRUBT11bjbR3KMAH6pEAcC4V207nrtmS3kzPIzMxQwFchoM
WLcNosRWjPN+rpovciE0HhfVPK/Z9DJkcKlnNYOR2FbodNTANozJd20bntucmJ3taHvrhe11q4ND
IPmzresxRG5lH5d5TutJ3ofFeabYhFvmmVgIWCMY49/woUBBG3Y7HSx3sFuK/f6atDXy0DlLbImN
XHpNGw/Ma5+F58PSnsScrsexHKPOV7uu6TDo1isf5nzg6BPJl10++yddZi/b5tpEdc6LqlXqk1pG
dGaPbXi/5KNOJc32vPbTQBQvTPb2Ss04K7uCNFU0mvUDiooPCNLnSl4c7p040OCbhfnKraJ1flza
AUsfP/vmmeCCoCFKlDN6yBdMwpbuPbdkO43h01LnV+3s7TSTQxouw3xwHkSLpUiLcfHBBIc62hhE
gMPrEho0VCMXbAb02IThHV02k/goaXRrb7MAoxKcmiNhs/JrOPMQOVB1bd0luLgXUljvigX1tRHl
lo5zBkFcfi2AhA0BCNVyuvZdfbXy7cS20cRb25QRberHUHhFHLrTalFlqBZT3kl4asiK+Oi7lUxf
m3GOyLwsn+relnvub2fSeBGysS6eAyyj0YUm7fui3tV6KqJFmBOfkHsjdnm5jCw2cdrJISqHfkFg
wEd4S4O8X8KZ1cibocHl+XY7bAGUgwZfM3S7XAAtqsuKXfWrBT74vV7+j8CD/9dgAYhLODDn3wED
53Zop78g1//+pX8hAuQfgOVCFgaBzxTAZhT3/0YEfJQb+Gu4+xIGCPm/EAH2D9T7jP0T1ZZCgkj6
P4gAASKgYOmIkTEo4wk6L3+CAH4HCaD0vxBAP2ICRAEd94UvuQCAFYqfMIGmyiq9ydrE1Lf9g7gc
tt445EfbVxCGbCh+WwwdNuMQ5Wvr7yYcuS9KdF/ytvk0rexER/eGDDlMxao3ANkdKPp2gjJGAJVc
NsXulwlJyfj9qKfDW14u825VlwazdU2CBfiiZ+fbvELVB9v1l1lNSS6RnZpB33uElYciWL14RjWz
djniaE5u6bjcaX8t42mCiTvS3+ugL+ljP5/agJyWqs9PvVc8L6X7Sr9HpRJJnqHrhopvghcERotE
koj6UleOkSyyzyScD4W0N2YRV4uqP1BFsKN0fs65ZYnT45F0mGYxhfVVBrg/HmX3QH2q96ZqxkSN
S3OYt+YG9TE9Zl5zVqq9ClbEJIBF12Up7kckS2bLggggTBuvYdvubF3dVt7apBilgIn17XCnPead
OELx2GM8xuSJPSfM7GGjngb1sFetIkD5hgkAOkpWKl/c4EdbH8Y9Kr+oApxZhUjTF8Ye83y5mNFj
m7cPfrimduwOKL6RffVHeN3HpmPHwM+vJp+lQTlezQhriw0Q0YY81pWOsRKemjrDT1r1HA4aMsiM
vawqbGPAATCckmQf6v6ZLnSHaso7uI2a65XzJq18+EsMPbpMGb7MnL/XPYanq23fXbKU2hT0WNgO
GdOwHU2RPWqAJUaLLeL1BvuDok7MwFDg8D6tChQSWul4HTErPqiPHup8auzBgnoom2BX1tXeAPZP
cl5jNHo9nDubn+cuYxhSw0L4H+kCCV77gRDUF7XBUBZQGXFP5A4Z8dcyyAawFFm6TTVSaYtCeizV
PqvG94kDHLtkY2RYESoonDp1vec2wM+RZu9TV0dqKw6VnarYR/7W+OuncM73a2CH3Tqaq63RL95Q
32k53iKfTOpheso0jFk4ZuEvBlgC0ijqXDpUsA/oKkhZKoS9mQefbYM54kHNd9JQL/aJgWvSXKJL
d2xPs/IPGXEPy0SPPpNXrF2O0qsxgmdFpVKPPgIqZ2gB9cRLZtQNkj9UPaN8IIHBjcztlVdauMH0
8E1dWBdnqG/XrYbtxPcMdgwT7WAZUVH4kPD8sTOYXNO1qVqz13ndcjwK99mW4Ee24p1T72U1xp4Y
ZrysE3/flHrrB3fOafGufID03iKeaK+a91GWj0AJj4siV0ysV0xDErbaA81HFa+rTWZR7itJbnvT
7VW93IfehRRZw6u2WZ4LW93nlqZlyx4tze874j0gSQTa30fUrpj1LM0TrRiJshoWas26l/5WxbwJ
X1lrk7FgSHqyt81ieW/M3vdBm2C60LXrusNWtTzyK0xzBy1FqmlCOSQOWdd+Ua45VsEX2iCo+kP7
OBMkv1ntR0gF86TvR0zRMTgk6tHFwkl3aObexFLz90D101FxpXfd8sL8/JzlbQLSDiVCjzVFDX3C
H6BKRnPuOmCM/0Y/YolizExNb7TiOq0saCWCA8d63gnVyC5jtLm1FTFH2YudbMcnuw3PdNa3EwG3
0i/Dvm6JjZ3vdJIRH3PuQuSOW1c8B96MXBizu+rwFRE+CWh7PYGeSIKpPOjzXCehfAnNcxE8IyOE
DwFrdx0pVhg0s/updDj8N2QJqMP1Ql/AA+1dmCVDsL63yKIdzyFhXC3flUNYHQa3wB+ikbHLvUgs
5Y1fLT0WvUEyW8ozCN1rDdytHUsRM2zdqJpheBfQZ6HMnRLYbONWYZfQrojWzMmIDuwoxvFjqcQD
h1+tofpAmLyjfHwdBaqkjAEkyvIeOrAex5rmN8XKqrjbpi9Dy7o9yzUcYtvqflymT7rN5X4eUFn3
ffDcz+Y+7OYeV2pFLIV+m4sS7r+6v2+tv9Mb0B4qcOSqdXqdR/xp4DlaLUxbIqkMUbgYQD0LO82+
ucNRsER41q8SBsyP01K8DNx8lrm8Co19Xzm9y3XzAcf5sc/8YzOFkLCP8Akh44vfjwc6Dn6cjf0R
KSF2c4nHDXR+13TrGCF2IAuVxo8sm2Btvy4n1GSfPekVCGCo4DeFzorGXa80eG+mxSTAoQDk9OzF
SI25/bJxaVZ1t5DNIjKBECN5+G0mgdytVI845cmIhLpEk7iS0xWmB3xaZv9DUDWnjet935ZhhOBW
R3mo3kGPntuxuy2ZD0LOeN0OjiMdcEMQqCo3r4ZUdifz8q5k64v2va8TKQArzu7IV/LgVlmiM10d
0AZ7P6v6mrfuTjf2DXDvA92IioJgugHZHjtWwjNiWM5BgEw/qNWhncHEecj5U72EB6eA946gY2eg
GlHF6BdV0Tu8zmccXP1VXXeHmiHVnrIAyqdufFBzN+EF+ejxrHBkrHKO23H5uuTk0WVVGztvOruw
u0HoqKOmc/DEzvy0rypg/QPyatruSm+9b3rARPMQ2B1v6zsS8JPugvuyrQWW7ojupAn438bhTl/O
+edhCTAlL/RuGa/fBxqcijDLo9Vs1TUyGoylCgneYaheZy6q2G2Djuy8pm3Rl1FXtg9lpz8QhiKt
CpvDNBnw42HdpWCv04BMN/qSdrnxijYNOI3hmxeyQ7vZJioM+6bbJfX64DwFxXbUncbemv0959OU
sJwAfKYjuS67j9IDS72hEpIwUqynoxP+Te3CfeFmeJY4MOeKbDgeht2s112zKhUXoTuKHMAiqbdP
pQw+r0S7WOVjEI3Cv10VjG667WOb4T1JUuGjW0wsnCu8kvptoLw4sxX+VRViBA2nBwY+OXKV3rMu
oFj3A5azYVfloHnMvY5F4Th28dLqaW9sAXGbFm+MbU3iyvm6MZufThLAQc3gqhUAW+fTjIbvrXoW
gT6u1rzbCdVPH5bX4JjRcaRnWE258iCZgRehKzjQqfrJK/0rKrJqj4NsTLOJB1G+lDbN27YEc9QD
P8mbatdzkElBM+CwFfzKaigb1gGnRkVO69TDiiTLX+fFjrtttWzPhKMAfCZ0mjkfbioCtZzIZ3Sk
QQRecw6z8yqIB0AXRtE30hlQAIgFu2F1NzjnzhObrnCSrzgSy2sVmDfV4HWVHvcjEMTwr1mRbzkM
8PDzLPKcQ+Fblyaqq0Wkdmhu5cpgiyaCZ0fXBzmWH+dtvaa6hMykelOjclGvHL6NqKeUFmDnhBsY
cMcSgLjtkApkDWBCcyG+c/W1Y6NMcS7CW7teb2dEXG6rw8jtte0yPxqm+dajDLoFy+7dgoOZAHCY
+yVyHCBpsDiVjp73qOdlvy7urCk7AegHPjSyL53i5KyW+XHrgueBB2nvBd/mjcPqdBGAnruda2Gt
Lrs62YRudyRk2Foe5OQaIZwFLYtnU8P+rlWwgfNbHDrr/HF1eTxylUVFOF+tvZ9FOEz7yHVTUso1
O1ZN9jCvkDvYsQJe0Fdv9TJeEQJ4npEA5uB0vpEKX2KoKh6z4oIx5uZQ+xzx2473WH2owTP6xdn2
OcvMsVoBx2qWdoCFY75uT0EQYPBfY58MVBBpvbLzQGHPqQIUP6yuIgAYTzTrr5aKPelM3gb19jCY
8Yw1rPFa5ycSXIgPIj4P4XTt/GqGlGI5sao5rGI+84Idcwlqa3IVMi4l0rVCQsXb8W5qFHTR2vtK
W3utDZLhrWvQ1l+Ft7lAEwD4t/NsLmMcNyzIdWgS6GRE4gFSjusa5rIeIJEOxoBD/i1jxYh+BZY2
iCqVByQ+G1pxsnp+rYMc4yxz/Wn06lT04dHjJrjyA6f32tXjqS7kDQ+rJsXTi3AW7fK6ugaMD3Yl
TFlXfGjVglPH7+Dl02h34IGadtLzR7AYocwjvxDHAo2pcdiW42Edwe91OFZPa+H81GXNfGK9OW1i
ec4sP68MqJQtw7dpROI6NA4JbjgkSolTN4JhMs3g7crRa5Cm+LB8K0FCuhBLdXDhaQFivwu4j46/
ef0wNB1GrPjiruCQ0a5DBRqLogoFdMScvoLA5CWw5lxmAUuzlinALvUb67AbeaswpvhCJvXhfCG/
kAZOIuqZ6XeVB97Sq9C/b/vmbtpKjGEoMohAZlve90X1mdBiO/NRnLRgeTxZHIkL8/a8zfu9X42Y
VyhRjqrcv2GFvisK8eYE2lEgcrlxHofZfd/uPGGj9nLFWdwrhX64LbjhyGKjyuFDOJaFZ1M/aD9Q
IkoUfjno9QKoWCVCg+x5/SQnFmtdPmO7vtNA3YKtRn3Ra4qsvP8SdiUGgW7FozTvK2teJev1rmd6
x5Fbo4K1G0Ri9Zw6r9G7ut7Ip4K0Jg6KrkgloSsWogcOu+6aKxqSN1J0yOEIfkuX0gfuUjy6C9cC
YcYGWgSGx3XjJ3L1UECEgOcrEmteJp28Asn/oSruNRJB15CzMEREQ2meNqfBnhWAcXsVMVDwhObx
UE5fgjbdVpDfE1IQdsy4u+sm+Aw70BcZKLhiqh8kuw1NhX4J4DcRVX2i1+HYdeuJt/YkfcDZXiB2
ZTZAuVTIc+iDiiO0/2DyAqgJBcnDRwmrOo9izNLG753/YZltdqQdR3cQizfNjtKMLuKBfV0mqHcy
u71YJZHFrNcZTu9sXm/agcHcULFbCulPG6p9aDRA0Pne1BlGcLjyZmvbczn4175g1w4pWCHNM/R3
T7oTj2HdvpCZHIaicJEgwwEMSVoU6xNgBA7H4OFOdSVBZkKRBdG5SRv6MWsdvNyGrUexO36oqhtw
qs+9FhAkFUN9oHL90m+gSAaUphwZWDZfynjA2HU3jpEvChJnm6Sx6GAj2c8lCmNzmsJqhnQgBIWO
fRyxrDw5Okde9s7o64wDcdrsfTmtxX7Kmw9nLcNrUOrX00RO/gKVgj9lt0U/wY44yE4G1+n1ymIh
i6+Dsledj9HdPpw4L6SELwApjxrEN7QSsvyw6TcLeql746GKF1ebRHnTznXIScDrxuNQIpCS7Kjh
btmPmNiTtQ/LOG7QOkJTKZbicWXKO/vzCONhscJWeZqQ6yv/ZlX8qa0DQL2AXTV+IFoh+jjU2yWl
TBvWfhEbzYGubjd9CR8LCoh/7LuDL8lNN4QxyaaD7IcnCAfg272+iUq8KavUsV6+Vc1yrIAkaOPf
Wvid34hNQY3ifSH4Rq/cR0+6H3wwdoO239Vf2gx3EUzrdLNCNBdxDOSkspgTZUUAyUVF0yb0MZ8k
zMhO1TrJwfCizIL+QUoez+3o7QlwPgY8PW5bbJTQlPRbX8yYBeUuqhnqsj3lbXU9icA7iUFVZ+kY
LPEIYICZ1nXCM2+Lh1E8/ueo8f+fkjPFkTpAnxwA+RUXzdfvceb/9T+bN/PlfxyHy/+GH/Vnv/yg
f2PPmB8WkCCQOEGFz/6tRiPhPxiBojqkkvoBh/zt39iz9C/KabiwhJITQtilF+pf2LMI/xFA74wx
5j4Tkl9E1f8B9vzX5hiFeecB4G9cH9o3hS6wnxT3vK8tKacSpX+7hJEbxxnIgTzZqkefNpfL7gdc
/l9quB/Vb7+6HHBuPGkVANtVP/XEOWl5IMJiSyqUW2nXIqJODjKGHkwqADiq/kl4vP/fedn88/Yu
enUGcTomadCfrlcPTIRWIGQpD/+ZZ+KuxdqMd34DsmodBozWztrVHcOiyXchyt4/9B5dPv8HXP/7
4w2FwO3iGygoCP/aiVXrsSRBpxEyi04erW+92FSi2f/+qf7EHlyuQn0O6btUPiR/f7tKD0EGnQhe
YjfDrJoO7W40sou1X65/aC26EBE/3RDyrABLBikmlvRPzaR9N1QB69YtqTnELS704H8tbIhcpG0O
pETkEWEoUnQ+bhAfzO0f7pT86vrgaXws+1AKzEb56wPlQbsZKwBV2c1uU1zJhoCbDhgD5IrNFhVC
93vbjxBo+barrjUvoKfHOx6hnPds8bjImY1Iqnn9vM1tUcX5hIaBRI9efrdRvn4ps1G9+x20h39Y
i+RXrwmiNAq/RTw9Ef6016oQDLPufSx+3cFFs9Dwxx0dPEurwLvTaGeOFt+7zkxGkqKo+khCi3zE
4jaHofWaW+ybEkwsIHgvy7zj75cQzpO/vVeGdgwiAVYjT7n8+w9NUUsZONNl2ZZ4BLXBbFW3z6GM
AmgDl9UBqZctVZb0li6n31/4FycCZaEg6APwwdr9PCGzhUw8WxXbkqxT4065dTvaaV4TMy1f/Gn4
Zyj7b8+Dv70C3JvPAkpAseHo/LlNJOMb1N/NwpPFz+jO0D68Q6Wno852Xfz7G/vb1r9cipPLIpUB
ld/7r354oiSTgyUDhJJiANbbeFV+6EI/f/79VS5r5i/7EVehkCT70lc45oLLDf9wlS3ruOyLDDfk
XBatxMF3lKMsEH0J7VCPuTCb+uPoyF9dk4NExUngo+Xmp3XskXGopr4SydRm891sGns98axIwrrP
k8CQ4en390guh8rfblLgfAtDRSkOn7/epK7HhVuJC5a6XoEImhoqsLxMCA/KxK31x2HKl/MorXvU
2FUHtPiz1BOm/sNp/usvgtWjIBWXSBrYX78ISl+9LpCTJmLztgNwCnudNyjF5yYrIw1yEqytBxJ/
aDAFQSz22NezQb8RourvH8nfXztIcYnYHdBAQKH10xORXYfRBboWSWchE5Gln+1b7tKAozcDmqcu
gkYz3//+mhcx/k+vARdVVF7U8VQhOfnr3UvDQPGAyIZHBZiWOsjipYE41AenG8umgj/xzOGy7V2+
Q5CnvoaopBY83LFiG2KZVeYwzdZPIBa8Ydb2Z2AKLEFjmfvDgvnF08FWkAGXaEwLAvbTAh0tN9KD
+j4Zx+ZByma7z1mmH5pOfmxdCUDXNkHxh2v+LTChq4AjEn9/OJTyn5YGl2WeBT7x0V9i7RmCOQ9l
kCyTFsfqk18s762HhRIGNtvlvNV/OGx+9W6gIMBRgzXBJPN/Or8lbYvVDAEerj8oPObAPgvd8WjR
nCdDw8Zd2XgkLYMaTgq01YmreLtf/XCAhJGLVCwDhfJcy6SfEcnrthtTGYJJAI6vk98vpF8+KoVm
DxyOEq/o8u8/nFnr2nbAejY/AVcAsmj2elTQAGfJNMFXpi2PNoe58dB8Ra5Y/2nWz9/XcMhDLAsE
HAENx0/npSrDkswDXpNzw3hTZz3cnJe1P3UDwNyc5GBZEQmfFtGxP9z130MPFsgPV/5p9wzgj6iz
EosSorQ0YMjPRjNVqYey8/fP91fLH1EOOhKOvJN9n4v3w/O1LTqa7Db6CHKtS23fIZ9YVJDmhBR7
QSlUrnTjf1iBv3qpP1z058QsnGXojMJFy4DpPeGdOpjMvG8+v5MAlMEbAQuFlF+dt6L7T3MI7D2k
LD7qK7xSMD1/XVDjqIaqzrDf246xxOJoucJQPXOsDZ92xi/FHxbRr17lxSdKIm3BhX8OA2BFZGPR
PJtwbRT6GLN6n9Xys0LO+qec8e+hD7d2KQ+J71MoA3/Ktz2Pb22P8J8YrV1S1vmUGDOBHhrAB4Yr
pIlWtgoqhckkiycwMS8El218CCB/v6i+u2D9NQjjm6CdSvoBQr76npn/sKoE98EXF9RP+mDoIzaB
kphKgKvG1E2q2i649capi6HS4elmAO+Di4ZcZR2KW1ZDswT8Yjm1/5u7M2mO22jW9V+5cfY4ARRQ
GBZ3043uZnMSNVCWtEFQlox5nvHr7wP6i3vYIKIR9vIszLBDFgtAVWVlZb4DV+XzxoPNZ93ywUxT
m4lVxpzaLSJvMLZGGIHUcjtJBzwA11LZxUdwRmJXeRNwjjHtz4EIwY5Kz9uPFWQlpyIEZpreH64/
zNrWMy0JYE2bs+nl1mumSC2NqtdckYDb97PCoDZahDfRqFgfOanowTj0564P+i6FZvm/GXS59fSk
quDBtprriwTfIisKj97kc3+QkEm0woyer4+3ttWJ/aZhU+CCFT5vjzcrwWy7wLI6TXPTCO5uCRX2
xkzHB6Vx8p1Uk/CQSfDciEErwPKb+HR9dG3tdS1ugDDx5qvo8nXtcOIOZLP7/Dwzz4Lr6L2mKubR
6MFRKl5CWY3WO9xTLoUQCypYEd7wyP82wYF2aGjqRXHsisQ8m7VR0HMvon8xITbADYd0gMu/swj1
wjLNOol1Nq0Wy9+dk6j7xEqafQlQ7jhWtrmx6t4nZqDcpIk6HzuTOsMiSPRcC8bYtDQXqg3YFRo4
QImz4ezB8wGXoz0Ay9knteZ/vT4Vc1y93HmMO6cHEiik+q7uYHjCpPrJdVWOIvzkO2q+72zd3pjw
98uNUcBuGjrMSQLQvOfeLDdRKoU0PInpGcH/yYagsXf0FoODxGjOXgxfEKB8Cmra+2UPtr0R69+v
tnl0En6yO50K3vJs6aK0z7EIcB0lwF3BksIN6LM9J2D3XL+MlI2IvzaXOnBQh2IVn3apiAsXvDLi
FC6lQxuesyxwdnLK6LknKVqsBiwuT844qB4m4z+fTYqQ87WCug6+UpffWfdElUYBI6uZ0T/45G9u
HSftxijzb1muGampXB/ZIPPV5XKUlk6aTVOV9+OycNBkDvKqHFvav/bkXn+h9aHwbeBsIDNYpuSQ
skMPoCYTVkSjq6WwcYZJbdw2/+d1TY5oCraS+gWJpVjid2u/awMjgeHXIcxw7JP4Z9B5mOCZDbWw
EdbSv3gzhzQf4T1Kz8tsfzK9qekkRKcyqqN9XXIZFQ4cSBHz4/pQK3deoTKSyUWKqpWzzECEUpQc
WTnkwl7FrtUu7D0yIulRaXpoPfEA5tiKoL0YmfeH0gvdRScUdGpVyX/1JPPCMS3boiS+qP2JqYwr
XXbCHbI2PvZe3h0CYETuoNlQFPsU3gf87qc4ywuY+363M4tR7JtAUdONTfr+mKdgrlFPFNRe2KmL
J8kVU++oRWhun9rdTZ45M9xvl0TqQ5Ra8U2aeM1GiF8LtXQPbFIL6i7kOpfbZiodq+Mmqbl1VTU3
FiIncJnK+Hh9stfei8a5dGxJ1Vx99Qx5E2rtMaaZ5DFKO4bhWVcH78C7YBvaZh/lzFtCYSHY+JZr
AY8k2qRYxoB81Ms3C00NLLJnzIfI6B+UXCluhQhwsdON6iPtiW5Hq0A9maW9pU28FtpJnOaTBRFL
7fVO/eZty0BvDVlEwo0KwAQ5cO9D2mu4MgR5cOj8bGsrrcWjmYGAZKZh2AT5yzftmyEyeoWvq6NH
ctDTlt61zPB0tdhd1yfytcSxCLPcGMgGgLbP5ZrFetE9VQCKDNm1tTI8FE0JrEOBzVmFAIvLAKNA
oE3JmJ2dRHNAwKnOfSXsZ2RUlGMtYedwybE/mn6P6SzH3y7QTAVFguKoT0N005NontQkN91OD59V
z4egS9f5WYBEuAuLJj7Kxhe7TLX7kwc5G8UXh25BTbVIGcf+HEaBdU7FVN3J3gboaoHx83Wt3VjO
r1/03VfQBbpAtmrQNNMvv3gcpmrhB4KrASSq+9QZ2/0EUI46olmeBwCxrjPVzRERD+PogV89drWf
HKMoBnBcl+UuKtGFSRowEV3VZXflGLSHAAjbxnOuLAx02P/nMReTBZpQxBNSpW7Qp7FrFqL+SDkm
Zyh/2ogjK2ueoUxainwTqi/zn79Z896sAlAUXJZ61uktLKYvCMrEXxvaZwTTaQo3dvfqeHh90GXU
OYGXZiKW5YOJn5M3p+28j3Tom5vac+SxalP9aJR9vPF+q5/Stkxu5SQxdDUv30/xM9tpTGWOk5r/
EI0J6BiqyocOsunGHrPn37VcXcQtQsjM2YE6vhjLiHolmussaZU2X6fAgz4XTLryaZBAxnDlDcKn
eLCsJ6dRP/Xx0LmQWMMb3VOcxzApi2+FBlu6FL+jttYeqsGBR5nWBmiAoEhSVmQT1PptUQzOXvHy
gNJY0UAKVytXGZym3/eWNrS7KR3o03he0cv9YHodGhBKNmX7siysr1BlBad04MlbTylRPNCU1Ibu
MNX90+CE1a2TZOlEp0lvP5cW5ZIdJVPr0ScfnyEySfAhSUSClK8vzBeZ6AOaU1LXOreXeYIFgJVl
8hhY6D7AhtcAnUo0k4AuWnHz3fGSGE523tKcgLB5Ko3Q+cMQ1NdcKzPHb6lIAfkTvapjIdtc7G2l
EX+kXHSSo9PLqiVOFrUOLzBqfvQA8T+rI05YcJD4a7WWGI8F2kHfnTEEzdyS2e36yTtQBwKFmmnD
mO0bU4cqnAKa+eXLNkx21Ok9dW8YBoGg5r5xgsIDfvN67F05RLn8E3wdbsecLoslOJExWG1ZU2Kk
E3MTZ+a3MmnDg96WIP3heO062tIbY64te9ICdpk1n9vLireMMgUGMmOqGTcEvXLAWtXBeGhoE2ws
+9WhdCocgC1Z/csuADpSni26hmJbSwTJCrU+QUzLv00Tk3P9S67Gb1ICkFC0OFSuC5c7TKASA964
QwjFiS1Xdxp5p6aBuIGCdo94UwttG0oU2KPy6Iy+dqj00dkDGpS3wNHwADJ1jNsEVyig5PLYT7KB
KNw6p+uPuTbhkjx8xhhQkliCGia7HgRUAPzb/DQHuF0le0rf5j5v0ICKvLi/7yJrf33M16NrEXxm
0IjKnZecgqrc5afpW0MMVldrbgZ0NYIHnrXHKp71IdIkMvNdoUcxqGu/DaBRDP5zF9nD13FMvc99
Cax05lMlX006rFtZ1ULtGcyFKZDjo5MsVWA13BounyyFS1UWmqe68RS2YP06EF+7ZNT6xDWBBf8R
c3k39iCOAUNAiI0eA10HKE9pL/yWgT/8C4JFeu+HJswTiM3q4zSgXCMsq/4eGNL5COMpxBuC3ORn
qdTW81CExq9WHytz4xuvnF00chxVE5LKg/5aiHpzVoJzK+osHahzKZZ1tMLxR120xn6w1fDo1FL8
82UkBO0jw6DHScVhETeYfM2DvcmM1ipIcWsowfGrPo2zwHyKYwvWcsaWvr6OVnazIBPlOkW8MkmU
LiermuyuzFCUoJEY+tRo83o/mQ5IY6DkG0Npgt+1XLJkoiAM5qzbWFaQQb8iZhjyguBgEvBvYA49
m9PC6oE76orwXCtHeMrpJ25yqX0H9SU7KuUY/bBqNACvv/hKVen17sb1DRgzKKzLF4/q3qk8mZBz
ZU5JfIHB06XBdFuEGT4Tap/B1gB6CoIPeKuMtmq278Eg7BJDtVS+BPAH491lwIqQjQwoouqQcH6l
Wht+noxJ3tVeH0PplPrHuLEpZ8ewO207bj8XU0Gbqin4VIHZ74omG8BMm1xcanXcCLxrKx+d/VeM
DRiG5VKcBieBiEOpS0lL7VSo0YNRDSehILif+NG4cXgtxTvniMEEaGw1yuYcm4tFCIGVEsdI9WSo
vcKlRyZAsk64jKgp8kyh3rsiywH7GM3XSgEEWRvdRndjTtUWSxNgDv0VgBqqSl/xcjUICa8YioBw
/Xlzhz0CkmHfiZt/vOZ08nwOM2lhCrs0bDetpNPqpBfI7Jjax3wUmPf40MqSrhmOYLwyN1a76pwZ
oX9uS+LlPx9e02m4k4HA5Ftit2gMBUkHQ8adOkpv3jRMbqbmlG68ND4aXSJdigyIYsGQKAJLebo+
+tqK13l57mE6zTrylMtvHCSxpYYt5bgQcPIuKRPzrlU7xx1tDQ+nzh5v5qI8NcfBPtjJgCKKFSUo
pnKRjHozQLwmAR4byk920Rcbn2blCOfCIOjAUMcGSbOY/9DpJlD9unBHCz5KMAntqSIrOaN+xFrU
YSaM07RVD1gblCYGgEdWPmn9YlCkW4A+mQGLbjy0VRU/6m02HUMLtn3STtbd2Gys8rWkASlXmsLz
bWzGvF5OQWQ4ARRBRnR6HaIt4PqjAEZPGQsRkMAK9Lmb2KKsFqSnCSGMmaEyfIkdtJFn9Lgii2rj
w69EGl1qc22RTMF6Vw5OkAVtcxRUwD2H1WfFMtuT0hXPdVGZJ5Em1UaomV9wuc/plnHScQsmW55P
hTdHeuxT3tKTTHdDTULuLSQ3opYU0nRae+OAWZtd4hr3FzBS5MrzafhmqCJqZNKU6BbA9Yz36jj1
u6qt0FXNlQ+xmhSAUFAG2Nhj86n17v0Mg8IPmssWucTloJI9nvhOort0qJs7dB3pyARNtO8HLYIZ
Dokj71EPiyqFMng6NecCrsLG4bH64lK1Udc0aQ8uoYRRVtZ91PIMU9HjwTbJyR3S2NqpWgpNY1am
nJzv1997dUjAUDP0BQ6MPdcY33zrSAvzYUBwGVxW0DxmpJpkTRXgFR+CObiZMdg1Pdyj66OuRjSi
2QxGxQTnXSM0r4ywijWPxRvr3rlM4IPCWTPvSm+cTnYJrSPucvuAYiGKvh70wuMEVm/nN1kFhwa1
DjUyzEMP/Rq6GBN0/fHWthbJBTNAokECu9jsTTJxI4RL5EL3jQ9mpf8Z2jkW4TJU7hC/craCy7y2
lmsPWBxCK5RC6A4v4rsurRp4pXidBPusxRQezEhDxt7Oi5OnF79DMx5uYwQ5PxRxXp+9lBhUdHb2
gN5Hj0gzNudl1p+vf4W1Hc/2QxichhM373npvFkasujbjOu34U7AIpEKA6BWJ6PbWHq28b3XFuFr
M2BGYhp0/y9H8p06DEPQgG6p+Na9ZSQxReTJOjXGQCMPLu+dr4dbqKK1QcEKGcwx6C9jmVJEoKBD
H8FxF6pffxgHBFSRiD46miYAauRfAEF9+ecfFGQdmimUEJF1X0zzoHVJlFURwAbfSvZ9aSA0XZcI
UtThtBGtV1BtYINVUDZQSLkU6YskPdQDXyIOp1M4U/Ufpo9OglSduzby271TtMS11AkPAXfbE+IW
Yj9Qnb7PslE92rJtWOUIuoK5L84FaTRy3ch3Zx3F7zEPNiLvynWCJ6VtYjlwh+gFXk5+5Nd+HNcN
og7KaNFz91+yVqtug6oqobjF8W0rp26n5QFyqYJa1/U5Wemh0MWgOW1BCDGg516OjhBm1vo54h++
PXbHpMmBX9RqB4mqLk6UL6GmpWiQ2sP4L3aXA8ySJQiRBmGly4GDnrKa9BIGDpBSq1TbhziMzAXX
lObfDIWKHoLKOrAPdfGORq7D6itZ6bWXVXtb7VBtC8R4sEtktq5/ztdjchnKqFey8qip0dnVF69l
JxAqBgqXuR7VjxqsOvDveAE4ivYzsLPyYQic6LYcyj/p2GFraUoURSZnOCWTALnYHtRcUU9OXcPo
zXRuLt6AWm+lIjprqyCQkv7O57Q4+WaK+Wng9Wi8lsbGW6yFBpSmud1COODOvdg8Y6UkEyYHxtzP
H44BEjwHPTPK29Iqq33r1x1ZAZo/1z/d2l0OGKxNUYFaJBFiER50ZWzjrO75dGUb3sVErl3qAUgZ
rDx0q0YdXT0xvrap6Z/yvEnuuhxVu+vPsBLyCU4zEBAUMH3a5aKknebFGK+7hYJEhQZC+kNhW9/D
AbL99ZHWmuNvh1o2gqUBthtBFsOFq4FEtubreC7k9q6TPUSq2pmeTAOl1kmTDZCwuL/JUsdDoc/X
jxtPspL5GcCNCMn0/EDLLL471WxniDxhuJrfgTNugCEUcvgrznr7aMZ5c0Ieq92r6UjFwVSU/YBr
x8YOXSvwUJBkudGmBo60bC7l6RgoYawZbpD3SAo3FtwRLVcgJ2KAkZEC7GTXITBGrnboKeyeE12H
44py236EHrIxOWvLAKDJ3HeCCMBpdbmJy3BAKQIwupvQc0CRV4nPUeBwZFX6Vt98JfV5penNrTVB
a3ex4rI+GenQsOKi3MGdFujCQdRodlyf49UXonP3n1GWXoK1b41ZLyrDRTyBsCEDgq3s8BAplc2p
nCPcIgJS90ETbwa2gEJaBA/L9qwauRfkpLKxeTEpAe1B9cS7GgD8ue5iIpaGBpKKacLJRkIE0Wrq
y2ELtrJuktm7BEGF66+/utkonUByo7Vtz8THi1QuGKq6HObDxqRHBDQK3F6gF1QMRFUehZlWf4be
aCDTmU0PfV7k56Cqg1PUY/ly/UnmvfTu45gQUegcUi1aYrT8qHK0qlQNN8tNdC/DvnFjxzfO8eRk
yAAAtv834zEglQLamksMmhwB5lT5vK+iAg53WkYPeluY+4CjneMjllup/Hw3ffeCVAkkyfxcBVzM
fqFLT5YD3KVCfTL0BM2jbPjhK708tTCWaWzMXjKljO1D6EflQ18FWIEPdfw1qPrgw794eXg/4H7m
fsdy1tHeQZY/r9lbU4vgjGdOpzopS7esrfwoA6tNNtbZ2jajFIgp0czaIu28XGbK2OUFepO6q+q+
f5smWe/CIa32VlhunZavCezyQ+NbRLgkKBClFmMhpO/3ilaBJKT2e1DhF9H7rYdDkMhq12V+7Zo5
lWm04B0XeRaxT9pU2wN2V46Vopaw/nv/gAMNbgNNUZzRgEvvbQOuo40A/DEuM8Wl+446iyGymz6Q
I7L1PXoPRoKDu0yDfTbo9jFQrPJDAmvyGISZAJRibdXXVhJURDZnovXcF+X2cflNJwPRuxbtd6T6
09BFHN1xRRCYJ6TQqlkwi+JyHIznqp2ajaC5tlfJiWGd2rQeQE9djgxBybErA2Gh1rbqE0ok9ZNv
KrPmUuRxS1DVjeW69qYGIFVVpx+oW8uMWC/USQYAiyH+tKjtdJWOfE5wDwqmOddGHz+2FYrXyG5W
j/98n7wZ+DUxe3PRRWbYCoWB5ndQW+NehAOSbTnizxLUGFLrunlzfbz5wy2X7lxG4x+LhvPyuhvI
iOaYCtICEHD8ly0z+xa5GzLzaUT5C5nrh5TVtA9Lyz/2kbPVZly7GzKbXHklArGIxixOA6WqlDQm
g3enqHV2qpeH3z3S4ds8cYZzkNlo9NeiucG03Dv2RiNuSngTLx5K3Ls6dfyjKrt21i220PRAe9Ey
hX/jc5LddGGcbXyrFcw6/jGaSS/FovTPE1+uwkiLWP5jKahCiOjG7LJf+lByd7FkfSpnFHph2Vip
jkh+IoUmjnZDBwJKtXpfC7Pa9eh4PfRloT+qPmLKHbnv5+uzuXq4kirzJYn7POgcFd8sH61WSg2h
ReFmmH8hYYzL0yFPxa8QUfRjXxUTCrSl/Ufix+ZRVygGm5aZfFC9oNo4XNfCL70RqMAWmQc4nssH
SQNZjb4Dcm0YauPZ4+YOnYS6HiIt6vP1l15bwm+HmtO6N+8s40ZrBgnzzNC4tKOPFu9TJTbO9uT5
t2Zrmqe2M75Pjaoew5Ea5sZBswbSm2/s5DSQRbAEWowfdpHqyCAHjBX7wu3FiLx4r0KzNmR+bqGs
fPJtUd+jyZaR7kTjyVez4FzYU7wfMk9+Iq3/lYroM+vXuAWfKaFEDMad0QfVPT0gxOwTE3R8ZHqo
9Oj1TvRxc4/5lvYdIVzbndQOObt8FtaWcX4anA6QjvCze4/O6BF1BPuIhrV+L2lD38pWlMc2Ee1B
aChAXZ+INcwA02dTwGXHItSwWH18BiPTWqCRHFntxyCA3AtRzwJz7Ht75Aj0+65orVuRjuVD1E3F
EQGj/m4KcSjDN2f6kFtRd6C/lO/00rLcFrmWr2Vvig9+W2Qn3YwyDVnX8fcUm+IgO2urs7K2aOF7
aHOWwnm+BLFSGeo1kSLl2Xg8+pgG1QlUdXyi51FtHDAr13qu9ITduQhigCVdLFoj7Oy2o402pnF8
1EC7gG5p08eiiPIdQu+ZO8LPfbg+QavvR3DA550XBC1wOSjaBCncA9o00krao97J9GvfWy8a6LB/
cWsDcjHPqWGANl+MpKUWlxuFkaoKpUrVNG49pxNPsaVvZQZr7zRnt7RCadKAobl8J8gXJbxcYnLf
JMVZpBmCVJ3mHYTVKxvre3UoE+8wcDFUR5Y106mkeAZujjkzctB2WC0erZpEKAzsciN3X1ke5K40
WeE8SBKfRb6TjpKao0dPoqr95owpln+SWl7tAb/CtY7pqI7KZq9r5f0kXFqKLmz+Gc1w+Skdo/bt
rHCEa/a2cyh8IwGFJYcdwr9bhdZXdtki7+COScxkGc446sUL1qiKON5IW6Nzquw0mmAoQ3AjBxXj
iQcl1KvDAP/7mExj+pi0ithHQVbuAnsWKLBRtYaVUp/wVaAu6/hAGBEIcTm15RFfIfselKD9sQLV
DBxaz38XovHvJqxOTnRy/FNYFz+ub6y1zABADM0ymqA0DZZoKQ2Hp7+hFrCM8psQUsOuUGr/vkrQ
T+88LB8FniU7q0bwsoxHFJUHNb43kFrcewUMIbWPGhdPHP2h7jJUWR0z/3r9EVcmF0ghxWUdQBey
PYsDGXHiqFdzFm+bB8ptEKAFZkD3v4kDRPyuDzUfeIu5vRhqcSBSS9NmIi+odVzVDoY1W64EqrcR
YlaOfXrAtJ1n+Yp52V6u1qTH06ahjAXwAaEu34q7U122WJjBPjuEmGPg55VFn5wMi0gwuOnGDl37
ntRjaVdSsefMW3xPtR3pT48oHwxVFfJRwwhx3+ZPpa/q0/XPuToSGTpKUbTAuMpevqjW6CBJZhhP
kPv5Z3QR+1PVBtSydb3/e+b+VztLUN168z3dl+bl//zOcAAeH1/S3//3v55espf05a3K1+tf+FvV
C8TffyMDwlkPgmMGYNrEvL8tJRQb/0mU7GgCUa34j9vEf1wmnf8mNMPJQPMLBC0QHML3f3S9+H1z
7sAVRSeEYjph/BNdr9fG3/9sJY4AGpCAj/kBNB2c7mLuM2CjteFQaC2bIDjOMfuzsMb+ZprMEp3v
QTwqadecu2kU+t7LhPPJKUzzAf5udK8rakzYqY191Kj4dlmGPDWNX9YIjzcKUP4QPg5GDVhESNQ1
MW89v/nQT38/5luZsFeMwOLp7VdrDYK8nJ9/sXIThQu95yByqpj2Uxp44Z3jkOoC5h6RfMnk9zyq
1d04RpBaLAhEtyOt0J1eaHJ2AQ7lKbKD7Iiy03GK+AiDgcJ32aTxbZ1RQuvN9kcd5J8Qaiq/0eRE
Sj7MnB9eAqsYD74IwBnmc/tyGIdTqQfdXeDQuIB017ipU5uHJgvyRzpQ4U2eK/UxmuUM49YWx3LI
o7sqTYeNC+RlVWGeTRoqKtBu8N1gt5bfQ6KPlrdQig92lQ5f8P2pAf63eCx4ztzODPX4W6lOYoB1
3f28PheLm+E8NqV8DgD+DYAoEetyLjIYAr7d1hp3E35MkeM8gy0Y3dwOh2NReMfEqrBFRtpqF3Td
V2Wg2zlqxZ/XH+Myr5mfguUMscNGz2J2allEzTyAVdQNdnPoO8SOlUoi/94nf6He+9UQ6YSCG7ou
14e8DJ+vQ9LIAJqFXBfZ9rLC0RWB1zalhaxOj6eVMO1vKeYstZ1tDfR+dmcuDq1G4PRQB5YpDTZx
PjdcsznQsB7RLJdTDm1KNsespKEzWMCf68oWtxGCYBv05kW/7u+XfNV1ABg4gx8X6ZTHzPqIsjcQ
J5r8lBZlcbCBabs27QY8YKsvReZ5uyGp3VqbvmYePsrXv/LaywPN4AoMHg0C4Dzxby7h6K6YsddV
zSGX3jfKOC9DaX6LdEgnJeLgQIOPmCV9uT7mZZ7x+tLIJxKzyckpxyyXdKj0QIvbEHsm0FDnMPSR
J4rt4vn6KO/XD1dCgrk2F+6BJs1//ubNEK2q68xyqoMVhwFK3gZmjyMuDllshPvrQ61MI2PR/AdL
Sz+CWHE5lmX2fVzWspr5L3dtaT2XmvytBMjUY1Nd7KaoOpTqmNzMEAjR1H9sDP9+d9ozVF5yHNIw
BwZxOTzAH/Ip/B8ODfL/VZzfqzjTW2rzQ/fbG81Lj3mBKjo1SRfm32dVcSD0OHPPXGByNshTScVn
39pxuI+t79efbWUWLh5tscAbIFBQsXk0ynK3InOeHKP5ydTcXB9mJUzyCYDczWxLyhizW9Tb2TYh
Vg0RlEb014bPVlOf0EH/muhVtbPb9lAr0TFQgwe7p/qLixqKrWgVbGyl98uaRyBAz8pKIIKsxTUs
jJomonzIIrBLrGIMLg99oZcbb3pZUZ83zzwKaYUKiEhlwV2+qJpHSdqDUz7EkfXsj9YXBDy/Zpy2
eJ8crn/UtWXFBqLXR3hEcHIR9CPuj2op2+qgT0V1M/nWtzAfqWNBtj91ssEV00bC+vqYa68HbYvg
ACmZ+spiHh1E/80hqquDUbRffMfBRTmofjaGddsF+q/rY61tW1gISHNY3EYoES+2bamYk/CQLD4k
Y5TAMykHql2og+HyhVlTEfWnognxXW3sb7nf71WQshuzubpugUnwtsZMJ1r2rvHLo5HU0LetTOPB
4Yi/C/FSOjZoQQ5j+3tkWlDhj0J3CPMTeeunsKu2RC9WH4LWJvEfoAqH0GKi6Z7mmKJnFTpk+Tfw
P59GTTygZvil0IqvpHZPnF0THce/DMhc+pCTtv9/H/mVfHPRTPh7TVNLIEiRY4H4WcxDh9cWiBi/
OnR1Nx4w/bqHZ5mfYg9Vu0Zmx9qg6h6H8dEsHQzVnMZTdoEuA1cRyqHhnrXLRg0XCSvCRlaJb+gL
IZSUZ6p7/UHfL05a8XOZhYSeTtqyDqfamRVMXNM5uIznsNXpuTj2ybJH2sKdslWWfR86OUrATlLz
A/BHKfFyp9e9MNsmSjRcn+vuF9zVz1LP9b86ZSu9fe2pXub7bHIGgw4DjJbG6+VIUeRp8RAbKmgd
cVaS4tukwxFD0e5p8MkrQw9BIb8aMdtMs9sBeqpLjai/KdLEbdUYLwFLR1E/GGw3i60fjYkqQ9Mb
/q7IUnEDEFvdaUFAXYf5oXQCTVXA/S6aEf46jC5LHf4ElLtxz1/OFdAAqqW8C1ubVbWMxuBOAyhs
JT6RXKAOUqY27pu53NmT4blhj33a9bWxjP5/j0cJnZsnF0l1/vM36UaQNlGnIvl5qMjO7/JIlR9r
3zM3VuAyJM+jgHVBxgDA85yzXo6SGKGWwsuZDsLD9gVbq5/TEP5ojOK+TtUZd7SlFjj/wrdLgwGp
BEOOf8W9vGOoDUUfoLsSjwfhW/63oowFbkPli6i0P7UkrnZpNzuygYDceNFFZY565rzRDO5dJIkg
qozFm8rIbqLGtodDUmbVruAUErn+xWuseBf3ELNFVxwiGT3b01+BaX9GZ+6DadM8IQOa8vQb8III
Wf8g3ziflpuSx+KiQIyikowayJLFM2R+U2fshYNT1rbrDeBOCg9LRgfXx41r+GsDavHt5xb4fAGi
QQW59XKyY0rFDX7NAzHQT/bVhCSGrxcu1edp53NLOEzgNlxz0l6wrKVjNNZ7bn7K3shhr2MXsUv6
8Of1Vb6yHIBUIlXOcUGetRTtaEsjYKx4OES12RxrcpG9XtYFIjTTi9DHb1Hrh3s/TILj9XHfHdUz
6kjjgOJTACp8VzWkZkM8HyJA1nX8V2Ji1bdzrBQhfwfDroOYTd17eNB3ZqJTeIjiytqVadn8uv4Y
5ryLL6eERIHSIV0yFLfeTUmblHrnt0qHiXGv/6K5/z3uwg+9KtqTZzW/4741v3TkNmhuaI7/qYqK
8SZJJjcVTvBRsatznFiUubs4vxkqC58Cy/ex+VTy6q40hupoKFP+0VKq4EMxKfIcG5N2drKpP+Rq
kn2XKW4xuT6pP5piEifPyJ0TFUVMWaqsPJYWfL16UHfpWKRuUnfpY95np7LEIlCMZbo3+0ycByP6
mVFfu6Ubrb/UjTZ8atKchwRv60SYe2VC0LzTh09jMmU7u4+7G2HW8hFhy2gXdkn+Ia2b6RQ4qYVE
BrwJktHEc/2+Hx6SuDQeGzuiKmKqWG4NvRY/x1YeyVNhNfomQn0+Ai+nY6ZHIj05VwogtS6ChIJ2
VSRbrGX8TP+ClfwzH/VnbhU/2jqOgRf43HHqmxLpV39U/txYC+/HBobvmNBX2aFQDi5351RGthEn
VXfokZL5ZSel9yw0L7tJJ/WrrJxhIxlfdF7mgEgWYANvR6SRtvnyhpOGU2bjYNcdCsv3vra0LnCJ
saQ7t+z+DDuB2m0CFnEvEmX4ZPZe/0ei6NGXIKmsO9/C6b6jdYto4KDcNWldZDslCdFir8oc5oA3
R7MYGv0ndXQEnuD4tjUWv0iVtXoq9FzDOrINT9c/4ftoMmNI6P9R2ge4v2TRJ2gOOVXfs5sqP5sF
s8MnzMnsDza+RncDnrRnuxv8QyNgF2zEcRKBeYIWi4eiB6cXT0A/YhleA81rfM+jDOEFURYe4yiL
d3RG07PI7QarkMIsvudhXOPd7Q/WuSpCme7MVEk/eDLNfg12GP7hZ2bDXRK5pqyWw9PkAcffTXFr
3EVFPn6zTVypRNH9lbSD9hjhHXcHXCx5nPvV4670MszIu8DGiaVNh+6ohGP+NJTye6Zpj6qVaDdC
5MZdYefVLE7zPDnpy+x+zr5rctiRtfijwhn2x5g7YFjyPIHLow/nxKssBPlE+QSixMJfUnU+daNR
PPaGqG1cdtoUW1MwCWfFSSq8hSPxBZWhPHc7RT9MnLc3mWyL7/hKaafIm9ULB3xh9KxADirkmPkW
pHn/TN3GOaDkL6qDN2INV5SRH2FORX3hUOgqHyJNqxz3uqT+MCgj/017Lb/zsLrESrLuphclbpUX
8mztS93r8kXiFgcXy4k5tbUa69Wo0YrvA+RHdyr74WMMr+1o6950Vhsl/JB49vhR6zxIdoWC6Vst
YPs0UQSpHLmCl0C0GqRJvVOxV7YlAL8ia3LdrcusfKx8qskzQg+fujEaHmSh5K4MVL88RkWQYEWk
KMI8Yb3JtzD7+kuKmkS06321+D51eLDVZZqHO01HTEYLteKhbgcPX6gw+2HrZXAn8Rs6JvjIuI5v
4hXVoVAORKyJ8DiOweYWlHW/k8tIsaNy2u9QNoxukilAPBbRiAPeo+XtiLLEjQjL+Jfqd+3TONom
VlGzbbvWB49JOkS3oyHCE4qjPT0EnF5tNdL3tZqy1PD+PASF9hDQzm93Cmo4btPRndzpNfY1WhLI
30MzFpiamqqPIRo3Xv9gN5S5TqEcbWNvAus9NZ1X6mc0M1Gcy82OXgXks5jcXYeITlfXLm9UBw26
iG7kHrZDeIpN7KTsdHZsx1L5Eafn8DaIfPsmqerpk6qI4P9RdmbNcWLrmv4vfc8OpsUQcfpcQA5S
arBmDzeEypaBxQwLWPDr+8G74rSdrrZ6V1TYIUupJNf4De/Qx/kUTnmUAts+rf6S3vseQQvqVuF1
4aBAsMr8kUakdd0J0COq7c2XPnTwF/NasW/mJTkMPWzGvZnX4wlxCsCotRe+FDKc8BkL/C/56HUX
K7SLLoYSl8W6WKqP+cbudZF7vkkM9Elt20D1yqxC+zSLpIvz1d9bSzDuVu0ZbDIrf5C2bvG68sOX
ZZrCPagc/QCrw6mjtQm6m34pk0MzlXE7LT4joqxbVacdLke2e5NgfKVhYp4a0KG3TdMHsU4BqCDT
nB+HvBoxXWmbwIto+xontczdrfAkFNwl+Tz6IFK9oMVpgpziqHrbvwxVEZ7MIDcuUFHJd6sw/Ke8
wEZQp0n4CXqpftCZvX5tSyZzSmEdtByaDwX15ZvRbNWuLovgdqlK78b3k+kGqKf/l80t8DWsoSOk
SSU/taKwjz/mdB4Kb18CALtNct2Qx6mlubLaMNMXvsLpaEByqdwt+aRuEnemWwUKyHqy6BA8LDXG
JBb97DjPze4qgGH/wQBEFjqDvhsrWz802smvEi2bw0Rh/2D7ybI37MDYl3PoxRrczVVHNnwqKvk6
ezocI2xJ8X82lHNReuLeqwYuo7YP93buybucFPWuTgs8rKk1mhPqSsb6QTWrczMrH/Gz2moIFmUh
0McFY5ZXkRidGy8XE+Lr5fyML8nea9b1MZ+ldetL1i9v0VM3BdzvSahvgGF6x4l/3IJK1bS7JuS0
SEhyu5n3CXft59LntSjAt5/tsZdXAyIR32aNY7Xq5ubKwWQMR8453OM+aOURvFWURWYG4lNjujyj
paf6VjTjRa+S6dSV+KxlQfphAjx7qFvRnWCdtbd5ATrCkPW4qzFUeRiDYP2y9kP+0Vvc5b4Os8d6
bow3b/Vdzh6chamhWbfOYlZxKSfcsxGsvvOTIbMujdQal5u2zjFDxVTGwvZWtv6HVkr8u9apDh4o
prSntSrsg7cgb02W7vrPkz/pfK/NEBUFOG+TvqjrPr3PS3zQDr4Kxx0jPAtSRKu2dlRppd4h/QsH
pVu86Th6qX/ICo3hK3BHR+McOa2X7YoYXtLW9X1bePiSB7Dg4172z6U25xg8jfehQW7yTVqG/lhm
ocFbD9N8mCydfEQ7LgNfYjTZYR6m5pPcSIKxNxkeAm5aLIch7IssmjMVXinf/LaOSJ6OkzqoArN1
Z+o6/CsTcTNILT+C5CuPeeJLBBKALGGFm893FMenL35hFK+FWeVPTavTQ1U7Au9cDbXmYGt7yDnF
jfWz4U41lpNIh7Qxv766ECkuo4lZXuJCXd7TH22+rygGxUD/gcQxXvOzp53lrjUmqiLpjG4y4MMq
smXrnKwMB2FUlrHA9OjJQFhbK3/ea9KT1xlzgNtJOHg9JjjMHrRlZLdJ4zpvppn/1SIk8SFVov9m
tHg3RmM5iWc9c6bQnV30XWtpopoCWtbzutp0DxusbkGwFZc4vgL9XJR+Ig/yo6Etyiuu1PLzuJph
PE09VO56qDjMqrhv0kezmFBqsYbY0YYVh0N6hS/wvSemGgPgLrw2NJt1Sk3nkqoj9pAeHmnN0VIG
bW7cktA00PXDYpb20bTgcWR0IL9ouVb5iz+sn5fczUxQkEmNM2+/BRfoZAADatidWRaeFm2fUsJ+
YMbIirObh+nYr+KunI06iXwBFyXK7I5bzhkcjmDX6bna/Zo+AmMS6Lt5TrIW1A5RUDimeO9lrbhs
pqFYI51X3YWl81PAM94Qrgx3HKRl5Cv/pRJbHNOX4RUUhhIf5el+ttL8wNUtr7Rar8yxSnfYbQVP
kmhaVKh0IUqWxwYSJIcpKy/GGX/yJQcJT5o3AIf3P9ZJtZ8zelMjbHQuZPt7wpq6EKJeo9asxD5o
/X1ljN6hzbCND5I6iMJm/uTJ0bgoB80jzy1vKAost5u++AuhSQxwa9M/FIGf3nZhR3QdhJeFmPQ+
qOzhg3ID73LcikZ9l+mPnlflp6FMOYH6ZHkxTUQMGp+t0lQNJivIPllAkXbjoHEx1A3a+zooLk3H
OWIaO8XOMDf7FhRVi7uXm8J4nboyLtL1tmjrIA7NttgPi3OnvNlk51vufZBYUBEERgmXesnHg8qz
+kMxt8udvbYDTpp9m90iXdVcCRqG973MmuMKKP4W68oP3G1A/BkZItiFeKPqCUdnLxz2ue9VcchB
dy/0SC+1rMS1HPLuYXZQLkPv5Gsy1ctVWVLA2gE0Dq719g2zV+j3gugsYQojZ5YZLvKb+RDsB130
F+RAY+RPnT5lM6bCdpqOz/yeq4nddZrotm1Ve0u9ptXr4ufiYKpi3jWs2tNYLERkTpIhwle6xMmJ
vLZH4XFitcxhmnT7PKlutaitWwyNEVwhxjDQJ7lIhgTu6OYamYAQ4+XzV+iD9V6LbLnNEnybBMHg
pTkXzjMUuO66rNPlYcot5GNVYd6lY9IdJ9skyWnGwvB2ljlDh6dhqjk+reXaX+3q2PXu8uzNrYpk
2MgHV3rAOrrKHWJ/shusvJpa3DhpXWDwVcGsj1DgJcshcYug/HdX9EjyHsOBxfGjPnfZPONqyWUz
PYYLn03ZPnUgaMczsts7aTjrmye9dt5hclnwe9JkIk7vlHe3JJnD0gn65otESeNxMor2Ukmtm0Oa
zAHqCa4z3Q8teW4szXW+7VQy306NrQ8dSskYs2NVjiRTv1ZPYymN6xKaCNf9inuubCw8RkJqmOBr
drBhEDHDOurarFz9MLQ4T+qp+m7ITrgHKlkOk47Uo52beNdRBWnx4raXtjzOEE+uKUUZp3R15AH5
XPmQl94YWZ0Vfs4qr/5YTQYe8N6cH5vtzreymvClzBnUtV84eJXfBLvJJhKEsEASNrTpB9OrFSH2
muM2ZtdUckW716XR3eoqjOtJhNGiTB1RiAmO0gjyeKIXtKgV0dylaw8WBMAkHlSR7OfcwYImS9Xe
Q3/z68Ly2pmpL1CCMPyDIGqkt68WOZJ/LsadqNLhSI7QXv8A0yi3t/bFWi3Q5ZPGfG00MrNeH1in
RKqWzlgWoPjXAjbJVHAY0EaPZA5SqSs3uLggqHN0tjNlMr+aRdofSpvJaWbv1IXLLa096wXL229+
LdOXaXbyv5AyNA/rmFZfMSUG3mEW+DC7qn6YyzE9DaLJrlHC4WyHw4WS+OJEwp3xFJ1xjH8M3TTX
cbuKaDG2Rxo8Cj1TeR2o3oLtih1yPIZTEvfG1F1PgX2cHWI6pVoDS+Wi29e2P55MqtdHLSAGW6tT
YqCk2p1VI6CXBi2btafjBCp/vgIfryPd9uQvxhDeUKCHbZ6tPTgRiq4XQoUaB2Uj9+mHNInifu1S
9YQRhoezfWPNc1RUWbcv5vLYUxK5CU0qtChqnwD0q+Pq9IS3qTMyik7jXs567BHlRV4f8tD00bWL
+bJtjc6OkwEvxbHuIaz1QX1lVCH3XY/2efa0Cjc7GabVmJHOCBiTMqB903KfRlPQE90hvVOX8ilF
mv0yscx0V1OSoAKxPKZD7uHbnvY4yITpstWQx8sErdFD7VQ5xIwajJXJkRSWTTVEprlCKiekPlIZ
aOKQ2H0v5VzAjA38pF0o2HNHycHyr/tC3Y6adJFrJ55CZ/qa0qmPiaA/h/agb5fSoxgFYO8udbF/
pjLiRo1XepjfJdehD+DMU8N8WJPNJdtoLte158p2jU+6l5cDBri1VUErdrckbkbKWcnV2+vVGyKi
hfDYq/bSHccsnnEXfppqXuxkco2VxgsFQaK9NGlekavE8GqnXTOnHWWQZWXHhnK/KXEdGnM9UN9P
6TluN4LMIWrg6nwd4E8b4wkr4iRI5K5MlqcFa+ud6RfFHk8M/8ZyChGLvL126iLfFzlLAaFmmEeL
Sesk1ze1VCknYPmQFAEGxXkVssQU8S6UPM98ZhJeVSpfGKiXRRQXs9tjGO9dzWOF1Tw3srufsJ/s
EPUKhgTEnBMSoqxLKKIRunIcuIa+c0o5nCybIGhdZeRzUs5R5wojiHKnXO6Ctdf3bt7hnNxOtfHg
iqKLulTat/iZT285RpCxadUfV3qUTeQWwxyDbVdoMBp6v7j4yieYNh6RtHG/sp/CSG7H/sJiufIA
3auopVgUp+SWdR0qcHveXVJ6XdRbk/NxspynYLVx4K2q9lYA6otAeX3MKzvfQaEpwHtZ61Xdd+W+
ZTYv8sa24jyEy+6F00Ak5MxxaaXk87kTfrGH9bkcUlJJsnZuUZQ520V+ozhRxF2YP9vaGAFjZlOM
H8i3MZH4dFssOZfkmvKmfSfsyd5jZ2PeZL4b3DvBGNziqtnsEKGQF2DjqtvUsC4LsuTbreqdRfU8
ltwPZf6S4KzF9V2IW5Up+6Zs0/LW7MAYqw662+x8CjC4ih3UdvYJmpc3nsYrvHZm78IT0v2EmrC+
sMYhnmiU306EBqD7lP4rnI32oZGargFWQ+jGWeuJMjP9Aw9N21hovz14YzdcoGtZ3RqdTG5UVoZ/
+U1vIUacQ6+LGACqaThtjX2cwkrlpgCunz8rijweZRyd2F/F6nNBlZbXpluC7NxO2KNjRp2m0JDH
7BXFHuuqY0/c+8zBVTrj+F6bzhLsgtUf3sBUZ7xdJmlLLEpd1HJJP/h+O98K7uRvWkrjsYX6/z1p
q+Val2n7eaic4kEpc7Ii36Si5Xc07JdZWEeV4JqITq+9g2o77ZEeYfE0qdg5fRewFTEZT+1hebLq
vIc4VUzPOD0298yuMmM15tlFkhD4pNKU136flnta9e1V3cik3JPvoAZiLd5V4ucp+bly41HouY+d
rMHDlbe+QdxxM/Hp8cXodEndUQLdGtwA9xhPAguc1G1YePjb4Nd9NyZG9Vj1U3/Ro/g174IipV3a
SRtJmoj8SD/kVq2TQxdaFNoLqxev6ZpTqABRGe4nFE5JRggZ5JWtOF7swC//CnvuqdWfW6RlhQif
Oi8TcedUbbwiTf1SL0760SC08eHX7oOiazDytR1jF3Rd02I5zzVRrQb6TggtveQDKgHK1+kjZ/wD
Fb3YdEmJafkTmjwWVB8J1MSh87qjdnoJ4Di4TOF2RUHQRz7q/7FlsUzGsPyiKooPqIH6NCGM704B
qszMYO+0lROtK9ZTlLUvMpoNsc7remcEKUXfgD3XFeolD7pLtu74tR8p1qDCMuyazEMVAyhw23RU
BBODwkCGfnDBR4/8RYjr3jKaY+aHsIN0qXblVCjcpGhWCC7ZNxMDzliJyj64qxBvi7bQ1Ru1sxsJ
9LwpIzCZw+kqx5PiegOAXlKvR/Y2tcWuX6dmiNypgvMd1mWc8bqT0wGxYOio9FGCHR5HjD8jylfT
TZtyUNhmYj0V44h02Oh4+wUTkIwoNyUxGoIyITrDdxDQKr5Mjg7uEYYgVNwS7iWr5+c0q61rx8FD
zB2kikxkkC4CWaKWPM0BDvbeCXELpMoc+7AEippVhwnoEbmi8dFyreo4uagLUawujQgAtDw6Uxle
uPOo97aj2s+yb/zXWubFp95Swwt1Na+I5nxJJZ7EWXNVTXr4ltAluKppql1qgzLxQsRz3a1eexem
hTzWS3q3wBXfOfWSvfy51/NDjOXXdssGIeMjwIWgt38OMpppRhWZaXd7y5VubAwd950VPtcFNemy
/YDvbvsoeKpnei5vXE8ELXZl+kD1nFK8els4PaeBd/Q7Uv3SLJ+tWTanoVkRv8rrjPqaCN955n/o
wAvOeYAkDoY8NH7PgFEuFaZkdgrQm410n5ccLfhMOxlJQFvEpQtQa9hOHHtsvmUOG2mgaXAlUZG/
aYN6iFYb0CfBUf8OMuD3vpnwQWJbThCSDmJG/mvr0TFrrAn8tNvblLwHkCb0o+4TEsyo7uDau0mR
RN1glPGfp/AHa+FsCgG4wJHYupBIkJ+1W318V+1A5d1+bazyFDZJFy2enuQuyfynVjqvwNOfF/DE
cdDLaTOD4y6hYRCpLqjvyrUtQS2KV0oP0NO50m6ROGku/Q5u3GrQbatWuwE+a25Nqt6imaAtvaPZ
8b0HfBtR0faJ1FqOATO1vyZ9d5vUYxVZrbWvszk8ViuwPUF7/jpc6+qrscAa8MvCPnlhVXAvrA1p
t+c9UY7JLs1pnT73BbbdfVIheylRZgVPVBLNVJ+R6tLo4UnL+7qydyK2XnOFWsTy9ucR/Q15h1/Y
xi6Aega8/3fkbrg0IEZn4KKtIZbd3C9HFFLDWyrxxRGDD6pBnednT2Ng5Bw3xbfc8szYkWJ+jw39
G7ABYIVtI1uJ5oYFivhsaie+0+aj2ezV4nj3XpIG9Cqc+e7H5/2PeEo3+de+GZrv6r+2l31t2qXP
00z993/98tXxrdl4QMMff+ipqfj//Ed++bXDf//4dvrWbAyjX77Y/2Ab3Y9v/fLwNozlvx/h75/8
//3m35ylp6WFs/S1GWu1/bY0b+qfqUvbYfc/iMjfqE7H/u2tLl9rwChvP57p8tv//l/bS/4mO1nW
v1yyHhvkC1wB09lYuX+TnXz7X5t6NsRFSsaAAjY/gL/JTvCgOHA3QaoAq1uPPfs/ZCcR/ssPNhQZ
2wamLzasP0afj3737+3OqDEb//frn9lCZ2107JjBIiPaDGMYrXagz78eRo2nFkQE5XzT6bGjejwG
mqqOSxiGjok9pA68zqXKMeCNymEOksu5crzuJQkmIv6fhu3vR/v5Uc7Pa57FR9wZYLRlcj5x2fz6
LPBI5bDxqG8g0tN82JeOmalTr/LZeFaV33o3mGEOcMRnJZGuOaYLYNuPeamDJ5o3OZKlkJSaSyMI
DXbilDvB/WDU+frO+f3bkHF42x4TCugVuv1vm02bfqKFU94YtlnS/QlHXII0jMf5I0i6fNnRJErl
kaweH8nJAgGNkRBN2I9/Hq5/egywz8ycua2h85lzlq7BT7ssb6qUG/Sv3pmmjNpXJYvIwdLSP1Cl
1l6/64lwwitpTqU6pUo3wTugsnNw10YA32DtAiQPZZzfDNWoLEnihjk8VdhaZ9bJa1ShIg9QRGhe
tXm62k8qB/UXed1iYGxUZ9QFpY2wgk5qc3mHoPpPjwNRnOADkA1o542n+DOUU4eCaqN0/FNb2X59
P6ZOtkQN+vQI2Tb4xNTuIV0Rjdhkt2BN6Z2YXGOgYFbkTXHfYDi/XPx5ps4u/M1dklnigiBssgBk
nkGBS2fJZ504/uWItWUD+Svt+vRI7YDqXTSk0m91ZJblMgDdGUUlvwtFzeu9O8Lewp2f7n84ALAb
AOBtmCfigPPtpRxj7W3TwgRxCbM6+UKjesg3t98hFF2cJUZO8mibnVvkt/4oMaeMMzdsM5cwwW8V
AIlx7uR309XCjOulkRSJZ8NoUFaajDRDiJsMfVmuUqBH3mumdTDs+w3As0ST8rvitZIO2gtxGAJo
eEX4jz/V2KYq2P15vM+XAAwE5LdcdPzg3dHoOv+khpDI4uegKhG1sbCi8iu024HciAHyyJ4OdE10
taYd/cMIXfkNFDAC4y/9A6LEtNRju+8VH/jPj3W2DBxiUaYAPuYmBUHMf7YwW+HkC1Y90wGwMS5f
ho3Vx8mwqB/hs5d6t0AAnCpy08wIjl0w1ul7O+MM/coD/NBcE4jnw7OB8PTrzgD6OfsN98/BQq9G
3ehgBZhVLYv45tqzWd5kCHaquz63+We/0OolS4vWjAaKjuJSYbMwX6coL7RHiDxwLnalqdfP61Dq
99w0udt+XqnItIlN2YVLEwdutsx29P2ExvaDcsDMYlGHtIXCerCGwob402XDcFNXqnzEuojm9Z9n
57dFQ2azsdq4d8DskzBsD/XTmyoMmgx/zsbD2KwmNRxzzb3nRKIM88HNhnk9MAD0TKcAd48Lv6+T
8qbrhTtEyq6g3b+zWH5kAT/tVsaA43QDJgoLhTqkbn59nMSmHkvuNBxWzww/BM04QSK1clldYlpl
cfnpbLr32rXvLyhMW7FH8/e+kv2AtF3gr59xQ0u8t9CQ3o09mKWxR3cAjR7bKyBcZFCbKOfCrKlj
h2qB8Z/dTdvDQ28KCEnhaxObbkD4n8bSWuh1hc3QH4pkDKb7YtbST2KVa+coVq3sl3XxVv1hate8
+T5PfaMoTQbivfh821FnY8juNwGdMLOcNGePgbSzaXTsc/T1MG7XhWPdjzPspVimU5dWUZ5iAwZR
0xLtdZnTP7wSYBkxttOJ1seqMxL3e0k4PDfvnVDnW5EBEiaRHU8nkHo956JkoTtK6DTtIbPFNJ7o
T81+nJadHNHTyAAAG4JQ/ljSBB5BOADa3ykhcJkp4XX5T67bAF7fCN3tY9mUhfiAyowoPrCyq+Ed
KsaPZzkbRQ4sELqEmz7Yn7NzawQqtfiKOlA7+NWz8rHC2C9AZ2nZWEAMTpVljbuEaJUO65rgpOZ4
i5Ve2O3YWR/9xcF7vUqciqplNc8A3UV28GeLwkeaWFXsut1aZ5GWxnAJb8p/xZQ41yeN4+zD7Jtd
uO9yBDGjVEzeKc9r5ZLQtdqQNwjJpUMf9TrtHn1nHvPIa13ewa8bXgUVfVXvUJ229XI2EgFQXv7j
j6228OuyTolf+jYQA4CNdcnvTfxIZFSqvhN3DpNHgWwV+bVvUgb58+H0j28MdJ+S+6Z8cF59UWjP
4/eGNqaqK/rSUIq6I956aXYwq7obT26+ATZxqVbqHcWksyhz28mBT+Bgos6Ootg5D9evbZXYK6ci
/j5CP1ZS+B9Dat9va1Wr8LO/+KhvKd3i51pxFeNHCbKieGe7/MPHJ1zZOIU/JCHOBVUb8IquEcxg
Mun0DIdu1NYYG8KSTdwKK53vW4Deu4KK5n9mM0JI6+FNsClobaEkY392ZVr0VeYgaNUBmCvYjW5K
quQ7NRs3zofZS5sIzOVA/h+E/Xv30UY4PVtsJHiwaAQ3ICW3swsAoOlY6yUcDr4YK/qZ3qC3/McK
Tz3tOSoNBlhZ4IqA/lPLT8rjAGyqjrksk+GqMWmMvlNA+qdZ8Kl3kJht1JnzWZBD01ZUaujbDEAK
rosgbN9oUYbX9KSM9m3qtXdaA41Gyp8X/3nchGgrmh8mUQv0XHwIzgZibWs61oKbUEDbCHaLroOn
vrWHp7ntjC4u0PaDX5PaqEOlo2fI/Z/f/jwtZQ3A1gXeRDCJYCI3ya+7HtOtvN8QLYdiUSWAxpQW
Av0NP/d3rkROzjILMywjabcomXeBMD40yLleNbNa55PDOfRhUm2IQmHR9UNkLcO7Hqi/z8w2PLSI
aC4hjHP+hGMfjGCoM54wR2tvVxResHxaQZVdIgRiDZ8MECb5Lgim9xxo/mlsSNWhNPibewNNzV/H
xq3QkA2XFRdKZ+6exlRly06ymZLYsyoPxwC3xrQuVM4QYUiEaVHo1deeldr3ZuUBHIgWCy3mawHC
+dWmqRy8c3n9Q1SHLhT+B4hwQPBH+OrXB2yzaV1dmsegk9bi60TzuMdnsy6gIlGfRgFP2PJzzsQ/
OIslL0u0uMBCWdX6ngD17wcpBwk1ThhxFo9zfova9Ivatq36Qxp6mcFargJgN2VjG5e13VgI380C
OyEUB4e5PaV2kkGGRyL64Z3VfJYFbquZoi0sFLrdrJbzYyXEzl3Aw0WPENgs3hrF6KyQdvEsi+aw
moKdPyTTX003V35kmLT564I46LCUZX2DIesqj6z5+nmuLH9878j7PV7byLImXGZKmGgenO30rKnG
rhIrgtQwd/DUnYLy2jBRe+1ME7mWWVTPcGrrZ6MJlnYnDMDVUSpFfbSauXrr8255Vxvit8MHyiD6
E8IhEncpx509kjYRNNYTwxVAW0RMFGzec4I6ULlDjST1olUH7nEsvfyvYC71De5cwBngypC+11WD
t0bZKYZv4nDuYlpvAJhduqt7VTRg6deqMg/jaIfJO2f1eWkatRe0q/wfM+0hpXReHQK4MsDExg3W
nT3sLHd+hXLX82iNVbbjLF38B6V1q7+pDRn22s9I/tyh2aX7z6IA4EnzBjeCv4Wu/p/Fxn94KuJw
j7QCiSbHhr7z625027o1HHCKtD2axocMPpQjebZhd0H+wQbw4p3GcTAMbveFuPClbFZ/eljnMfHE
3q+aVaqDdt26efzzrjhvb/EkFhUDNiiXPRrL5yWa2svWCc5oshcGGBMncsjoqHzS7iso1mt/Eu5F
Yy8ZRlSTj5rpa41HONUDHHu94TC2gn+SZktFA8g5ZmSAq8VFaymhrtt8nl24HqQWIkoMnLMv3HCQ
5jfPC1ClpdUT0Dd759L67Uag00ONgQsThQSIZ2cDvayIwA6pGe4xWA2AcG3NgStD1eDei2Du8ybC
sjvR8eivTf2OLA50Uqbxp9AFRpjlb/WFjexGwGCe3QqJ3WuHw0Qel7ZDC+qDLoaVwQIMofkLZ9+0
wUTBCOdJfwEf5frTZcF10OGcvsr6g9fNnvo8/6gZSWeg5pS508w6scZsK5KhM9joIDZMnZrywmxV
qscjenWj0V7YBWf3i67RkvoOcN8on1KzWcVn2XEfJyC2Ju9xcFMPJXaNdsMSxFZFKpY8ViuIJRXj
eV6vL87CO+B+VZQuUzPQGEtA/8umN9ncBQg0kLFuLw0V5+Bc+JG5atCXOJjlCMjiaI6y4OXLAnoq
QHu92N46EUiugreou4QGeOWH22KyyKtoSOfgslg6WQUAFNRSsNXEtHRTioVOkg5DDhrCaFksVPBr
Tz9UEwBFvWsHc1q+jNWwqI+AXherPrneRrze+ROIC0gsptclzjGZDEPqOMV9qgIcX9YukB2g1XyM
Cn7pllwCshkAeRUJI7cbp3D7HoD+wbvtRZ5t/0Z6Z4mLoELEa4XaqmhhHnwGW5cfjIoGr3NvhE5q
m0cJPpFqW+u5SSI7wF4Ci2rmJyezu5oRfaj7O9OaiJ5v/35axOFpCRzWVfvU4KQehdhQd2gowCwa
vXwFnkOpxUcfO7MMAUZJDOzOpG/wUTixjEpAxqYeqDEK7AgHI04E9JjiAKLbSseT1YwOCy+jKsrQ
a0eajLlpuMCKj5mt15GMv1d84s3vDfHbNR3Y4YXXyu9hKiXz1P6995s5Y9KLAZWyZpfU+Cg4mDf9
+KpZUEAVF1jdVnx6z+7C5sVO7VI8BINTri9TW/cgT2jOffdoDQzPZbDO7Ws+1aa+BtNfjUZEKjmC
XeysNXM3ge0QmOYO6O/2ptjmcE3hzVb7r24nOuPegsPDx0IMe5utHu+YAlVZ0CDPIIMCcWhzsAmA
DbNlfPHsUvLI5b+fNXOp3776TVIvMuolqLD2vrVnowiPCgTikESSfmu77CyNm4WKVWNu5zRwMQpH
IEvSzrsNwxU8yKU9L1vFtJhTx4bk5IISK2/sJkycKMlFPyzwCMuywZDR8uDcTYk/D3eTkJNX7yEZ
qcCMUhwk9XUH7jZIIip/kHN3XSiM6Zj2wuFUyCC0hyIOam6Wp3mBl/hiAUBDvFQ1nEDRkKtC6whm
feN8WRvAtGgzs5cIegHArsUay3aC6HsiWeIzHvwub9haGHSJ6QE7wZQzvhZdsb60gaoZ63ktWQe2
6W4/5nYsHio1cDus9i4AB8QSLJEo3pC7iES2DsKXqvCM2xKkS/6wtsl2heQ1BOQLmaSKxeYLjH3y
owByzl/AimqGc4AsKb//e5c5atpe5JI8s2/tNYSO97g6s2WEEcXGtngdK5nxnCLLF/YKR8w26bmL
VR/HWtOzVmUPaO6TZdBbvwhX152+TBx9zsY+Rdj9Am2lPHmoJxvMfVVw481R2aLO+GYCAkDZXafp
ti+0aDk7UxoJWE+DN4Y4GLfVtN12IDiMIB4lNcT7sJN9/tLaSIgcLYByNlj4jArjAimuWeQjJ+AU
PliLs/Idv3BW4HwZ4W5znXTkQDDt/j1PMAdpx0T8tMnRDo+WC//fHzjPCj+cgFVac3gzLgBzbrA/
asevvtLp+LEv0ty3dsKZaQxiS1fDnUe6Cb3vvTW3Y7t3U9bQN4B0nXFj9X1d1IgNjkF/r4YQCVav
haNsQj4awR0M42pcFQpSVAbjQDrVBdi5NrztKbvSy0qSYiN/loYxG5gC5En64qa9zQMnsqJQ+/eW
cBLBRP3d02D8atsAnWWn+hmCYuPB/YQP1SAPufTbPpoBNSxXMDsUXyRNuvV8xtTfrsoAWs4C5Snv
i1csRrZlqOuxE5dpMQiARAmwtfBB/R/mzms5bh1d21fEKWaCp81O6pZkWbIt2ycsB5kBTABJMFz9
fmhp75rl+WdWzdl/YpfXkjoQwIcvvEH5Pb/K6GVmTenSb3MNWDGSB1oHA+YfMEtpGUPC0+sQ0krG
RvrWG1H9uGXDNupG42LlAKir6Nz0bBMhLhFgdA60P5VMfbFJKbYY1/WDyzXncRdZMLgQLa7oor5e
bCQXwWxOeQdNoKdNqZ38ocJsZvq+rtCN3eQtV/KddAvXb3e5rMqUBLOxpu0c5dAPeH3O/jYhert+
IYxsicLbJeEiOMvR1I6/pUuviVcwhNt9ZRpkLNwkGsItiNdju50Je3W2u7hUxXapNkAy+R4NEuMs
V7WREjfYcbQd/bdbr/WQEx4TM9tp4f7vrC608i1uRuA9gZJvHkIRALy+WzGQfh0S4XHy+5UHdztR
cYvMxdatXLbBUyOExbMsK5skZqgneDdA3yrWKQGLyJENwjzvMzhUKH7oj6WFAFKYwMls1RHgqgRB
qP1+4lQqYWVEW/81L2U+PvOFdTbFzbLvOYPCu5Qp/26vA3pUBIjZQl/Cu4kYGXCH2EPA0Cux037L
KZzXq09G9bZvyGu2o1c0fggm2GAmskWg13eIpA2nbR8tNB3sQ11U2wUaZKinY9HmzQjTHZcQaeOB
RCII1fBRuhrW2ieNVi6PIU4Lyy6/5m66PXW1RoBJumScq7QF2h7gdqGde3ilQhMbzbBtc691tmu5
bwDWdMfWa2p+BPCMw6LbMt6+BRl1xYPs2NL+ubONtzoPrqpqXX5bG+Vp5x2SkJJH0RYmwGVjZyaL
V4f5O9jkfjA4HUi2PKkmj7b3z9GoTr8WVtir6tNbWuAUshi+dz2k4o+L5XkcRj/NERaYy4qSNPHr
YQvDRR6hqrb3On/LCeFQbVdPmPseM9SizLn2ixHHH30ellCyHG+5R+Hqlp+HRbV9yTqPyYifJq1C
86iFylhME9eQ4Ngr2wumuh75vME4thwi0AQWyLZyh0eeGzJRJ2C0vo89DTZmLCRsq214WShv+2hv
LxHVJLstMghDy0cLvH7gJ5e8rzkilspbXsZpC6BFe2z7lDZ37et+bvp2W7oMcuW2K14BIVDYQj6W
V3vkAR5E4u3tQEPwkpLWB+OSQLVN+QsLKY1GPBk+gLdth2xfs6z00K97bG6lC4sL6gJ6I3YBPfNg
eRZUN/L+tvgUGUs3n+M8Feolinm/ZATo6g+nOIL4/NnvKpu5violOHcIDbXuDIS/DnvSoK6Cvubg
kHnuS0Y98hkhbIVdHyZ2KxiXXNHmBIvW9/H40Mp1XZ5V03p1sx81lBCza7R0ScOMYmW8u3zAXqff
yTgA2wh7HEbLeGBDi7z6OGeLy1/1qmsFvx/szDijFJ/OINjVCDz4oGaGTPB/AIwsai8rNtQDrxvQ
usgReGh+FkNuBp0oCOAg8ng2MnJusfRuy+5RAMqxqyNkExMM7/wYe+/x1Jk2dQh2RRa8dxwaVsNZ
xv32/hicoKN4UFa7/cuvnM4/p3KRtXWoXXes33W9KWxxntUg+vUiomVAXYZELvcQp+21LGAh+Kuv
oDnSUl64I5uyLc9z39p8tlw1IBOKXTyvDtOf2oMape/03GyBb2J7bxEPTwzzmL5mzW8huyvcGFgM
uY1VEYnDcIvxjHNiZzogN7OU3/q+C6A71ilmqM5hoByqn0qEcGwYF7LKgl0eYJ72XLpSsLKA9iOE
O8Z4derlbnCqKdxBqberOnGsLujsRET4iolnsTrsm7BIde8yWHeK4M4Nxi1drVu9lW3e6yVXoi3G
cXTLZeEreK8/0tiZLxCPBYo9VHtGsVtRRgHSEzJea9NAN9tr+b0N6kE3Aae3RMJjnR/SFJHMI5s2
5kpno5BMrr/LkzIuf98LFb9zHTtvu+u9hbaIB+Fhq3RdP9tu75CwNuLjsbhpOx9p/KZlcf8WLgBh
NNwIY9dtUZ/ED7TlnLRMMXONkFgPNe2ROjEFmR9KH7/ZRDrFVq/oCGLZggaTteWYpai3CzgSGSeV
eBUR2fMpcNPhK87qWGBjnyV/56QpJDUFz+U3XsIOW8osD3oVT0xMIzIzh97YfMO4Gw3P1G26DSxS
1la3sY5Gv9TyHKLmtohTDKpshswIBPa9N3jKZa1HHhtRg10T2KlEhjlwunlzk3m9xpuwnImRSxD+
fi6vZYzV95mjMIMI+2ave2HyhAnRQGSz15hdlqx5vPJbXguI64yd4BZFC/JWCqTXxHnIQJV+05a3
AXIa5G34gfo15G0EDPKZt8s17ayCBZHCQnFn12Q1HZVdm4qVPQzmcst8iiHdYh5U/S1VcEW2BdXh
NV1Hm2ErB5FV+V1QLC4lIr7SW6sBysh204mxQP75LHpnS7Rs5a66PcA3jPMrXNp0cb8uFlz19RTw
gGd4jD51/JPtIyIDAyyK7ewF+cUhfYrNouR5LXIrXRNTWsYzu5j9U/s7WPb+kmS0KBx9pkUnxQtt
AvuDAgQ8f80nb8NB5RnLePLRhIMTYDI4xF0q6ylZw9VbT1mHAtQH1mRV1qlv4wBy9UKjWeFMKttV
fppVadlf3LR2moNrcrewaC7HU4ZICcQYiFtqkmP7CDF7DZGiqrxCnOl7W4gYxOuyyMOA/843J61m
VAybQZXfy8F1mCasbXRqvDlWzQXtbBPerIOxzFPNRC59Z7JiO5eoupU89Bm2efYrXU2ZxfsQtWkJ
lbmvQ2oWLGOD89ISsQYUMDp7I9MN3OnF3VaapTDYZ8Qh6JHx5Egeo5Axr8e80alug1z16/e3iust
yyYN2LKe1ybBa71ieel24fpjTlWZxR0JfORRvDcw9EcAdGiSNhGbsn8t1DO+b7t/3f/zaw6F1+Z2
quYFKuB5onvE9igAX8pvryW3TNct1XzLc9+ORBSYLa1WkMzZi5Y3KBvtH9F9V2YpEClb/G3djysk
mgnV4Gis0RRwwQLB251cwQ7b54N5S0e21Loo1RYtoNHr8nagRVa+a12Rj92utuy2vkRmDWW4X5BV
ImTQ093qIIsCgbeP/W7m8Mu2xrh5Ry+DUhLZQUeRgo5OLAFHpqxwuwe5kHJmZDE62S/iUkXoWrvF
QZNIzcUMj76dp+oDRwqx/B1QR20D0EdGbrhJ/aWe7llA6EmZbMUaQgBEVo32SahWZDCLbO5fAMKP
/Qu5xFh+xylGlZ82ZhjbsNfLUH4fSgune8i8YHsk90Wo/TFBJmGrp4pl2nBPWGE2y9duqrf21wwJ
JXwpgZAU5Snta8PP+Yu9LZedzVv8bjtjw1t9bR5FzPJbDXQKhGO5k1a3PY5GzTaBVJMxkBupIuAf
phc6vB+QReIfkIkaluothnHiBO2JvDceGU4BQ1nuFxmkcYnQFVI2NeIWGI7Vh/D1Hhptr+bjVK/p
vLa9rdpIYbNvZYmzkosGEBxYso4j4a/7/72kt6YTj72V2x6QTkAbJJyA2kNWDGygizRNRefeNkG7
bb5C2S3rjWqaYaFd2ElsUhV2fc+bMdlrFXbFnhnLfRjMKRtzfgMP0gSuYnoe9cLmadHSjuOdO8YS
oeXltQdQ2w0dEwgTFNGo+XJ+0gbrrzCJnWEZbsRgjP28dgUdd4CWXXgfFZ3LYxMVOdaHzHdG8+Ht
TrWb7nfzFGVvrrp0I7V+T/1MOePBA8y1PbQMFZbuODEX4WuTcm+PKc1ni8hsYeSARj6/2ncJV+B2
a8LHWwZuTc+nGZxEUPJ4GHahnX7Y9XKuRnj9sZdaPb+AWNF0fWsDMIzdMg0aEJLgoN96efRhyRyG
IdqCyFuxmJm0p6Sox7CG6UlZKeZgXygzs4EHs4TLKVKeEaTJy5ISTnQfTFt3KOvpiJ0Lt5tYF3xL
wmDY0RoVmbuTuLvzVyNaPhPNPOjxWFxJ5E7pGQHg4CtkVrgl+HXRsO5FCw9G7tA+DygBiqgw9aCS
5bVTU0izyRl3YdvdVwP9vpe1qDKb3MuZ13s/dydTJij0T7P7/Hs8818RD/7fbIH/nnXwbwkM/x8S
D5zNBfrfMw/uXubiR/vPtIPfv/DGOxDhPyI4T0yRhAtkA/TE//EOIA/8A94A3Cj0dUE0+YyP3ngH
HpQEB7rBhnECbEHi83+8A8f/RwAek9E1cHMg8FH03xAP/his2qiEw8tCAT0E6AlW8A9kDYMYB5Jh
ru7g/oCkgAS5OO+kj0TtD0unLmMKC0ArLTA3sI4pujTrp396Vg+v46i/0A3+ANhsXt+IP0bA2gIR
Ay36Y7RbTAidMssxt22vqFJdo8P4yc9IK26WIM67y7yACXlINdrs1q4sZ/zUqtobNolxBwk6svQe
YFu++5vP9ceEHoImyqQb7SPCfehfP5dre8HA3eTcupir9XvRhjBddSEmk8hSZjCzypU7o589agxZ
zzEtS69eoP9S3ZUPapE4TPs+xrSXoO1H529Gi07w1+keDCY8BkHjQH4IATL/OVqWNGHdzgMyWTCZ
Gfd2a9MdQSZKPFizXXe/Zkln5upI4NZH4276eLMfNeI7cWfUe5qy+jGWrjDXzMUL+VgFJi4epsYU
wStf6d+Pm7c54z/NIRE5gnSDOwbML2AXoHr/Om52WhJUa4bvvNpzNd8YAl56o5i7zLtMAUM95GHd
vLRtPr6XUpOclJPqg7Py56H4m6Ho9lZ/+Sh4Vm1cEcHsGyLLnwPZpsjTuQqd6QpFGedI5dR9dTdN
qxdsgpNl96Wge5Znf7NWf4BOAHmA9Y+BG0TMYfHq+2MQ29BjD0EbIAREdWj246oVprahtG2KnTVQ
aE7oEo5s4xfzqQUQY+NwV5J1/Oct/cc8mI/BOgD0xzkMGN+/eLRQ4FZ5rrr6SttLyiUZu9bn3lZx
k8+n//xWf2zO7a0QkxWsNicHvOIfYaUGcGT6ZlKMA0vXunBhhuOND10RBfyuLdq/wdT/MWffhP+3
M8DglIXdQuNfd5hK6bhkvjtfZGkt4757fYROHnrXOiLX+agbUq2bhV68f/7P3/Rf3tr3aceBxWNl
+Rh/ms5aoV95MYOUS2ghIHgSYU1tKDsXvbVi5blaJVDMg4JQ+d+5zLKO4P8iboANC4wY4J+gL9qf
4G7RE730JFR2gjUUJ/01HOUQff9uSVF0/SMkAjEDn4FFKFkzmAbnTyB3jyhV2lqdofC0lvaQWf3y
i3J0MWekn/zgwLluUciL6zXRcRkeysr417qKUtQaOrW886IBKpb045ulW1BMU35IxtMKZMAK9zC5
zZRoyFK7Tg/mUvm196zicDor2wof0TUsklk3zsEbB2Se0vxpG2J2/q6KU5BUR0W5Iv2LbYFst15M
VaHjTEr9C6MD/b0be3NEdaK6yb01uGc7fK8B650CWw539CvR4wlsnVCnOyiIijqA5+CKqwaEcxJr
LD5YcyDeoQPRgPZuffRFYHbB2q9v9dyiHGLZuPuW6EPyUNwGSH/x0Qsd/ZhHrtwtppbHdgzKSwgc
4IRG2cepk+t7M7nzIVzRpTXU0Kch7sNz1rf5N7yMfkUDjIMdqhoqiSfUoNLJQniYAecpxhItoYmL
LguPgWHKplJDpenvHLCom+aucx7oHu+mwO4+pc5EMyicJTo5jL6/aTlu6hJBdGyCtP2QgXs5rHba
7LmeHdBTTNh3i0KbfQG5cIeOyUOPv8L7QAyMr8LBeS8gjj2a1jZoIQdzIsogZvgPhWsnl2Bq3ntY
Xu4iPglcrmyx+yRoQhqIIyC4r0FKZZLApFC3brsEl7kb1iTI0+EULCEy3GFHv7HxLkga0J/yFX2x
VsF/yvkx9AoHRCZBN1hX5vbrbclE7UMqZP4FXUbEswkPCJrR4X9yROq9gwtlPtW+s+7aHI0IRQvg
qkIftFMhljjBy8jRO4Xh7YnpfX6gkBvaHZqSfrinhVP+kHNwdR10d8O9iOysZF6NMEhQP6nMYnPd
zxCwxkubLj/olAXJHPbOriqXnq5JNl9N7EefGXgUM6qGdXnOQVNlKIlEw7m1NYgEu/qJn6pz04l+
OpWekrtNl/pebQIi3VQe0b+h+rYVI9cZeZuuC5qPi78iWxqzQsZfI2ShCipAZp3HcozkznV7k+hp
We98uk00qByDlASdoB1d3SdGLLelyyhyidqfIR2n3dRlN0631E90LJ8XR9JbFwC74KNNu8WZ7S9O
IU4mqL1kyFC2WrLRTvxifIcA8YSiwjofvErSlc5mcyhcCQLXShd2HSRE+tZUYBQi69ajjU8uWoxn
SrUWcNvSP4UrSm2FKrIHRrjLbZl56qBhvl6tLgR01kcGhMU66VEh7+hwLjvXmOwQRHWKmAaCXCZJ
83x+8WhpBwmibDGzpLm6c8CNyKvIp6r6nMu0sr4UZqlTXkRMQbVb4qjM77qYbvpPJy2dX4qVgwTT
ePqxWWgc76dGDcM9Us5h+BwzJUs/QTRwbSgqa1EWFxPaLj7xrTEg49ylD5/A/tk/NeJ4sDDKUa8P
CM9kyA4Vorf3jGmd6viamDVWODbVLqR69m/QleJT9UvpHWamjDaahvMETV30RhfHbbCRk2PmZHU9
8nwMHsrWzW+mHrHmpF1qXsF4FuMaaynkXe5kQHLM3I3iNmvs1U+QFizkJVh4BE3SAoHSt1CVfHOP
ai2XCjoMoiJtdjRx5dOIlCh1Z4ov1K4BeLAmXoWa2QER/TlM2qid/NugqwJ5B5JG4WLDAGvcI3+0
pi/rwvm4qzvpf3M1ieOlWxAPamK2WJaU1NrhfRhm3EogPdLg86wQGTr1gtiRIKwwXFAq6LwMbFVI
12zXrfAS0e2k71at6dFzBprRda0yeRlzKFYPKMqI8EMdirY6OF48xWPC7jQBLU2BBiALmwJyQHNv
bV6atcqB1bqgRa5Ii2q0CmLToX5Zo/s2MYO3WaH8EDVFrPURscPmLhwm1zs2vfIegc2x3rfKbhY/
TCw4JWV951Q9qBDGfzVmMwla2obYRZRnzrF4k83ijo1qjj4G282psFHA5OwbDGMODZrSM3MsKTug
qjk9a7oA0o5+As4Teb1rnWUT2Z3NsFiHqOxNdAoyDJbbIs+icu8bX46nIPQmgRR3LtrbAIRHdonn
yPc/xTNIwpe6mVgWS9id6fekeSW35cQf84nysxTqkLVDgWJi08jx6zBNiP7QzkM9bbue0Dx98Wt7
60N4qK8P3h5+iU1D0PF0957+o73eECT9/pE+unCShhYacSzvsuJjN7ig00y/rDyp3FEeUGW9NISs
dKwBuiho5ou/6zGM9iNkSIIBD7lqyRmygDezNeKiVWOQ3Ie9p9ph3/bL1kwCRzKWHywV589RVjoH
q0jnXSViZU6g+tVNhnBUn4wq9enaBfPXgObxR2cx8aXDsyaZkBMHQeKEn0jLnxVs9Ru+XnOcGmqg
HZoMSMJV8go2bqqOarSXdFPYGh7icf6mDPPlSvvFKRWluLOGOgWigE7Nzu36m3BOrScbyNYJ4zfu
ltnXSegj30bGZb/viCv7uI+jd0VkmOkVMXKRdKIZdipnp1HPAXwaI8ykUM45QmpEfxWr80MXZyug
spnAItpZ7ldjD9VjgPTPXlgMS3dbm3QGjlVWl1yIytuNzHbvIjxN0JtdffvGBTh5LmrpnD0Hsciy
hndb5NMnB9mAaBfG+APGDYphSDUGVzPr5eKDNrq6kMF2rEl1NQ27Ohh41nnXhgKCeBd8dzPUGj1M
hneo169M4cbmZmiEek/ncN4JIEY3ei36Q9OXL/6K9qDKgmaHYt1IbxEUhzO3OcJbvFzvZNHHoBod
gTyv6G613TTebskRTC4njeIQasAZF96KAq4eHJME1mg+As3TtMLp0XPnQRtYEOIvjH3Qw+T8ilPQ
h+Xie5/ALEP9rJq2SvrOUvYutsviOBb9YLCi1Fod8jwNPkmah8ExirNafPE1mEIkwpayR5nSZzBa
Bn1JCtjn+b4JROPivCSQ6l0Qo0Z0kvQAzGw1dk8Fl/Ulywr3u5e16VV6k3vjzlVrEObLzMnrhBOj
lY+IkxxwzMBDC07orjQaofVsQJ1g0O0D+BwSKr69AD7E/GXXhZH80AACmWnpG/e5ALf9sYhKlFJ1
3z4OBZLa+VbY79FC6m9sjF2LnUa4+rCCY5MohaO5aYcYLhyAGw7M6X2Z/hzGJf4UOIUSSTh2iFaO
dC2LHQ0e5FA1OOBmpwTaLNVYDmdeWCCYhONste8HGvHzHOFdOWpEJOvYi3ed53FvmRLiOlpxuhgT
f+zG26XQ+qsRhXxyKhARu1iN6zMaTSEXSofndwTf37sXQBrh3di1Qm1OtyUDH479RYil/zhQ8L8n
oCPc5ND0fafntMLOYer28wzH+dgzJSkOWalowSP/izX7YocoYtXLfJd5YdafyzifJp4vTV4G4zKw
dil2dFd3QcjOydf5G1hdhN514TyZsUeF2VubJJdBduw15o06zdpjnyJNLREZAfLDuLLQgUlgz3rP
PFoV7BfIR3u3LZxoz2gghDmeL6cs75urom46eeGY7ZUXeQwQdJWb+5j88EEV9vQxLKIJhTz0PD/O
XjNcRKnkrRxljXh4fWepZfgxocJ6F1ZKvGNoNxzteQnOsEsBq3lTxAigyC4ixhNmL6QPd1+W+na1
S7ZY70K+JFpY5y6s9bugXa1vgkJlTiprXX9wWF0c1r2w+VIVS/eNzvN08kfx021IMPk6oxgP1ur5
I+nKRHFVxOXZLyjHai0stWeK86JEGV6siXOhmwIzi75aT4txNPVV09+5Q6UPUHe/j2j1iuMMARba
rHGeQqrgPdJg+ZmavDs0S/CCNFW+d/oaL5UxO6opjd/bqWt/GKgB0BAdo8TV8XRPV9tPVoEgWxqu
w6EwZfQ56NP+3ipBmwpryE8tlhm7yO+im8A23Qmd3eCwuXrtK0Gr3PLVLQ6TLtkPEEc1Tz3YWWba
QobVBR10zohqnC+A6+xjx2DuBiw2ElQFwtZG9AjfhR7ZmOli7+gFZFQrH+goijrdr7b8ob0oB0yG
Q4dh0k6iMyz4W6SI+Ycj5Shj/UMdZwNKcI43/Vgm/2Pna3mRfZhdghIrALKsRzyWol/UWO2ToY68
Zzpv9wemC7I5TMKaHlPUJCGL9WP3DuJ4E90tNacLjkYmrnk92wWm0aCLsaUIhsDDnGIJH4omsD7g
A4yf3maWUZ7LJkJCCjRt+pXcx9mLIUbpawnrR9uz3c+LVv2pLTpQHCKTFGWOIz+JufKAD1Z6L5s0
eLRlgDGfjKubonW/jJPpHqd8Jo9SqXnAzGS6wHLIiNmRc8WwAZQUecJTaguTlC1YnmJ2SOkCTzwr
FHATMNjWu6J0P2FL4p7DfKEJaFd5yPC/wmSBGCb0EF1R4OJDmK7+QShjdJ2jWt+OnUHWdoqqm3XT
d4EGCD4BHAtSlcLM99gWLbec7WrnGT++nVUeAsaT3ymNy/eSMgSqgXLfN6jq7L2NNjU3bnjM7Iyk
jH2S04BQ8qYGOQgprSqeyrgz9z7pf3c29uImsCLrr76yus+dUureh/SROB0C51WhrG80Tgnia9Uc
2dGRPAvXWo+0rFcG/l7q/NKTPyRrFG0anH52qOhjHZDVL0IUT7QH6ktGPVUekfHgt5DfkPGGqy3b
53zQ8sHFJOkxDFG9zz1GmDmyXJvjlbyLC3IzG1jluevMT3Sj9ZAY1Yct0L0CwGgku69rVPo7gP8U
qA33NvsPPNOBbPgbqB5dJ8VSOLvSdh7g0LYXkC75hn/or56vxN1sXP+eXp/3vjduCXivjlyUkdMr
wG4fLtVa4RSA1Y8HJM/xTgPGxPMBat/wlJeieTcyqf0WVwMHsFjtXzkNDTL7lHJ1Ara4p1GXPvn2
YN9vziguiofKuW18HAF00ZlNNLEJL11qR7A/4ukEuuQGg0Bnl4H+Q5aix0yoH5zVRzDXHl5GeuVb
NWn2zWxatL/8dbeixP21l7b7baUXA/9xJI6R7/PARB8dNSnrgQfwUvnxc5dJIPS1Hz9iGdaBX46K
3ZLW1dmZkHZwlOxPk0IwN/O1SrJsnped7hEAtyr05cijg+DZdtXwfkNP0xIJAj5CdKWkDT5aepm/
hZgpH+kA17i5exqdTCtCry2blgehlsDsLAvwAHjCdQ32tBtH5Kpl9bVaUXn8gj4Ig87VQazOwX15
BR3X+j/iOptfuCwN3itOdgu9Dd1B1ErFLpgW/2n04fWALbLb2wpVDSIm7M4u8UQ27YsWN9ArLaM0
u01DAZ5R0jn6bk9ZF509gt24p+wKnuFqTR/xbddTjqI+zhENqrBOOKhbNH3ScXieQ8dMium/b1xv
s7xyxICWJWarPeozpIbzhA9q7jyXxo13duc/a27aO1vL+oVeCSlHB+baf5CDo+Y2BbnDDLxLIHBa
5cX8rmF0TmfgHgoktSQwvco/0YFBXDNc55irISJNuiq34P+6sDubOyWFBiq1pPyXpc9ThrwM4lbF
CbMjbSqQ+nZ8v44M5ffQiH3zIYsH/64arCa86yZth1/HxnPl3TphlYM7SSWifQRNojkBBd0A4qsS
/NaiKpqIOfZC8W0MnDF4XFysXWuw1jVi/gUfjBqhYHTtn7rf5TOBO51/WHksB8bDaYDhmYbf4x0d
BgE99MZM1MgFYw73GK1wIlDsWyH+JrBgFn1agSjlV7Fma3nNfLhyD541uDoBAwith96Am/OX70BF
IdPPhCIYzug/ZjcCa4DyvPE97yvIHOvDWgZpAUuj9mhppivF47h4fYQ4k9tH4gIww53fuV5P4S+R
U3OvgJY2TTIPwE3t7hY0I2m0K5hGiYBlUj9Mq9XZxzbye7ogklz6Ro3VUl9BTNP6xu0EUMFIpGG2
gZn1/BxkZYNFkgMVoz0wlUj9k3AGdziRmtIsyORsOzdLgVRMwlRowH/KD5b6YtNeGPd+FPvybvrN
L7MK3VEEGTL0m85pQE2uow0BHdnialh+rY7Qa8t8fhXhryjwQFIm89iznxwn30ZmbcuD9yzNnwAF
gcEFduVSlw7hymQvTP2+uK1ArpbX2vF47yYitf1MMC7dB3KhUpMhO+q921bON5kz91e7mmpNU8N7
ej4UGaUxJ6djIJNuuYyNrZEqBkxa4kkHY7rzYiv8hdSkYz68wTcrIzaICvjYbbMEsBYRvA+cluSp
jnDBgtuCbkqekmJ+6J00oz08LxiTROtUXtwe3eWjTkuClKOH1UN8a23bo0o7tzmSJi/lwZ/dJtjh
W782D2VZ8j3zvpU0Fle3zJtLVWTO57SMhmXe9dmESbChTlyTkK1x5gqc4tuVVNc6bIMv/65Ze19h
f+ev7vvc7y2sYgrwu3kKvII2l4iPqCjUw1HZK9+aZkd8dfQ4C4xszdY5kxmLieIGkLV0ICM4Fl44
1QzHyibdT72D/dSkOnIrAt+sLo3x+S0/MpEg52PmdgFZuIpLkEKyuiHjMWaFC7RNRf3fy6o9+BVP
bjXGdaLg7KmbVAc2iAppmfXW6qvQ7Nq6G1CGHWvhHuLVTM391Ku+2kODs65sLjzKRo3QJmDXSGPv
4MjuW9w70DCWKJQnGtlY/VBqusuVwdgIf06LsDlX4H3txxzQSbMnEAbrPobOXd6Dvgti2gpO39zN
foOBB2i49LiS7JPDNnGIxwZTJSxKbDljNEf/uLwEg1vQ3PVj/fwKTH/Fx9GmGeJEzmvb//BLCSna
8Y36voANeshqlugM3lH3P2McYiVJactyj5muAcxj0/wcVTXnDVQRxZS7Zt1Pj6X+Ro9Iemf0+Nvl
iIGUAFFZtKm3XwgM2ItxwgjRgqL+DESGrYHJ8vL99XAO2mGPClvHOJtBUMwlYCukm86NcQCG56FL
YxBc6dpf3LIOJnyW6iY8DppOIkMhkGwonPblFXpAA/3O84Zmj6vcvFzCxdXZO2zxWnUtrQZPZFLR
jRLXo+VLXTkUjjDOvplW+o+I7yFMz8aNjtEQyzEBXVxezRKr7CYCI/Yr6lHM/uW1AeroVuemYcmD
Qz7/hOYwwnUMRer6s69Hznzhqo2zq+sN/Zq1FaO5ZPX4cg+uawgcHY4e8uSudXaaXGiF+74yg1h3
iAKq6hQMaExfqNgZD2+UbpC+Jb0deeEaCOVdYEQJKCmw2aZHxr901q2gC5tjV8bLJ7U0y62Lj92k
GERo4ucr6mqWDXl3qSeVJTKOwvoSrKWNwoJfbJTxoWvd9FMR5YE6xVYgcBYC8FvlxOk6nd5VPj2x
d/Fc5O1RlBCJju4wFN5prgzzrBzPF1TUq15afIeuRr0ZfeC2qi59LaxoP9miPK/AyQM8hKqhvKHc
iD8ih+TnO04wjMVM2APnFa5uvq/XXn23TUHZPfSFExwdWmKftRLphM9TWbnJ6x3xOiqda3B5h7Yo
naegCNvsjocUtO+RgE5pWTBMHT51Sz6E968RM1JwjT8aDcQRPSAbwy4oji4uqZbvmfxk9SMLF0eC
wa+fQ9sgAttNfnbXeS1vXJbypjO5XybL6A3/Q92Z7catpFv6VQp9zw0OwSB50Tc5p6TUbE03hGTL
nMngPDx9f9Te1WWlVRJ2FRo4DZwCDsplM0kGY/j/tb5V/8AS6jcrqCJza16mFemF7MO+4TJ2xYpg
q/pRGY4Od2R0J5BQTqF6swFn3Ep2yrxknT1bgAJ3lzsNw8IYffbEGsQydYnLieJJSiyUttVzKMgX
GpVPHBtF0LpPKYzb9CCGBFiuqsvxrNYaIVYxy2J3y47IRsvKzne69E0ExbdO0JZ8vkPR7UWsyW7O
rNGnaySC/CFdYwnSF5fxFO19cnDF9ziX4+yTQZzfnFpYLcpX1pOUQEMeGX6iBfXrSTsHqWOobY9R
St/BVJsLwkToCNtbcYT2B4LEOjyn3/2sCjDbwcgrztzKzopwnqagAGu6W0zhqhhMDeOG4dFQ6E9z
ZKMKA6FL7CDVeSvr1hI7n/lUZZ3dr3wAPnxUNAc8WgSRhw5lYVA2Zz9cOWHe3dRV2qkrDhMjlk28
/O6Zk7Y9VPLYzLKdInXvMamghjBEsRXONeyBLscuz0rXOKf+lJVrTnqNdRLQNKXYjtF2uvtrj2Tr
rcWuawywMNVRkrN0ocpwGr7iLJvOA9DzP4xoZAbQpDGLBF02leqpssHMUwvA8nyYLeHDjatAbK6i
oGWc5W7OS9NjnCp7ShdK7TRNC6plag9JezPp7Gl2esqpZ9eRF3BHo6ne9b0+qqUAqxGf+Z0NJ3EZ
yG4kYcjUglfHoff5zJlVyx8CYGYvCB/j8ruOUJdzYD+E0iFBlfgp9gD0LEMdWnRmBi+YsPvwofeG
0n8mQoCx4VPe9H7SYBnK3diEfrevxjhaWZOWTNSwQ1oRp+RsWMmBfArDXfudrPWbkXqWIkmFB7uD
Vqk1ZzlmhPzcR4uBphnFfnJv0+dnok/wyJA8GoZANjcWmBzY8gGbrh9hGEkC2gqfxEa4lSUtRTI1
OFHVRhjwXLNLC7cxn68zeR0BHaXfR4vWSuLpCo0yy2oBTr9+AZ5fjQiriF9Bs0MXqj2FQkRiVoXG
zpibLNF0NlWNaZ7j4HfJgAItOYIe7Tme+SSFFc34gCWzjKiO5HZ/IOA6F9edweK4w+TG3FxyQk8O
sdfL6aTr0hw9kMIh7QxLLRnraB/VfuFdxr4jnHN3AsxFq4Udi6Qoooz5q4fxOZ5yZmjbNcTYsbl3
bC3y1pSBs7Ze/6UMbnu7olaYBhnZQm1D6YX4p7KQJC1kaCo0dWFpXWN4Bw01aDhL9dnotuuJy0b5
F2K3IxXgfHy38Rs40C8whqFoea+fsdlTV7Krhm1XZNK6aQTAq/s8BtD+PIQ2TTvPoON+OaW8oQcv
9dg8v6lo/pa09N9KQv++uvRjler/QGnpLED798rS7SvRZhF0vH8Rree/8KeyVMzCUg/9p2WhnZwZ
1P8Ulgr9D/1N7OXSeALk4/Enf+lKBTxrlKYeBV8T4ak7M6rqom3C//2/hPGHbnu2qSNXFQCVUaMe
Aaw/A1rzUxgz/5LaIZ0Us34SAeWMyjMBuL0fU1kZe7TA2gr2SVMCYh9hH296R8k7zumi2YTYEupl
GXSW3EhRDd/MLnWf+cXD3sd1RxgHoU9Mx2GLZsOUk0nKlA696rROLO+BvT6rVtNkHraBiB3ClvjS
fjazdt3FYDp1uQgCk0wketnuU5NKq13Unk77Z/JK/5C7HLEXVd+EE7HBhUZeReKwdCR6P5w1jWH5
C9dozWXgGF1y0Xd+vGPf4J01Mh3PA7MsnoUdlz8LlferWAv1Z5ZUKyC4zU0eEQnRn0OmQDSjw8Hx
PIqS4bHh4PHNyzMSGEKysqEnxqS/L+QYUDf02RzUiz7NqGSRClk/y6Q0foTknIqFNkXZvYnH1lmg
+EKb4ZM1mGNS6Ep/5WIdpWdCifDBDiUhP1Ei5V4zjXIbGemFyb6lXLa9V52YaA6SbVbn2nmV2n2B
RTqOf4SAVccFDJnxpJLK0xc6jGC5DvuxJnMhsQ1jyVLX03ABhdzh8veI6Wz83IoWoABND4mXZVEg
yVuaqxIvyKFgHaTkzLbhSdS5Ec8xVNUVSCcaMRa8oYe4mepgpXNMoXFvNu5FlRDHtwT5FU7LMquH
CqEqEMO1ponqnt2595IOXULeGmBBMLhZbzx3GmkqyyDMKFslYd+cdCGnrZ2vj72+sFSckShi5jTY
0pIa5sLJ2ulS1pi+iBoae0ViCNCRReAkUKi1PqegORSksUq9x09fGJP7jX56lC01zsDUttmkst1p
AH1w+M8jbdtSdtJWQmhOeVLWauRCKMnI+4N5mREi7tUY2P1WmTtwxiWsJPzouGMtt1uHwERYJqOK
upcXV+aNi0LmOh+acJ9z4WuYpyGhUiZCGUpgjDE6jSMhgnXdfSNBcSJ2yYk5qMM7zwD9hXncEuPn
iOcUsRWR246keu7Om94RoUS2NF2yzhCbIp5Z25glIuLWNPcAcEi+FdNdDMsKIsACuQxtWqrQ07SL
y9Gn3kIHzN4VOGOC5ZhbRGWGWRKSoSCM4SlvBu9RgZEhH7pxU55PLYjl8z1M4lhB+nEDMcx7qVgf
6Sm2RFqFo6oOEwlI9jIyYn3XZB16OfJH+GwtOVCdBMkG1NTThvEnqRXRo9NOnIAdjM34MuPKHveh
5Myx9HRmiMWkl9VPjLepRaeBzKgVnhkjWHUkK6HEIuUsBVHk2/cAq/JkaQnik1ACiZKHKUR1R308
/Zki0XrK2FyBgaiU/9rQPy0WfIFELnXmBFxZSbRILboUY5lUWLIwIFdpC1TFCO/dxDP7ZW+VEiPw
wBF12TRhCyk2MijJQLdIOQhSgLaJ13InCl8G9XcYGwyeZQ5l3zmhGVHiiW1CES4t+rjpQgmQwZgM
temSAI2e7Ao7zOjguU2mL/hGWxRQ0Ax8UudqR99jJOpjqu5V7C9V6gpnU0yFCd9VI25vJYlxs3aj
l0TBohgRQCwsatfpupqqHHamUHMYkuq1ahNOsQPPohxSbwM1TbBFqkqxdN0hunObwvtR+Hr7QPCC
0Dj9RWTESt0OTGSNTXPrDSNyE9SeidzRZSZ6kTpZbWx8LXb6TQ6Glg5drVvxd37O0O4j2GMDzepa
PA2eaIF5YdxBK5kE4TpTWtfvqqKdrG2QTkZzLaqQEaJpGO0uXcRP0MGaCS1+rpOKsun7mjaxg477
B5Dlehk7pbeJM5mtlAquvNgiZ3V2nxnLsHCyBPmpolmH6cn2dXuJeIH3Si+M94fZAGBETAKRnW2J
7BZnQLkOcU+UXpn5e5t370b5qVuMl55prQn4W5RAURaQq86TgLRxvuNMdRei1L/XCi4tDe6FFRsn
SdVurTaMVuTgoPLL2PdDj7XIHZQKGzfoEkqA00WtSpdqoTqtK/tB6OLHWOc3Q2LR8lII6sxnI7js
mvKQJWOKOY6NeLivOXurwKPlD9VEBzsapBdDBFy95IDduRqNvHLGZPe3LdlAhAlGw4603RYJz3WX
acxtJdIO3z3koWUu05I8xJIZpv3u4kRadl2x6j2uluqA8itoJj1oSM+K7+3RCjdNSgAXsV7kfWUb
Df8fFSNORQnqAWs8iSagxKK2aPGj0wwSQWa4qFeq6Itdn+xMJIodfsI99i5CAXN3VwXZhkbedY3z
A1f6iWcoJp85TXZ4mfUwy7x3xj1//x7Cxn0dw/z2c3GTJgjzHKriiXWWdERu6gh2mWxHdJ2waDSd
f1YF4ipMh+82wd/rrCMMdtnbRucAD6nvcJgvcqKG66pZa8KkwSD4RqfTWOknKXltwH+MZUbUtLLF
BTwNRg1Tjp7k+8CvpQI6Uz5UWrEi8uG1kChNdaKJY3Onj+6dqh3yRuHNLMfMTe4mXSwpnF3UZoQ/
0iLvy80OTEbWQgJFIGs7JnB76uny5cadU8DKaIx5J5M23+m+XlfIVZctX+NskVyRqbopi/KWttwD
8+nSll6I+NREV0wwYtMUTAKRzUJdYsDZsPe5KZ3itCzTZzMN7we/ccmYMYxbwAEb8g7QrxGVtMhC
g56yOxzqXm9XyCqWrV0MV13Iv6n4gLCNlxzMNM1E2t1W312hxcgEO+PQG8a4aIaZCYHEKpavXG4V
u8l5GFW5QzeXMkJmo+C0M+MQGwILIPlyLvuNlUmcKTinVa769Sz+OzFVpW5qQXCVNHFRExSrJZci
7glnsq4h/C0wMUKaLkw5FuxZxGNbUcmdkmCVUAZ007IltHm8MkW/wQBOFKlZYb/jHca5uMxyta2q
8yrogr0U1nkOPVZpzb6i7sqTj14wbx841ILRZt0YgnNNAt6nv+401ImY/ZaD0ld5Zt2Ydj4uqaiv
TBmsQ4GuK1QTtBhFSu6YuHMftTFX6DhI9UsyFC36wqRpO1bBKYbES9PIrnOH6qWTrG2m1ED3Lk0W
GturFolBIHjrJzuvZLB5BPFROUWtZ6VPIXnyWlV/Y5fxAFUH4NP3XLlnIr2KxnONjG/avDd0c06k
z+u3u2d2gRqBjzV/OUKqP/WXbXCXzineRrWhoLZpvR+ci89GGa+ppvqHtLJP5yxmRNEZ6kZ/0Zqv
vWEtkUkY6zJMSgquRF2yyKhtPZlzM7LdcURcx3kHsGO+VB3lT75XXAoV6MaWlOVgYelyFSTS23R9
coFCBOW+3KREboaFOX1PSrChisT3lWEKymgVuxF9an7kdUj2reoA+LXskXOx82R23tv1aY4dAJQH
00kdPWQ9AS/cWsFJHz1wYpfP7K27nVc8U41SJarz0YNN3mThk9PwgvbBhALTSpsLAzBtyLmgaVzy
qnWzXgy1q+ebIqHUsKtkljx5MG8gLXGmjzfouejqkFkWrsJC9lSd/VbbZEnMWlCrNjoXXU+6O3oA
lI6lzMT3yo6zZ0OQB7yGNu+rtSRXrlr4CmIdjDyb+BqRo8hcEYNt7GzZQcT1BsmS2DimsxAKlLRy
M5JDiYK3TjjBtK8826TbE9/ikO0aEbXCoHTlVRxk2c/UNjxaQnqlriutmhUWbtmjLx2C/E5PnbAj
Up791YX0o+YSuFcYrqlXixtlBgYVGuXRQgiHDEldPA7qB5+WTjB6lVb6BhnVlC3bvB3hcVL7i1fK
afwUfGPvX/W9Wdd4X5vxItVU16wzoyKtemiyod+x9OgzNprK5aLHvUthmUSL9ERXUrAsuua8s/RS
U56AxtHue0xT5+xMxvI0AdpDXMjo/DDoyWEPwR+BpgSUw8v/qyrEhXrNbxoip5rDs/r/IDvLnA2k
/77QcPMMsf8fl9FrVb3+gwytfxwihlD6Pn/r7d/4y9Vqyz/wiooZx43Yea4x/LP4oPFHhE24Urew
KFFl+FftwfmDwoLn6GKGuVPNxV70z9oDtQybQ4pD2sZbypb5d2oPCKrf1R5sQNNUCnXJRWaXEraw
97UHobU0xHPK/+Fk1Tunj+75yZuyzs6cCBmnAFOwiKcRGY7RhEsnvAZceDrlvrtxu3gbpvwJn364
47sNWYIxrvQIdVq9XIvcbRdmlJ2KbDphHzLL+2/aIn3qq/SnIEgTZ81pKwk2HwhipWTAWW6If7Af
2PeeuENrOWeCD82auEOwStMduxxvOf8/cYBwro5DqsBD8JKRpLWLHI57VH6GRWc5L5NRv2aJpyFH
APZSsrtbJzoCYegfV9zwuSXyp0g3d4Wd6KvY99nRoPkhb7kiQIgdT4oPcYWBYTpM43zGSxOgQTRs
UEPzC6L4pwuAkAAQdiOBXT6kKnvyimydG/5JQ5V8gX6RlE1nQx18WGdN8qLbFXmBvhWsOyNXf/6s
qDZRV5QoX7pcLYs4+OZpF4OyLqfJTdadWzz1ozwPA3ZmdRP9gCsFMYBfgjW0WLEvz4FJ6ncZ5eZL
Ufro3QVYgKEH9mKiKW6d+AeJG2w4kpcqCzJUaMwdvWrPRWHcZ7UG9Kl/6uR4V891EYohw2LMwpd+
cvaTG6slTFxFakaklrWPd3fK1nHIto+Z6FLzpvup5zmZNu+IHBMSfNurtlGXic6ZMR65n8Sb2Dli
daXVN3NQDexfbXNC0WAs+3KTOe4DYSfLIm27TdpJ6lYRR0WNo98gHukbLZyeDgNwUAJKi+jFr4cR
fUSq1kFramtvFLQECxr/nkPo4zSKK6mzZ5eowiNDAzJUD8jw4J/Rf7aITB/Ys6NoGE5IzT40iMVW
Tl0JKiK4p0bU2It84CdoWQfQtwYKRpl3qXlts6btUd+CFxqAYVjEQzVVvORjjpbQvIpFLvyTuNIh
gg6EuvsAaSNBFyvt2KZmzfnoIF2xITUv0x4EZzgx2CVCRIcIyd4ySFb09rQqVsLInyaAn6ip5SYs
jROOa9fIJS4dnbcfls3lHJ4axBtkd0+/zF4fmMqPbL5kx3h42udsOBtrpG0cOY5lrhciaJ1g66YK
GUVhb8dY7kDf0s8S6Rfm09/g9m9Xg+g+F8915pyjq3WtgQwg9IOt45KgIwNvWzmEYRb5A+l57CHZ
rLBJAO7CgKwfPr/T31jebxdnUpXY82xacUdTHSXCWcBiBlssvS+WrRcrqY1LE+EGwFzmmrcXkSH+
99MzN8/ONIxjn/+EIwfs28M2dJ0pfQYVoIc8mmwtW8CUMwJ4qt1BmNlZEMp9SR1sFOm68JMvHrdz
5EKdr+eYJusF2UZIqo5jxXJLryusn8HWp5MBUhPbyXhXJReN4pOnpDsT+bxbjJNs5u3+Lhby0KgX
swTNicMgaZAB+9HGbnJihrDPFNoqa0/LuLtzC3fTmsnOUuV5xo57+gFyLF+WMLicETngxHyUt9ZV
ProurSeHs2j0HPc4/oL6lC0kp26x1t3wVZYDLKQ2fRpSAuKVZZyREkicMdhDHEHNOi4NknowcIVh
/1xa3m0GoJjas1VhzZ60ZdeLH05ZPcSgkxaCJWyrWgNlDSfeFMnoluBv6qojaNyS6dM175LRvQ0n
/W6EqLugtHhu2i5yMDc8yaN2U6hZHE614+29/62ezceNlncNm/+urfM/sGczD7h/v5VavKbR9Ppr
y2b+3/8TBuL8gXF6Dn+QjGL9bXf0Vwip6/1hkg0ovXnaIhvwX/smKCFz6IHrIVuw3zZV/3ffZNh/
0LUDqWB7hud4nvt3tk1Hnn2agPwDBDViLOHfgn/x/jtuTURfkjG6bbRw74buKsoreubT35su/ryM
wY7RdgXtoeM46HEqPc+cxnrbatpp0egbdEO+9cMawNWK5Avew3F+259Xs0kc4VJzeMQ8mfwSgZZw
SwbJSfXWrZxzTjdEjZT9Q6Q51dKBob6shFoPLPBQpIxVRfoCcQ1Php8Rbhcd1BTuh+payDDZwH9/
gclx29Ta3S/j44PFypgf7L86ZXTa5gfvCuZvNq4ozxkvv/5Go7d8c4AZyoQ2IDimPm4p7NSK3vEK
m8ENEuXbErW8HWjXKjERtnKeXYCSpyLinenmsAdnhLTVTmeoZkH5Zsi+eGlvk/jxb2SMGUy7kt29
PS8CvzzHmbo9JRK7gOVwOPfLcWG01YYeVrxgb3sC5fZBDNgIUIQupxhXTiiahVU62wGIcxW29lLX
2sewKp/6PL+ZgnxX4CBeOIjl158/zqO9/9vTxIzECOZLY12ceTO//FJtzvNNHZ5mYIpsq7KxBnBO
D8LCf50UnrMT0sDqXOVYw3p99fnF51f122OSOqcJDkWELxw1PfXWVTLxVb1NmabxhPAdaY+fX+L4
M7XZYhCQwXiWmEstcXQJGA2RCImI3Ga6e9qO9S6yQX8X8otl9nhXw/lpbiKbwiK3z4LfcjQqsfpn
Y0yTYVt51WuQu+pQk2u0Lqw0X9mZk25xi6N4GelxUI0HKxxX15/fqZRHT3P+CQbKfaY/fW5xz3/+
y6u0s9xJ00SrtiAjMExFcb9GI9hBKRjHTQM8lJ1n04/3kYq0Raf5xmOQ2HhNU6zQVN9VuCQGJnrt
FNRBNGCFO/uFh/00ApUw0AKpjbS1+mmo/AMIiXNVOtnBhuW4NSitTPGkVijGZroY7LhOGVuyxy5a
WptbC0b7qg+ciy4pNkM8+d+KojEWRBeeebpp7fgZJOZU3RqFqb3xjSG4FQ213wEHF6LPlmhnv7gA
5+asRRTr0FXjeNlXuCIwJZ/1iZauyQil5qgbwAH1BdkiwZK+oXYP+TzZ6F6QrwPK4iIjK9aQ+IR8
XUNVtbPM3lxbXeOd0c344sOyjkhNbyOCIEkPaQAgHz6096+jyFoXvW5dEaZDLBJC4QSgYx8umRqu
HWYtWqbXTejBoRvcIaf/ErZbJ6/EPiwt/bWN7Lu2tfqLvsVKWDCylwIzybbOinHWqmvowoND3dmL
oAqYkLll7X6o+ENVBeD6MI8/IRkfF1Hc7lhE7FWAjn0R6O7Pz4fdRx+YzbEJrScD0LSO9rNjoA82
caoVE0itfUuDqDkEU32Lmv318wsdz/vz8EZx4dFe4j/IJd4/zx5gBX2uptoqPU12eTnBPsB9RUMe
QzI6obZv1l2dPsaMg8Xnl/7oHqVpCeLjwFzxeb+/tG4VlaEaVW1rsJavMEAOnBmNRx9j1RdXOjod
zIMGx/uMHmJetX67kj/VNn0iX22n3Lm02xI+SSpuArYZYhLwH9SPz+/sg4cqZzYXWZk6Rtu5/vTr
nGFonZ/3iV5tdXqV6xodL1i8RWTLZuUr4yASY9mk2Rc3+cHj5KKIQh2D8w9v8/1FNeKq0yHqq20W
WMnKk/GZ6MFim4Lm4+e399G0LAENz9OiDfLIOpqWYQ1igifCbms66jUYYQA7QGk9G8EB+PKV3Q/7
HnxMqdf5ss6S759f/sMbhXLETorKMyro9zcqS7dzKo9xU1EQymz7IDGr1uXwxV1+MGikSTAaKX8o
nLje+8t4JHnRhsirbTER1GxO+V1UpStkpDSpUuMWl4f352GGk0jwWny0CZv/yV9Xbsap5FDJms1J
2pH28bghPGMaKq3cmo1n36PCW85u/zBCEyPH9Hoch3BFaJbayz4w165ZxY9urdZ9I4uNLftpj7zh
L1Xcv/9R82f424/yTE4Ktomj5XhcSaKU3DwIedm+vmkcRBSlOz4r7zu07xS3x0CesN5e2h49ix6Y
+Be7vg9fgwfAy3w73Evz/WtwfCu2q56TsN3H1w3+OxDUZ6bMz0e0pej9g9Xno+ujd2DhQWLHwZz0
W77qKDV6RTaC9XTyThBZ3XMq/+I9f3RLhK6zeHHUojZ0tIaRONWm/tTTTkMWvRFNly9Nmgyb3hgf
sIKettoXF/ztBDIPrF+u6BxNtQEh7/SpRq5YKH8d+1p3QXMzXmV591zbCgRU5eQAnwuXgAd8nDZb
uVYmj9DZz1Opdh6Upa3v1M9dZh6CGTRbOdawi53o9fOn/9G3LQyLlV2CBQKU9/5tj+Sx63nXlttE
i+8cUvQQtpzbcXj1313maFAlLa5C2XbllpwHfQUtnMBliBc+XowvZpEPto/y1xuy3t9QkVZeNGF1
3UYY4TFC0vnXLtJW3tGP+uotf/Slvq1zVKRIs3+btn/ZqhKRjMAuJQ84toqUCir2fk+ihjbOa9c+
6G6615J0p0ei2ALtuP78kX703RCKC19wjqnl/97faD9EUa8rhlhm5tBmpNu91NmgHv67q8y/4pdb
hB8zmCE7s+2It5taAeEvX5VSP1i8Xd0ybKoQsEB5Zu8vMUByI3vAoj3fDoeu6B/JOLg26vjSCf0b
vcyIe/QIDvn8vj5cUl0S3pnn6Ez9lnOfy5bwMeWorU9Y61bLh2A9jdeAlqf94DD54aRHtVEbCMZT
a+8b4vaLH/DBxpqKD1MbQFcggsfl6ngY/cEcMt6fMp6KMr3XsMSRcNej58m+DWXyKFT0szHTfN0Q
rLfI0M58/hO8Dz5+zsqeQKbOzwBV+f7JFxHDK1EII9B9+dupSl8xFF93+eAsKkIdFh3RQFDL06uy
r6yTjPjrbdNB7owEVA3OqSuKKclVPfrh1oAQH9So4Yu6SzdYx8hlkbBrhiTZp/Dvq5weV1VM51g9
gk3TaTg8wvqUAOk7gr2J/QC8Ngxesm0aYNalESdbB6b70rDQFjS9tk/LfHpoo4gzXUBURq7VyHx5
Y1KbRqrfBj0kkm7oRyR0f6zkpg/TlBQFcakqZ0+aUYjvCuMJyeKIwvrskAeqORM65lZzihBABLdD
h6NaJdbJUA1ngYsvKgHgsyRuAY3/hFsQR5S+oqFPQRfzI02kKN10Wnkjo9GctXdy70/WRTjAFSW5
JV+HSZ8/GpNnLkAHnZZZ1aObAFVSu+5ZhxthM8I4XKLug+Vt4NDHezPrxlxtLlT8zGznJarJs8zH
faQhuApqD91ZgUpj7j3sC+gUn4+HD5ZJV2eTaSAG11mQj751P84tL8ORsm36PAZ/gXojDMIrvY4u
Ay++5m998RF+dEEOXPRt2GzMZ4X344+8afr5Yam2ZGqMs5IRFlCor30jOXGnDoNFk39xi7+VtFiY
UZObeBwt9lb2W/Xhl/kMWWE6wuQo2GTCHS5tsg8ofMU3Bd6tRZdHz23JH8ou8dbKs6+yLHtViGT4
afkBablAvxGme8OLzZUdDeMFHYX8RWAd3LSGrBexm8Lc/fy1HHd75tMULXemCWYpKNPG0QQ5uoj/
PG9W3YCedB110g4aHLUsvHAtBfPcJc3Vj9GteqX5s9PcG1H1XwWBfzBVuES0svnnCDL319+/KtHj
/G1ap2C1yZZ2Sj+9b2xUxY77xd3Og+xo94uMYJ4PYV1TcTiakyyiwshbGoqtmWRPMrY3HDj+9J38
2x32vN377RKzTAH7hIFL4eh5Uq1AGlrBikh6867uqxr9V07ebQgDJ0Y7xe5HBtaVU9v1Fzf30VKH
dJg9gw38xHqTMPwy+nJ8jyR36QU4negkce3XVPm3mIAvxzC/tAsyzPO4O3w+fD7YENGlZBDPxwlq
RkdvDigCKuTG4G4TG0WiP92UdrZ2IrIYAaF9cbGPHi2NBOrBc7fjt+pGO5IuNhBOv01teakRMwUs
KkNrK08VMkRNODfopm+IhPqi9/vRg6V7MbtODIcN0dGosXsZogbHxtgRvGPUa4y9YPxJx4NWYEAm
mfUJSXL/+ZN9O5EeDSSKlBDM8dRQItPnj+aX15l0JP7YLGzbbvKSvdBqWDoc10Rtv1jJECygAMiF
O2QvkWx2lJdWeZKcGqPslhoqhCURi+Waomq2CfpxWgaVZbukYlj2Ghn7Kqji70IoaoFaDWAWmlEu
LXtp1NWNk9gvsCQeHeiJRLEZ36yktRetAd3CSUiIIb9m4c5IWcsEJRXXAbVG95Q6TbcAEBYi8EzC
dVXPJgmnMlGxeRr6vfLm88djzt/Rb4+HUhqAO88yHXH0ndmpwF0CPBh4X8ZmytHEwpwPYKpG1D4V
9okYscwDejkZ591BSBT1E1mSG8Iqphs9FKumDeu1U2R7eyriteHA4O01BOpxJB6lG2erOIi8TTFH
SX7+0z9YmOBYY46DuY/eSRy92CYgd5f8JVYJOQRLkrKnBbkSxqqvh+DMVbzVFvzXF9/OB4dGcsOp
ubMeSkl3/+gslqaDTSfYLrYV2KBNC4htaaZUIBTrMiUQQBvRhDSTZE1/o1I07MLgZBHHOeg73/qG
B+xl6Ju7tkNx3uvTVYzI7mTAi7LWC1jJnz+iD1aleZNgWdBOHSDvx58cqZRB6bQi36JTXVRNfGvl
foOxmZ53iW9//q/5mVAVDdCtNGLKbNebvfHVHva3MWYQQ0IHk4dGq+p4Rh1iCCW+2+dbbUxO01E/
13UwqjUh7yFIgNE76yO2sG791THz9/ODxaqMeo0ip/BYQ+YZ6Zdv366GiETZCOBQi55fM7ytCie4
mo1LKM1LBamaUQoDqwUw88U9/7YWH136qJxRYqcPMz1liYRBRt7dfizoH6juizf8xWWOS+Juh2Lc
KRM+Aq875Ckx0k0NAviretNvC/58N+RQOMyjc+bC/Oe/PMhAz2RrkXe67QdR7X0oxacpstn1F8P1
t7P6fBnTRanj0O1mnXh/GXNysesbcUGfIgF7IG5CKc5lFL50nocyGhUJTa3Tkvhes3X/o4vPukkH
LIeD7/b9xRVcCA4DARdX2smsJmn9+MeYNCie1XPZQDYlr3LpVrdEQ++/uPHfzpnzjf9y7aMbjzUt
CsOAaweoQmwPH5CcO7Uc+kYAbF13W4r4YXC126FWZ2Dg/+5UOl9eGA59SyqsdD3e33qQOwPeBuC4
nfsSjuYCBd9pX16QJbdzhPfFxeZ7ebfiHF3sqCYyQR3iAO3k24zkvc41F6joVr1tUrVO/8tLHQ1b
n1BGItfdfAunD/U5uSTMfkZ3bVKU//wNfnxTqLdZFgxBpsz7JwilUeE14wNpScxaKwleh1bRwFF2
Gs9NCTLhP7gerWYKS5g5neOSYEZHEqkgdzZ6VbsB8o3FtUsVnoHMXLWDlX4xQj+8v1+udzRCnD7p
WjPjpWGDunSM/gDBf1+6zVI3m91/cmu0F7A687Uf91FgmJoG2cf5lvybGZEozr26wNmTEbSVfNVM
/21POg/GN4UeUhSiso7eW00mgO95832NaLikBGkLAqf1mnVdTvs4RY+gWd8+v8HfV2U699QD5VsL
HY300RcgKl3TG39+eW00o8G0Ve2HL01JClag9prIzsoQe2Uwh4E2zk3aVV8cruap7OgTfPcDjr6L
Fjl0rw9872WE7CaVO0GHInX7689v9INVgyHDCY6SNc2DY/1hWuIJiAYebg3Q64S9OYappP1qaCK4
+v12KBIiUNfZCRocGt9/fCDZmLYT9rDS1J6iSPdR4WZyw44AUE6+xi8VXo1q6NejNX4fVUzzlpLf
KjEji+KXfpNo5U+3UOUics0OrWhc7ZuW+lpaqhv4hHLjTBWkpvq0LKxDPJhXKI4LHHty2HdGiHc+
gmobdmW/aAnHXrLH19Azq2/Up+qzsUB2CmJx2ARYO099UsVmyQsgedkkhHK0uP9ymuU4ixQpo9u6
y9yfRacHO1i19lnRRbsu1y671spOE660KiRSZ6/XT4zWcuFRW6d+nzSbbg7rnXJt3XdesuuIY9vm
DnefZNMP1STiHCL3Q0B9azXQ8wW4EuC+brotNrFvVpymZ7ykJzuVw00zG2sLuNcL01ITMQIVPI/R
d3ZSFfmCpIJy33ca4BWtKZYm9LV2GnaFStOFl6GqhAFTXoWxcLctFqoLITID16yBjFKisRA2pyZp
NKsgxAIV+fqjqtvbXvO1hZWbF45v7BOyDxS9PdPeVNDg0BuYzmP4f5g7j+bKjTRr/5WO2UOBRMIu
ZgNcT3dpiqY2CJaD9x6/fh6UplvkLTb5lSbii960OiSV8gJIJDLf95zzLISEyNCa88ySLQU/ZbqY
CAVYhcnsX5Mh3XuQ3OsDzXLbA/CtkM6sgl5biodDmCTfidIFBaNN5aVas/VcsqkmsrbI/mgNYHda
fG4bIDDUTN/XamisdbNV90MenKPvpveTpcM+WsANuRS3cgqe/WyI3Xi4jYQcDkQPZ25f1oXX2snX
XE/Ly36uv3DMxlVsOitJ/dx19LndSkmG0qBijUJbQJb/iB/JTiZ3EfrsHCGhRcRi18M9wcrqeKYz
SeKVY2NF21juoBURDTXz7AYfE0U0tpY7d4XxOJU6XQ0E+N0Z4hyc+rb0NymOfqgvWjGsSSc8DHXU
fBKIXBCdV6BPrUzbiiwwV9asFwe9a0bIqwGRL3FVr+OgeCxskmKIiElQ1g/DNYQEn9Oh7PZK41+U
5BY9DEpgHAItSI61X0oFC2JskeZAGu6k++emregrX9cHQuDreJtz45s14V2D3PSgRyrM/UK5MGGa
1ZSPa/LJhT+RjhRiKQjCDUnQzTWGJm2L2yJhccYXT4bN6FHPzcmTKMuzjFbFXlHJNW2aeBsXhckf
L+4tEnzwPRXPRmcWez82bjhHE6BrsfVxYUU4+6o32+dQltgMyPHw3Xxqhu9GGGIpTvWhrw6OVg32
SoH2BPChu4smsbMoWBASFmIrG9elMnjgBtpNSuLVYdSMJyscxVmlEqzQlSmB+pY1XyEKrL0hUAgi
5JnMsuOEXDVQvkTHiQ2lMAatfEnVSQVQajdWhuFcC4LnVh1MEvf4vmbSiOWKcLUZGTXysm1gT8gL
OfZcYq0mHF/WXeKWYmoCT2azBhyzoOxpB/XslVqDRCkIKm2rWB1GtLIeLRWOQVFeKUreX1iZ0x8a
wTuzETGAxsxUmttoUsReJ6KVJNhMj76S/HllhXbjzX1jroseHEav+uq1ghkOc37BSjYRJ3jux8O+
H5pLaJADWcP5N6ODzeOVYURKT+XMtYfplZqkn/rmXjRGQMJxUmPnz42bRBKp23KCdqjC4MAMcTSX
vr6qlBE/r34FAeyIVPF6EPom9MuHso6/1VOpuJajnBlpemkH6g6m9UGfy8m1SCdbWVaIQ7YWD4Rt
U5ZRkWB0dkwlmay0CZnNdm6KM9tMr2eV0AYbJ+x6hn2x4vzxiB6hWZm52W4SVTxYBl8MmCilR8rH
EcA2kHusBdsxbI/U7L5lNvNibKZh1Q/BXoT64PHJuddS/rbTWj8YqCNY3b8gaeTML6NPeaevBvnQ
tzNKzLp7aMzsIVQ5k+Mc4pCsljCV2lvg1RdKlidu0hLmFVnrQdERPVU3fat/AZYQuYM5rAkIpSkd
7QLujJica6X1ecXuna5uXMVU11jJNrbdXeREXFs20ZLCGQTJxh2x6RWFVLMOz/3c8Pw2+x733EDn
PsTGXJXOJ4yPG2rde7LjfvgxPvOsuQjS8Cw0uvVod9/VNP+EIB4othgOc6ItxVJ28SaisVjeWkI5
4+vvCQ6lU2RsKZ5fyuBJjG3Kax4+9KV5IRNLIwQlrrwhyY9kw+0ck7VgDNL8RhG86cmc3ct+cgfY
2MIorugVe2bfkhYyKl/D3u9ZXYNLXWQrPRJPit5c61BV9qwzLlijz7xTn5N+IpgDevIo8i8OBT/C
Sc7Uura3gXNj+qTFi9F+zorkos3MCwAHqRf3TMehVnZTqh9a34DcwN8YpV8c4yBMV5VuALGHfpMY
AHbYkJCR3UIDmczW0+15q1fNTZKP38lq6Q8VvXuMSM0QmOM2NAnbe5zCsY+ujUwnKfjaLwioWKOR
JPE6SuYDFcwf72/D3iqDLMJ2iL4QK9n4ndSs/NEnn2yiUhZr9TksYfSA6PzsJ224mjSVLJrsPtCH
XWdHH52pf6nRUT5nigj6EUhl6Fq93plVpD0rTCMyrxsADqG9I8jXS5TbIh0uHd88QkXc+6RzoDhg
npvfIdAfptq6boV1NjfPakpOwkeKgF83v6h0TaYbRaHleHGy5R/0QgkCu8u3gd97A1nOhPZ4CmrQ
9+/6r5tSwUWDY0PLR2b7qVIqSTTf8ckoY+ITvR4BClFYJeabHqqy2hPFBwzj/RF/vTAV9QxoUo1S
F92E5Z+/KNLoalihDaZ6Mhjm3gbUwWb7YjHvvz/MG0fBpduFhYcOpJSnFdAwjlSCgXmmfdMdoFVu
s1BBDVlv1Er74IremrmMRXVXFUsbyDqpoum4uOPWYiyiYtgA+Btzetbye70poSHlWJpDci0mSsul
/VHfc/lP/3JG+mvoUyFmkdV+HrXczSmdzoKI/gEQDD795X7A7I9pkhCA0Dr0uv37R+2X13z6zjTK
qNR45out9J070mE3Rl5uOjL9tLE9vP8o35oxlBBs3lCOT4jyX8+YcTaSscwpOyk5R00prjmiYE7q
rt4f5o1VwCCQSsPyJ3mOpy2YQCuEOdPe33ZD55rOg5YSE9jJHWTxdaJYv62Pl9S8jcXyhgOX6vfJ
Cw5/xNLKtOU9mJqDqfaHrOiVXW0nX+a6pITI7YVBIj8FVXgwgQ69f7Fv3FMGpXNtY6nmV2iv72kS
pglZfQWPb87oCLQTEDgLA2fdCf2DN/HXJUbFe7TU6zQkAay0r4eaSni2Y10V27CfjbPSABabZVpP
82GIduQsqKu5IbKWJETzg7bRGyf7FyPjMXw9ckmYiVAtLtJq7P3SPfRtffv+fXxjmVlqQDxGh3Ua
a9brIYIZLhVstwIAYXuWmzsbHzXHCcOUHwz0xuxcbO/U7VC0gjtervXFspmZTh2SaFls7aR+1Kqb
ekq+FYq9rprgzGrMD97ut6YHFliq6LhE6EmefBFJ+BprEta4c0SA1a1JaIX20877/t174wEt50MN
Dbm+mPdPvgV1lM5EzvPKIUn4XC/SREO//htD0BKgWI87i4rW6/s24lpXS1zJW2KNLkxwcC6ZcXf/
tzGWSfLi2QTamJuhwwJFGrVH23EJa1m/P8QbDwToLgsgKTwom382SF8MgeplKCln5NvWUTGaRt/6
Ut+F6vQ3vs789xc/IAdVNMMnt6sfbdgwJuPk1nzfZ/GXXmI2RzX+t67nr3FObpmlB31llNT2kOoo
8GH61WDbdxUV/ffv25sz7MX1LK/Vi/umDJNEg8f1YPG7hmZ+rWThR62CN8eAUfzTT0UC5sk96yaz
Nh0AUBxf/XXna7uq/miL8fYQdCYpIFosNie12NKe7BFZAgXgVjnEbX7e9x+BiN9YySg1IurARmhw
LSeLpdovsZMO5V6QLD90vwMYFH6piLwgLub312WHegXZSBRdYdsvV/vioYjaJzG/MvLtyP7kZwBA
jPX7/Qf/1uWgjpEmUR4cKE5d3oJ4G4c8uXyLDunSUYrK7e1+o8MXAWf4QaH6raezbP6w1BGebFkn
H1MTwLvhFCpjter1vFAOP1ph3nr9dewhJOwu6tZftnmiJtjX6Hk4U3a+nCoXX3xmRR9oX94aBgmK
g/5lCXE9bcSnCEjswOcjIy2SPIqREiWnHgJA3n82J9muVNuXA5dusTuneyLQ0r+eADO1cNtPmQAU
oa8KooC0cKMJi2SeamWVxkaJUaA5ZH7Vxt6gnCMCbTs0T4kZubkp3KjKveRrRoKEY8zkk5Fdpznb
pChX7IcP+aDfkpO4VqAo1bJzhbwkuvmDD+Qbn+NXV3Dy3W/CBiWAI/Nt2kqqy19aXdvGanGh6fVa
1+rt+zfszdEMpGwYKnk+p2emwOnUyCqZzEDzgMddAeFzlRBQXPEjgmL6/mBvTQJ2Gv8a7GRpzkbs
e3bEYGpIrdaGE9JZrmU+vD/K25e0UO3ZGKKiPNlhAIFuGxua3XY0JpcXxhvVED7TOSJirzCt39/u
snT+NdrJG9r31JzLgtFmuNuWnLaGch9qHyxrb984dBykS/D1XCKTXi5rfm9VaVYiY7GVaa3k16pT
rJK6+uBS3lrY2LH/a5Tlxr5YPFPCtBrL1GjLETWpOmfzz0CKcS30/+PlnEzxEnF0P0kG6mWxsrOv
qfZkVNoHk+3NaYBSSdp4hCj+nxwO+NbZfdaJZR/QbJXhhzSrbQEhgnKXB731g0PXm/fur9FOvTRo
F6KuGRgt0Jv1GDirGT/oZGtM8d8Wny5L3PI1RSZCX/F0MpiVWpJXNzEZCAfFirDJbOuDe/fmfHsx
xMlMaDogGb0yMhMsbUVV2S66VSj/1nzDsMvmk48bGv/X841+TkQ8M9NgmC6MUMW5UaxLlVPxRybI
Nx8OHzg4PfzPL4LPQJ+s3LT4ira03EZSpCfReoTBunp29/7a8+tI1NYEp99Fl6f9UoLKNZKq44it
zpIsJGW1bxo6JFV3FXPwfn+o5e68rs8wFHYxBEPyp1P39d3rtZI8TCxvW1+xNlDa7pE/bEMRXipJ
uM3kOe3aPG4/GPTXicGg1NhIE0Koi1bm9aDJ7KRmls/sFpJ5rVoPTpFeEkn8wfT79dVlFGL/OSey
b+RQ8noUBwjLbGU8ryGe11hKaABmJIo9RL1GVcH84Jm9eU0cm6mI4gj+RbleYSqDac371CokNWM0
SRX6hbAC339ebwwjKKfxwlI7pEBzclF0IYGaxFPGRksjV1I558rdqss/WIiW/8zJtBB4xJntfJVQ
kS0/48UiDmVdARdiZ9ugURNzZcOHuIOSGn+kEn/rcvCTWY6F2N5Ebf96nCDv06h1yLHICv1WN8qV
GIwj5pbf3gAv8nqJF4JzPPqUkzVCkNkrU0tmKEiT2rMNNJKRYnzwPXpjvoHgIMAGWSt68FOZZGvH
fTm2c7bVnGltaMV5RqB+P1VrjQyWXM+/vD8TPhru5Jo4Wg8+fdtsW5FFTkviytbgydIFcOCq1kXz
9DeGI3GE/B6K1YhEXj+pPCxUrTd7hitJerKdrW/M2xDEdRrZRHE1H7y8b6xLSF5YAU2cEZyPTyYG
fA5CsdUs24JzggUAynOugKQTZmhcwquBtGftFubM+xf5xsL7alTt9UV2ZpnMU5FnW9QIXhnNqNxI
mmvg8mTmny/yb6VLwb+4fM6+N6cBm38jX+rtoKr/wHQpg6Xm36dL4Zlrn/9xE319fpkwtfyZfyZM
aX9QycDYTNgCDmfMM/8K5rStP/BVkoaHTpv4AJaa/4WCCPEHfwBVAl4eVhrap/8KmDKInmJvh9l/
8RtZdLF+gwny0530ctXkdE1twsBxRVYCB+GTDY+SgY1LSaPfDAUfCJhRZKEN2HQPCo7cwgPnjd8v
TLXLGtnuWlHMcIVAAMkOWPQvCSqdD97ZXyRy1EqIWzJoMpG8RC7pyTI+B3TWkt621tNoi7uwseW+
NhtnFYpyOOZdH217M3LOi0UVVE2q/5BrlnpNUu989+IpHv+8B//Iu+yI2a9t/vu/UG/y6ry6N7RN
l88j9SGNW36qXjexfTZkImrrliyHJRdccQ0gtvt8CsSZJpxvYZ2O3ljXuBBsc0IXMBbNmR321hqV
v3o+G7k4GggivGmW8lHzFWNb1QRBkXCPBClPN13Ytukqwqh50VrBuGmQ1mC+UG8qo/3qa02wLtK+
Owd2YV8g8Awvi2ZSDxxlWqjNMiMYGGrFscFxdmOFBY2izDLOnK6EY4qUCo8NNqAfctTNbZZ0/llq
JPkF8kQL7lx6VgwoxnEiFF6kZN12kPrXbMkN7ovkMz8EzZERTt/QKuR4LBREJY0uoa8EN3qano1O
oN+nrVkBhszG50To4WYML1NY3xgM5FdLSZ7MWL0cwvLT0LfWBvIXp/o8ukiKMH0k+BP4VinCa4S5
oUvSf0dEoDDOazWAqQstdT00dXMxV4RPy8EfN0loNJ/yAWyE7eTNnmRNfJypkHsHOiWBrvokXXah
CQoHeeUMgHhRLUVroxxNZE/xV9BjSzy2rahXZEMPCEpiJGuF9MHNaOr0PZ8DtFWZGqYuFF4NbqEB
McQKzRqOx1BF6YF8k3NFhJG/qx0IBcPMRqbYwfdVPaW/Lw310bR4fGVQLZHtgDcUM/uiTPUBKsAP
+rbYiMN2zWedfNe4VXcBISxIx4r6LFYbczch6l2NZvrVsX1KNQJmqVMMexCQk2v3RnuR67LddkZU
uv2kx65hDGcAzcJPGoQbL9FbhThu3Az9vHAV5JfY8TfNKNQ9ArpsRZETU6DU0jsLpQ0In+o8TEMw
aOX0LUYKtqYUjiGCdOetpgyqV5vhdxGT9j/lj0kzC8Rpfrsry4RA7SRud35i3AYjwWZ6CsxAUREK
WnZG/Kh1JdEhpeTV29VebVV1Tafxxu9qbXDplnvE3KjHMiW8Y9PZvoPKzNSPgR9Mu2nunE8EavJI
K8U+n0tVAd/S+NHBj1RxBRxlPEaAJ5f4c6sEV9qYxzzN+/McCdkykzHmrKFrAyzrtBJBT6eYxMg7
8NbOClYTiJE2yad5GeAq7qbnSFWTa6Uyt4qxzME50RULxFohyUy1EtM/M52+DK+Knla0F6GQolTW
QMIkxnuYULqNuE/gr5TVKK7VwhjnXV3UU7GxjJGfAyEiRRBmgyryN6MRJI9k/e5JL75To9JYtX0A
ltnvfNiIqe/CsERmZcwq/2pYHqQ+GDdTPLdeAPBio1UkxrpKVRNEXGjPqeWIZxY8tHdGmBauD3B1
3+OGCWn8T8bnTPeV72podddQT9U7BWbnhfQz/Ay+b1XEyvuzV2hJtVHIbHPTGkBDrZbhRSuG2q3G
USOeuSEXA0b13vejcGWl7byVQ5p1njGG0c524vkB6VfnDqPafJoi09naTr/TRDPstCGyfiRgoMaV
KqgwQk6vbsOcaGGv7jPzbKjLKAaXKxCCxEgZe7baiQvYrF9FZPe7BMVSwarQ+xgTE63WagBCtjkm
5PLbcDmgBwbHbDTa+zBBtuXOPbnSmw6OxF414N3dQyU37btYisyGrAq7fnbt0KjL77NdjYvgLxb+
ZaTr8cZxGgqlcRuba8qEKvkyeWlclLnqeBlqXRPegyrufCsH9umjRePUfrSNoa7dOohB5Sa6eJw0
wLZVgfSrJnH/65CKDueXJfexhPYyxCrBYgK1LRHupeSLFUOnGo1hHXeN8GzSJ/aytNit5V2cMdtH
oMCOPx464vnBCBaduMO0CaWy6psJYZcVUNtT63E8BkbwWY6+k3s15EvWidw/rxIr/UT5B2t+F3Wa
9HKIUl8ny7iNaiorpOvZ4zHHHXVkyoxHC7PteV6UYQkmKQQJ3TSluFt6l3eA7cajY6fGfvBR8FQ9
C4YacKzW0ZbchnY97CiqZ7fBlKW3mqkced+Hfcj9v+j0jn7dTNb9RWBYAbn8iiBNGdkkFMt0B8U8
4yHm7I+LLtqOdc8E7+fsxjTBWcmKzGw3Ti37HFDMvhwkcctgeMq7eq7k04TQoPOy0RHtbbSYDVsx
BZug6KFBdVWLTjQEjgRwqtbLCyvUzYeSdQjeR1fEFz232FOCNIjd3DKID2uzoF9VEIlu+H/VdqjD
zItywOFDUSbXMm+RGeaq1i1UaPOahiQcDnRMtQCNmdvroCrnq9ysLCTgpDELU5Hp2kxkegNDfa3Z
ZfLJKDIj2BlTsRDLxvYum6zzUe/lhkmoLijtgle/z9ZOSgL5Su2HAvfp0HV3E0jMYxDX83XeF9J1
INtuoZ/O55kolXus5qmnaOpW8cl0RGFoHMQwDwTQJdVTCgh9NfmFfNLaYvDULnZ2hQ8UKkjC/K6B
mPQUVKp5gUutPE7kx13GSu1szEBHrzeNEGEF711g2+Zm4rMRocmVveYRrWCRhImg0I8lq1YUP9Kj
S27IjkHTpA71Ophr/2xO7PZW1ZI09sxOVZdsMUXuw6KTSK/jbkAMZjWVy4m0fHKa0T73h+pOzePy
OdI75uFoQYrIO/s5mTQ+dUpchLDL2aSiJ27gdqlRupuGMPhkirxHY51r5rWsK4hFM2jzh5i8EAT2
aWYcDADNq96XPvpVq+Dbb7Z2vTLx9kKSg052MABitCvZyOZbOwZwSlpzXVl1soGf4h/rWbc3Q2lA
TxAyv3Ygv1+oBHB9CzHkqquf76A2p0yWMDdJCdRRMYPvJMWdz9VZ7Hfxyob/tdPSKvVkJUbkSn16
AKdaPv1cIKDMdeex4/hPc4riOG0d/7IU0FjZwam8aX6SR/tJKKHuMbOKtU9Gt+nGva4Gh3mQnX6h
Fql2V7cZycZ9pN2lXaNDruPOjs7KiW3Z3vokJX+L+p6lwDTh3PFwxiMBPE30KcQo27ATCYHA94rJ
uybx2a0yu2bCjyidiQH02dWZuTYef36WK60hpq1vKucHAE7n3EEmDgtEdbpigViJuyRWubdiKFRE
5nUtipW0RI8WtoJP5xHgF4+bLAimY9209grl1vBIHQdLZh/4xzAzkc2gaCUoUbblkwRGfeE7okda
Wenj8effZKfBhIwNyf9C7ZCSt2UonwgPqftV0Rl25FHU4gJgE7O+ORW7BbAo5tfQyJIfpkz0PfIF
/pgOBGRvZwHBMsMoxiNZH+UTcvzyscHRvcS9xziKgVvwj8y+fJrmXj327Py35VgxeJRC8Wu7yhFu
E/Mdus2gWp/VRU/0iK6yMAXgtpRbW++CoxMTYvDz9gdO71zpRvXnUeW3DuZvn6b/347l/4Fn7qXh
++/P3Ov0H7fPaf/8rahfHrqXP/TPQ7f1B45jCpvUoiU6mMUa9L+xzo76B4o0jnX4WZcC8stjt/4H
584leAiz/qLTkf86dgv5xzLJ8fmpix+Ww+BvHLuJEDo5WxJMzxYeDgR0TwPZ2HL2fFGttPR5nKjo
Gpu49+86Gl+3yagUz1ptzrvWSPx0o/pGu+6ckjeqqZclt+8XuIHI6mMLI9szIzuFYaQvL0SjKcCA
c92YngrRALo1CV6H3RCMV4Ft+aGnkpZBLko7rvJI5Oyy0+izb8r8pjHljOEMyPA1xiAOn45Izsoi
C3dWEGB8MbTRdLORAAALvdkqKyzrS9068UozornDw90DKPLh0Ky7RTNJK0OVD2GkSEBeRjI95jEs
xgV/oF6EfkMgQjVnynVcT+11JjLjWxnllb5y5lAr3a6pyNTr6kgnFrjXqpY8hCbAODEDFJIpxxjP
5zqsVWpElrOLeW9bOHAawC+B1fypLqz5fNREsqkQL3yOWgopXqukhDZBhy/wc0yG81AOgf6cZMZ0
8NNMXaV2PnzmOOA7btnIgv8eiG/8/+7U2OU3gPYzWh05EeqalIuFiQeQYV8P2qtUkzWXPsoLQaM1
XhMfoR4wem9z6JfsIszVbNo/1MBo7wII85AO6W5zPANywmdOI14WgWZ2IVIlvszL7Kjjuv1GXMKI
u6gGE0gnsmDxw+wBVcNQUvVTwLfWp5vfFc/F2Ki4Q3on3LU5uWLq1D6OSVWykc6VXZolpduWRNK3
zVCv/Fh7yvRWBiuyExSWT+XSN5Zcp77vgx++tA0C5igXVLH4lIga5nirXtR+J1ELOPrnvg4/Y8yY
vRZmssV+mWx9S6nCwO1TMrsrMJ1dxR5WRuWBk0O+Gdg8X7B1uJjM7jJY8hmsJNNNL7PHhpuCiAA5
BpmqmZJO1/6yFwHzbbmLa+6O/kfy1WiJFDOmIYu2RolZgglk2w/zLCR1oJjtVzndzWERbDDBl7tW
tv6CLrKJmZJwp8GYNOM6qFtO2nFoYCZL49ueTJXtaBtekC0HcLtdmM75D3PAxaKMWr8OGkX5bgjS
L8ame65z0JRq1z4O2nSdFkR7QFNHKiEox4ScFotYiZFYdJ+hxJUcCJt8lQv5pTLrzNNDE1aIRqiD
1VAKqjgUu75hK/BdumlPHCkBwWHZbHKnqVcD9rqxda4bP+Hfj0V+l1TOd0ohHHMLLVt3RX0sjTZZ
FewN3KJhnipCCWYiB8n4nVsavV6mWDqQvVRR1qUuRlh+QfS5cFT1sda1eRNoUKA8fSrzbWJqCUd2
7bpQk8Ir7Zg2dCuitTaqw1WrU5tKM/MeNEnqtcUovyDNMQ23F4185JhoMIH8uiMQ3U5Kr8pjR+U4
ZXJa0sSx7gzepkTRmauTXE1GQc6JQoJiSzy1Jyp8erU59d5sK9ohINd9nfh66sZlp6Po1pwbiyIB
XMhCrOtJdyhK1Y476UGzKXxRBBhFTMWHStg499q4lGJsIK+rXJ379eintlxJMpDvdJyIxgpGqR1c
qjBqNvpE0V+RkWxWFOBv9HLO6Q1ZfnvkpI3bq6qaB9w9/u04TYN+JE0By4/A6hQq0ZdERxAzqFNy
cIZhPKZpbN6iEAWxJQe2JEkUmvEqEFjE5qYpboPS8e9acFw7PWk5Etdts0p0i7wstWxWMavGBqV7
5GUTBTuqYgnWhxHtLvkdsYk3D+V+PuUOgTXxeNWzLzkvxrScwF2wK+cf56R+YjdyAaA27myM/oFa
6nic4hjXeczm47vRLW8YWQHQpQDSgCzL/R+dw1Hk6Ad29VCTQcgbbJbmbV5ZjThPrZbowBff4jcq
p+LXj5vkC6siddRIibKWr+jLj5uG8WMyot7Y9CER3kEpYa7BXW+TQxZpBzPIFxRggm3L5nRoEZRa
Jh3BMgQsFNVDktMMMu25Ob7/q37K016Wc6FfC4ueO+wZTrCkUL7+VTJGDRZiSNp0Sii9UfEfjHS4
n4sBfFlUSRy9852YOV13+VfJZHSrtGhwqyp3SWReUsJnS16A9qWg4ZZO4ax0I8tcFemrxKLO9rb7
gfp7djEkHpbJ8/7P/5k4ePrzBSpluoJkfCFZff3zzdpqysDX+fkcr7cOEnZU7hcBXsefkKglq8oE
7pdSQ3BLLdrGqapTbxpdOVZr0ku3Qe9nO6w6H6gCf2nqcVsXE8EiOgZZDPDi1cPWFcitLdqnjZWW
LcQ7srrCTLqtwWE5QHIg237381b8f9vuvtoU/7uG1n/gnpgW5os5s3qm7fQnhX7pyP33f+2K/FtX
Pzcvd8Q//8g/t8TsYGETYE6y+QtKdPacf5FOaAChRMHXQxPoJSJOwEehIQPclixAzUa18teWWPuD
tgipPmxPf26l9d/ZE/86wZEjIvJaTnySt/TUWoCutUtDWOkbGMvTmi2Xy5HaOGvV+FoqpDriUF91
vkk0v82HuHqgcABtO8i0PTDSei2gq80QQDeZiG5e3Mc3FrSfffBX7x6BhLx6SGhI+CBP6aRLFlnN
oLV6H2znQfhPqZ/71PyzJMg9jqDJthyaYFxTUsr2fJTV9JwDOPZNk5yqveor0+0cASuqZNfcKWHf
LAGUjb7SFVHsKIPORw28PRFBQRgd42JuQanWvs6Xssg0wslitV11he9/p+Xk4M8Oa44EfuLzCYRT
u3//Un9GBZ5c6qI8IeoHaQMJDif9tyasJV7w0d+EHIkB0XbtsPEBoGPsFQQBRF2E8V2Z97ZCllmt
dNFTZsCHdpspBMMHHiK6UFotvgLzLbYU+O1vNDeF1wXl+oNf+stXRiL3oNO+RMrxl1O5Y2hXWq86
UbiNh3k8xpmVfbINZ11jhjtwvhuuegqjn8ZwrDdz3etXs1Pa+3iGgJsUbdB5Phmz+9YvojNznobN
B79uERe8uo/8ICRKyH4xA3IOPbmPZkErxx5JSCzJ4rot2mrko6ba3iDSbJdFSX/PtuKK7omPD5uD
nYGI7gNFzJ+xSSc/glV5ScHid/zKFMCth6KpDiQbUVNJL4jRDeQhyOxyHevJY0DRfTXJdPKozNQr
GmzQxdUica3g08wxDKUlrOWkmrV1Yw3quWKQMlVBV5X9zCY76Isb9r2l4RbKtDNR+VArMrSjjIxh
O+oCdGz8eWpqQbKsGt+Tn5gu/ZPkvplq9kAW3vdB071aGe4oIZYX1QALXKee3hMS2EV3oRxCBXab
hka7L6xnxEqC7nOipVDMIQJ61Ivzlel34adMrdKtWqvn5OHMtksri00VYFzOAwBn90XtJIobTK3q
xYiMHzofOAlaT3TGNEz1yE370tk4vbp2RHyHZ3hcNYrUBBEw+tcBYMlnWyTVLqqIsG2oCa2kGajE
qs2jxbvM/n49pEZTuCXRtd8VJRVeJRKDfBXu79DWPrm3Maf0HpnLPZW9yfUDcCcz8cKfHfqLl0q2
OA1xJGxbrfPXpV9H+9AYi52iV82zj+Ewhv19buPn2lRTnx26RCMzQIIBJKi23mdNcTnmSbZqxsqg
HQYwszBT80bQblqVvQJf0VzIm8DuzwkCDL87bZpQoK76vVDKWwkOYpXV/WPOiXZDvWDYqt00P1pp
UaJCM52rtHJq5JB9RJuscZzP7eA/Ue8/zpPaV17fGfIOxC9dcLu/i4axhFVrT85dDBnhR5CWcXg2
Ko55Sct6pB8nhGtpVMh7BQMuUGbuPYKV8TLQQs4dSq1lt+ZEO2jKhbk16oImwdjeTllZbBKrosDY
AB9BcpG2LjLuuzCMnVWQiqnziMEe3TQrADdGPMRRK8INlVex54AWfacyYniOmoPAG2wqesUSQjk8
paGjfIfWRKzD2ITUGYvPY8ipyiy4yTNJI2szNv0tBIavysThwB8diohDfeVP7RdRaZo3OqXh2ZZU
vIJCOYTNfm0oJImATKjWc5w3q4iJlDWjdtbPynVYxdepbzTHpLFXem12+zSZpcfb6G/0zm+/Jalx
NIQ/b4cqvMzKYNiESJYIMrG+Kj19NNIGlsQMm+pRlEF8cSKemBbVnkYiuOuHviBIo9HOxt4Pf8h6
ai5Za1QOjl2oPQ0zMTSFSMyN8It+F83I2bxirgVknWDa/w9759EcN5Lo+a8ysXd0wJvDHl4VytKL
lCjpgiBlgIRNePPp95ecnh2xyFGF3mlj4/VlJkLdQgFIpPnbhjiOjSaDHyzVVEY7cbdmTI43cs6W
bZaK7mHOOZjFVW3f1oRhlpxLiFLJh1A2Dl5dYczWpVM3Gd3ypdA5S3nTV4JJgmeLLr4DjJ/7GbTZ
/kpuor2aA1tcRgVYxrrPM4KeBOH8e6ddPlRmsFxD3xWElVrujV+XBPjMj3HL+Yf5zrmEqor35NZF
W01W9qfGWtr7JImOS5Qvx6ooortsAg/qilFl2rh7Q2UWpzRsEjZqmOk+C1ItI07WFyA/VdL/zPhG
v5o4tXySKsziJgcc3ivX9TbvRjI25pQov5Fy13hJd11DsgvQ7yQf+xKiKi1GPjdSA/p87n/qzjJe
V3bTbJylKRcqF3PgldjN0tugbbU1YvPPqZwvm4jKwqRlGiO1pV7BX9bHxC2Ixc+s7GJutezaX2L3
USBRofVwnMqLCsPl1rfFlzYA0Gq05AOFFPW1Hcf5fhnyPlkVY3k0PFA1zx+Dh7HE68u8a3xooYNC
3WzbresmbKF0yMMA5CyRoROLmzjprW3liccKqagIaW1pZVgMPUmVNsLkLh40k05so9mlC6R55XXN
UbdazBPIfkm5CIo1qswqXsGwQVN05JKLtggpcEoOhVGnn8fUEB/1rNR/yngZrwKzeEZWKy48J5AH
KGvnYYIfDMs4MA/GmP4M3Pq+z1WqdtB/Xl52VEksy22C4/AqpgjrkCFuRsIhvava47RR0kF5k7rF
XbF0dExW/ooc43uWqeRoWROsPhH2hzwItrpZyaPbjJep2954s2Nt8LRdSwGYr7WVs85E0xw8WfTh
ZNfGPhOLd2HHlAsPKI36vCcuapQrLOr4BJqm0+4GElxJMZijtTUJeLxGJNsojZ5LwpPCBAkDrbhu
vo/nmAztQT42dVw9GXUtPwozzTcwXxWdv0MTZr3t7DgSU4SW2ynuV3taW4S/7N0siPlAbXMzUQ5+
sJPau7M7n77zpc63RQ5xbr4Qq35j3/RFCudU24xvVr5hT+JLdlGx4/s4ByX5voX3nQJ2Ii/Exz7F
FWDM0W09DHLTQNv9nO0Ckg+C5CqlyXzvT065plCctvKBVM0fZSvyn17cj9f1UMdhI2n3LEE0QIlK
/XZKA9ni7daKKjRJGgX602TqHdohmqDa447py8C50K/8eBpIWo8rSuu0vmz9i0YMpFiVfgyaUQ+z
boMQDZpBqv1U6QXw8JRb97PwGpBHEeUlofh1nYSjJkpz5fQd4UiqZj3f9dIqvpUsTvlVPaSjd+EW
FjYLwycY/jvJQalEalDr+lpnAFX7kvYcG16HAuV7WXrFpRHlPfNTUCK1cZ2uuyb2t3L3cd0q0BLW
IT7o+lS7W3O0mpGkohngVSOTiS2P11oXC20UV4Y9xj/7hoZ7KM9kvDcr9lfXDPOeA0xDXPiUlFSC
tRNxPhPPw4R7JaEU4n9kA5YOlwT3mkW4mHP7aBu58bFvZLazhyG/lqXPpDs7dCuLInjSs87aAwda
mzL1Pdx/kFAeH6xMsk3p9JTsESrWgcFiRrf6xN70ywx1MLTxTOq/5dFlYoALrTV9mKywMaul2iTE
CpFbVHlkJ3Zdl3708C5rt4Xd2+ROufFtn4hsOwDRbphl9AtkhNaV5dKrmo9V9MVDb9BsOtPLZDh4
QzVvkkQwNwVNCmYxSYC/qJPRUSv06JiZHo51127Lgyzd8d4a7Ppo9j3pY6Y+wK4LmhYbVAXPPAH2
aX0ZSfagqfuhqqvomIiBvdlSUH9gkmdEYdbwLFtTHPtFM5p1Ewlxa5qR9VhJ3frKXtva8K8sz3AU
y4bS2pJIFK3yfsD3J97aE6197xXjfRMFQIZV+amomyqMAvEoeG743VETmOk1LXKP7ZL468W22LAO
hKvgHJg2ZtZ+GOrBuqzKubtcRm9BikFAXFfqGYixW5cfCH4R6T4l9FRyiDWqci+jIQIipTk8pdO5
WZcUXDggsE56LJIuSje21w/FpczJDXIi2qb35PiQoJVEXWveiSWg83ERTfadQvN+pbO9/N7EWn2h
+yRsloZZHBpp5p8TxCKV22qkkXiCTDVXPmgVldiCcKGjHKhCUAbDG21IxYF9q0fDthwXVcveTyuj
mYada9UOPe3kUXUkYcwlqWBm+TSOY/vsI6b5TOGKe7C9ur1ss2b+nqfplykb2mNlLGa9SioJQ0S1
xFdXVByAlyaL8d515lMKF3OYzTq+6pCh7kU0ENLQOB+ttlm2Yx9ftYrkMBTdUb4wH/QyVE9ap/gQ
W1EjJTV+JEm5yditCXKEPUGuAZOC4i39XsCugI6n13y/xZV84V76Fx5GgmtgjFLszKKImhnGhsBt
NyzgcAa4nEKROhDv8DuBonoyRfokTt3d1IoI4knACdkv/FD0whVNijZCEIXzEiapUpRSYVUaogZF
NAWKctL97s6KYiilMvOHUE/L6DF7Iai00u92js1H4019cTNXcv+iN8NF6q6I+23gHVCL+cOgrQnX
pm+gbth9+lpYW7GxNppAW9lS+4FodLrJ2vTAusssF5XdT/HClklv8IN979qdFzZa5xJuVHbVvnvh
2fJ8RNjozRnFSEa3tAdpy/aKZ/6z1MVcroPZ2VtVq69LAt8a+kVXPjKUsbWSg+YEHRKJ4m7sRB5m
mf8Y1/WyRrHBZtJqnuI2HtFy8H05A0BlNOV3WZoZVxPJoh99c8Fvaiu6MH5hDvPAjpDzBMWWzK7p
mRllIXMmC/sZKRjnRa6XG3KdytFZBS5n1Lb3k0PMBBxGNEj0IdGvAEfIZhUpQ3uhS8RaECRgSIrJ
FKmXfsrHJF07NVtONt/DZaUoT7Z02YWtaNC6m8YH+hYP+dTBudb5/Yx+eGXmxbyJpMthDri9/CiX
agqTyRsGiKbWcYmQ06z7bsrE41gQmwolq9P5PiFiu0jIU1+ZNbN5MBvO9ZTapqpZsjatSToWK06C
ZgOfT4MjY1sJilUIwfGe9L75JHPXu6bENH0usqK9KMZg3Dh1lrBlbQ8x5Jat+dmXiCBKZ6fnaXwI
Giv9Bk3XPiaTP26FO8af2NhS7hv0xqUshvGpX9rmZpnrNtQtnKnql2XJQXbCoqKvtNg+IOP8po/x
QEb4LP1t0bjesNZZDMiIg39RJtQQJWJ1IVIz/fECn/wPxPswS6Dab1Vfds384UcsqvIVXqtSY/6z
7uEalwEfS//KakC/4b9lD+Zf0C24oLBIvrRWY1L5F8aLIkKZ9nXFHwCEqVyVf7kNnL+A76lmJDkE
EsRXaUtE03XJ//5fhv6XR9QwByrAT9Bkwvb/QPfwBrIj15dwHuAorm++abvwcooagbzaLYeiGuTE
ce5RQnRbKyrPdtKf4m/IO0jFgu+xXWWEBbb+lYOqXEs6qQiarWptrYuOvP1sl/jmg41IrfO0f3IS
/7G15A0Loh45eKnp2phU33QSZFL3ZzJam63bWw925G8sVAschlOax+b8aknz+AzC+PZZckVTYe9k
ikBpnQCMQ9M6zdxzxYQliFm43kxDvWFbfC6L420rD/cG8o9/hZGgXCyvH6WDRD0t/bnZ1nHU7i2q
Osi+Q02AeD2eWdqT7MLx2u4Bva7cluVA7+J4z9/0dbDl52J2dyWbDnPljcGCCK+50e1IblwzOpRM
Yh+cvqjPJJS8TQ/DK45EByyLMabYide/ODXxquZBnG9TrbvCx3E5F+2tFwczAQ8cVBJ9CAcQ/1XB
mWWD9Hrc/PJVvkMYvOUy1A8gyZ6PTTmwT3PVJw7T2B59EqAMhJzrcqo4gNmRuQ1Yo4SnlSvCbQ6B
oa196g2XwrskNO44xc6Tro8XVTxp605fvpGfda6vSN36K0gYAiPw8cRADcNknBp+hJ8giaBnfRuZ
GXGOS+RyZI8t5EFdX+qAXhLnqSUBLUfTIeMR9711hol1fXirVz+CiQh3D3MKVA991qfROwqER6kY
iG3B3u6nliJaX+bZSfAbqVhXZJXVKlEC91LkxRctah6icVnCCF1tictjHDaDXHhupo9MXgnmAVz0
LdUd9tbyhode6ep7pbD3+ULCQFYPnGkOs1Lhw2yYg+U/2CRvaxtwWFtsJrKzRtyvqWdu0jmlxYxG
jqW/NCuUABuoGP3ZlZ03fIit3Hj2yxzBToQ7iIVRC740tegeW/55RFmvP4MrjvK6XZrFC0uOGNVq
mmv4iVIUJrxxNG9bmcLx9w17idht29Ag54Tw3qK89saZ7UJCSxtdbxzVCPrso3rttU321BLw+anJ
6BtjGsqsDUL9ZVd2+byFMdd2pFlU02Pbz0a6myN9VhzIEIDDp9nBcxt1qCTt4poQ02ozZJr8UXCx
B4vcZ3dV+n5+mdR0sMtM736aM2qqVWb40XXedhXyiLa5JNBWt9lczrWzytk2mCsxLLQ05X2VX1qN
1/1MzBEaQKuCxzLANrDyJq34XHpudE3Q7XhleFRSDUZuHvJOZPVKk/YQlpI+03WHLDVbNxh7j0nS
ATYNdjXvyzwyzG2LehXfVdETCppTWsLezKX2NDFJYt21ow8i4sdyWEMuupfB0pL6nOZm+yxFot3E
vSPnQ0KJ3kyuMeKAjd964ArN5C7Lmi5VqnJ5liPCNhtg/ljUenMgpEFyk46fDW7Yj109HziKGNkB
gAgtlegSZ10lwtsiLcrWQy0pUCbFsvBvTCFmMEmiNaNwsDKAgN6tlnXZuEazsq3uox07qR5GVjs9
mXadEqSSSiKHs8YI3M2wdHN8tbSxlnImSHHjZFl6F2W2DNb9XGgPceWDEDTsTcOyZmO76bMBnYGz
+AAP0E0uKXBEFVd0AXjO3aTR/HfwFVBTKcim8Wb7h/+C47Q18HamwJ0FPO6qdvyOJnmgn0aBQM7s
30bzCPCUxx9JtrnKFGC0gBxJBSF5ZZFdaHnQ74VFHiIyf5mj7AJ2ioBQVjhy6ANXoNQ4WAjDYWzv
ZgVZIa0wN46CsWwFaGHvmdbErKYXiYK7cgV8+QoCSxQYxo4y3yRLUH1sFVRG+d2jBnm1Nq053+cS
IKNQ0Fo/eM/0lKMDU7BbrgC4xQD3axUoRwIKUohUQXWYVnjWs31XDdPRt6R3MSpgT0uSPswV2JdW
rr2mZ9EETjSuyQm1NprZ3yB3vzQUWFiAGuLFnw6p3hibJemW/WL49+Th+CDtUD+DVmyrMtdu9Mri
jG7EyWZqO+Mw9l5x6CpfXtFGXW4tCDOieQA0TZcyrLI2b02gTswAYJ6C87+jcFBNNyRMJdjolGbP
tUJL9dJafk4KQS2YNz83ClUl1bsIh668I5rWXVkkZcarQuGwhkJkW55JKBVKi1fTJVGgp1r8BcQV
Cs+lVna5m6K5kaF8AXzHIn+0Hd3CCCBuTIUKt7ICIHb+CRZz8Ng2CkFugJJHIQCVYYCCB7AbO8SX
h+LRQBfnvODQHHquc4VNZ1RLeYDVdmbabI2q8sJ1MqBsPV2cxzozsuuIGrILoTBvzKn1cUi6PqwE
RydtrLyDNY+XcsQZWVa5uC4LcTcKtJ4r9wVWlwph91s5Xg8KdU80n3rITrSQISNdXS/g/AtObyrI
3pUG8s04PxQKzufA6m1j2X6HdvHWlEfXN0bWyJJTl67takUIdDHPepW/8ATL3OTYothWrOQEfQnj
MCGC3+j+tFzakxvclUUwHw23q8kEttOjl3rWp4TJYke7CzHcADCXRkdplAeTkSlKY1TkBoKh5dqG
7wjIpt37Wr9q+gpjlWlNUEKLokdqRZTEHpRJscj5c44F7pgrQsVtuukrjstlE5BUXZAPUFmXHQY5
Fk/BuuJjs9tJcsRv64pdYarIG5Khlq2hCB0/z7Fqela6GWpa2GJF/owI6dfC1ImpMhU5FCPx2nZT
W22MdLFWkZV8AXylerPtF5rUFLPEkmx/w9RQ0WLW4BEq8nbjCxN5/hTx9yfJshOKpLKt+nkol+NQ
LU+ZhDfFRpKTS95NwAjRc8v0tPGL8kPQWguHWOvW6s11niTNU0FO9I4oc8hbWQFKNPHGGLC9Lol7
A+N6XyperZbmt9jC3zEAJmySUuXmRxnVC4axBvXRcDAhfHPSPEMtWT/Pir9rFJMX4Swhh/1oC+8b
3FW0K7Mexk+wbufuWK55nF+LOUngOksM9rLTfphe+iEmUDsOMOhJP8k30mBtowRO/HBraRw6hf+L
IAnuehzCK1v4EzngyPDCuOps3DzEn690yUSV226/TQEGXJwOzwBg/VPywoLODsDwoqjRhNR/aiLM
xv7MbsO9XhadJPrB5JPZT32afxRaV+dhAPUqFQfb+K31MOR+X+OU7W+jzu0lZad2g3EbKreJyQgA
LsnvKeAbvgaNJm4gdTLK6qtKiAtO/WhR5iT4smSLa0Mz2thUO8xGn/gSxCFPLPxvuVbWPzLHZwgF
idN9XmasvIY2Tjsho9gjNAztwUr2mUEZrGXj/hCDhfTYWDqcH5gxa/YSwmJPJyR+SJS0KI9IYA/I
uqDSpi7Wcm7MGydxqlsNvwo606KpPkWuNumhdCazhj4Pyno110I8VCJFNID5EAF6K930k1WUlLrg
Umt/tn2P73fUJvzCVuaLivLcVj7kStWAlCbHlVv2obPkzEJSMy5hCuxrAfhhHzMr9iKoxHRqd27R
OFe+L9LvyDryeANNaR1at7MuKVjw9zK2uw/BXBDtJVifH1PmgHVrd+X91Fcbq7CnCwl706xcvSuZ
svToy5xN9g6acrxo03zcI/+RV2Lu7Ge0zuwwV05bBl/BX/2feVFPO0b5cjd6cbQvKWYwQtnW1g5x
Pv4TvntjSyT6HKwgcDw8auUCfNznS7zx52y+Tc3YHT6IwJ+TsBd6wRLoOmHsdRZ/bUuh+9R7gaRy
oqBmmV2OXPcmk0zVpdllRisKdXGynD4bIz51ve6dJAijrtOtVQPoStITeZbFRzDK6ZvH0eqH7P35
3gD2DcIulw2J1HXghM4Ug2uaja4/i3ZiDmebVN3XcZlj8MLgkMPS9rOzZt5gFZ6rgHcZzdWHOmdA
7Oa60q4R0QBD1sWUU94wlhvTSNrPWmIGn1v+7mQDflGEbpcPdwZnhKOoku5DKRZtl895d+mNSH1b
RLmCDfVSI++G7/gkZ9yTbKp6IuWRVdNbUKO7rw62RYUv+87FWtZFNA3up1w4bMSoALwyX8yi+B3c
jUK9sxWvNt0WL8ZS2MYZwUeiDKfM8Mp9Kl6sqJYks/hBb/Mk/4SQHjL5xbgaTAEmVsoFu0/Zi7P1
xeTqKb9rbSrrq61csKPywxbKGTvXDUF1MVbJJe2ibDUJEw8tnu3roVHGWisPnIv4xW7LUby+X5QH
N32x4xrKmWsG2bjP5n5f6zOnEOXfnZST11Oe3k5IgYFXGX1d5fk1/TIJhzioDq5yBEvlDU60pVmx
eUiuQPgH1gSg7rhs6m2kfMWBchib/zQbK9+x7+NAXpQX+X8AwrIT3XwOIATm+c/44H+VcS/y/DU8
yH/xtwLURbBpcugmWNnj6E3Ixv9FB13rL7LjibZCeUlfE/rtf6OD/l/ATK5O5KfvAA9av6CDPqYo
MtkA81CCEmX6ZwpQhcn9ik1guCKK0WZTYYDc8c9r2GYphrJv8aGGFWbs0NHFYxxgqaXA4FsVdM++
8O/6GrF9Ymby2A4Qm7MNFP/LE3sPuzlV7pEFyVNAgkr+FkrU00Q7m6YZlBO+HfZUiF30/nD0SxJx
0vRh0lrAbq1c+6lHTERZXWImHXdnrn8KJarrezxlHzkucm8l+v0VuQzYkhttz666sH1NhKAn1lpi
7L2RhZNMHLiWjt5YjYQo0DRPh8v2a438hTYbt2NeaiskL4LdSR0HMvSzNAnduifygHSCfZ5LWYV/
/ileiW9N1VY/u9/mAt0MP5qub3784+pJtv/Y9uX3pw4A/PS/+X9Reg1Y/p8/u9VT84wX8bXymv/i
78/OCf7CMIgswESMydhR39bfoDx/hM7WNwMLM6BPQweD4V+gvPUX9kSKtlHNGJ7Dv/JvUN76C/iO
ozffMuk0vu/9CSj/grb9+tnxowi6wYmIoFb3YAFeDzhsPC3JKba2Th3jUg+QfIWpHYvNkjlRv2FX
QACrFpnasgpmsYg1CiZTWwM7N92qcM3mmHRz+9NZKApk85aPPxD2oV5uKjuGKvVqY9VZxvhdCdZW
Dfuzj5VTplcNbva/E93/iDb6/30oqtf3n4fiQ/LjH6un5Kl47QNQ/9Hfo9GDIiIdFmV3QPA9GmXm
l39RRPpfjFAGqgXIbzJOWTr+Ho2m95dpUSVDkDGcCpwDf/Q3RWTqf/HXsA54nu3hA/GsPxmNyvj6
62BUKZK6CrEGFn4Z/K8Ho9OM7czHIndBMlRrx4LiBT+TZ8iT0zn2n1fxTRf/AkWFp4L+GFWMbU2W
pAomWg8dprqINAsKauyRBOC5DLuSNJVfXsQ7C8u7d4ZaXbd5kBatyK/vbKkSJAe2K3eFbVabuSFW
Q1O+sN9f5Y2zWN2ahV/Dw85BmNZpsWXPEbPto5YGWaNAn2ULpFyhnhCcW+lBV2BXq3SsFZ2IL9kV
I2haYi0/Wni2MEoatXOoddypqz6nGN0caY8eS8Ib7lPOOv3OlKA5K8RB2uWclJp52xtObG578u3S
C2Akn/QP376RRpHv27bTzniN1Ex5MjqIKYSfpBeCjYprn1BRCAGCvg+AndtFs28104xnNImJCQCZ
mB970PLVPCIyaQlT2KaNPuwpaU+3CJ/7kgAdbzzztN8wTSSR2mxV2FGhxoJN4bP4dbHGcZUIH9Pi
jn4H92gb5vRFTANhFHo1f+K8nnN8xSESa4MKfi4Rm+iTfYbuejuwWFXwpLMBszFbnW4YHIgllPC0
bXpRPj4Kty2ucLvOq98PLHUnrz5MxJJw+obO//jQWyd3qlH+o8djnHPCp1jLJyTuiKQACAOj5pmn
+ubrZPLBZmMw2XAhCrxfP1Tb6Ux8uGWys4uyvigmDtQdcvxy5aO50KdJ+27EzZD+6ffJVUmes2z2
nh6bqpPvc5YW4owuiHcxmbwxVWZTjtC+Lc4wxW+eI/SbaxgWj1NtBk7rIGLTG2qjM+qdIPcP8VqX
bXKfr6fLa/9P7+jlUqQfIKFlt2Cp5/xLyEAkg8ye2rHeaV2bPiSRfdFqXnOm4+eUy8Pmqd4TtkSy
DZUx8fVF0tLMRyuVcieiAGk14pe92U3DDUh0c5X3jvenU7eHTMEms5AcBvZFrDavbkqweAXuPJFp
jQHBtMTlYqcI9TRE04T4OxOizd8P/DefFxd0ydjkhalDjtqivXqKzIJL6frM274bwzukEbweHNB/
5yoBOVMIFnQ+5ddX8frSLFzLkzujNAPC9/t2YxhR8d+5CvdD4w1CDIxXJ1cRHU8UWwpZR3W0mdPx
eTK8c0GobzIcGRLsFOCZcWVxAlE711dPjLrDmlHJvdigJ6MBjGqC/GGYMT4VxuxeknCX7WtzSdZm
3ottrdwg1ai7Z+aR996cZxpsrRko9C+oP/9l/JtE9TpmxJsbZSsxOQXWdkFaeWZAvrE7q9vFXMUX
rSPARtny+jKizly/NbjdIFInrs7sUIMNGxMR6VwMD0ktyYuxrJWlq5r3+hBJ4+sUg4DFDcqNyqAB
N4ibM7/q3XtnIuP5I2klBuX1j7LhunHgmXI3W/2D2r1v7Xo+t4167yJoCZikGbUshWpu+OUBoxoQ
rt5wEXBx+iu1AaW4bcdnBu07MyaoAPsGlyXO5Nzz+ipt62dVWk9yFzWlvu8zKR4yZrXj1HrpmclZ
/VWvFjleJQs56ds8MhRRJyvPzMuAmO/pfKsI/4pKH3mz7pShNFNA0QkXmVOQTdnoKKd///2//Wh8
nboTFFYeyi1Wv5NLR24cQUVVcgfUNnxJewdKDS54J3t8GBa7s4veG6sfLSP4Cqdcfsxtoq3cyBFn
Ro56aa+eAbUrFo0rzA8uexv75Ido6LeqDvh1Z8b1T13X0o2ch5xS2shaZf2Qhb+/8TeLvToyKE8+
6eAk9pwu9m3kx20Bn7BL7QKpTFPWMdp0hu81Bj2gyqKK5k0x2PPH31/3zdjluuimWLYIxgfvOrnN
znHHJh1pgxw5LV2Rk0uQWhA7Z1bHl4rNk6fJ8QKDPOcZlGjuyYw70Z+Flpf087zXuo+1788klub9
njhX7WKW9bD2u5nkvCJJyGH38muK1awNFhd/7fbF8oUHNx9sv3DkOndGV4b2mBJuAj7+4PX258Im
QoWmenHJ2QV9ttnykrK6PgTp2IVTExMmqfUdqYqT6u12+jvLs4dNFjcZVP2gX5QguReQ+F3og6Xh
1reSNQSE2HUdc1IW99GuyKfsWhaLG84L89ofvwZKG4gy5vTIP6ebVy1ocYF6JBokCIDCQmeLXqfD
l99f5I0ei1ZkruKx3cJfbnBCej2FjCauTAiXckdP0rdYipvJdeGkhNDWJIzhdB3K28TS7okT2aQG
kSdj5O6SHmGBlWG1KyVJHNBeEyGOq9//tDczjvplHJsDjzM3k+jJ7gIr6lD5NcUCqTn1h8VomnCR
9CGbtIEjl4n5AkxmAVpu/TMf3ptp9eTKJ8/EqYmI60fKBoqR+Ip+cEb06LMXFgLK6vc3+c63ZunE
arFDRL6P+vP144+HxRz1fqS5o5mwDLp1sq7dxDnzKN+9SkByINMoOPLpoT6zpBWlWIl2Y9sbO6vg
vVpL9OnPb8VUXmp0nmrTezJt6JpTCx1l064x/DpcehMH2jgaZ97Ne6MCXAJIHrydw8LJu3GtBupR
prwbNhdbLH/ZZ6oKaW5ux+oqTUf3OMYdHcio8M/VWL73FAGeHVtt5mkGPVnTh4xYQuQFBUn5tvgE
+VuGWjM6+98/xncWGU6rCBAVoET2xMmeaYHaQ6UsaB7AGXeBaGi8ZlZELxQLLOGxnTz9/nrvPFBe
GOALF3QUevB6BJrTONWmmxY7bWi1nWMRYtQMKBlSSk9XKB/70BxQIBTl3JwZlWrjfrIA2Gy3mXoM
1QusOJdf90gBdLGK9cx3C9q+0CG3e730SxNaWZPeu7zUTeyVTRi3ol5VUp4LAXjndb66/Mmn1zOI
pNa3+Y601GldVHWGVKw5V638zutUELeSCLPSuaeVkBmcrSSbjasEtrOf2HnuU4Amcq7MfutYTXdm
Qnn7UJksmVCgTNkvkUHy+qEu2sSumiDxXcWfhWVafR6ZFfCkp+466GmnJ2XcvtESr8LUPfiHPx1M
YPV8myojEEjHPxm8oxXrQ+XqcpfW2Q1zNFFAvafd1H2jQs2JnGSQ6ddeHoe/v6719jFTuAmkx86F
lQw1/+vbNqx6jEUcVbsazWl7lVFVXOE3tz3tYspr6weCVTh2v9Hq9m7qk5aw95gA0xFBaLUh7DJ4
nPLFX/fexLThzo37pWmNwQvBuLQn0nmpqDOwITZop3zcd+SfgYJ6y9x90Knrxd2ImAITWxwZ8Xoi
wMrYmn7afiqdrj8Qa1Z97WNPoJLxpZSreGz9G845+EA11/+CJ8cnEKwaCZPzi+bH7x/N22Fu+Jxo
MeFz3kMLpQbMLyeRkbjpNBpSufMIZ/3SsmKvOtFUX35/lbd7VQNDGIcpi40c+ZInizWuQQv1EAXD
GgBHFE+XxhjgFrfKB+TxqFha/5z4/i3A6KsTj8uBhNM/PoyTlaDWRYuORVAd59j9wS3G6Dijzwr5
PuJjYEYpUTBIIUihi0BfGpJXyOo4t0l7e9/qR7B8s0lRZ5STAU8uQpWZbVQQ1q1253mAaLWvF/9g
TDGJWYVHIYIe+cv33z/u926eBZCBTs0Fp5FTQpje7yReHLp2OuGhpZeVfs3Sr4W216ThNOLMFUnq
f406XK9eRfJgWqfL7vc/4u1Ug4yfMxkUNysxLMfrkRVo5O3oCR05WmmhG7I8gdOs6zbISVJibRJc
nWD56QVa4hExceaduf77D+GXH3AyArAQFkMdmcWut6bqru6W9G7CLLcRw0jkv+PIi9glpEAjeHqN
cBo7J0FdZxaxt5/X64dw8nlF3ax7NGdTpSP6p7gr/Q+OvbRn1uj3LgLxD+8Ousf/nkzqxGPa7mBS
DzQEVnLbDra+wrpqndl5vH8VyPWXN6r6U17NFEmcjb2khQO03NbDzijM2yaa/TML1FtQiO4izFaQ
qgAwpG6dDBtrINzR9mu2USkBkYU9JvdE93UhLIJ2RR0bOqZ+Gm7LiON8iXOUrd2U/fDtHHfypLkk
gjoZgQF9FpIlmJ5JBnrvGfz6406eQe8mVRoYLa/Tx1ppItm+0yKvD3//5aitxeudD4/gRcsArwyU
cPI+Mb1bdU+g9a60Zf7RsurycqkzQfZQcuaU/XZd5Ep401C1QH4xQ79+pxGaUJIT8mI3U62y9hs6
nhIvSDZSNF87rzx3Bjh3uZMzvWayqrG4cDk9J/KBZIWQlKXogLwlPQQRseO/f5DvXg+Gx1bqHKBV
9Tp/WdzaLqaAZKBZSh+i+CN2YmOntYkbEgLRgUpX0Rks6v3r0SMM1wuAi+fv1fXGqHCJLud6tBRq
GPpjb5PNtlwHfjvvzGg8Fxj5zvUsBA1cjF0VJNrJ7FKSIZ6MM9QSTQ4LSdl9svGd6mkxFoJml6La
/v5xvqDcJwOT4yipXKopXfV/v74/DUF2FlVatmOtw7ufZj876a/jDt9tXN5ousDahv7XENllqtVH
Efkh4nqif7OtVsWXFVwfSR0pvtoSUa3cWrS6sxULk1xPzrx6NU2c/lQkQOiiDF2RDyevYsD3VA4S
BhHPLTUYwA+WdQNTL7E2dQGpTUZw5uWrb//NFV3WWx1UF17xZOIi9tlIuoC8SItClZ3laQqhEhkR
0ukVyRzuMfYWKiuhGc9MmWoUv7kwCjPgFR0R2ukRjSSQpdSqKdvNI6YtUkPqsEXBeWYle3ErnlwG
dRc7KfUxefyfk5fv6QsJFUm267LSX+cQWluvTNobQni9/dgs4mhG3vKEScmihafXr1GJBgditrL/
Q9p5bLlttGn4hgbnIIctCIJkR3UrWhscWbKQMwrp6ueB/lmIaAwx8my0saViFSp84Q0QJXr7Kc4Q
SLq9IZePuP5JC8sWIAJNQfKn65/UOk0R5HOSnqzSkC+L74Sny7GCoq291+TcHIqbBPwHNFxyieuh
6qy3Ke4y+7TT41MhJyS+YQdFJXU+357UxufkvqKdSvC6lH5W+yhH/UW3WzshVwlyEH1148PzSnaW
bvm9q6UDuUQHgqQeet+6WtHKk74IgyWnvGfn2L3ivBcJ3HkRIJ9VYFvy4fasNtbP0XloTE4jG2jt
CUZfvScf1JKTEyr6HQ2Q0UfrZLqzRfE/uLr/lVK8ORQzo++BiC69x+tPJaQyB9zbJaco72demQg9
FsyDL6ZI9J3389cOWy2jgzgL3Ud2BtTc9cdqlVKI3kE1VleGD4jL6ges3kvUt2FkoeXVnhu5kc94
+2IIUZv64yyZBeycZLjX7Ch4iWJdP05UxH5oONRA7huNfxqk97wCsgy+JhBA0C+gBQbJ8t5MM/OA
XU3/nM5qAOUJdWM0AbM/hUUAq7M04HbkahrVgmV9f3s1hWymdQuJ6jTS7PDMvkJi2RDpznW5rMz1
ymEMZysmIBCQmHj1XY+i5AHkur6KT2U9935pVBD5DFssxMvyZCJZ7cNyl/0/3YX0Gnmdl1nRGLNW
AYg2RV2fZ1F8otqS+ojhG8e6BK9jQX69PdJG9kHWQxj3n/6+vQ7KR0Q7sJLSopNoSuk0CNTHFK1T
70RZI5sVqfGhLlFDwRWp84bBUQ9m2BTe7R/x9iqhPwMgjCaMxtu2hp7g3tKCYEUMvgFy5Btl1h2N
EQHI26O88fvjSC8M/kVOlOeBuP36UwohgZdAJuSUgY0jBAjxLWoSuJzSHIw0awPtnIEQQT+jLC5R
0ITPyGl9DYPKQOen19yJTXyvTXN92vlhS1lntce4sgFwAPZEU1RbfW6F3gu+y+D8RSMFFwmFxUM9
hu0ZdoLqTkUxPhUqsuV50udeps4W5ErYLnMTo2+EyNPOC/r2XkLZFNAHjyd3O7nN9TIZ5gh5Ep+C
U9iaxl/BNMl+TzKEDkpq7Jjgvo1F+OrMl3o08dqbI2y0PM8adhgnme1NxbTF30DQuZqQH3RNDPFQ
uRoLlwLIXqlta9+TuyCE+0v7gNrm9SxV0cVYtdfpSU0c6QjxAdIh60LdpR/O3Vw96JP0GBhB7iJL
qJ5saFHvb3/2jXUmp0ET1uYVJTRe3V/WIAR6jWFKFF7DIaJHh/oOIpeNrRg7B2zjEsNv2gaaCNKf
8tnqqdHiJMLwcXnVVLW9kyLTvgOL37n8tvTYGn3tiq78YywKGE9ONGhS1AiINlf7yDJhZScpg04q
ypkNWl0eTcrdeG9rGRFNt6nhaIhYW+u5FTWyb7WenHj4nuYxsZ+hackXJ7LDQ6WkHWTjqhtgCyoE
8pipXMxWm6BJ6S0UxbCm8WlLD7QO7pVKqT79+Se2ALhRV6L1x812vckiDalECKTJCe+qp9TW64fE
xsgFsKZ+d3ukjSsUMYRfLWjQobK1/PffHkMdcm5lZnly0upFHMvMc9u1dIGr9O1x3sZjoOjosEAV
+QVyXW1agjFpVhD5hcs9KYdAN0N4fu0/KHI8c29lO6Nt7dul06eA2eNlWPdWukaVIwMsETQ2OfDn
Vidmjms0ZfW89iMLPnUvMn3nndjaUAAVSFGAohr2OkFKUJBEidMh5CzKGHlnE1cHh+hW6zHpur2a
v/rSq5t/yQnQaqfPwHCrJwl5ayUa5IANIinvo85046Z7IgB9CAz12EfWOTFqvFCpjQaKq/XWq1zX
AJjbJ6xUUNKk6j40T3owfrSq/1Hh/1/D07dYXM4v8qco7CDlAfZ1dbCQSZYmgr3klFH6RDNTt+Du
VYprKfHgmXlq+EPSVE8zvuIXphgeRTD3J0sSJnCacK+GsJHXLT/nF9qJYJlGwPUOr1tiorThLCU9
Yusx5Jr7MW++ZQLvi7AdXocEfxLQ4DQGgK0eUrMb76D6NEet7lo/SmmM3f54y4Bvvp0hL3DSxQtD
Xx3uAtwHPHQunqSy9AtwD8ctKrk+BFgKXqBl0z2OHPNzqUY93qcwz28Pv3XiMZumKcLOWVBF1+vR
W1YJGZPP4wwoH2kKnmQlQK6d2GRzkgtJCQS0BlNFux4lKFFo6fEOOnH5qnBC7PoTSkiKRzUanRCO
/QFNZhQDBz1/aksMhG9P8tcs3iwyaSadVdOiQ7LahCOUSQmbJLLMTCF5iV4EpoCiNi+Dkh4QZUJ1
HxYBH9gUzjOOnBlmdMkzNcEPzVCdZiXwK9nyulZxcwWoRZzeqXZ2h3TcfQsmRS+QUUurByvsMV7E
iAXHWLkafhpT9YAMzQGfjaNhhChz4MIih09KgTMiqEZQM45rZslpdFJI/Oq7cUw/53X5fYlaLbiS
JMd3INF8UrlHzeZ8TN0llYKTPIxuDSBnKJYMyb6kdeUPmnFOzB5z9+B+DJ075K4eh074AueDXFLe
VWZ+kafwu5QO9xEWuKg8P6u4J7oMxiWID25XHgaz/NJJ2rnH6ykYi0ugCAQchvqC2d37299k8360
2PBL+RCa0mrfW5oI62HgIEYF/dBYG2U/76KYn+E4H24PtbnHEexkNEJ2WgbXuw/ZgVk46fJ+Sop9
iqAnuaHI9kD+26PojEOJgUhiFQrWKEWDQpOTE9LE9d3ATnJNSS3/xQuNtSoR58IkAAp3PZd6xOEM
xYHkpAtl9sJATjwJpvPl9optfBwOosqLQlGB4tdqxarRSLOCJu4JnJQO0qjCXDotAj+t9jqyy7+0
OpmMRIeelg4CWGt8ndE3epRAXj5NmPk89FKqY6FV2hetRJYxSatyJ1fY+ErEd8hKkRGTGGvLzH+L
cHJKfZ1QmVlGFf5eDCJ5msxgD9u8PQr3JNXqpTO7uu8oIohcJoo85eg3udiMmscQ/YyduGZzFKTD
5P8E/uu9YBGlDtmydoU51fdYYvYe+V6+U/XZ3AsL44/QiZKrsnoheLFnVYtEckIEOvT1Lp88hOUR
ALKq8Hh72/0qVr3ZDWTW8AwBDPOBrr9O38vxIHVQOhC7QL2ffkaOPgViu8O5UXDZFghGY6SMYDAy
c2aEnMZMkXi4a/TcTtwmCmYs52S9xjlPK2OPlzX93ERq/QEJ8R9GMM9HaeyMT2Ns1tkxtSTAesXk
ZI/KBMDBrSurR5rdqFTD5f/o3ofyICQ3UgZ0v8bJTIj1LZyEDzqZ3XcLNKqfxg7UMznUneKOE18r
L4HaOPqx7/P+i9nEGEFlDSqxp9rohYXSX14PB+zhzFNWgi8+BE2p/iWTt2MCXuo5Eui9SjtTM74D
SDFwZcrpKBRWmT839eSrBRzQQzsKxDlKGcWWwQaOAfBQzb5WnaMuv28azyY6Nq3bOUafHlo7N79k
lSy/diZqaq7ddc3nRcTr73mmQ3uIRFQ5Hm92+oUjc+FvYrtlZIaO13VmCBfPggT1DrU3/9LSRHtt
SIMMUFBDil5dbw6Ri5t0OrqTZZYvDejPs8B7OPHaGQlR1kzMd02VhB/rFKP3iXLvu9yMsIGcopJe
/Kzi56EIXzam/OzEViwjWKuOKFRUCtVMy6znz8hg4T1mB1KUe7e320ZesDSvqJXQtKeks9rZODQH
dSkb8Sk3KA1Xjv2P0NrQtZvkndxU4q5sbX0nENo6sgTeFlcPCEfadNcbvEEEg7ySmrrV5ZI3ttJ8
jGIz2qlpbl2qnCIkOin68SCtLjkRdqwn3ePTQK5HLKMa/WlGD8VXlWB6nAel9m+v5NYdQQkVvc5F
HtRYd1ZRI5SH1mBaWkc1DDZ56+olBZkhtz/eHmnrm9k2SECgFny5NyzkPp8pVo3xCcejzkeBy8ZG
e6K8nk/DqSbT+xuBs2DnXtpaT8gwwGqoARO+Lj/qt0cjEype6RVo52IY1Tv2Z3/Bo6Q8lcn4nf6a
vLNJNlaTIjGWrwCVoLfaq2gVS01LKcyWLLxCrdpJjdKrqvgHPrDqzsS2sjOGoslDZRqww7pnjKZy
06Zo15xMu8k/BPhPnGQbk48aKM0h1jEtV4ABHPGQQUEfwfD7RkW4P5wJPsNe3mOjbHzcq1+zLMxv
62xjSGDJAb2McRwWoaHuYOQ64mVYkh/qVMovSGbtFQc2F1sDu7M0eQncVmMiVEyrueH8t7hIHHVk
Ij1RTYaP+KS2c99sbCOkRgncYNqgkrsI8v4+Pa790OZ1I+SdU2TCgHujFpcgHlXr7VFuqdHfPisb
ZBEaNb8NuHpOBzsRowpA+GTN4PTCZAR6FOpUCZug9oyixbUSy/dLmRSFr1Y4oHSZ5Ryhze0EXcut
tnrWKZgDuKCkRH3NXt16gwEbNVVIdBZyh9c3XUVRuviqZqN8TBwLp9xWr3FmSqWzWom94/RGmZZa
uE6l3qDyShECFsf1ugN7GgtEO7kzZGT10HhCuBOLrbR+QPXqnxn3QX2KfTNtPgVDcgGP8kAAhzCS
40ld9deolF8sZGgzM3+2ZFSQMvFBFc60c+g3XgYd+iDNtaUKCR7o+kf2UKNC1Me4s03sjZDSdY6p
KPd0XTdGQTaFdaDEuVhUr5YiBfIuF1JIj2SyB1cgP4vZe6rszGVj4y08Y65ne2Eac66uJ4MwG5z1
mLS5wfqNMM7Jj2baped8HoML/WDrwZGS6hUpxOAoN3ggqWYjn/I2/nn7BLw9cUujkqTP4m6kM7I6
3EMg2skKaop+kVo+pLhvnWssu06LEt23utas8/9vvOX3/HaByUING1QNA9+aksnTE5Bc45yGxzpC
sqpSm3qH6f6LOH59sha3RTSlFxUYShurK0V12DQ0VHQfVlT0WmnRbKBRkEKCDuwOd20cHAbx1FZ9
9QGcRkwtuzXKD3HQap2rlXg3+7ViFQm6TlPTE5AV2n0XtfbkzWAqW69C+dY+RphoVId5ai28EzQj
l90eX8HXoOK4uBmeXMnBycpEfbCbqa4psIokdCPRyK3XilH7Jhyj7Nw2L5rIlcEi/8D2cPgGwTn/
ghxtR8ALngLFNT1peg9HgfnSRLpa+0k7U3IvMOjNDkhDol6pSNLsT2Mmv8K1lPFgzurORngnSPNz
YJQ1fsAs1UMfd5nw0PPPyVIkY3aVTDcqzxwdFEcMpEIzzza0CspaPpqpN1KdehlTS8THaYo/p4bU
VkcZO8PsYAWS/GUKev1ltGPsWxA4GzMsaObR9mjlD1bfKn6mmTKKYs5sggbq8/GRX5889E3e6JiJ
F2lwSIWs7aFtN7CDhKwL5tSkpGlz3q43myplCbg8y0HBQL2kmtAkV9IbBzfvUksO+jQ1x7ScEP61
8UlQ2hSLFH3xTxdxjFFWgPIZ8sWhV6AihOjDHhrtV4F7tTUBW9AXsxbhGKov1z8vwc6gi2vb8VsL
M646lA+gG0tXKwyvjCzlQBz8Cr9Rp2E2IHBNv86oBDPAOWZ6NTHCCoL2vrKK9+zM4x8fU0jNdJOQ
1+BFMpZb8rdjalXIQwW8Rb7VRQ/DrFkTfhGYNmE38lmROL63h3vz/BGrUuRSEMVxVIpDq+cv7Ook
iuo5Pukh4pDsKOxgoqR/tHUKgWMSgp0I2mOcKn+NFS7mtwdflvnqMyyDM0X6LPSt36DmsA/URB+1
8QlOP65fWvgOvcpPSorzWiWqn4bev/sXA9L2JVRGKIyO7PXixtJs10PV85Dh4XHK0qLDpw/qijNR
Z9Vr7C+E3f1xwQVQP81BXnkWmQh9dQ8WEty4qGeWsjCJYIbMORTBtLen3zwnyyjEMLwlGgC0dSHR
wSoOAVamVodI74aGTNlWyqJj1E7iOAQYdd9eymWpVt+O4g5NChqgPNtr0msxqpaSRfWSx1lPdQnr
l6KS/RiYiCfT+LXQ96yMpW2x17V5EyYsE/1t4NXVUvdhg9gjCQ+OkrKbz2HvB327h/zdWE5eZsJu
sPuAv9YYu9HU216NJwALZSFO0pxafjeP8dGUp/ExRdVzZznfhiWL1wPjcRgXXMIaBoZ2rqQmQR2d
gkpVz6bItNcqHLU7RDWDU2vH1aWbRHbCwj64V0IsYINYi9wEad8Ptz/sxvoiU64T98LYoK+9CsMq
lNOlqAgjAuLpe2Fo4VNsKPLl9iBv/Ihlpvv7KKtDgWiR0Ug2jOEgamIXNkxyUKX2H6o0sHN4Plz6
MBenHv0kpCFBic+bygklZjqarhMkh6izmyO9NN0bUvmIpzIUqik6TjEdh5gXfZTll6FN3nU5TRMA
j4iaWg1uevo9RRXz2HZdu/MFt3YM0IOllwjSgzN4fbfUouoDS02jE+JiujuQwhxTU/4ILK33VJTG
doZ7mx4vK4iDGqw1yhsYXF+PN1q5lMydFZ4wzflhxZnqJZOuvUuhnHt5YLwa2pQewYxFD1zAHZWj
IPNR25Pue834Y4zv8lsQf1uQEFxxxqrJW2h2V8L0D08OavjYJQ0hKkEt+vTqQPkjM/F7zFCrvb2H
Nm6gpQOA5sACXoNdc70AZIxhrnRs1LjtXoowUT84ocjf406cfFAivT4UguKwm1VWsLd7Nx4uhqbk
wjmlQ2Ssdi/Fn1mZYoybsWa5D5U5ctMA98t0wEE4sSghdikG39n4ZbQE91TwklkogZv1d+oZP2qD
oGuoUYzP+59mlNLOzQj3pP4bXY9ziKqi1zbiEQpFguBT/c0yyvYo8qI7hpV0uL2GG4cdAjDZ74Iz
XPqf12soRGkak8MajoXa+Y6ForijINTwL0YheeQ7AapAn+96FIqccQy7IDwNpJHY5GE4K/WTvXMi
Nj8KmDdaQhAoOBbXo4g0TWkgon4EGGY+IEcge1GaKRcE/jou7yWToIK2sxU2FxDexqIyAf5l3VlL
ZewLe0sLTy3munWnKEecSPOdnf62SkAgzSkH/0JReOkVXk+txEw9sYEcoPSQVM96vWgmK7N8DItI
+Kgp47qHtMcR+J/0UapqVMubTD6C3YzfA04bDkM/6lS8deO5nzvdoxuoEMM21nyfVEWGTYPgTynb
FanbXB3wJQgWUMV+o8uIXnscdJLMJxG4oJoqEkfYOP/8F7uLuutSJ19u3tVhrNIyaGyMOk+y2XYn
LcmNo9kUlffnoxAlw7igZEMpbjWKZnXpQE+LDz0jUFFMVnMQS1Rwe5S3iRNfeoHKLGI/UCbXEWou
UpzjrI6bNMRxvB5mDNxkukvmHCPBQ43GAx8GdWIA1TxX4ws6LhYIAaCUKUj48zAiaIw2O2iWoqh3
KghbMQpFe5lRVAuB7XXMp4Y06kPY5z5vifgGmkxDNzmbD3I+1xjYYObdIvC6kAzwRTYzqIbC9JOk
avdWaVnsVfBJ/wASIBJNNDLXVeh5LuNCpJ3kT3npPGOb91CHko0XSK77RqLlz0WF62fkBD9pSuU/
Ax0n0Hjux5fKKJWX259sY48j50dkT8dkEZxc4oLfErbQaYemtUvJx6ug9hDYUtwogFrzp6Ms+Emi
bSBUi+jj6rFrSwWGxYzyk5mpoyt3SXOJsnRPUOPtFcoorOdyg3Ke1sxCHdOdtFBmTLyBj+GTMU2L
kSXWNGo8nlXwJfjNquPOyaLE9+ZzMiytC95U+gro2VwvYRtPWmOMXeBnAjGpGH8/La++0wuy5aOs
p8OpApeMx7VTNrhs5232agTW2LtNboyKO8gzj3Blya8A7aYXcGISj7D8bCaOg3eynn5FOd/Wj8iG
kzVos5pjuK6p32vNnOZDZYnJPOCsLX8VGSayXq3bk0QVqcv1y9iMqDM7NGyzQxCkKl4r2px8SJop
w7WTBitGMXkUhK6lgRn0WiVxRox5yzDwgt6QnIMtqQ1GqWYWPvZTFz80uQj+GgcJRWMs17/FoZgy
N00gMroqWNmXXlT6R2UY859FpxZ/J1VYx8hbysZAW9Lo2c5OTF6AZ06qd85TjMCR6bWFzFABZe6R
XW6ORGDWUAFZMSG8z30afU/smhNQpm38TRocJXeRH0CaWi3FJxNr1IsG+eOTUs4VOvIae+CURGqB
JnsnQAiBa/0+6op4NuMC/zMYOc15Al/9kiv0eUEdqdKD0uhxcNQA75wx4aZHrUpy9hU7k+FzUent
S6Yrs4v1Ufti0z06REb+kIpcQlANdXW8kueKgksxBB/MvjbuuV2sDxm10Zc6SYJjTrmo9ZrCmfAV
kwfn3ElJrLspcmiSh1lEJf9dWWlnu/rgxDikO4nRIKeZkiqg1ya1bi4FzuDD8w6/KsXc155QFPGE
kXs6nRqjkvTDf2U4BYyY2YAjia0ILnalOy9Sit9ULxfGxwyVktxFfTN4N9ZO9xqCv8L81E5BTys5
3pUuCXf40c5MCX+XPP90+/Qvp/v6vqNGBXmcdhjiMG/oA2HjWGOQJoEf4mhzCCIEGkSpqCerNT/+
+UggdxYGKhoYZPbXR5HIolabMKc6jtjIfdVGPzuR1k+y08Y7oefWnACIqTLOhvS41kFhmYRh1I8R
I5Ea+HWYN/dzFRiHVkhfbs/pLRIeeC3KZCjecHfSnV2FT6ld2bbEBvWrsEWmSZvzD5JFp5+7QTvz
kExYNrV0+gEYexFu6wtfaO9q/TWf1TfkR/ADZGJgWj2rS26oNKB0Q+D4eYjNVTaauWuMzuiXevFR
ncQ9RGnMNQJ7OBhB+w0fbIobwinvMbn9J3S+JtJw33XBX7Ft3puRZv4U1Rye20Srdl75je9CIQlu
IZmszJW8WqyxtmZdLtlrndT2J6xBfmRtLo7wo4M/Dtj5LOYC04IZQuttlTHb2Ful+LQGfmCYpdfn
Bu0+YVkehWwZJYhMw3gGJMif7zuaP4ta1aKnBV7teoeHQYzJilhK01Yof+k7ZcKaJhnO/L/mv1hK
WE7Ujzi4SD6vDpOldLoTFQzlpJHsijiNXABDNXqS3bwzq809TlTK/rbh2EA+vZ6WY2D6g5aH4/fN
AEymDHLr6EhGe2xn1TlmwCwuA4/vUTKU3qvtqrhgS7L3lC9rt97jSOiQ46F9i3Xkam3x3QonKhWO
PydK5lM0pEGOf6+PF5HmoYnbfKhHspPMKPa+6ubItFWQe+JCYe9eT9/AUQjjccrm2MP1xwI3D1eP
avsOJ/DWS+Mh/DiVSYO3uaHufOS38R9AOgvqiUEfj37eamQ7RE6lCeHgClDuOD1UCv0NZ09tautU
KgTffFyL3bRGCQ81bZoYyyy/kILYaxMz+Abb6wF0nbXTEN+cD1kIiBmKKm8EqnWCoDpLVcfXY7N+
omtYsnPjPbDRsipvdgrYe4NHBqPftbCpAWIC4+WZUQqknPpGa31NGbNHuUqax4LK685ds9xa6/HU
RbccZA61uTcsdHx+RlBGji8VUf3sTIjehFWHTWbZY9w99yo2dBqmFFiBPxfNsNfn3wislzodeQJ7
RTXWKIMYd6ZIzhk+0KzhYkWj805NLMkVKrIs9Lsgg8nx+Pn2u7d1Jn4bdC0xNVRKANKNQVu6kt9b
M0jusdiLfXh4OY6G+GmVWqN7kmV+uD3w5myphILLhBpEVn59GDsTwy9wSXxc+meIhjSlZ2tZdpY7
zN6nLirfI8H1/faYGxVlSjAqUN2ll0QmsTqHwjSSACknTogSfSsz8hfS8+hHr5vSQWhT7yOUMuP7
U+iqbyVhcdeg2euGUouRbGdwR+OwC6ZRmmieWJ8NqanftUZnPqkzAgU5W8SHrGuea90B/0N/2Kd9
jxMoxTVgmWirIgdX8Fc18b0p8vD19uw2ty9y4ujdsnuBPl+vqJ6MZVQOrKhRSGnryuCt7kXrEMjj
lPA9ztBRTXFsvJetUHMVJ2j25FY27h+quzwuOgVXylCrmx0rW4tsi+elK5vuUZbj7DEebfHYWHp+
mLWifJSNPn+wO8txW6Tr3Tqqh3cSeZxXKKnsmamFbaEY7fOAtJg7iT44Zjks6hQ71kMvg6jsZnu4
V6VZdrFLxJ4rbM6obKEjOefmY5wpWJZ1nfzRsPvRbavW8hxE/o5y2EaerIJGGfktB3NWlXskBlFN
UzRay2M80+E+Co0mio7CFw1UPerqk53PxaOO6v8XRQnTy+2vtXGFonyI3C+wBwpf6yBaFlktyQ17
yujy/rGye+cox5G2c6VtHO9F6p0OFYrX9DNXeyLKjThQ7ZqA0pCsY5iPiJ1WSuKFTUupaEozT807
PD15TPzb89uKZRfcCrqf3N4kJssC/FbzKGOlH3qD1xZMbn6pIq3u7yGqq+Jgm6McoMJZTV8zI1Eu
VciBUKMUXbZstI4wwcbpAO5D/6uIG/G+wwRZPyD5JD/YclQWqEy3LRLMsRJfotka/pjRtLAsFiYT
9xJR+LpRkU6pLWXSsma4z56lEPc/S8Vdr4nq0ptVXXimoSE3R0LhS47YAxFunSINRC/v3VLlW2NR
Q7Ae49SUBGk5ENtJDXS3q9rsbCjBzhW8tQUBbFEq4gICzKtdf6G4tS1k8JioEvehH9to6IVyKO9s
wbeUNdaT4H0JgDDCttZq02Ocx3k7N0R4zTDEvtLGNr6QQ4sA30iolmGamPTv26YJX1rHmO+GIIuz
cyxlMe0PsJ3kQOXUpW43OvH725v0F/J19eQvBTOwVVSUKCwtr9Tvm9SxpCSwMscfOtOrJefrmIA0
lEV+LELjXOFn3pfZkxNQIwn113yQ/077+bGa8ruwqbDpGo5DFR8MuXjfUxivOu2QWuNZUsqjipSx
5ECrD9kwQsPITjiNqyIts7O+Gw8pRb8FNgBZk3rcKoGIM1OkUBxsnwQJpKsAn5JXYvFlNB4Up+s8
awGG7qzbsjXW60Z/HbwCuTKB/OpeySY5FfNs2v5kifZDECfGswNsAtvyaUyZbt05Ltl78zfEdfUL
iOuhcVvhfJMaSlJu3cfT8wTZ/HsAtrHx9HF8TKjO525kxMlfqqQgcDmhlPo5Sw3sdpsSDdXDFATq
lzRIlD0278bDyQrSOkFVEajTOi8YBRr2UTHZfud8y7J8vkf6Nr8UFYgyu0epuZFT043qJj1qIcyH
20u50aNdtJkM4DogaiEUr15N7L8Dq4JP4if0g10rqe+VoD1JSfMBz2da30rhSyJ7XzjKa2RKP3Wo
Mmrc7knxbu4ii9YR+dGv5/v6ICjIIYcpYDR/Dp0nZYiW+v3Me1nE4dEJ6s61gn9uT3zr9gFtTzq0
RIHAma5HHESG1hN5sV8pAxpEuW3hN84VdHuUX8iZ9U7lhsODAXoxTOb1CY9llFwEz1sXTl8h7do+
HqsQUwCIe2qax5jB0wyvaKhcxrRoziCOxcFRIuOjHYyQV2NLP5lKWJ9mzFP9JC6GM63s6GFCsfEe
MULNx/wzOY9mlD2h6v7nDctFVH3BBC0gE7yFrlepnTWpaCvN9uteTe9p8am+rA64voZqc3LmRHoM
JWncuVI2Pw0xMoxnGGYgXK4HpR4+o8wy2z6VmYQKZo3vdlkbOxHC1rGjUAlbinYlWZ56PQrm1lWj
BYPtZ4pd+rCWTMqig+PjSpt8NIy4fcCGzbnPi95+32RYrd/eGVvVEIogi8AMygQLefh6/KDpayeT
GD/Fe/RoEI4RS6bxpQQZceiCyHlvZfFAFDDMrmylVM9Noe78iM2VXmBfIPl4HdfQOqmKgV71VD/s
SFdczN71c4fkhnd7qrdHceTVUTPAK45Uzm1f0pr2QbQFigGO1P2buYCXUwCYAdvHJfPqLaVqM1Fg
admqisBqQCiWF9qIuPyLuYBlQe+IkBYo2/UomZHiMyx69maMMbkWmu+xAd4DgG9tTUB48AXhOS0a
6NeDYAjbIRnMbThGhfqM93j8NDsEYtJkJ2cts9AMGVuEH+pSPTqgzXbmuJWn0uviF+DPBLd0zfIP
LC0tddSWORqRhc5U0szwvFOBuUFt218700m+6FqKqTimSjLeu7IhpbRzw1q/I+NMHRfrnirEZacI
foqempvrSGVvewCNLHodhYHyqDIxj7AuFdT2Ggemr5ngCnpIa6t6nvGJCw+a4E9XSuulk2I5+SvX
Z/iqOVn79fZH3UpTiLXpGxODgexfvYGgMqKqrzNimBJ6OBB3g+iBVwGK5nBOyKmPnSaMwyhb0/vb
I2+9ewtJmI4idxAMi+svnapqbdJQ5xWaw+hdgx2EV5vpF6Vp3tvCfo0s/Edvj2jyL64fpN9HXG1g
PbMBuMi8Q2gpe7RRvmeWOp9hfh3mYZZ2zuRW8I33BhiwxXuTVGy1k+tGxCIVvLLZIBVfcBcfa7dC
1/tYt2hVREQeD3OL+mwxSZ8is3PuBtQpvVGz04OwxQ/Q9X9sEAi5nGd9YfeBlABPfL3ijSPZQqIJ
4oeovp2LQu/v/g9Zx8Z3vRplNe+5j5owXC7WCVGCE2riuo8qoElXsW3fpeEUP0vyv8in0GCzQTBR
1CLt1q5nxt4dJGe5ZrVyHkgE5ulgLsWN2/vnrYAXC4iODjYry8PJIl4PY+JLqJRAFSkuqf2LIZyI
eCWvvTFSomMbKvanJukmf2qDxmv1SbsrtUL/Rv+xf1aMILuLUkk6zALYxe0ftnFpkggsqFCyZ5mi
4vXvQi1W7/oShZpoNhuXS7JdPCfJlIRsHPI0p3mGn6/fG9pnW276j7dHfysi4yDptKwJEgkw8teW
FTmJyEwzI/BJGfvm4CTh8BgFRl8dYvgbSPThb+ildhu+KvWinbKQ+iM3liTrfu5qA6dHMMOuXZCg
eBJd4yNmTFnkJ2WcLWeB0+Wmdqbv/OyNmw8yLbnxQgoFGLm6f6xRxSR9WCpOjjo8TkLkd7VUi09O
FiEv0qOXYlH48uU2MHe4NxtBAe0IesVQ1YGMrHurqaxQOBOIIlA7Ej+UZBSHpJ/tHfb9xii/IJCc
dGtRvjWuN4WTZElvzrblKxNera5jV1rrGnqV79yqb887dFOAlgtPj1tuXU6WM6vRyra3/KB1Mk+W
0ug1SprkYOijdRpJe9zcCdLX23tuY9Cl2QK6CCjMAoq5nhzbsapSBesSPVDb2p1tZ3pXOsrnwFSb
h7Kai++NNZo7wcHGlU7ZEBLmUrBAV2zd5sHTKKb+FFk+4tnhHQXX9nUyqC3YoaKhrUq9tFaq4Klx
wJyMo+k8IR9S+aVJE7O16V7rVvXnCQNlMo4+tcwF6rrGBEXCDkK71Uw/c4LsrKW1OOFwWx9vL/fb
l5NR4LmixweuC5rd9XJXmR7FeJeZPo532bkhnvBQEvFQ1BtJUso9Edm94VZbt9WctmNXmT4sIPPQ
ylVzdHoQvLIlAk+N+z+P0jn+JHt01BZH7F/f/bdaVJxJjTRLk+mPWtWcxo4ebFZJw872eXvhMMoS
oHNHY/a47jI1ralh6dCavhmoqacF7fjSa6EGBE9iPCyRHywQB4c5HvfIhct6XQc+FBrBYvPqUxSm
4X39+bKwcvJsqkzs21PpMGUtcnh6Vl/i1Or3WhFvh2J6wDlYUIhD68pmlSGPQwBp+HE5qBcYecFF
HtM62bl0Nma0CABhk0H3nphuFcpQM8hDSFeGn0VSeJ/GiXrugRH5ZW2VO7f1xlCwamnULEhGWFir
x1UXEWITRQSvO5ZKpPPm+oDziONV5bxXCtocahG2W7zKgGetvtN/c3ZeTXIjZ7r+K4q5XmjhzcZq
L1BVqGrDbnqKvEFwOBwkvLe//jxJSWe7UHUKpxWhi6Ga7AQSaT7zGtGKuG1GzwwKKy4DZUQCNxr1
8ajBI9xYjFcOUDzBbBXXCwkIWMOxaaQ1nVhMM8AFG55tGiL+KCLrSV3i9IvWaOqRkt2y8dWudCaY
RnaBCaMaEtSaMq9qJE24Uxvo2JIE1yPSdlPl7sPMMe+HLG3QwRzM92Ok/0g8I/6QGsAI8YKJg2nx
vKNILe1+QUtkb2dmF0RumgVV26h+h5jRoxOOn2+felfm6FeRjHgZ9ziEzs63DRlJSBK40GvITZfD
jrMh2Jkg0U5NHorT7cGunHnknbSfmRuJk5Zr48UZRI/Oc5F/MgNc0Y0HQg/rqMzKgM4hBiizko+v
Rv0TZgHvIdtFmhOE5fl4Y1aNbGEQueECbLPRYDnnbh5vvNWVFf2LR4Shs5SlWG8eJxmSuspiRrFn
873tZfMhypYOuX+O89sTKB94dciRyEJQp3kEBHwNU8WRPCuMxKEqODfac+i1EaIE8VaofQXsj3gW
pzgi3DSzaWmfz1udO5OFZKseYFas3CueG75v06iiK4WOSerHplIe3Lqa7nAfm37mZTMHxWROdw36
EM+0aKwHz6YdasV1uSC6k2XoU2gp3iux8HtHLO0OUKT91srEHLx2gmgOU86UNV82n7M6yDqjLju7
cvUgtSiyZ1X4w3Wb6N8ZREq5IAZqyIjwfHq0esl7RJT1AD/vAYhc2X6zo7r4ePtVLjcLNsmkeWhL
USSi734+iplHaYIYAaVlFPZ8+jBit3QdaQIwClSi403+3+XdfT6gfj6gMkLyTibbQexC6e7nrCmp
XYr851im8b14FHD9tH7YkZ45SL30ZGLxJAJkocavOU5XsMEd733blvXBialxkkMWx7ZCYO/2vFxu
Nx6TtposH9NQWTf8jHipAe05TjDHab2rewLBalR7HyyAsfGhr9ANGAvtAIq4nFdcJedTgm+RB4YL
++04QgoR6lmz18pS2yl1MgVhUVEpR777Tq3Kdo9S07wfUlPZ2UVdbJwxlxufB8HcQFZySejW1D7T
I0OD8eEEOJINpzFEW96Yva3i0ZWiNcPAJKAdAGHmAqMUFUvWhrSv6TpE0P0hK52iUPR+7dZkV1aF
+suMZGOGC9lDBRoahUhN2/i+115VumrKfiM4ujUuq0wEaQ89/0BEjonnqih3htqbrz5JCfQlyBj4
AqnFusWoVq5WSkOmIO5GZx/O43xKCqc43F6r17YUTWlCODkSDKrz9aP2zQSLRpeUNgcQoKtNJ21x
fo7CIenWNRhPY5rf68QAG6HPtU0iZc5liVdq98gHe3HTIinbhVltMolL5Tx0rRUe2jDDKlwrtoa6
dk5xOhF6AzFFnMQ4HwpPBUOpZr7X2E/FfkjoaGlanOCq3HGpW+brE5lfKRotIhC0koBzPp6G0nWr
TKMT2Ppc3ul9nPnZINyN0OHqW3G+y10vD+DVWw3aLIH7E5WFwnF3dE0q0vC4OMX5+MmY6uzt7YXy
iyJ2frPzVrIRR6mG8HG9wWPqfgJ8IDsPUNOhLOppF3q9DgZ5DgM9MqK7xRhoIVGJALwaT/c63pCQ
PqrslE/o8RIodntN7cw7NTFQjciHbN8p8R8wEfU3dPI0IL9WedI6rbrv0uHrkkGv8DSwCUOY989F
4RgHSA+RjxZItNeQYt93GjiUKAkLkP6LON5+4WvzSxWN4ExSfdR1X9qoe6OaFyoqSpPpQZalYUDZ
gfHgBNB+NLQtTKn8YOsJ5liT3pr0AZD6P182KQ1ANRSuHcxdWaCz33s7h3ncCzw1dlFkVH4LPeaE
5q59Gom/ApgnGAOMjXiOzdE91f1g+Eq0zIG1YKiT9ea4m1WYJEObaz5a+sObHtOfx4j7kb6J2957
oTudXHsY9/0iwZ5jNN85i9fsgICppe+hJnyqmhB/ZJw9jBbVWrt0fUZx7XLCdiuxjvpsJA/lhLbA
f1Ra00Vx0zhBmkOgrJSlvc8S7r2FJuOX2x/n2rH1cq5Wi7/SasEao0HUenrtN11ufLY6S3uuw8TY
1SjSH5GXs3YeoKnd7ZGvHP7guRCS80h5KSLIZfPi3Jqi0jNbJ+ZYHqz6sZ/QVteytj3dHuXK6Qg6
jisdPVN5Rq5CK1CyU2rDbg6GrMP2MbOqU2yUj5M1tRvHyGV6hR3Xi5FWqy7PDaTOs4hjJIqsnaEX
I5YYgLSVBciRo2CZ26hK8+9MItwJYmAZpK6dTRT4HF3dJtw6VjEdC69S6BkkW3jma5NINZ72mGwA
WetCoahFVJkVhcK06VGoUZUCvbRRv+8Uawszd3UoTgsJoAHLuzY6FkoTR5aWOQSbab2vPf0DbN/k
1JagFG6vjCvtD1KeF0PJBfpiAZZ51oPZte1AsS3njeeIKmjDMn004WAFkxdW35Qy+zNxp863h1rc
xy6xXl80jl9navPQF/aPDMD/Rkz0/3gs+h/oxF2h7nRD4cVdnrMvjEJVj46GaeZ+dktdP8Slavsu
3C9kKeJxfq7yxWz80KrbB3c0q3Zf44BxsucS6Bk6R/Xf006dtoqnV1JGqu+yyQk8GC+ptWgQAld8
/IFPZAob6QkRVOX0sHjON81bnoUCqkrVSGBMmG8ieWv002nQxZtRIp77NH47V8qdrRWfS6vbzYb6
1DrKblwQoL39eS+PF6I9CndcPLBhEAc7/7ot7cdOL60lQFA/vEPlrd+p6ABuLKLLu02OQoYufYZJ
EmUr68UackPV6hEjWwKrFTXZQPYmTMMnbWjtnaNC9XztO3EbUbIGhASv5aKCU/VhbEFU0oNeN+oA
MmEGibVVPt0e5VfYvbo/ZfoBw52IiMrD6qUoEjlLm1EedxUlBBnQj/ODZ0XDoYs7lL/wowpyva1O
Ec4nfrWU4wl7u3pPXJwd5skYDwqWAYc0n5OTkmXmk9cny6M92mDfuV4Pib1oX/4DOoYGCt7Crr3C
9FotnPEArsX0YUxtIRuvQONYslT70QeTCOK1DN+81HPkpKYdSI29H3PVlj76OsM+UU203cOp2ynG
oB8VPV/eCq8AdOnFFD/y3DrR2N/k3V+uTR6HIpVktsP0Wvtw4L87zUni2YGQ2Ja2yVEx0iPzaIVm
7ifZguCvq8S7XOoTqpn9sxmKAeJ5lvpE9oM/NmofNNBYN5aX/K4X351iClBy8k4uzPPF7CmgejKC
haAV4SMhUfHBTqP6QzcgZlyp6k87dqpTDuU3MBYUKm+vumtzQpZGew+dLpg6q4taH4c0sZPQDkgV
570WTwtmRfGWP/TlfoWvhhIo9SKiUVQZz1+x18KxpfhNo63EndcK+/GxmLNPJjyNQ9J5r0cyMRwu
ceAxHfKzNURBUjX6uHHsoBehcwgnI97XOkrat6fuSiOPYfCsMKlFk3muRb/yVhiaMtJgKtK095FR
ynaU3L8seu3tZ/772zgjudE01r0RlehOu29cxdqLfvp8+0EuZxeLeWQmkUKCoYaw6/nsNnqr2VE2
6sE0Z19JVvWdpUCAjrzMBZJWdBvr9TJWYDg4Y3xPyv4orJ0PV1sDzsh2oQfmoii9TwGp94csFw+6
XZqvbgSdj7VentypqD6mFAJDdXq07eEPR0dO89+YP5cqAlExweRaXCQrw9RqbJCZ8wxH1e099WDM
VXlwmo6c1Jm3KiPXJtCCfC0nEeC+KUPaF7cXlryzBAxrweRUnV+iV/dMGFkcWkubDrdf7dpQFPBU
CiTUtOk+nA9VqDmKEmh7AU8o1EMfAyFTOxfrNSdMN4a6tgpt+VocIlAl1+1PdH0hkOMKQappms9G
WVX3yPxWhwgY4ENYFfXGMpSr+vzY5C6mKAJDRZIz1xg/jus5FXHJqy0qJcGRst4hxvqVjK/LD6Fa
53sFVuJ+yrytHXB5aDK0To8AJi7xx9qHEsB5rLdRpgUY3TfHEgcTv8DgZmNCr4/CfoZViPreuuyz
dMpca26s4earmbuup8KE9sGWv9m1FUIPlFQQ2SHIbasVUvVNhXwpn026AsDymhesOytMZMy62Xih
aysEUA43L4kTiJXVZkZKW4NZVmuBmrSZn0STvW9Er+8jMn+/g0S8kRpeiT+AB2vYqiHjZSE5Jd/9
xUaTKL1lVJC5zrQufqu4CAaZamT5KZ4Mh5wFJHwDPfG97YX6Sa3V5c7U63rXFE67C8eq2Fixl+/P
45D7ICMjRd3WrZOwJU2lqa0GVJLsw1y6PSi+FFM3aKMH6FbfX7v3z4dbXQuFWmoDRxC+h60LBUqt
42DkvgxgGX+8PdLlSiXeZ+NLxRjisvWB1qKkkOcFI0m9j6NXh+Mh04p6w3rmcqXSSuTmod5KBgkz
7fxrum2BxG7pLYjNtcUdIXkUFMA/7yi9bbWYfyHkzw8XkGjID6EfCyyIFtT5WF5R5xHZphr0fRsa
u1Gdwm9LoVvGvh5R/vEHpQ3T/ZiFC1EZruoPCUDTKoiaUvT3/JUxOpStLpSjEqbVgDCh0rybJ9f4
OpiJUe+W0ln2As++p1qMfYGBygIWuLO7BpXaInbb97rS/7CSofqEV1ii+WHVL1+SJWxGv2t6KJFi
UHQ6FMmYZc/CHckDci2pNfR/FaYlbYC+Tk75Sc1GDb6bMZrfrLbnDJ5kv2X/2s9vk88DRaFuIJnr
qyMEVyd6pvagBlObd8dmilVyVCG+3h7limwWZ66sZ9KxoCiyVj8QBKdQ0dCQDyeFvm88iqeiWBoE
9FBFSB6talYSeA6FleyxMquhmLpD99ZLeoOaa2jMj7FijQ9pH3bP3ZKGMAPBWW0lpvIMO184rBtK
XrKxgt3TGnyxQHrKmkrrqChPaMvbldjR/3DRHB7dZdpPpaksvqXornqshwy7zjD0gPS2mW2N1EFG
s9t74EIfKImE3622iXNpjtVld5UdGvnJ8TpihKSrDbANcXuwWgeZUKOu4u80igfvGMUWAwhEZBe/
NXCOhJLlQswswV4VPslMoflAEKp6Z7ZleDI6qoAwn3X9CZrP8hg7rfNeNSccyNS6K9p96OAY5qNW
JoodapP9QdMRK9lpoeVNflKqA+yuQW8f56TKdgl8VZjCeVp8b60Cc9dWVbSvMQHKm7jEceU05zPV
GxTm9YOL9nsJZASk+i5M0CP2W9GY0z5zrX54NLy8JeMyBHopgnYklWDK8rcX1GUAARKHAAzUAogm
cw1tHNU01qcinQNjsosHyWndG6PIn5pOAdCSewIyeFs82+m0JTx7eV4yMvgMKogkDhdMC9xSaQN7
tOYbSx1OOrDUveEWw8ZavDIKWaOBuwo3n4NqxfkZRpBpKmNCkaTrkxEp2QXrA3OyXw0QxbRC7n3J
viTwW53KmlU7CPN1SxCVXfxggxHbxXbu/hvv8nKUVeiQ1lDFjaZZIBfV/T6v5zLwDPhct1fE5Q3D
uwD6IFZgwlCQOJ+x0U1HBeUrZiwtar9sYsM302LZRZxwG8njL8vB1UEBkA6sIGemQd62qlvXWWMM
9ayD6zB7igtiyrMvDVlVc58p+sKJoGT1YzupUfGgpA2saWGM+MxE6lwqfmIorn3oFrP7XlViePRc
U4RHM5zrTx51b7FrKgXuWwUpEC2v2lN8r1l6TPvKQn/qQjiz+6HWkq0q8pUdxWqTlQRpvADe7Xz+
0hSDqJnqaDC7qXs/j11EG6eVxFpVL3aF2yoHJZ+pyAvhvPoOkqg6BgZjRRCzJmJlxZjgiJPw6SJT
3WcJ9HhKyOq/M4pEDEqwm0uqeP6CEbheJ57dOSARos5q5eNeMcKt9OIyTpTEAPK1fyFTzkdp1CaH
xGhCAZgN8Xmxhu4ITjE7lggA7XIP4bnby/4Kx5IKH40aWcUAL7gOTMfFzpqeXmyQg3x+yDp9KHda
vHyJjBDhbTa3P1VEw96sWZ9hS3lvcZGvjg5YSd9wh+J9UyztnVpGA1ZgeDcog4r8W1yCaRr1+mQ2
NRF4lfxhdqr4BH2o2DiCLudLnj6cplRAgC2sO8l2Wzm9WptT0JjaGIxNkT6KObY/hNakY+zb2xuB
9RXQiuxswTlEmBLlB3N1ThDcDCHKLhOaTx4I7iSO7mPRhveTrn6yJyMJECmBQILm4YmcI99ppdm/
iSvj0+3vdu05aNjIoFt26qlqni+Ueg4TW526EcBqUf0d2FYGOYju39uyipo/FYWiDCCBMS8ORj3O
7wrNaRz84JzvhTnmW1IVl4cnuZ3UeiMMlFzIVcg8ZbHF0vil5k1P0Wic/tFCaG6fz5n+6tsAuBAl
DW5tiSi3VneOkwhMozKGGoYx+jbMSr9vge9s5BvXppfqNfUgYgPJLV9NLz5Ynj3Y2RhQ4P6IqE64
ywa6tfOCYMyUPS6ddT85o7lT9OHO6pLfKTdsAeGupLCkiiRVpFXE1oCizz+xPlvOkM2CZZ2ioWSx
kvBY1KPnzDRqn9peSRPAM4Kp6PNdN87tfZjg5VDGUbfL48HcOCnkwj6/tHgaKlZ0d+i+kFafP01a
UfoYFGsI8tg23ldttezHvow22IRXVhIa76ipyZ4n1frVNaLVLvSIllGUWq8R4o/aD91i94mvKka7
8Ua/agAvX0lSFmWxTUqSkrquaznjCCWceLoOtFHVceJLOkTNVF3ESBnHgpA5apbSr/TB6CBnFflp
sMv+IdPqb3qe9+YBAnRCQleXqQl6L1pyv4+M8XNTDJpyj6Vg0iCXkBXQOwiTn9pODJ8dZH7+yIYS
j6cCV9xkUFk32H/ZWxnT+j6W70YhjjNK9jxA6J5/LrUqFBPxMJxsQJwdSD3drxP6zD/6wsCLrxPu
uyy0sm+ukkZ3Zjk6b8xKqXy0nOkgxWhdV+bQPDS5o89+kqoeL6U5JzC4wKQFxPLbp9l6bcmHpRZK
mQbMkUQNnD9sU1WKHU59HYxm4ezEsjiELuOyEeKt7wpGYUGhZELlGg2pdec+dBqpEpDUAcgxqKI9
iU4mqtIP4/lbAZrk9jtdkNrkcBR5YZcBxJdQuPOXyiI3x+AaaNPYpt4h7+d535uDvVekv7O7WC2g
ytp4Z07CPKkqrqZeniin1qp/T5qR61SP2oPd9q2vp3rnp0tT3409TRNgqlvp0EUHnGfV+Z+E9iLn
DQxg9ayAlcVAUBqUwhZPzlzHj0YmvHd6Zzd3mlLSI+qMsMGPoinfw8qc3ydOKWv/M0iVxEwqfbe0
pfFu8cwtcfQra4M+Dg0H1C3w5FlroxczruhWldfBhFk7ZD5DBGkZbbk7XNkuREGMAr2AMtO6juHU
KsYwYYUd9dxkT4i0t29wmxp2fVxYb6qwsN+gRpseBPK6G6noBSyUucdQADMlYOdgwtcErDDX0eDD
8STIrPxzbpeeHxkqcixNqvYfJozCnsIWGqzZhl+r1EajOZ3GjetufeoiJ0npXnWpp8MsotBy/vmx
crb00TGGYFgwI48bu72vGypYCGpsiYxfHUr2q6RwkcRfnw+FEqoSdy5qa0vq/mzT2biby/iLnVdb
dIiLeZUvZZMTkGORGCBFej4SiuFlXjn5ENQhdqSqwJzHSVPjgz030aFOEWyZEM/bh2PWfEzVYjmY
xqspBTwDubEM0DwiemN9w9gRs60NXh8sLtgLI847rotu6/i8MqcyA3dNirAqdsmrOU2sxYM+GfYQ
XosUOGUb7kiU+oecGsDGnXltKKhZFvNKWZ1G6/mkihZQnlPaPQiUTN1rZpTdl+Vc30/jliTeekfK
qQMZyr6gZg5XerUmF8uYRhHRdheOWuwihW5L71rpqcE82zcWo32Ph28XgBXa8sq8sA+TQyMrRcGZ
y4Lu2eolsW0zmrFq+iCK5x7rMEPzraqHWu9Fja+JpaBeK4r6QytkDq4uR7sHf9ZrTfUwC686hTo5
LtvNCgwjT3E5NJePdVgkG7nPtW8hfdgl3kYibuTPX7Y46GSEAlhpoI4AE2yE6o9NVA0HIMPWxmdf
H8IAJ7gC+A6UrqTo2Cr5JaKfeyzm68DrKnU3m4RF/RhuXZm/tFRfBmQMY1Eeo3wqUW/Qc8/fiLon
MImorALD7NH+BrI6fzNUVoEfzY57P2GzAzcG19SnbGpbDLSFwD2pmPVG86luJzEqm8YYHqrC1veZ
MI0GLKDT7RsoRIEzZ1kvBdTD6lgNkNp98nfzq9a3dGKrJcaxOkrbciaRHTFjQA+xup/1Dqs/NY45
NlTMo/3ZG1sgWEkTt7vMLtw/+EXqT8vsu0+VaUTRPhnaoaDbCjXOX7q4PCbZUKDxHmbV9zCxhOsX
ZmEBd7GHQQReaKHp4RZa/84aNBx3IyOVsj0I86siXz7maQjYi0zHb2LT3NOxKoeDmagKhAEldimx
2FX7dlzaOd4IydbBEp8CLVUZD0jS5+WV4CXmaCZWFWTlMO1VI62Oo+dj0VRpsbMxljyfVp+doIzK
Pnk8GCt79dmRD5lBbedVAPq12eeeHu5R+E1B3dC9rhwl3CMHunXj/5IGOx8V9pqNLassHhENrhKa
voL9Ceo75g1bBeRobGbpPrcb6Uk+LN6zVWdeT79wTIABh/wY8cNG/WE5ApvpZYayEttz+A19nmU8
zHY8P9V9WlpHs+xaEZg64rdhE9opPatsqQ4Tcvrzne018fsZDu/gKwKC9yGuu1D3C2wfDqEnkFEz
SN2nnZIYExZD5IX6ng4u9Hsn7yII05Hd9YEzRnGKhoSmIkxv1DjL4hs2LYfRjY35rkmn+Ydq5gNt
J7u8M6Xj5aziksUwZv9RYaNjMr8MXsldYUFAuR34XpQ3LY9gDZ4y2nxcu0SV57u4qDs1V6o2pRTC
50yUhJZq3vfL23ip0hy+SZn6utoYBfsoFd2p6yqjo5jWKd+WDMWqO3UZyp9Gv8RA36ii+n2eI+Fk
xirZVlLj9u63w5LRLFna7pBUlZ0fokRd6hOKdPg5jMVc5m9vv9RFMs6BxBKR3jAGiECm/fylhOiN
Lu2bOOgwyIatNJj9sjcNpX4bzp7iYB4Ze9UuVQQ3RgaNrtkPU+Vlu2qCTXYoXVOjdB2W/wge//PH
9F/Rz/LtP5Zr+z//zZ9/lNUMEld0qz/+z/Pws+n65udf3nyv2r8EffHHd86V4r/lL/m//+j8V/zP
m/hHU7bln936b539I0b655Psv3ffz/5wKEAezu/6n838/if5afdrAJ5Z/s3/3x/+5eev3/Jxrn7+
7bcfZY8yE78t4uF/++eP7v7422/ylvjPl7/+nz97+p7zz3b975Tw/vGL/vW3f35vu7/9pjjmX6Xd
sDzBwKEDFeGbjT9//cg1/wqsQhqduyhPABNg8xco24q//aYbfyVHJBOgtsb/T2ntt7/AmJU/0ry/
cvfR5CSQk5IJxm//eqyzL/W/X+4vlF7e4lXTtX/7bX2lcmvDO0Q+BPwFw1irXVLWXZdiUzccWzxv
g8bQon0s9GXj4l7HCHIUaZwk1R4R5llj/CqldKrRzoajUsF9mChVwFISyT5WjC1hya2hVjsEdOVI
lygfjjzRD6tDsSV0Q3OH5oW6ka7Ik/nlyc1LIdkhRVcoAJIzrUZy3TEzM13vj2WpQKeBCv6YD2OL
QVsnquPgeRV+zmpLm0hrv45eY2wUga98OoomKACjnynlQ1afjjZoKNXneuI+3aYyhe+tExrl6z8d
2qASukUKwxpe3U9tJVotlHIcWqUoD0tSx/dRriswRl6PcmZCqb2wDql2SoH988NNG3MXXWaMMNtp
cI+OIZGTwtuqEl+ZNmrmLEao+570Gz8fpTD6KnKdsDvqauhRxeycD6RNW0iba6NIXWaWvaQarCWW
eofgLavM7li5nfkwl1OIFnq7xctbZycsQb4LnFHOB8Ava78mnKNdycfojpFeNHe1ZhJCUkO4o13v
3OPx5+ygYnt7LEy3BOauvZ+LDRXOHZTALxUQEoVIoOi6Y99z1UBHqQ4jgcjhxSH6z9Pq5el0uZmp
N5NXUBDgYSn5nn8rZ1GRqcr16liEWrlDeQwPoCm2d9Czm1emMcReHLXI//DN2NFrIYkQ8LHaVlN1
rLXcuV/03rnLS7t5qh2ruHv9Wzmk4dwHJuyaddu/KwZhLnlM/4q8E/fpJt+V2LIGyqK/2nmRt3o5
1Cp9NWrs+Lo8Y6iuNU6lmVoPU5RvvdDlYjgfZXUSDYPSVxg4lcecDQ7pzdRAW0TpRinz2mJA348Q
nfIshfLVSRTnyZzXUcS7LNF8soQ+kn1Y8T5R83h/+wtdfaH/HWp9Eg2h6EKcRstjSMJ3B9OW5DrW
f94eZON91pei3QOagQxRHqsEtAKYLuzJR0WjkTR0/u2h1mmUXNxAb+F8EzySTslz5EWOjs5NOIeq
SxrYWs0x6qA3xCqq7bGb/+A0zDa+1NXpw4iacwGAsbkWzxGRsiRgfMtj5sRKoEjkTqo46as/kmy/
0aIhgEK1a62dVQ+KU0CXKo5E75/7aUgPlWeOwe2Zu/hIFDQI3ig6UHug4Lq6Lcou0TGXVLNj5+JQ
Z8P+/MNA2R/uSoO10u2xLqbt11i/OiVSAmANt+W2CksixYy6gD19D6Nw8On9xuXGMBeFJW5zNExA
LBN4UktZgyVLmlG5KLrsqLqpeFJsL4YL0SJEnmKYtjRF/6zZYnqDwW79KE1anlMyvy99XyzJTlNc
8h5DLG+cXhEEHFPywA3QfigArG+gZy9WrXxOJl2CnFEtWlMCQ3jfVtzF2bGPeu9b04XWk2aX9VGJ
TGevogq3UQO/Mv/kjPT9JFlZwmTPd4mJIlfRRk521DXl86yiHpqRyr121QJyBuWPZhGMCUQeVlFj
uoAhTdU6O6Zh1gROXg8HJAb7jam75OpJLDXYUQQQJN9iTbLN4F6rSq+kR4zOxPcqE8a8txWjIMk3
XRLaNqmGXQWhaFcs+fR3wxDesUbR5yMnue4Lva0+uFqkP45z7TzmBhPh18owpn4+tMuBckYZjFWp
lcjYDtW71+4Dms10XmVHVLrdyj354rTSQYCjgWdSssyw7817WswNurkbO/sidkL0RjZ0gMCBFyAz
Ox9FiTy1d6mVHMOmCr/OFfT5cpyjYB7s+KEZmuYxHOefDkTwD7df7xJGKkfGt4KdTmsAeNz5yEbl
FICnuuToCJFMKOwlxgdrma3vZdXM8Q5bewfdeNuY3s2Jmpb7upprxHuR51keKxfBEj/sWu9bSuPu
WyTsedqlFlqsW6L2l9uP3IL4DqgrlZQLmVWwRdo4UeE5As4xQBon3yxRYErb5fNuXoytgs2170HZ
VZW6IGQba0hL5sELb9QlOYKPNXYIDKOoLVOPnd3F4dFOK/Mb5sv2sZrt4tPtL3K58elMezIUI1YH
U7CqKwvcM+cW9/fjFNrloROdvcNNLj3eHuWieKNidQBiB5IPQBmp2Hn+3dF5s8e4yZJjnTRN4Wcq
eor2kE8I6kzmvRM3xv08a+LTIkS4K7GLuBvrITT3Q9FNdyi5eK+9puXzyJzOkmcF/anz54kRftPK
yo6Pba6mLH6UApu431pGVyaXvjPCpNQquK7XWIpmmaelR2rg2AtlOkQUWA9aApTi9uRujbL6hFoc
zpRSGWWcnfyQcp/7epFuiiFfhgO/gAHUSujMcICvjqawNGu3n01xnIf82S1U44OIowZ/EUGd1kdp
u293VT2b0GMVO/6YlSqdm1IvReAClLqL0cwq+E9P/0NnU/1ZTU68ZQF5bSYAFFNX4gClj7s6Xboy
VjQ8D8Uxgb57yhd3eWtmRnK4Pd/XJsJGSFDqvMmUfTVKWi9alKCuf4zTfLy3vBqNca8XByL3YePT
ym1xVmdhmVIc12guguhkJZ0vUzFmLQDlThyprvw5Jc5zG5v4/HTOp6oKg8TVf7/9apeoK6oDlFSk
1TfqfujdrAZ0tWFppkIcla5Ojzn2TZEfh1G3r0nhnzVtGY9KY3cPU4LEx2JFBW1IQ7zlU1pfbj/K
5SxLNhuwIFDUdAHXrFXE7FQUoGJBRJgtH2030fZCyhIYAJw3DoPL0/58qNXhVC5GJ5KBoXTC6gCp
9vRkoXZ1nGIverR7dExuv9rWePI6eHHJa2Y7qHXIeOpcpIFdVsYfcZpOCHDZiKSAz9m47mXwdr6K
+KoytsPVGnm9tbR2QqzTeWopjoYItVOdqmbmxw6VbizVBu2NQqdnNzqoJYdh537NklD78/YLX1tW
TDEAXe4adATXvgPCSJW61VjHUa3X7xpga58dKtO7PgyNh5GvfKidPDtms5nee1EdHnpXeKlfDa8t
P3Acg/dGufVXfWrNtxNT6XhR1ojjNGrU8dh2u37oGz+y6aXffudr65f6F6AOWSil4Hb+kcNpaLSo
jMQRCnK6W1Bz89N5dneZXm1JlVxbT4Ci4YlguKpTQDwfqisTxOEyJzrWqhD3hpjGQ95AWEzmWPFn
kb3aKp1J5D7TwHZwNAH9Ph8vHRoQVLERHdNFlA9FM2h/qk6xBSy+PPsYhZiBKrPOq60BoPWUVF2L
r9FRLcPhSwUwX4L7tEB3BrGbyMv2WMdslXwvbxBJSSHpZRqBOq3hIhG1RkLNIjrSQao+LGU/vhOa
MW4cAFfCIXROQHsDuJMKDb/2y4sTQFHcacqUJDoumZm/S5d0/hFxLNzPiRE+6WPt3ON9KA5moVfU
x5JiNxTO9BZQbu47ZbFFuLvk0vNB6f6C+pRlaCpz5x9U1AsHSJIz1YZXPqdEcJ8LsSjcoG2NFnxq
vFfdwmp8azbqn2WiGQc1n80TdlLJm0qPojujSMXW3XftU9iA97hhYetQbz1/qFzVRiVW6uhIP9j4
CT5v2OX2AGTw9j69QClJaCBHko23Ipkv1835OPNozK3diejYsx5+L/UKM98GIImXL9ZD1dO/nb1G
3HkRBIoqr6p3yzRPW5Hi9adwgd1KEDfRyyogZS14fegoSBnNyfL3YmzMHViift+JrEUFsnMpAXvp
voOQ+IStUuHnsVf+/fZUXJlxSg6/IKvU04EYn8/E4HBk0e5VghzHnndQd62D66XNxuK/clrRwJNw
KY4Oadp1PorcdsIuRgVrw+6z0k3tm1jkQVFbE+eXt5FwXhuM7QXUjQzEBbd+PpgB7n9Jh04JpiQF
pkOydyCesNBmLdwHTv0tUftrUyhBG2h8mYDjjVUsDgIGBl3W83KGBzxbS8edEjvphp711VHonELE
leSvtVdoX8BjtvtGCZy+zPwKCZEgCaetcs2VAxhEJukvIA32x1pqgiaHWJqaUYbGSt5Gs5sfvFbu
fRxB0cyrxwc63PHGq8mvv4pVzgZd7YMI5d8egqgSJBCs3nTV2D3U3ewdh7Y0f3eAFp1a1x2OYRVu
KdRcmVTplUykDX0CiuuqBJYWCvWcOFICLxLmUR049ZehWo6399iVsIDFKMlnyOGw3eXPX5z8scSP
WshmBv+Hs/fakdtow3VvaBFgDqdkNzlBGo1kSf7lE0LBYs6hSF79emr2Bpaa3RhifGDDliDVVLHC
F96gVXYZLD3u61bj6T6On0cS/DcmxDtGBRdKFsTgfTY0x71WirT3Qhgz7hdXdNtjj17iQUh1LQgO
wpqFI1aXuRD/eTkjfWzUfkNDJ7R7gO3gXdLqrMU5qgzZov40NFFjVq5mv+zcLbdggafyE0aOhu2v
WkSOXcwn/BCT52EylMRHPhQkGYgjJQBh0r5Pa8s9YewhDqRNXsyKd/sM+Sq0mqVBPZncLoZRSWpi
J85wkC3K9sksxRBHm2b0bua7FXCXu1yZUiSKHHX9lJWbOfuemmY/C6UpPuFxHj+nq6Nn/ojTG3Yt
fPLWt9HXqYNVJFNygH25sWlk6CyrUZT76WVcLnFXeJOtaBMWZHOtnb3Wy1BuVMqz04PRevP+/HOo
fdtRFeCb+lF6qg3Z8oFnYrjX9UW875YtPvgGB7PaNzHWWcSx0+ATlmIs8xnavHrn0Dt516WT+C+z
wt8GkDV4BfQxLxdwaook9+gOh5Pa99PJaPN0CgqMuz7FbmWfX1/CG+dOstD5UlzPUs7ucjD8Jq0Z
E1qUra1xC5TU3c6egBH+X0aBJ4uWBxzgvQRuyfBr3rMnqNxPvlcPit+m9ZFAya24hMn8v2F2W69w
rU1dyg5bprnrvmJTR9s7Vsx3Wqv+zsdE+27E1kRNILMCdcIMzLdtcGf/YarEgFA+5b28j0uEU2qx
qeKNp/SV4qsw4X0Uja3gP4yCFi74WpShMVa8/Gzb5hVaVrTsfA1LPP4vZVWr5CD6ubk5iA2kbe4L
Bf1yFHfNMYKoaszaVO93unQJCrx4O78+lZsni0RbdkBI1PbA+4kiDvkm2z3rJvMpTZXyK0osVjS0
8VHJ7Wio3Xvd9Gijg4jEt7AYq0e0qL1oNMUW5Etbnd4+K3AK8vF8IcruhgKvm/5/lpOzmqBmMObD
w7LW2ckTo/MfjjDdCeIAkBGkabsGyUDTjdomR7iB4UAE1/Rnog794AjfCLCg/uLECEWCftUe0x3X
A1T3Oeczidl66NYseyhBq93BtTX8THf7x7lO279fX8Wbg9L6BNYEYQEpoMsNOEM1rucCGfx8Fu1Z
dsCwqDXFYzOO2wfKxiOtBiM7uOpvhOGgirF04lihFrWP+dvec2Z3Zde3eWE/VUIYoe4q7dkqJ+e9
kxpH9qQ3Tpn0qyWUo7ov4aK7SRbW1qojZxnJo/o0ZWNzshpxZFdxYympg+NdBnoQcMFeZxeDIHVV
Z0YBBTyfRaK6p5qc4qS1XR30xdh96bzp6IG+VTugX0PlWdYpYIHs9mYOp6afWemQgAF7707Rh496
ktVNaE+1+20quSPN1qifkwG7oDaTHTUBe/uxLhL9HnjsEXj8xhUAmAz6EqhMYuf9xSnV61dUy9Hj
beIMxvHUB6oadyFKm//lu6JwBhMC1B90rd3TagLS7Atk2sO26LOPM0KsvpnM7kFIe2v3WGgYSkIW
GPw9fNpWGqEOFKVBGrNHJzWvTtk0vNnKkRnwzABARa4GCOXuOybTNuRxzigtCvdh7kzfNzQvo9dP
+62pwIswSWno6tPxujwImEOpbVmhXp8N+YawHqKEPZr1b386ec8AjoFEkTm0PCh/JDWut+lZWaJZ
b3g95oE6Ot/CTaeDz3Jrn4FGgf0iTRzoW1+Ogtxj2dvpgGz3sLp3Qkm0h1hJq48w6vrT68t2ayhy
QMBBsnvHEb8cakPwAcEPxJ97p7ZPdmJnZ4UsJKxT1Tz4QreGgv0gnb0AfLARLocqUm12tgUJbRAL
7Wkrx+qu1ZzqBN/qMJiTL+Qu6aGNRDRH1xN2z75QrGk5OGtgHqHWW/dZocACaJQzRer/OcqIV23i
fKk9RIO7WuXOGPR/xNj9ePvKksqgSwm+QXacL6cbiywuCnqB3F5TjYeUS1WvMOtz33ni4CPK0PRq
tkTHlC4kAXHvTG8t7lhUKpZwQ6srj0lj6ac20dOgiTXtvZXp0A9F3Z3BpM8f3W44Ug+4dfR4X5EQ
J/2WwjaXM028sYBIgqJwifGl7yBaHszclQcxxHVrRQoCcPfKZ1X6gO8C9AbT1DWbOxS90ZaHeZHF
tQ9dwPmloP/waG0aYvrIM5z7Jm++TMKcw6yehmcz3/S3GxkCWaEUICNoaZcrV+SPa2DrNH1Br8kO
R1etHk07Kx8QJvv79Q10pRkAKgPxD7SC8Pmj3LBvDIp2QbcYXHtoogWwnrdu0jqIShXwS3WelhAu
1/orNgqiqQ4FrIVqAmJlq7e1ju8Yadn7wsy05TSKplqieVS9OZqtof4NB7+A1bU4vKp93M6P6lR2
cKAgGs1/LT3yIs5A2+48a6LBucXS5hpzabU4uObkZfnntoVCSktAPvGSigUU6HIVEwhurdvNc4S0
U/N+IFsI6trNTHbrpt61M2GFmuvKv68v6/4aehmVIhH2uOBdaNVdjtpaSVHpGmQIu++Gc16Uycke
Z9Wv+2E4vz6U/Kt2E+QWkuIh0juVR+NyKBgXseXy1oEFqfDnMPX0edtMJ0BaQ3lOW6lkiNbP93Fz
iwPawn5pqYoSMzmEoFy3vIry9//YoF6qpJZebzP4AHP9TV3216Zi+lP1SXdX2G5yt2zD8v312e4X
9mVMKs+SkMXAe/Z86qx1r898TrPs9dOWLChppI0bAK9bD57hfZRNBQ5pOcmZhdGORMvuKrDcXEmM
2u6imGcU2U3pZ9SonH8Qj75i197Bcu4vWDkepXy2qpTSpaB/uZw6snLVPE9dtNTGgBKrvt3PCca/
/pQVy1lLRe7TQrfvF97tR1rsuDq9vrb7K/blB6DIgvQjPULqVpc/QIdBrhvbZRet4+BAxOOB8yt1
qY6omNf7hteDxgS8PAmb20tauxPiGdy8beS5WVIHba3PPxd7lpSDps7uXW0yThU40uj16V1vHYal
7i7ZUDzbe5YNvrhkj7RkomIu/8FzJQ/6tvu8achXvj7QjXWkXAThihKZVHPafUijdYXSaWsTLYTU
91UHv29NlPXu9VFuTAd/6xfXAFIyKACXX2tLhGq3c99EqCCIv4URK/fE3vVJrZXiKCe5nhG0MvQF
mQ80CtBtu7G0AgffNa+jVMGCwXQGzQcMWR6s2/WBA7MnZc6Jrqmw75t2arOqGUWEKuqSCWaoNiIK
ahuRMLUkGJT4SCTk1qTIfKj4kfcRy++2+5L3bVGT6UVKM3sBoKEkLItDi+QbkyJxlXJHBieLW/pq
6fKtSq0mmuwCWYjNCPLCvBvGKvcFYksHS3hjTnxk1P5wlpQR8C78hePoWERmTdQv6vbRGJs1FJ76
VlitTLAMiXYlEmRD7J0yzRjZJK3TmggauvlOlNry1WjUI1Hs6w3OKFQEpOwxwYm6e7nLtUa6ZDSh
GmwYucOAokyPCnC0VMYhd5qP8OcbKidEkxEAGpkQbGG5rH+8ZLlqdUWhqE00o5Lgq+D/6NNPR3o9
tz4OuxtEhA6Qxd6HIgqFbKtcSmgaQmiB3m4jhAPlqPF2a8NhvwDYljDZA6R0ORdvabgFWq+ORNG5
/0vXQTtPq2efCw9BgN7p4oMA69asXnhpvBrU5/dY1HLSqqLTtzqaMC8KXUdJgwoPnje/TRjUUT0g
VpWWkS9h7B9faJlazCREWUcN2KJzPZTg9u3GORjlxpajIQRhAqIAj7G323KY8iW9hrlTlIoZgVqz
rs4bywbgdHyzTA57jsRRquSAfqSasLtT23LMKiXnlaBCO/pu7gJSNv6mV/ujT8vfVTk/plP9V7N6
j23WH7SFb3wz+XSA2GVwSci83COij0tBcaGJvClZg1ybWxCn9dEUb60mlTDYyCTHiJ7sLlida3GI
zYZRmgFA8MgFi1j6x8ztj66969CJ4j/2LORLLwrpu5FwoLYVyBBNBAw9DeNusnws4KcoLof8ydgS
PWjAd9wB+0w+daV55BB2aznp6dPtgKQJRVv+/h+bE0qv03YT2hhO461Br+hWSDP0rVKacsNQQJPy
lvSoruC4BBqVas2wlNLRGp7zTQHkneGRRCZTGJVfF+pbLbFfRqTEDF0S2hdp1OW8Cq2qFRT76qgc
1u6R/JDsL2nM972GyLGPjJ3uAzDojnyXrrpkclzEa4m52TYkT7vtaS3JUCtxyhW2YPUcT5nyJUEJ
88HtdfMnstOZP02p8Txmdf+gEyl+nUD5+K+HV3KM3ZOAuqSEgxAs0n+U1+wf3zQzK6FNqldF2ugp
D/mSl+9NlZr3YI3wR3N9fg8i4K0YAyYORk++DkgscX3v7gQI72Mv0HiKepBjd3hCeNi+JeNB5Hhj
u1rE+JKcBFef92g3NW5r16r0KlLxNPq4pS1iFVQWzq8v4D4vlXPhIyIEIfVYAQZcjoIDVD3Vpaii
uBuzD83W6h/gqyI6hG7gCcMm4eddqvhNNyWn10e+ce9IqSMJvTbIi/dY0bGa9NzouyqqWiQuVRIl
vzBQWd509Uho7Arr9zJLEidOP3wTgqHLWfKrgIdEW0WKbf/U2vqdpYzvx8w75WX/rI/znS0qj4jC
ve/W7lQo+bkzkru+bf5+fc43villaWJmCpEUBPflb73uknrk0YqmqecGrOrKH4tie/vOgQNMti8z
KeDPu3vWyKEOlclWRp2poTNTGFaY2MMR1vdGBMNiknFIjDMF8N2aqkvfaUMFgNnEStSv61K5V8Cc
IQ2V+LhavbUfzieULDp2KtEFQcwuQjfiRZvG1kGSrm+RW+7q/ps5i+3AUvTGfSIzKFgrvLhSx/xy
o1ROIjJDK4rI8orln3TRhzOOpr3fLLn3UHaz9pDPiXZEBL0SQpSTY2bIDSGGQFS4u8bSzcvrFNJG
BB4Vk3VlKsqogq5z55T2GOV5Is5xteofN63SThAS6DfjsRqKwaRRa7llkLSbgctV5xyEIFeNN34y
njIavjLtln2OywVZFfQ6gbkWUWM0s58rseMXaY3Gt+m9c838KY6zLNTV5IOTVu/yWjxVnav7ubX8
evPJAfBBkZDokqh5D7jK+9rENwBymmKP2sM0eB1a1dN8cBveOJ8yybTp67EHeEsvZ0udcZmsWskj
sxMDcGi7f4hH6+frU7lx8cFmlJ9aSpsBVbscZKhLtzVXO49ioHanJU23wBsgSE3edDDSjSNKP4eN
TIuSw7NHXBsL2NstX/PIXjZkxjLut8FJ+HpE/tvfW4LX+utTuyrMs13gSmHGKE13oKhdzU0U5ZxB
eXM3JKotY0G0rkqU7C+U2a2o9ZbypCxZfxpK1/OXdU0f+7XJg83OqoOde+tTIpkjycSWbGjtTrKM
lBYtrvJIU+f+vDWVEiggK9+oIiHnKzWogb7SdQeoc/ktXSdNyrRRc2i3TRJOFSZoHnCa02rW6sHV
dD2hl+otZQPpo8uZvBxKXVNTOHFVRRCwlHszXn4MwlTvX/+ALyIElwEVozjS3xYcL7Sb3YTqLja8
qU6rqK2R9wjE2mbdR5NAbj1DMouHoBbNGJ+LdHETX8zt0Pm8p/oHCacHIBuL7Qe133IOBmDjOgUh
umGn1Fz6j+pQDAuXR9P+sBon+VUgggsFV6ni8XFDcXY9ecSqdlCBtf+FvGL2WVT9gk5ntZ5nVe8/
FLnosWvWjAGzjLKvq0g465ZAjkLZ+E7hBvyqjoNoosFa+4CB8cSLNeOfzgBtghyBUZ1bu1O/Z2hv
/qusprqenFEsRuD2nvoj7ZRVO4/lFN+ZirV1Z0Tvqs2fCwfopo48oG/iCJsdXDg3gmjWm7yLq0Di
cPdV1lXt8nzUDejhebv9Pfee/a3LLbx3Nfx72irV3muV6fJ+9/qDU2MYornFW7uxhLH8DBQNwe0R
Se8TCPLPUkfvlifH3pJw0Wepvm8N/mg6R7nKrU0sNxbdLAZEYfxyE08CK6jBQ/JA7+z03KxYGpFl
vD3T86jS0zRH2QAG2N40wWsNq+68vozSIjburErMTyW8uoOzf2suBJNwaqUcEx36y7mYScGSbgIG
V9t8xpYmieK4Ug7aDdePBaoxfwyyW7BUX7O0WBmkyHJ6nLlbRG1mpwGN8yOG082hyCKlrCf5+f7x
q5Ntapx+LqM5UQfYYbgexqBV/WlZx4NZXT9MzAqozktBlw7F7pbZgOqsql3ygfCCe0AJU4dM21Rq
UGIOl/plvRwxXq4DO0bkTaeaI/OpffiYx33m9TkjWt1gvHco+QfWKpxTj99yIJVZwjk33l6oYlCK
r5L0BNZlH9YVRU4h00vLyJ4z8TA3BvqesDN4hA+FM29sRtglbHiSOdrD+6q8u4h5q2uviNasEu/L
Sre/F52jvL0ESwtadsCkbQ2Msd0j5AwV4MDeYBhLF0/60AzfxjqpDl6hGx+LE0UUQXIBb3KPRSKr
IP6HRxLlTZkEadtp912maksAp1p7L+bMPs294x7g9W6OivOwxIiA6t/H/lAiJ3vt1iJKoKaFnYlr
mjYu+ZMdF2rYJGb+1d48K3r9wb313Zgj3R/p9Ay/8PISQSlUl1WpIhpbbb7LvDH2Oyd7qzoZN7xG
D4qKKZgQHvXdLcJSmtrQjEUkti55t7RxWfmNNTcHN6I8trvg4WIYOdk/qjHrmNrmgvJeZI1ufm8T
5zr+MlY/EZUpQszD7KjMMR8O1ip1H4wxPrI5vfEFkd2mBwwqj+R3D/wa8AKK0y7Oo602x6cZha9g
MRMs6GY8H+fB7O+Vqkq+vv4Fb6RItBApnFIOQkqMgP5y1tmwVnnbdQhZWHPWnXlovKes7R1S4cH4
LVy3/zn3qoOPPHRBXc2Xu1RR9MiG4vheRWr3YEfduMbpAIKMweWL6HQP+6+4O/VFafModVFth3BZ
nmskW09daqQH5/TG5kWQUMqasHnB5+5ug8qNV71cSMqIKkY/T7viXOfTUYx0a0KOLE6ZBKQSPXi5
vgiw9ipm6+RLRQqde9vasFZzF6V88VZFIM4JfSVOCvEvycs+NXMaNdY6i6HSzvsnsd36Qc3SI7bX
rV0KKgI2MW8gQK3dYZyWFMaLq+eR4cYZmPFuQTl6Td6Z6aoEaWLb9+A9jzKzW59KGpsQFDEvOkGX
i5jHVTNhyJujLBALX3N18WmZm+7L62fhxrtOL5BH9qVC6u2TLnTNYlPHDj5yrEx8KHAyea7zGHGT
qcYSd4wN6+DGuTUtPKHRvyDeo4i524H52rXjnPQUTrTGjSzFHEJlVY9kCW9F6WSSKJuxdEBx99WH
UlGr2SzmPPLKWTyoqVjuRaXhVtFOxXOSwNcmkCnvgZNn34dho96GjPb/r7p7Ibr7mjgim5OlRWAN
eSzKIHuVtSHHTtPdEu4ZdzO/egq6452KakUfz0dcihvLymGz6NYwaWk+drlbJjGJxa3WLKobtf7u
ZSa7c/Dq0+u75dYoRGN0zjDCRgpo9/blugDAvRYoxSjaP10FKtPA/+Ht1yFQHeZgs/fRqJM/xB9v
EmVl6hx1mkVLkSgBZb05qDV79Ssd9efX53PjouLNoZKNeQBtkf3zU22iRsfbSSMtVb51yRKfMqE/
K3jfBf9hILY9Q0iF/Ktytme08+qgStM4dhI064B9+JKlvha/mRQiNx2TkaU3muFXYiwY+OioKugI
4Jgd9T+cYENTSdzz6xO6ETigPEW5FecpT2JXdx+pt+ZKB+8X0QREMwLqRJyFDr4jw5lvupzFajtr
EIN+2XxRwvAgGVesAwLR1eVF7kPlQ7Z1JCF2n5tK/OiYDJwvFDSbD9mcD8EMctcnUnROuA3Hby3T
y/FA2svSqiRg7a5kfFV79K7qPJodpwo9VUy+a47Jwf6/OmQEkAQliKpK9Dil08ulNW0kdUm4s0jz
xM9OmeaTqvWx//r3e6H3XUR+chQpoiCL9ECPZJvpj1NGM4ASctZlkUItofXXbAAQoqB1V6aD8cnN
vOLJFnhA6mavRE6uTZlf9Xr13tHRGEwG/JwDT5sxLBmSwS87JF97QyznBSQhBjWKcuqz1ArSbtqU
wDG69VnBbu8gkLs6vnIO2ADQnyFfoyl1OYcKWcleH1kpEzX04dR1tUmU7Npl5i8EtAeXhX7VecPk
mZCJTU8+JeO1y+HMzCxy8O7Isug6Ag/J2uVnN6ZE+qBSO4kfBkcibst+gVcQL92vfluTJ68RDbI1
0pHTjTX3AcZ2/Su1DSVqVn2p/CGxmvdZ7cxPaWEm52mKs/fNJhwgrVPtzygHBrWxmffjmLtRPav9
XSVM476Lle9Aqo/I9Nd7jymi6wCXEt4Vt/zlFDNNrTVgESg5NaX1tBZD7hdmmx2coxfK0eXmQ2aN
uAM4OMBaCJOXw9i5kWhlPqVRrGeeP216qLb6p7QbQb17X4dJfzSd+BkZvtI3KzMkK773TBxQ47oP
0np9Xur5czzT2RCqUP1e9GFXToa/otXTGMtB6eN6TWRFShJTCDBBHe5OCtRvTzHpNIZmPa+zXzdm
hcHfNCkH++v6NmMcmQCAHoHauQ9ZkgK9DNQLXBw2N+MvXOHqHw1l/4pGfVl92qjiHgx4a2KS00Fn
EygY/1x+hWJwln7iaQhjb1buvZy8y1jS8q0BH6A5CXWQxDrZOt5tKcvLoCTS7IDf0It7DFCyk5TZ
+y9zAShCgC6rAXtCuG0049ZWzCUf1/R9onbCb6siO0ifri8cgizAxDJtJOLesxJTV2/mQkALGbu2
O9ld6s9u828NOuVgOjf2gozmQOehcEa5cndARiMZm3Rw7bBOkvVRdCUpuOGQe8yW+NKt9tG5vz0e
b40EHwL/3r1smWmNVUeUFVZQe/4REyqbWG2t/ojq5lk0mnVwc9/YepKFBxqVdxsC+u5MbUU9aoh6
2aGrj/pjnFr5mZrREr7+yN38XIRCgERhrqEbfrnBYe57aJfJWRlAh1IAKXeDsS4IBNlHbPpbC8hb
xMUpYW5glS6HMlYX3UFjg99C9fdh2zrjw7zQ79jeWX3eHmzD69WT2oFoANFZ5xLdK1uNmdU0RpwZ
Ya+vtp/2PR9KKMZBiHe9erINR0uVYiiP3ctz+EeE0GAXtjCMHrqd92OzCy3AHdgLe/gmB3W8W/MB
/WASHZMUApG/XLwR80tuBF0Pe08pQclb2HcnZfzmi4j5gHwlMOYz8bxdjrIaiSqSxNBpQ+e5nxWT
9kUZtOnzW/ccGCDaM0DWKIZCAr0cxUN/Mm1ioYftivYhQjRZmLeW+tegW/HBUDeWjbdTMmzBH2BZ
udtzm4kScuMuOnF3dz/MpvU4Vc6RCuDNQfg4IPwxfKSvcTmfpYtV9IkZxC7rlWo/9lqZUI66TNcl
ORl1sKMJPSSsYl9VrecSgdeq0jDAq/vPfTqCSeGyH9OPGObM+bMWi2HwC7XFQtWJ61b1W4jVyX2z
DRsqUxuan+fNtrCgev1zXk+fKOgFGwiaU5IPLqevJtUoMogVoZnYxb8liEv6/2p30Cm+vj0om6tU
siX3lbb/LrL0qrUaSqtWWWT6a667ojGflO/mtGsDqyr7g5N9czi4nHSmEbYCE7ibVI6vK7gVNeTA
bPd1a+phZiPMlMxV6i+YMh3cw1eLKAk4BACy9S6VRuRN88dNMseZ2Zu1aYXmbHs+eP76rG5YsL/+
qa5mxShgRHmVSc2gGu5uEfz1UJ+bMNPD5OyXOY9O0A+riXbA+FNRrOog97w1J4oUpAK2Icsuu8O3
tFk+dL1qhUtrlgES9O058Yzy4Ka/NSdAZwSd4KYpUMif4o+V66ApZq1imqGX2km0eHQBzHkT90Pr
gBk10yMNzivl+RfWLbaGnMUXRYndTswm2jYTYqlh3sV0EtttHmPMQ4ayx5DSBA5gmm2bUprWEXcf
tlK3/K5PxFecOKz8hO5c0wbGrOtT4KZi1M5loykGD0fXjDgBjiCyS9GuR00ueXVf5BO0DkhcALJT
DaY5v9vQU04klWudGfZJufxdA7o4r7Vin4wWHhuiSe67BdjAQQp9fWe9jIrEMBUQySTdPSjT4m6q
k5CfJFtaPjXr7D16KH08uqU736Ud3hF+YTfiZCWtUrMGthtSCGyezCaPf6CNMN29fgBubEkKG+DR
YE1LJefdMUsQecC/GZa+V6fm04qEkK+W6/DWZ5RZoxaKwgl1VemRcrklKZeNaq6MSGOM5vrOFK1N
FcvR3368gFjwHmhShpsq7m4UQ89Q/ijMcMWBI7Bm5K8nkx32+ord2jdIKABSJLWHGbVbMb1WC8cQ
rhHi6tDEQeWWywmDdqBdPe6vd6RE5j0VvSOi3o0PxRcCtoGbFxypPbt8KZxVKw3iN4VGog8YAbbu
6PUHS3hjcrjCUxaTLAF58V4uoajNSe0mVQ9NKevtaYxzRmlNw8mW99zPuBR9kAnj19fXVF6zu7OI
9AE7BFQSEfVe9c9eSxOxzZWAQVsSf1qX8nMuFuestatLSSueMLmL1Y+xu/5+fWD5sa4Hls0SqB9S
kvNyvp3mIFrO3UNUPA3nca6mpwJh+vt1srWDk3ZdPaMAhDCAzGC4c5CuuByr6KesnaZVC+tMhWTd
p20ZIL82MOulVYpTTMntZ4ov5gm4tnumST2d7dzJzQBL1PGMnlz/AHZjO+Vr24crV+5DmaR4vjgj
Mr8KDTNvarLHjgPip6te4S+ttcNBUfrGNqTnCkCXO4Pm/Z5u5qHMpfJptNCzevtOWYo8iOmZHJyx
m6MgH6IzgiSR7JZqqEyVAsqohYrdf+iH2Hke41w72HTyL9l9e15HefMzAs/A7u1vBmqZizppYaZs
XLjZ/MNrKx2psfl+HUjTX99pN6dEOOjQEKQQsAeF15mRTvHQauGIAYqvjoZzX2wYU70+yos93H5S
VNd5jLkGKeXvJlXjCdSXS6uGam3VVgAzuv+GoRgVQQoh7g+lqNKvTarnWbAYaLhRSlzEEJYzNUo/
yScVSqSrDb87Y4lbv0fu81/DGbbvIu7nwl/cIjPPUCH6LFB60yqDHoh1FiHix7tV4lrZIrTt2d+t
qvU8HCxX9Mz4F6TbxtDmjPg7xpkzy836n0rE7i+Ppt6/Gunv59l0xZdlVHBCtVbD/IZlQ7H4sLut
v81kgDoA/WXUfBW2HsBW3QW9VpqJugQVEref3GJW3QArEzoj8Dqbv8pMFN+SvluSwDArfQ5mtdn6
QGvdpZZkmXL0+cFX6/x/3MZxUneotXCOy9z27QR8sK82bv3j4NNcbTco7BRKEcOCZ0Zn+PL42zis
zK5eruFKpYlXfpzQVWzcgcqJdcT2ut5sMsyQVGR8b9kGu/MzkX4JLW/XMGvmPkgm0/uQirT89dYZ
AYzltaCCRuQAT/xyRp5bthtILjUkz3TO+lK2PhapLVZXy5Ee1TW3g7SYwi8cBKmbjJHI5ViqNfXF
sHVbmJLZdQFJ7HZPDaImkKiqrL9f+nxW0D1M8+lUTon9FRuV9ofeiOpxyup4CtZSUPI1i7r5+eZV
kHJVdJMQbeLo7U7csnRt3kDCAnza6YEHvfNEN1Tz9bY76iZcv1YEHtLSRFoLy497uQjc5onXW+kW
9rEmzuj+mqGiugIA5Hy04NeBAEPJagTPskRX72L6SR2V0W2sFRHRmCRa6+L2o7aZKwBZM1Ge58LC
UChZDRS5Xl/O661LmUWlCU93lcLifutao1WmsblwTIS3PRRN/NuzhHoQ5rBrWKrLe5Jh6K4j1QzP
BDTI5VK2G36xi+YNYdyIwrvrvHFVzpWpbcXZiNflH9PqAEOrTWI0vj169tc5c3OVdRA2UOJuiONT
2iyldpqtKtd9JHwV089Go8t8TRNael681tLPRDKLeU6tpfu8eFuTBiLOlhzANQoTd5ggUoDrKm/p
wqQcYNZbKCqf6zJejbtNpG0RLAO1Y58nDG0X3A/yJMhiqnhPbVVh6bJupZMHlaUn/+vW2VWC1p1T
9+TVrfsOTF1i3tlJBzTW6RvPbwuhf1anqUv8WVQKIVWcJ/N5tvuqOMdJlX20gURXtI8SdwxeJOpP
8aQmctK9wJWYnEg2bbW4PBnaare+HuvV/7J1jP+CeFB+nN3E/tXFk/IXEDvMozul1f5yOk37ezIm
V/GX3i0njKkaCgbd0Fg2KGddvDdLTQf+bC3eh3rqm9j3Cie3gnVtnCUc0q5EltlRtuZdheYRTeKt
gZkzZ8qU0EJ0yS671vWyJ5LJSg23WRufKcQPEFi2VP3SzW6ZBUVrzAUCHltV+VtmVbGfGYiGRJ3d
phV8ND3OTzQ3tU+m6DPjLEp9aO+qtJ++GlZqfKezOyI1IiHsWW/PT7aipKXvJpyaL3HWDo8Ysuvb
uTM9kUqKW2NEY9PWdeCqhX3K3aVyfdNKzN8elt0WUj7WClDOTBMDv7NV+zALrli/yIT6FVcZsw+J
qhLvzFbpP5aNMje4A2gYQWmbPlLksVNv9J01V+6GjnaqjzylEvNubeu3Yig6Fs1VOKfppKz4grUD
yeXstZzhLKM35sXG9NONLfOHMtkjMh+Vkz1s/Okfc9KtfJneJQIVWzG8o9yzGWE7zMbnefbwt09X
NR059YnwAltfdBvLsCn9XRuN+U63RPZMIxRNCqV0s+eS2PqTm3QlQa7n1PNp7FxaEGqutT/7TeDI
NDmlYGrKgHM1l51AJH0y5ocmLawfBRgHOnVUMplZ5W0mJtzJ+rvtC+svXcy2g0i8rtFSG+1VnIRD
2hJg/0oJFTOflEuqcaftzqlWZGNrvtwzgFaiFRv8QaBXKdWXRaTx4leuu4DjybP2t95Y8T8IF3Xf
aheypD+Q430cKN8bge6RGENP0Pr3g/3BmZN3XdbGn0XbKb9J/4Yi6OZpqAM0ZJ1/BTSIb3k+6VrU
e6W5hvpsVNVjaZustsjy/idcK6vGcy9101Cf0iLze3fOn2rwwnngmKv7ve26+d+MetFHVieG/MAm
WgIVGdd/Gy+dnAC+vILFOUag35HRnz6vq1DbqEH7mV91vHk8GZVmNMGEKHXsY42ef6YYmpWBSrdO
82s0An4MHpWb84rlpnWa1pgdUpRW/D/+WAZKbRK2XyQiT4PM6pwzMEabLMNSnE+jsiKAZ+WF6xva
MD6XRovWGCahDttySKUOfebxDYbaSVvfAFz76Ak97u5jlNXnkCPlfbAT08XwbFnp9Jta0yf+YOu0
SDN0/ByfQp/4THS39T64L5ETEmrGo9vY6yejytVA5AYcY6Gu5kO3eRqbVktd8TDoooWkS0I3BmjE
4nfPBAW+d449PCqWnX2M7XGpT0VdWnjDzKr5V5zG1Uc77QabT9ho2JLZo3Zn0cJ4bjz7/3J2XkuR
a9m6fpWOvt7qLW8idu8LSZkJiTeFu1FAAfJ+yj79+UT3OVGIFeShY/WKLhYFM6cfc4zfwGOyKPsQ
MaLCU29aHdsEyREFcL4uPp3Rc72tdVWZt6ZVGfW+wDmv9tq4RzF4ap3Z8eI+jU4XJxrWhj6Y47Zk
u/XbeRRlseu7pCpIzRV2cZRWTQ8IJs5BsI5l+5BRk2i9iBrpzg5CnRO3KpCmz9vBOLW7BnZ5ptbK
uQxmy/SGPOnOlLpFnizHw3GHKyfHaIE5YLzH3jkUeKZEg7IzzJ5Ds4b3ctukSfY7UqUh3BmxPYZb
0SdFvMvQ4eJpR6iu7WJjcAi7q4izKQnj6okGRpKwEfEJTFpHucHMI6W+3kiEAg2hWAEOV5pSD2l5
9X7OsT7dNV1vyUd41aqRazCLKRMTwxganXw0XK0L7NKFqSkecjuWUV1IZKg+haXPD7htY9g250K9
stU0O9Y64AtuPNTl6GoaYgKbxArj9ijgNJZ9NewsCXG40roJETM3XYdL66xh01l7y6okGblzPctc
NSmytyzuGjTHEDx6pH7fnJRI0QYgx5SGpGxl8bSY5mq6DJxZ6nG2KXIO8SYwRtdKEljgiaQXTDPy
2sfZGBhuyQNn19WW7M2hOIVE1V72g2RwGRHMJa6Kd1m7NaqqZwgQr8DCLFzsNilxd5d6PIaJC3Yt
fGwNKe88o+mB81NgS/ZyZ1SvJQlD3qRGZyRuosuE2ATCUuVnSUEYHExTrbhhZZaxP02WdNrlKJWS
IjKiR00X5tk81UO846TURr+SVC60SEkk13IS/B67XK85MOtkvDS6pH3MyyArPa204onD1Eihfg1K
FfgzqJPULYfB6H02TOZswrwXzzPFlB3q2JO9H6I4Paob7g4/sYhSn1MjNedNnA6hchwVUvRkyb1e
+VpkqIkvlBAntTFXdmKMy20bVzDJdC2tFa+YqvyUsUw4rOOyLb14lsLKU5HdO58zyLMv+jSSLu5S
Yd5WjaG9RY4JX9dss0HeZMJG3r6gs52bKNzXrmw3HA+iNNuLtGnqN1Fz0+3QRQR/prXBxHuVY7d9
C4fO5lqSyTIXgTzdK9qYv/WzohIe1M2k36a9NPwWzWuUbZUkn1/xlLYfx2wuCOkqctljIMCaqIAi
bFfqLbP2mTeDYi4el1d1Z4vfosv6+xJ57sytYSDfxaPVv/JAIb6rTKUa3Eltie90BA+zmyU+uYq6
SYp2fRahZulg5NW78BNglzSG6AYPPY8x8uZxhjEkO3F/2zSqdV/ZhnhI7bjtzlErKH7DY05Nz24V
q3HzQGrOrbGN3w1RqA+qplc8DvUgeOdg425uVZ1MEoaweejye4rrTi+UX6mcWzd9PcnAenIJcXlw
DFntjxxzks9uzJxjwihz3KSlMh6bM8sJTPCyelJIDwinRPBf7VBYVxiBpZk7RlUEFxS9ryu5zLTQ
HyRRPFZBarylsAuJopPe+SUZaqQhSGDkb23gSBdFMxVnyaCMm7hX0mlTKE2++DDE3XOel/XvqRYQ
zPIgqObbAX4dSyIeo5tycIjarTBVLLwXoT26fYA2In1IJ+jNRZn+YsDSft8j8nIXlVKcQc8opep8
rhtF8nuZdKtvcd5XLlk4LqQkjQ1rVykKWVgkIkLDz0KhxrxU2jy5kAdzKn+18RJ3tI2mz346ygA3
OQnEFZroTeUVjjUJN2epnhdNI19NmWRikiEPHG+EXsXkVuR1c1eJsHt17S5xJjd10DB0KSka4ZHq
4FCHc93YxC7l6arbpMIO7/C+dV5LKmZgAK0xml0Bku8mrU0MfYQpS085ZiozoXQWXQ8qt6gbxyTX
xkYPZleNwPy4YxmWpSsFTCfbsQiLvSGUMcLyotfOc7R+1V1rdvH7KIqOp7WaBr6TjLkFYW1cHh+J
pggPw4uq8xrkQaX9gJVWjL6EHd0mVtbrnH+TNN5hRjz1R449i2mT8wzE2VE2a8rr2KVyzTiqZJCP
NbtqawZzXBzVsBNO1UaIyU+1hOT3nDnpNojVskUTTzPeF8NoYtGhsI3jsivHV2CjVrXPdS1s3Fay
ArJNaph7KaSJB00r2UmpsLhIyqYb2wsV++H8KGy6zPGawYhTXxnn8a7QRPccAKgMvbTro9ZTB1E9
x07chB54S+t3kcw4uHZFMZuunTF/Xowjt+HqkmjuhUypD+BXbj9nZYdyIMxYUmh5boSnKMjX0kYW
ppJstLaK8KjjZtbcEZB76GdmIoe+NIc9wzPHi9RgmM75rldz+Beq1ScxFiuokuxMK0NZYzA7cshh
UmrDORIYxXDZt5b5S7JQwfGUQXBqy3JsHfVC61pXDmwSccjgor0H22UC/UpqzzPCvpaP6jbT1McM
35PuXGrbyvZQXCrOoimsy2MnnaLznDjBdLu00AuXh6h4REFIXDYKburuOJdG4jkSwajHzoZ8Nxtq
F3gF74ySgIWyuGvXU0LYnmTpDeJRmeZ2feHg79l27eCaaEYXVFScdtgJptvexQ6mHZ4dRn10ohaa
M50QGWEKYVWKfZzVlQy2rkAe1ssSq7nJlLR7L1JORH9Ip/p6oN51lXcpQX8S8j48SYI24+yAI4Hb
WFWK6FSqpGZ07ampeqwu8xSB73hkx43RUDYuQkL6M8T2NvJT06guxxG7lCOJMGCXptRDN2UvB09T
ykj7DaFd6tmilq+qriZo1Aa5TDZ910vNMjRWd0VKvXR8kXaide3ZqTU3KTQGTmhqWBFPymVHDDOy
kEjyUNQHymcoJ2nMwbOP+kaURCBhdW9JsoiPU2hIj7aMZoI/z2Ez+7lT4C2eDROSjURQYic6Erpo
IAf4hIrJGt9ylBf2bW/weu1n7L9cmG7oCMlVnQccV3beuxD1w7MWBuqlHVXmlSrZHNlKHebyZrLr
QHV7k+iZzHCSWmRK4sihrS6tPCeyHVIC8yD/tvsGpTi1GsVrnVBFO4LvFmzLcXYC3yza4nfXao3s
/5cW9WWFE9qwTZcXcZmqBI+1NMqG91+VyZu9zoEVUHGwCNnFoN1aFamn0EAfzkMUF6cwxCGcyCWv
HurMm5bd8JmdH0txWqSHKKPbIKvJPa5rYkrcT6U2FeO26fUzhDRNbuOWlPGPE1+WBZgOoWMTRj4Z
xc8ZqWTqpL5S5GErwycF/QvtqZCnQxr7X4seOBXjqAh/jlopC+5zK5y5bRSiAo8VVJec5UmUXza5
k+2VwNC2dWlrBwQa/qLgvaD9AcMu4gmoq60SiXNca7NhhMN20LH4M9jHedNzu2njnYT4iWsXte7V
KDi7xkzwnidXiUkU3fzU/tCAOKQt3D1tKV8B7/vc8Ub03OihKlAeSoajocKwqUDl4MeTSCvI5YBT
psfKWlghVSHVhNogtpA04VQ3Vkt4gHXM9znSL3lgpDKpWoHDlxcEwxq4SmIsi8uwR2Q8GPqzJMM/
hnSssYTTmfd9U1/SsYgxgialOPQhmbJuSoyiCuc+y7e1sFqviYr4sh3j4fX7VpYc+edsLGwagFJI
4JGSRSDh8+Tw4fW8ZV6YnIzCTk+oZya/x6An4SY9wjYD230IUP5lEBH1ku2FKQdjiAzqar9lHUaP
QjaYqiJJPSVPJN8CC+ch0P9jWh48A9YFoQhbgIBmtQfUuTXmwBDTVsemxo15quxmtLkPrIovU/XR
CjQPyBkUs9fmTFmSF0On16TsK2neED/P7qyUPxb0Wlrh38VVnRLTGsMU5tZgKaKYqDyMpmuQxdrG
AnPHuZX+Lfr835+4cO3//g9f/y6rqcGWV6y+/N+L/q0RXfP2t7Pnqv3btiten0VcFv+z/JL/90Of
f8X/nsW/secr38X6b336IVr69yfxn8Xzpy82GPSK6ap7a6brNxhB4qOB8K1c/ub/7zf/9vbxW26n
6u2ff/8N91Esvy3kw//93986fv3n39UFSPfff/7+f3/z/Dnn5+7eire5e8uev/zM23Mr/vl3yXD+
gSwXuBDoueycDz7L8PbxLUv7B04eCBQuLDUYawspqCh52/7z74rxD4AWtM2ug7KDn/jf/9aW3fIt
+R8UJykbso74IaxT4eX/3493+a89+685Yjj+/fWfdMYPnN6fW5u036KBhrYdymzwGVfbTC6yLpeQ
APHvLmY3d1+fYvcydi9C9zxyzy/fdr/27w+v+5s/BukvWv2Qyfmu1dVpT/IpMFCYDPyn2r27Kt1b
8l7uA1+8vJ2G7rh8/bbbPN4/n5/cnZ8+/3q/+XXyejW4hz7H6lxbd351rsk5HG1kBgK/LO8UGTHR
q+/7+XFIfdfPFbBKHXWhGks/S/fh7goik/t093B38vIW88cH/vdExcO9fbm4Pr54uj0O3eNr9/L4
+vr49Pz6+tQ735zuro9319f75U+b/X5z8nRzfurtb/be4825d3NzcnHl7d9Pbs73V/7JyfuBz/8h
UvfN519fL+DIS0vq+PxnT2cPV/ujs6eLp5OHh93u9uTsIXQ3p9enm93+dHN9fXF9sb1YPuL+6ubq
5GZzvj86MJbLWH33WVZYoDIu06rFhpOxfFmWDWP58nL7dhm6t+AXGMbrt9uYsYzdmD+SwHOvd2+3
bwzv7bis5nv+5n3lXj5G7vvz4/n76+PzVeTun69YXY+X76yuq5v3u/fX0g355+7q/Y70qvtwdXr6
+Px68n4TuVevB8b3g3v1XZ/UzxerngpY6AZ98rdn/tGZv/z/1nU3x9vtznM9d+PxhXvkH/nfD+YH
d+G7hldxJtKkxCgB5Fh6yDK8en0/ebnI6e8LZ6R7fc5YFe7p4/7u+fL5/MBMLrvqu7aXi/IPAKwY
FtGeiU5L5lFt3sfyU5hexlHhiqoj0XL3fVe/uIQumxznBVilwA41SCOfmzNSyA1hCu1xruqzeDjl
dXOU24Pb6+9Yv28GLX2ax+eYUm/RX+v9vQ7hsNf30vw8pb+G8TbsbkMtPoAO/8tzd5GcAty51PHX
8skpqUkZd5BlNd++lJx+17H78nL5fHr5/Hh5/noju3evh7bzB+Z8PfJ/NroaijlqKPL1NNrKkgt0
x7LIXSkn43RjO6HbiMDHm1gRB9Cl60iO68+C/8ZLEkVqoIurQ3Airx1KXT37ZR22vqXEpOnsfAj9
iaD/9/ezvW6L1xM1AWhp3JGgUdZUjaYfRFOK0Paj2erP2mHSnnt9UK+bJM4v/4OmIDdwP8N31NbS
myW5M4LExEYGU8w3BsWFxJskkblmNue/vm9rHTsu3eJxxEAijAOfYOn2H1vGInzp9MayfF2UxoXT
GsEGIEp2YFH+VStwQgyqLgt09gOU8UcrfdOMEQL9lk/aYd4Fg2XtCmt2Dpw9X1bh0hlkUYD2IxS0
4Po/d6YyYg20rGr5ajua2wiHj/thzkLNKwwr2MdQkiu3DETi13iA+gun+ndSGFLyw3j842MsxBTI
EuA91wogVhfVelpOlp9Is+lHTq9iPDUfUqL+MqbYZyyoI8yYAM/iUPa5s60RYeQVkPLp2gYk3lIt
KofqkL7C11ZITCxZCdTWEEH7eOX/MXPUYPshMq3RH2tZ9hqnoKoaOT99W/BEh13CZsbmBYFWZRUu
ma3ZJkZPJaIYFGcf1YrjdUKLfCVE9uD7Bf8Fjbtua3VoYODnLOmw0Z+axNWi9Dq3La9uxRFs6uPE
ajeZlN+XtnDr3vLCuTpinW0kzKiUsTtSzAHR1nFjjPOzZuq+BWIaGPFSmVR+jclPD4JlWIBGA4ni
ssY56fMUA+nUkkHlo2pFUm6FrT1oNmrNQAl+qtXxMSiY+4K/grbF6+FzSxQS8kyDDe0HWm6epZDa
TyVyY973Y7/OQS2tsFh5ENAX8NDLYvtjMZVBGjdjrY8+JVDwmgkJwGzo1XMTEV4KT5Fx/H17X+Ya
g07eOItYMm8QiP+rYIT3KW4JSjP5ymlzaVx0d8VZ8+C86ucjNtf3zUlyN13O59Hz/B5fOvtg0/jD
gZDkC3t9/RFWfR5G6LjZwEco77Qb+dq60M/Ld3MX7rUrEvzDpd250i/5MplcaHlH2oV2qx84fNej
vv4Eq1OxjzRAHVI9+SGlFlsUR02ob0Ht7Mv6kO3F+rQgjwP4lEQJkuNEHvJqwUqJUaHRKQZf6cEH
Kvbc3DRhIT98P636XzQDZ4BNigEKBLg1HDIETaxU1jz5epQfA/ccfJAWD5AbEzcinV80iiel+6j6
hVP7bhQ62ru/rLxGao48tmTPCFifGE79MA/bzgC3F51kzXCU662fS2dqaXo4oLu2IwG/eXZwTJ/a
FzE8KsrjCEwuqI6VaSKP86oygbJ0b2kZ1B1w+sPopfFrKaonbtCtgavngbPrL/oNYB3CAvGODVNj
dUyWie5kc0B3yZ86Lyje6E9lnm0OjC6b8M9QjjkkpiJlynkMj2wtc5OA7AI2DrhKn8DV9U1/Beb2
pzIJ/2qEi5Is4yKPt4oXRwgzLWpOoO/JKAH8swuXGn7yH3SF8YLjBC6ebMnqYWc6gwHZKBn8NGu1
U+gZk6dP3SFr1eVsXA8Y/h2cMCg3wcBfJTqo9phKVPeDP6Zp54ohc24cLRFnYz13uzKMNS+dRvVA
en2Z6i+NwoJl/KBCc7h9PkqBbZZZnrEU+tYu91bTPNeFqsXenIGKccEHpqAGo9TPgk75+SqkGrJ4
Qyy6Tvo63WgA/S3ytGBUDS31RSMF/jSY6oGD8y/WOoKeKF3CaEBLdq3oqdlTDAxM6v00x9wT+dpu
r3DrHsADfxBK1uMIZm5xs6EveBN+HkcpAydPAX/wE7LhbpFVhldPagiQB3RLGky2G6Vjvm3NQuWv
aMoGBeL20RmzI70fNJYT4itJlt9Wg7WJdeUA1/1LEWXZJ0Agic+J0OEQrNZWqHYjNUa795FFxkAl
EE3xYoxKdQFIZjmL0uDaNPviaOZ9ysNaCdurdswNiplmpqaeNKvFD99BfCIUJoH9E2g7fKrVEd/o
iVnZStf5FjnnoxyhCZdAIdpm3XBo+y5jv5obB6l+XtconZDiXB0SERX4LhSi89EdaSvPLsvxKtEn
rTySy6A9JA6/fPDPrXEO4ZKDSAJJUJh2n1eCUdlhpeh95wP4BsQfYCUq4ik96s2q8AL0sk9nTT6C
DHddydBPvj90v3R1UXdd9L6gPVvLtvrcuGiCxsaUGXnxvJhDsKBoHHiN1WfqDvpGo2y+b24dEnA1
Q0SC1A2RHF+g9QUqK5mpZZNc+dTkLzJJPFTIMbmBNT1lbS0fOC++HFXwNxTEr5HB4k6hFPK5b5KE
ZmVjW/DcEkts5Enqz4pu7o5N0fbXrRX3XGcoIANKt7ffd/PLyfzR8hL/MLzspFXLmeR0fdM6qW9O
FiVqqTptuir05ip6apzqqCiL8MA8fjm1aHHhMlIA5ISk5Py5r7HWjgvnnGMRurdXTWHmirn8oUcf
lBPOA0IAtiDYf4Cmn1vJjU7JhAXnCvqJoZ0CoczaazM3ETsfQ94RuzIa0+rAjbNaojQKfZEVs7RJ
oXMd2xVGFRY44+S+VVXt7zhDbjbnhgPIvUDlv5+41TAubcEwWmoX3Gwo4q8OGXDTJm63Su6juKhc
BQmY63jOq59N1kcrylIoQQEIWZk1gScA3GtU7ZD72iJ5PCtR8txoWvTTcWM9IANNdAGTiTNztbXj
sQ5N8GO5b1TdotektcW9Kk9Vtu2auj0Q66+fGyQ90BiAZgbxCtESkhCfl8Y0qxj89ou7O2gA+9iq
dDIhRQjCGB18I9Ov5Ck2nM4t6mk2L6qhKR7nygbuWgPRSjaZUpQCgQKocU95kzUvEuqKyZtdSM1Z
mUXFsKEQLGA76LGqJ/4Y2CCs+1ltbT9MUufqh8uAziw0UOZowRGsg5x6cGBoVnRGmxMHZJGMeEdS
HhLqWx2Gy5Chi8M2Ioxi436JEien7if8Vnzqv6rp5voCFcfFR7I9IdfSk8LtY/xMJow2IWlyy2Dk
uWjMrHsmJLsXs1HkPim5ejMsUD8jHg9Jiq7Jcx/NINxLjEb/yCWs9lGqDF3QO2Hu1+Nsu4UdheeD
TdFb7ut5rwx2dVNns+qFURxuwR9FG7HwaoA4jjsL9/Cj2ZmU+5/O6RIrE/SDk+BIXsNCclvo8YI+
8R1cGI/ixBi2idRoP93ajO8iiajwjuF+W2vGjSM66XlNK0ljxDd2FEWXA4KFB262L8cUrXB8LMkM
GJ6EDZ83mwTfptAaQPpVrM4ncSd1OzVWiv9grRARqKpCHIj47mpLY6lhSFnlZETZfbJFCl71DUua
/pO+0JNFIJEJ+sit/pGbAfE+1USRGXtayd5LTR42bVhHh2BIqyv5Y0UCKYUIzUnIvl6dhtybLXRe
msnaUrqSkrQCyzvXviIisSMvlx5bcXroLfHl6mKeuLZIFxDe0bXVCM6xCEt0eTIf4cXOV0DmHukp
QuVz0uS3P13eHCDEkMQ79JJV/nlJpIbRogAyRj7ZVB5GSlEXp8mcpZX/fTtfu8RaMNnSBNdIbKwz
pgNiNXJbkogtwtR8qAYeAdjitTHULMcQqvb2fXNfp+1DPHV53SK+/kVaJlMas+W6prmyt/YNp4QB
T3NyCrcqAn2HhUV6JDO1u582u+xjHUtHkqCw6lbPn2QqEk0CJ+2ZclEPG1NppXpn1FJ5AXQEwK3C
mZX4YZ43BzKvq8cAy3RZMqxG9GfJNK091qAE4hUlRxIn5RCcRKWVH+MUg/I8pkZeWEz1TspS6bxW
NAiEwG8O9PvrlUSGZ/GxQAFxEXhcvXxAdTRjlkmBZ8lxvLAL5ijfIniV9O6UaySEK4jwyoEltSzN
Px5AH33mtQVEHsQIyvLLGvjjBLBhyufoyQYeVvbSBpOy2h2SZDzQyteFS9doCwQiyZIvap5OIpKW
TF3gjQ3aRKdNXJCfExFQET9NWFgHLoIvzRF1qTKitbi9ca6tZVjDbtSNzl7IZjCcdl2e3GVoyx2p
2CH+9ABlnSDutBhxUVBT1hLsUovpXxMFtieLKNraM/WYQEkPSVd+2YhLK1S5WJiErlxunycpDMu6
lBzNBr1dF9eq3cVPNcHEoxLreuSGSAq5QHvM2+/34ZdRpFVuuI+nKTtiPYpUJB2t6VTbS4Ox2BdY
P7gtbIyroWnCA2+21WsRYTMZZQHuboju8P7XLygz5j/NOqbCkWo1d7hdjP0Vsg1SPMHA0OTwjBet
pe9EIkI8HTVsUcafBuw8OpZsEIllfpO1ZsBnrd5Qq8oMTxu4aqVKK0bXkXNxV9a2/tOHztIWGoDk
OPgHa7rP0zlJXZKXdo72cYKqS5dK5Zmqx4fei38xfRb7mbyuQiDBxfS5lWTqixxVWh3zLTmtN5IO
4H0TktWVvVoJrUMJwq/NLTv8g2BP1pVx/NzcqDfUrLkdvaQz+5MkVVsvKEblwsr1fPPThUlTS7KG
6j/pu7X0aZhqGCtOeNTnUo3hFx6C+uME0bHa1p0q/SwlydL83NhygP5xQCpxlQa6mHQvHPphW2GF
7YoCHsbPu0TinXiFwjzbbhndP1rhEJ7USe11D0yqlXmJaKzrMMIOR2tgLP0H42dxICNpj7QvGYvP
jc1xRnW6Y/wiLUBxT2DrDbVUOkUqdD7Qry93GvqAS60GoC9tUQVcNRVMbaImNKVYXXsVQSL0ZzuV
912cTX5TFj90CFxmi2wFmGJ8KuCzyKtx7Jy+0WAS6rhOC+u2z+XwyLHyH6LL/9UKpq8cWOTuviRo
W8WpygE9Di+O9eSiSDL1OO+S5KcP4aUvZPspxZMT53n/eezGSKilY2Us84W8lLbYQijDfMgH4y9m
CAw7WZ7FVgb/p9W+5VfPLcaGGk6KofXKDFabzgwB8tQgv121aA+pPS1T8CniQPF0sUkByI5cjbOG
FFdB2EgUE8BnSLBDPHluLR2oRC2/kVanMPr9xvp6daKNRFYEFUbkuclgfR7EuM8sA4NeBAZHDRmD
JBKJW/SDcxYOVeI3prPoMYQHEjI865dh+9RL9NFJLHCnYAcDYGP5XH9saAjWiESkSBHZZS1uKyWo
hyP8D8UpcB6t9dXKQBWoUFvpUSvK7Ew24axB8K3sTS7NibVNHZwJXasU8XWYaJPjtroyAjZL9Nnr
GsMeMDgL85u0CmoNJlU5tp4wGy3bEqKKyutrPboJ2AqGa0DHOrErCX3G0A5lZJlM01iUGEb1l1ob
EIFFMseeEsJZ9jpRQi6z5gAkjdD136gYlGdppc82ZDwL2kaG0mzk62EFUSjtLNHjiFROt3nfK8dN
tCAsSiMs93IiW2+O5CjHRa4FYpfi4HRqxFNI/lALHAzAWiO5AMqSF15YD9lRIw1puBHImb2UOsks
t0OvArvCNi1PkQWvazeKa8naTo2l1m6Cfe4jurNVh3RiS59aOdFOJlOesv0QdDaZsL63K6+akvIe
q1tEFcwk6G557KaPHYKVmZtzPaYIqSnKdVdWCWTDieveJciLHwzVbmeXDGI5bZV5bF9DRSoT10AS
5RYdJG06Lgph3zfSXFyBaNIh+sWSftujpXA/tpmIT7rKtEq0uK0eWllL8QLv5tRxVaXKZ08NxNgv
PCzp0mjn5CFUiOA8EaFisanN1qYUgNmuoGitzJnLZhnO5tbM6x1eFuh0mZDt0EOAJhjDUq2GI0mt
FlZbpGvDJjSj+HFSTBjhUi2ZbtOOqnEspTb7uANtAQC+6E6J8xm0qW3KM9mox8YNYOKfSuEg8o2W
WPZzIuuZiiJEaOWe4G2teVkbW6kr9Ey8WNVgRHQ51e/7Zmqeh6k1zrJAmE81dXTrpOyraIDqZ9WX
C0VGdfOFtQ07W7TXYYAKgafq8NA9tZ2qEU1eK1DcsqrnBP2FPrc3fVtpx0Y8R5IveB1QuZe1xvDC
lMY8LbW147ar8pcUDapLZ+jL1y7KnHuEMZLRm0nwnoRVkz8pld7eU7eTfsW1ov8OCwBobjCXduKZ
xNH1xrJ6+TjCbh7htLjXp43eFTrFfa3TRg9fL/lCOEiXeK2hKbe2mHrI/1geXbZ9XEEcYZGY21op
W57DkZmdaCyg9wi2YOCPodTKrjkEJbOVauFNzwl/20/O9CDZMqoMeANPMFuncagQNrPF4EXISW0W
x858y8s4TLYltVjo/300P2Skmoct4hntzlEnpNvwLYI5qQ1dJbxB1+c76Mz1SchLOd5IWqW/TlaP
A6+ljFZ6ZDp9vWm00QjQb+Ns5r2A5BEKMo1zLUXO3O1lUmX3ZMrwOCp6TTqry8x8kopkFMcgJYoT
GdkbFAdMTVzFtp3p2zYQIXp22Jz6FB4X/aBM7tKtBJaoPx7glWcQRObsrLV64y0z7fHarD9os0nf
IB7BELS4NghYgao6Z7dSbUd3Uq/rF+rQoj0QTnkfAlrJkYTAu8N+mpWxPkd4CQ7jlOWI5VAhLY1t
3ij5vtfG0fIq+CjOJtZUDirNGq0EFnTQNC6KaEXiKyRKADsShzB2Rm+89HM4NG6UwPvlEjKtXddO
feeOigTxT5FUA5K0mo/FFg285FKdIEz7CLcZt52CsJtfaVPU4oLXdOctKkMjE9IWqVepFszENJVQ
TtLZ9ApiATMV2iGv8Wqza9GcWHIUvsbCgBwHNVs8dm3bXs5aFV6VMFufVJIM77OZwCWux6wju6jk
mc/CSdONnLXN5MV6ULzFMU6GblOikXBRy6BhqTdN002S56BPRJWEv6shzt8rltbkjwTl/ZEyRUXv
jpHp0G/R36mia/cIvGDSmbRjcqsjivJMAF/HW63Lh3OwBsp7MObFhZQ4xrixUWh6Hmo2NXTgVntx
8rIajzpe1JWbYhD9BH99kIHSONYuHEkp+LFWl/lewNn/rQV6gpjULI0vIKNGGenKdjozktIJGLqc
VWuCpsZPAGDAZqG6V64SSlrv2pIzpDs1j/urKAmkK6qy0vMkz8P58t5+Gsqg547INeWu6O28o5Aa
d1QyzBnZ4zEeyf0ixkUVRJ9rao1ZGul7rci73wRT4nYYOxYbhnD9jYxI4e8o0rgRxmFAn8bJlPo5
NPuJozEJuEkMJVe5mguMYyS7jQokBjtD8XgfB3c19K5CPpmLmHt4JxCuutJkgcIwLk5a4VdI5SUe
vqHpZaO34hV7l+B4HEX7O2rSIINSzsSx3li8CG6p4paLzXxxIs3oOL6V8S7steSxykx0QHFFQSgY
+nX+Lo2N+eRkeHNvw0VQBn0VfFioy0v9k5LG2uyN+CVv2FczCPSmzE5R2gqRU7QGRbhTOTSMjoXy
MW+ONP2VzjbnjYMmY0JNWNcDV645+Tw10ru7LBqtwaswNoLUCVc52hrZOC76YHNYowcy1QhdjVUx
+xPBrLpFYaqMXNuCP+3OqUKrSFao0VY3q3zwON+Nu8CejenIlLruRpWADm5CCdNtLwDPNwPlL8Pa
xak21Fytbvsnza7pRWNHZbmrpxxyot6PTsmhq9v3LeosLIMwchq/K3o6oIORTXAs6nPhocVVypS+
nO7XmM7Wa0tduPExNVGQh6BQPHpOMti/s6FQ7+t6tE70fkqeyLo1F1Ib/h/2zms3ciTNwq/S2Hs2
6IO8TZKZ8qWSK3NDlCWD3gXd0+9Hdc+MlKWRtnZvFovFADPAdFdF0kX85vzfWb/NU91801IjwX/a
G8FzoXiPjQPnfnbZVhqwwSZrcm3XLWl6FduSEAi4tVz2MTPb/t6UDPgzLNDkdzkdWj0cIeg4RAJT
nu00u9a+qqEwvzaDUauwz7uMof129th0CvuDjqp43PUDjLgDLjMT72GfxAgoixzQA6owI/ZCScCH
XQGNgkF+M/3cFjsYc7m2z8e6rj/55F8y3HCFdaijuL2VjpX4u9VJUv5Qajh5YEnu/WGoxuTH5Okd
6tbV00AcqrL8SNjJRBMJQrEe+iHnizFW2nYXIq5lfDKP4DVDH5RYv1P15ig+wxnReJtxyMSKRFd7
eoxM33IsKfyAywxWmZSllp2NVJftcJ6Q3BGdsY2C1IFI4JxRJO256AL07LnqE1lKxH2gqVQABq7x
bzw8xrXInoZKfJzbMrkT+dxNAaXhLk/Cuunc5JT+jbY+eFrXuu8G+onrKdSqtcBuu0B1mktFdBFI
H0LnuVa4uNQpBR/gMI/MYL/HVHM8SzJtGcLE0jX9bCTWNs+c0smH73ZKkDnujE7Li6CkKlhEqi7V
ElRqyJbDpDyJ3pAGoB9Hmi5hO0BEGeWZnTOl8ilZ1yaeT2gitQ2MEeCD/hlin7K/6IyFwI/txFa3
BfGNOp/HdLHfWwPnJPgOpD1dxN9tZXuG9if/fi3BjQVQejz/ZGKLsG8sQp44mOg/Zrd1k3TlvTeZ
+ZKRfMPp+CCUN+u7QUhP/5hVcw8UxK4UwLymd0gZ+Dcd77S3W+iSVZkOOikB+qRd3pRDSs2tygww
cHnn7AjSSp0EUY3OXgqOywND5VN+Z7Q8uAu1lql7JmTfjXj9DrEeLq0U471h5Ot6badUAJvTBGot
8r8JTb4UuwR22PjDi2NYD8DZpmrfWlqpIwwfUu1BmKDM3rWQ9stIdIly1tBtnFg/Ixm2/D0sjV5+
Hhr63yUxEWmLEQApGFI4Ykn3UE82ZvOJQnxw5yWWptg5ptEO2wLu5K2ElWe3IDdGjd0AIMrHXgFB
IUpIjXxvxWtHpAe3noSsx29nZzVzwsI8PnnaNHgc2jtfxK2xM4gu+qtGr0ASkkQ4Rbsf63Jcz4eY
GsJPX/eXAkO/zDK/uFXVeZcAKobxpvEKB35gJ4stauzb8YFZCrEd/1NZLB8WYxgrOGtCxd27cq1o
R0D0yuouqIq0I+XzZT1813MvJ1QbaPVTkXDSK+brC0h4NWYD9SjH9dTMIOxwZhl9uYSp1lbFXqZp
nl2ANpA9gy2ZGK8NfQaCMbi2+iRGRhneWWCwvJ0FtkZ9Z5DDqSLPGccPMwD5NfTEZLeh7XUgAJNi
9W9ogOHaAIXMrYN0QX4ctbCjK1hZqWEmO3sQZBTQxDpQWXM3g48z5OylEbCttiGka9dR/IxrYcRX
c68R3o3Lat3HMzbbQUVUv+zVkMvkpjRLYYWDuc7aOQV3Rix0rKXLHRZc2YwIMhvNu4GHWO0nAklY
5nFW6V8N4HzuiWiTCapKN8CDOaztXBfvl94zut3i9EN5mWe4t14CDkI9tOhmPkaDNq3NLX2Kuf2k
NMvJz52xyYb7ya6rDGReSv62K1LoQQcfkZo8TVTOPietydL2w9Q1PyGJ9R8Nsa71DiCTEqfu4sCq
0xPTyU7A3SU3vp/25S6xaUwGrW5NxXmitTkwrCZhik1R8z6j3Qzlzi8VaRSVNM247iuaUjsDfzig
jp6c2XKqKXZD5RId8f9wiaeQXfhaiyWRnPR+5hJkAOSSXVDPy/h1XvLKv87RGMZf5WpU6VlGZumd
9+Pi5R/mnKLGucxwR7pIrd50rkZ++Hql2eY0XZZ175B9wilVVURMC2HRTtGInjT6zPvfT43tXqdA
OzJgKNlsCWK7NSkfIKJpzec1a2d4h5PjVCdVzDo3IhmWOEBuZ5RRaZT6mfC6lY2LGMhb7lVq1e1P
QMpWnpzIwe+Na1cvygcDupOIZqXH13aD6+heqiqOVJMxt8ENy34mfFJ+lNUZ/P60mptuJ9JByZBL
984L/IaHc7/TSd8LCA9n8Zxl/i6fHXXhOp3Dp9AD64taJ4XGiQzF/DlMBrIuCgycDH3etN+cMfFI
xHoxX2cCJR1fT7FMu9rNIcXlfZ2ke/4+VHamljgfSXHr9bCqubjHbCBdoxJPqDLwWgCzIEMH+2IB
XGOBmanN/tBv804bhLtQB6hGhYkgRphpBL9H/Fyxxx0Xs24Oym3Gi1oZXrFr/FR95mwuJ1AAU9xH
C5UUSKx5lp+LSnYyVJg2TpEEVhwZ7ah/tXpZmSeYTfCddzpGrTCphC/3dF+XUDKydUefgioCYUN8
A3qSel3qTGYXZBBov7mT4X6fRVIVgTbO600zlAs1Nt1oL0VnCV5YoGgfhi5TDuky4r8WCtwaDNKU
X9qYMu2+lePsHcgpq+aq0/TGTXZSn/VkFxdy+S5Ej7qW6CR2s0BznfyLs5bOhenH0xr4s/IhbenZ
eEuFpDUiOzNgAuGwZYeluco5mIxGPayaBXaompAShxMCuk+d5wuITpPdmcEi874FTtLoP9u5wglm
xrtzDqBrDutJphmUXTW8uX7w4OBULotWjwGjZslnzwHjFdAzmkboenb20YDl2ATCHDg8E7+pPte9
kUNTHbUl3pnuqH2aqjXT0iCvc8M4GRyAoRF+U0QhGUmiCnqY5MZunDd4ZDr3NhXsqm6+CiuryzDW
4jTyFZC63pSQk8ZafTSmjQwqydf5wZZGYJ6SMtwzxzflOwhwjh32lc2b68+uvNNlF0MGG7C9Csxl
/JlWFHiCpcnX5rB5WHzvrAS4XcG7886KZxSMLpEx1UtvyHOAZJU6X3BQ+a45GQihyRfqzpgQls35
YhFftJT7TmBs+BhxqLIxzkxsJKoQmFb9vRpyUZOsdvIjCAWgSaoi6A814I8VZzGQ6Sjt/PFT7OVG
C0cOLD9qIVTOHggxVZjifLU6C9h4DLh1l1gGtTM2loEEGPzhp9k0ujqwY62heSKLhPzMGkaS0rJ0
17CbNDZbYyaq3fEde1Cs7cmhmNktUxcwAIUrqVyX+PusWvbzMbZ9GIBpppEKOZ51TTBENFt48bzC
69L7H62cWdmuSwBjwLAk9pOyQ5ExgDnMT3N7ggjoljJzo66J5U8gj6YTOJDePs65L/swLiFb7uxc
TVqoaoMCcduOXXo1YoEEmJktbbqUXgEAesBrZAryrjGJu/KmgSzqt2mQlqNnBJnerx9sC8bNXiyd
GgPJpkeSOahWhQkjZN5WXRI/EoWVR4CIoDRPfCCu1rnddYy2yaTuvyxrDzFfwCGSwWAPKVHFYPUD
YNiFipShT/MapFRaqMg4dnHbYBVTXkFD9vLITH35mZexgB3JkWuELknRwUqbTJ2OrTtokUehv2Lj
IIZAn2okZijAoSaHya+bNYpjL+72qrcl6Y4uKidMhhkmbWa1FehjSnNsRZVPyULNHSBtQ9TGFZw8
U9+1yQDPk1F3nFgUrbQq0rRODqHwBxeGYG6n3YkWV7Z/qmrN+aHkoJG5pxSqQt9LkptpMOdbvyzP
KEO1Tchfj6axlbg17Gq/K4ydrZzFDPUR6lrUwHhcQlPVHT63rT3GoZevrh6NziJ/lmPr4awwr1Z6
WjDOl7gh2co433Zx3qtgROZH2ai3xFWMZdkUIHnUf3hlDPSmIVw8b0p97g/WOsQgzsi+jBA02Hgz
KGHd83l0QwCky7nIO9wVd6VWqCvGWqljaCWG17XUoH05WZOExiT5fKh63Wdw+kzeBU//tHFoZeTj
xc3wpoXkKuj9rCgO0pj503NWCXoia0Yl3KgFtNMulboWekVMaZdqCVjvrJQJh3utfzNi6QK6pDKT
nq7TUMzgYtGw7Myxat7NFVWAS5q+uiJjwBdyl5j4HGUrM9rn5URAHpD86tVJMzhlEixVzV6VeL13
7zW+xvFHPCXDFTXikNzQ2NgYVWQbV1IQ/YcCxuylEy/1t0YTdhKUQ1v89Nt2vXPoUq3wK3vLoLYm
iwuZjwaastneRu2d9CMVPQabc9VVJyL2HExFY24yNSUMj2alVgh81UKApM9pft4NRetHpecS9jqz
OGPnXD+2DpNz8FobRqWJ8abxQElVOxlmCxx7PfsdhStt6tK/tH+/R8JpflS3Q/fjxwAK55hs84yG
819k5vyvpOGgA/n3NJzbL8iA/niQ1TfYOn98qb7/MaQ//jh0P6ov32X1o38OyeGv+huS4xp/0pBz
kP+4nvUoXPuPP/6G5PCPiJowRNxGRNGaP4XkwM/xEFqiK8CDlgmrfzJyDPNPtnoOTuS0OGCg4v0t
RM7Wtn3SGWRy20ZWt8lh6b3j23HUGQRv2lFc6cFOjpXbUxyuXLmjSA/+tvH7dqvH5ua9nVvWQ4bW
LgUp3HvX41D09/rQ4oliAmyFHB/vyaXa7GDGTvYxo3qyq+a5vmhA9LNfamZy5zEdEJaTpW6XAYEB
CHbTO8l68415pUdtzNEVoWJhIh1K2TYAetSolr4Gbjmr8nCSeGwnOBQTjwNbyzJrS8L7foephLjr
fbj6+kK30+p6+73yGvT3BUF5z4HNjmRcZ4U9nRVZbQYqBUXrJk4Ur/1yMlRd/4as46gvvD0FgAHM
nT+CPKzjvjCgYN2BXk2eB66dTG2do2QqH6a14iwt6c0OcT+9IUsztmbz0Y3aRAOoDDezLbRO/PMn
TWEekm/VHkxkQA/mfZ4tDw0dNwSNJkJ3QfvD7Vwmy3U3sF0h942q/N8efeO6GcA0wVVSB8KG6/lP
EMzN0hziJzT0lyPXSmkD2kb1cTYsFRROKi713uvCdEYKYmiZFuV4kONzwonuukt6nkrKplaTf6OQ
q3Fca/obN+kXD3WejOvxbbouc6I8nqPvYxUVQVMluEnWgxwv1VgHnUaLZSA8pj7UEu0V2Tu3Z+xR
n8/M0r0orO/MJ+8yDhPyrnAxDwR9Byb6g1Vt7aAqtPxPi7eVWz80s6Ahq+2lf9sp+w2xwZGWYnup
ME/xDawYmSswj396m2ZVVZouXTGtNnZUOcqwprQV+Dk5+chUw+mT/fD6rzfnKW7rkT/y/IXCWnKb
zKHbiMzgmBVAOcb2lW9koW1qy37yinNmTLJDjeVHVJR5fGkqi/pyBmS/qKeI2KXZiQn2RW8o+MO9
6x6GePxdS0r4jwx8+c6mUN4U37+IcLyOfiC/yu9IIVY7NYO6GboT9tg6RP3Wh4+34f/PyyN6nMuN
/PfHZViXspLfvlR/3Pxo1NdCfnt6QG5/9h/no/cn27XBYAgza9uZh3blHxA580+UORyeGD0BOOJf
+BdEzv/TRyQLd85Dl2QAPv3XASn+RDEJjIfJI4REkDB/64B81O89fau3KTemKywfiihf0rEkCamK
mS1WMUUOjVJxnqlOX/b14M7rPs+L7M6kkcXLzCR5cljjPhv3vRjoZilOz/Pe0GtKJVqOCqV3qMZE
TIyMBwqCUImlSuWXVZl4saxFbX3HK6Qpwxwrs3LXNLa6p6jnYp424T+3M4eEL6VuZVedYlFUu2Eh
Ou9eVhSBAupidGOBLA/LTlYeNaReZC1FV7FA9M/d3ssvq6Ls4SChNlI7X4k4IzK3l+TQ15nQgnLJ
ravcHJwHw82ovxuKbHRnlDNVgg5RVBNR3Rp/+MoROALQmL7r4DqXJznbJlpwxmfHK4ZdVBLSBG3a
QPNT/WtK2+F7hjxS7Wz0Y3Y4grG+xSm4cC8ro2/8IAc7fDn5o6/OsmE14Rw0PdyTsps5B6HBm2Lf
T3RbdmXSLyUR/WB2+8HwZHkF7RDKQ1WOltphSNh2EezxET0uTj7XI/JPvFmGNftC7TWvdsLlTwad
TachQktHN9xyY80MJl0yRl7Pg0o/p0OlvwNBrjc7uXo1lhdgY8croMb2dOjl1H3oS2dkOsnHDX6M
NInR+Amdk/yOajP6Oxps5YUlU1gsOC2VlzGSji+oyJAW5Y74mleJTfABblgP5lpRh0NZYRu7ham3
d4XtDw8NM/NeYDUecphqRvETprFmfV3FjASOvvh6n/jONO0mEdM7MVxcHfct9t2YZGirJoOl7knh
ydGbdZ9YrSPeUz+r8aYY19E5rFrdWmdotFMTRPUUk7WhVSt3rWP0N1pWiHaPgj2+bJxxMEP4/OKH
h8tacYVvgHkzjISwF5k9mu5JoywzD1d0WC2VrzgvQ6+ci2RfxEKU58QU7nTKuF7XknUu5gRPPO6p
UZJTJ0ExJIvEIYFefWCMrW/vdfp1lB9Kp8jDJreK+IAEw7603TIbgmTo8c7rNNBAhxnFe7nP5YLD
alr36qY3UgG1OhbTN0pFVGJcjXnVHS4c6XhRDX77KTOHpQ0pG8SEDdh6cOCYaFhhc9CHUHbfE9y5
E1SozrW2jNeoYhlgNdL6odfl9S21PSpVNFYTPyiTmp40HjGm90k5WuxFhrtggODMufZh6DvI1r0z
aw+dHKcplKVwHrxp0j/4nH8xpQCzEjzx0rH5rGLeViYcd5Y3t9/8uq0IojNdZygykwtovm78Kqp8
vNbmGd3jMi4WdYi+LH/iPDD6AWn0Vn1ClHxLyPZjQVyiDgRJC5IjmSNgGn0vOxjSsEM20K4MimKm
s5qnSf9twK4QoU6xehcNYn1/V2ctn41I5XyXqty52vqAOEJUfmuEjDaUe1GWlNXWZBH40NDKOy0R
f0BGGgZgVmqYFYEFPec2hGPb1MwTdj5WscZAll+ySSdEOp1Pa8ouNi2DIoaOIPSJy46qRhNowsEB
x59RZQW0y+d5tyI/tM7NxNHDttT1b6UZqy9VZ+Pq4Uypj/2VXdj2Dn2wMg6zFNm9nWUVjPzKMW4d
XsLmysUVBL+YxFEfdBeJ4y4ZQAogOVoQnBcMUTRo8nh1d5OdZiZ/4ZQgz+ERGEj4kuRrEqf2pT7k
zrTTlWnRTx9zvwyS2dXbnVdrdbK3R9+s956y8uzw5KR8IZA6zskYl2RgkvBtC6LgHx9FLK6VDOvq
DBPpRmNEsRn7NHjL9a845Rng9lm4dhz/b8swtyUc8j/OtePg2+z0VPX0qqPZ543AS6ejiqwPfAyU
I7LLlJoPLdYs/jzlqXNurFhThfaA1evrV7tdzfPzlblCZroYJeOcR8H8PAdIe6udWtdqI7cujTM8
J8ZPTpP1962sbIKKf4YgL9zYo5GqRwS4C7IHoTT8J7Ttz5eqqtg3+kI2uHwrWQajPTt9xIQqT9kf
Gg9CU1vgHZqWZgvZXec/QZ/VUo8ef8ZvRYj/lhP8f6SasmWT/3w0G7r4GVo4+qa+fK+7ZyEhf+Dv
kFA4f5KSbkNgJIcOFqLo9P8OCf0tJGSORIcfb4IP3f7RP7jCf8IhRsgA44Fk2tpgdH9jhTXnz8e5
KJ85Npfk5HfiwcepxievKyR5ZrS3Wo1FgsNfdvRxapzcaW6uWrTm9V6J/M6iOt2VPyvHPilm/xRz
LVV8qaqHQlx4YuSMoHg+16ctk7lzax5ShBP6vLyRe3Gznn5E/CqmuBkYZDsl6OUzev5mM0cTE4xo
fqR05GHjnFfB1A9+1KeWiqQLR+rJ43rhS3rkPD27DYjXLShb250A920eCfXj1c5GalNuJNei13Z4
Tjjl1eCukOfHFM9DWiPU9ndTpaGOcnVFCMcYv3bb41aqhwbslAqdQ1tcqXWR2AMlsU7tUzk9QDK9
194bbTp8aPOZg7KiEY5jEp28Bh2ibX5s8B2irosY9UOaDc5nTREgHWJ/wVJp9Lwpu61wQDOiEuUk
pjm1bOP9diVu1Beqx7NKs530wLHfbV3KTnpnVrs9TXyt8BRzVnO4iXuAIkG9FOu+mQ2CJwLC5KBx
3uO5oylUp7iKqX1aJrqLWthyz5CpMoMpWwfx2YyI7kPilJa1M+3UcMMKx6yNLT+pT63tojDKMHne
N3GGspS2S9GHaSNIRxExd+WuQiWYUYSLB5qWSdIOu9QoVx0Bd12BjE+Zb6HFtKxYKbaoQ/wY1tIZ
1jdOQ7EInwcKIX2dM5Y7Le96y1NN5JoLtxcPz4ZyOsAhekueKIcI1e20ubVpThoo/NVd2h+Fc6/W
lnRirj33AdViZRMtoNI7SfQmu6KWh0nZ62/T0b4M/kVn3oOqJnI8HUgnH/XTShQTaLKY4fhENvSS
U7rp/pVbtIThNZIWLYiR55wOKD/LXVEoOpv6CEL9jd+wfSHPX+ht2tYmyeSjhoBzdDb0uKB4BeN4
Ud2JdgkKOfRFsLkmZ2cUgZgvaLSpdLAN1PHTmQU+MW+cg8ekBIJoG6grz4fxww1Uc/QLCItQZKy5
Hk1ysu6Yfe2vsxQ+2aLK7kKNqjr1i6Tax4b0EZZL70Kb5mkntqEFpLebsmt4i5Z4HImAC2E34Rdt
wQhmtdu286REKDSXAi62mWGK8+qlb3fqne+43f3rj//FVbYBOuakNtTG9s+frIIuwsSzUhqhac3V
+SKrIiri1frr1P2vxzuUEOCwbSPVGzNKPx7Uoys8xPjOGmFT5961P3rOjeoG+4dhJ6FaPfuKYPgj
WzN2q9h+B9h0pW/s0kfvGKHW819wdKGeUetrhtdfiIn9T2FX0HN6is2ZXBFptCKYkpgR03ap3oAU
H31fv6x7dGbFzJ3YyBwxDMZa82xtXO0sa+3Pbdqi/h+attmj0l6+L9T+ac/q9XL9+gM+Op0e16eI
wjQ52MCtWvP8AWuVRmPQxiqRlzrZxzaOP2nqqGv84BBBYmH49fX1KPE8+5gfFwQ5At/TZLCQ0/H5
grLWytikMxqafpdHmpeKsNcb8z4tXD0wxZydkmz678dGG69WmG4/FhejOadImHN5/af8+m5TOGIo
z3QISrj8oy+o1tmcN60C5Cm0F3xj5g02Gfn711fZrufJ5rVdL18oTDTB7WUCcHsBnnxBk1fj7tSQ
wGa2nt0N/rKeVvks7rBy8hFX84bvkrSI35hS/vXaGNh1t+oyk6KbhvT5qkrzl7xoeJ0d6qk7JLF5
tCLwe6MEv72cz6/N1h3uEB4wDLaBBXi+Sl0nzsLj1MlF+3Q/l3NLRZkdERRB8en12/jrewrkgTxw
O4gYrRJHQc3qpcRYFOjo/47TZeVP9YM2U+XPG82OSHyzN3pVL10aw902rXdOQAg5zy+N5N6pGBXQ
Q/j/QCVGrSCqnLIQbU36xlLG0bWxLbPpmaDz9MfA2j46XVLhdg26WzcaULCvUWJUrto5jVN/tZa4
3WpBqGnhpbbjGE6ZPZ2ge66rEPe1ZrkoRaMP0ZC08/WUIBCI8mbQ7Uty7wUNy8TI1+89dH4tkbVr
QTmHOeijMn1+Z2Du2RiHZ2aEFBX28LCAZhiyea9jDfjGF3rcMPxrLea2mXQmoue/nq9lrGpVFY2l
SLlK/0zvLWt2U+z09x1mbV3QLxVCnTXHAPRAdcLCkS/x7DODqi9yE6g8tAyRJc2hK1f/C3Co3Nvb
eUyNpUR9ftf3GzPKpTJnh6tw8EiOjaUwTl9/c4/epO0aCJvoJtN6gSR5TDfPc+SuToV/uLFY3oWJ
cvJsNbvlHOmsunl9qaO9ZluK3YzYnuoE/SX9aG+t2pS5AGoqERodA2SZvb5nCKMnsMy6PjIqPb5z
2ky9scMdc5Qfl6W7tB3c9AoIxJ4/pVp5Oq9iaUVlJfubrG3jCjlSp+2NLq7XaOiMMQ3o/M6nQz4b
UzCUOM8GWZwOTCsDPHNPhrUzqLjFq3vGFMRaH5SS8kB1DOvbsfdlBY7KLJxz9GaiOnhQsbLQGzBx
x0Yg896iaBxtno/X89jx1dk/LbElsk+3bDh2Uz/pZClmlwyXPqMEoZjXNHz9YW07yJPN869VTAqu
m60OG9rRV08/YSqb2TOwp62KCzyY3e+1m7lJJAcvPbPissX/blovIPD7d4qD6Y0j4oX1NwMgA4qq
g8DgGCpZcujSX3DYPZPqAq3XeWPaZ6lor1pX/iiVTcHTEw+21bxR6fl1tyM3RcG0ySpoMPtHEQcF
W5O6vu5EZWONUb52/aneIGBzx1Yio0ZB87v32WOzooTFDDnopWNyJ2bGro+1nRnls+oufLTut3aZ
Vqc5aXSJKC+1Il8ztYPt408ppO2+xZQ/Dnl40qT+fBtMsxNqCfPoimOG/yVafa44neJb6vBeh3QU
j3pS3IGKe20whXnaugglqUW7FHR1gFT+jrp3Ra3Ndd7SF/z6glO7Yeh8qwJwc36htKZE4VDV7GjT
xSArrn5aq/eWRdzjZf3rBYesbrCASfmD/6XF6xxdtnA0dNEN2lsdFxTmJBPX+db0qTGHHu7K9r5k
c7+mSQapthigJ6OUpgx5mPQq/enOTfFJGH5d7ISaaUZrJWgiXFpEf84oquz3VoYimRJObZRIytfi
Q5/jhnqCxQvl9y7zGShY+2H58frLdNRIf7woIBU8RTrX7HX20V7nJ4zqVhKLz838DugucWzmTigz
Svcbpsv0flaj0D5LNJUdjs+tOgx1NlMlRmgc9Sse57asnPe2p+X3r/+05+cMvwzS3MbcxY1S8BOP
i7W+xrNe8k4wcCHbcBxo/uG7ucj3XmI4D7+5lv0IzN6omNTcfkGMKjW1PY1eEQoO5rDzYAiqYW2D
WejzGzHAL5e15QpIscjB6UHzlz7fjP3UHpYVLHdIOcm6yGdIyhRuxgOG2eKNXOgozecWbmtRwARw
h4mdOJbd4Drt6WvDWjoy85VfxX6EZFaVhvjmW9S7PDp3uxqT1L2ufPMsdZlW9dtcZ6QyAyoDcv2N
9PDXqyd650zf4Kr8uGOmuwnR2TJ6wdVr9rLvjcGhnje5p163vOUT+NZSRxGvsDvdrAqWkmndRWgi
GR/tC/bJAeTw66/P8zhlu8/UJw22BTJ9DwOGo7DO9LLSB77ghpgRjdej3i0PtUi0G/hp3vuxTwyQ
7NWblqPPd72/V+XA3YAi8KqODzycwhfcVnCNXZJJ3OY6hvf+bGen/tqbJ0kBm6sRWEdbKUJzF2/f
C7b0+jp1Zfd9NDrToXPnjDdr0Zq//5DJalwXdwSSKODLz19xlGRZXuE8HU7e7O8bbH0QG6tp38n4
7/7Gv620vPCQqcRz4/G8EChvj/bkCStveypdEZZrrZ9YSe9e4tGXX+m1KO5ff8gv3G6W2sr92zFD
7ejoqoymrTfGaVgyNx84hZ4yywRP4PVVntdtHh+qx9+OkogkjXWOVnE1p2voiiK7nUWR7c3McD4B
Q6/O5zJjOH80ffXOrav13Bvjt+hxRwf7X4ubjzcTtR5+O0eL9/hv22miRLi6ljqjkK6YsG7tdy5q
kbAoU/+QgDF+oKpR7EvRFqcE/vJLIoBKvHEbngdzf/8SFKf4jG22xMetD72C9+HPsAtkvoBTYPL6
W++281U5e/2JhWHwXtRmcy8mXd01kD3eUAu+8EHjbrCJXik5bCf+82eNFbWeDbnmhr6jzeelplsP
s63ifaaGOwJ/tXdylX58/cm/eMkbc2uTKMKAPFrTrdxF87CZDxnOW4PcNynZkfueNqmnfeV4Xc5X
2ygfpn6ZDxn067vXl3/pS6Jy5BJTQkTk9Xt+ySo3GNSfWxHGntHuU89S1/MmpBuY6f7++lKPQMdn
kRQK4KdrHW3NOhCpzitWEY5O2e3IwJ2zOuutw2ZvBsyGOQaRo9JnXmB876BJutKTOf9UWbV7qXBn
j17/OS9f+fZt0xpAiHqUuCwok5SceNf0pZ3CoWUf1ZP6J8HQ/D9c6egRr1pSVbnGSlXhL0FMnS2q
UE7QrdHb8PWLevlbdv51VUdxRoGd0lgUvQiNxp3eoXNIonkpzXcpI0aN22aR121+8q0AxNBLa7zs
pm283n0rLXzx7m4JA6VJyvqPBn5P6oWKOiUMDK7ZgikRrk4MBmgaoFQY0nvjml9aCg0D2yfCUAqh
R69VGveLwQQ5S6WzfSi6wdmb7WyFBdWdk9dv7/Ok76/9iffFgXsPAJe2xfOvxS+giLszwelU0V1k
trv67OudOrd9u9yvUgy/RUX+x3qbtxOgPLieR29Ogtl9JlXN02wNESiaUgEDL2/5Mry0BeExxCZA
6c75xUFmIxaagH3Y/1ejP2unVbvCMoy4X+8YOqvyBGGTtC5L26qurGl6yxr+pV336fJHr+zMOKno
NmCNdCjbF5jP74vcLQ/p5OhgRAYnoE70ewqYv+8sEg3a/AhgwM09f5IMsuq1xmfAk2QcqrCr4pT5
4Pzw+vvy4qvJ4ANhL4E/Bd/nq2iyKBtbcGlZoTP3Wc3OQU8YfhKMy76+0oubK98U9QGK5dQ2j5bK
mUt3c/KcMPcL3hCtpQziymE+KXIVojmDVGGO9X61T4ZcNYz6iPULvXR9iRrKuW9Exi9+J3hDbBfN
VR9//Y3dIVDtubvZSI6pg165tEvLv+yZdwvVNKjT16/e5j4enyzWk/W23/Nkt9HThVmQhPXy1G+C
dkjsncl6b9zjl1ahMoiOCQ2RzoH/fJW4HCE+6eytPVr7G6PLklCbUv2/cS1PV9neqSfXMlRTicdn
wzcP1uegkhqBarPK6PU79tI3T6COszbFM9Lgo2thOtA0Ko1vXhZtd7aIRGoQLrLp07jQPdvVlmwp
3pEz70TXGsahMEf1xk944eOg1wJL2OXJsXUfhR6Fn1nxWFYeTJREnatUrfsYFntQ0UR/I9F/YYsB
vIicx8bUj2bd0Vnv6nGnz1rNUmZSfRoL8HErJaMereHnjiNsX9Sxvn/9Dr/wtrDmNpaF9pzkcPtN
T55jPy+aViysCY5gDdMsM850B/Hsf2OVDURLg+w/2TuT5biRbNv+yrM3hwyAw9EM3gRANGxEsRUp
TmCURKHve3z9XWCmKskgi7yavqoyq7Isy0whAgG4Hz9n77WlfLUjWYO5LHOT2QRkFoVv6+UvURPV
9v5F3rx9KAb4D/oJ9tiXX4VcsX42NX6pWORWwL6AI3bNwPm2WL3+hfZyejEm+GTev+qbN5DOm83N
E5itDm4glbgwo4Gr1vQmPtNuNU7S6MNBrs5nP1g6Vp0eh2mqFM7zB0tHi3WeCHeNpWOc0l3aW81t
N8XILqN8Oa2UrrtOFrHs6gKtoqKO+i6t9Pmo1bNUukpdf9SSevNWr+Rr+NDrGnNwqwctU0tpcYim
t0texhgDaBOjXu+yau5YuvPx82wI9D3v3+s3lgPuwj+XXe/Ss4c1iiNLoWiyfDmP7UavhuBxUSpr
kyJx9nMyFWfXEo3jjracvW6yP+KKv1W3slusEpB1Psqb+vIDxDizu6wkeViKkVIVuTz2/FEwTneX
Ftkx8lpVuy71wnhQMoan2MWXvNxUYJ1UOlsWM5j378hB8PVThYDlHRIXKwaV0eEe1pldJCZg62j8
BXIRQCMpFolMOeOQbJ/FmaLdTb2xS6BVeYkeLIAz+tltenO+XkbDeGyb4Bts48BTktg4qh0Yh2qM
Uj824zF2IzsYPpiEvPW+MJhjGsGKtQoTXt7CGUaDnRN16KNxEZ4ZWtGRGgTmBwvOWw8oPjqHSS+2
GeIpX16ljoqaOSe5zU02CLeKR7xqIIHGrSbCaecU4CK8sISt+MF1X+8WxKOtUV6cy3F8rH7V509o
UYTJiuqwfbBt4FSR9GwaK8q2SYcj/P2fft14Xi4JXEowTkKOxMHi8Jcfk0rpHWRuvjoW+Xk79lrq
JuMwTYiUbJFvILQnpz0y5vzeSofpI50Y/trX10dCRBXHF12x1S+/6lj1c57bYeCnfdADWIzr9DFV
ekqn1ZF0Bn7ZgRvSq+aphGu1bMxuvFLUnAFpK1qQeEYRLSRkqCQx+UazJCM4ltyCFWRWAEUD2SXh
Tq0H4yFeJhi40xIE3ZaNUT+zAdYmrm7FaLZDS20uqcj1C1ZN/aEFGbV4AFrLcpsXLUiCMq+nLwVJ
B+UHhcHrBxkMPz0g5Fo8rvSnX35/h9myXiScslIZE9BSWsklBqE/b1dylVWNwbvCXnVYflSgPmXo
pLTcmp5ZTrE4W7kMjykczA+UEW89T7jOWNawoPIAr4/2s8XVRlwIAJUroVStjiyYWDcqdvytqBp6
ewoojl/63G1Gwog/GgW8eStxrkgbIjkSl4O3Ru9SI8/Befmc5bQSiG7VbthO451QZ+suGEMguyae
ldC22i3WiHTXMKE+YVHTNkmOVExJgwtZBePF+6/YG8eV9VTL4WDVa/EXB8Vf10q2tmyg7wRMVzBt
avUrExHoNeMfkovJYctXkmL2Y4ZhNkCwspFMLjYvIQAKJay93OznP27/8ZnWLIT1bL9OlF/+TmB3
ItzyRJrzVJZnWdIFUJmH5admlCXR4AtwYvB7H+lm3lrYSL98EkKCxT0UVjd6xEuIAcon/G30Ql0W
W45PP7VJsz9YQg8UOmxpT6EPJo8CtTBa0IMv2ARa6zg0OP1atbNjG5WyW4kpvGS56U9jO06IaY5G
/T7rWrxxiSTZFasfLeA6udSJpvthg9n+WU26em4qE6ZxYiTiDxbfV5XI+hl5MBBB8a5AhH/5IwQh
XMwK2Zxfg9w872Wj/AiaIHhoU3OBtFXEkbqrzGj61fPR7mZ9aXfvP5qvXpmDD3BQgTUjCWLSKPCL
9ZCUgGzeLEP0UfPx1ZKwXoRzF/U05k9UGi+/ZdJZkowYvmViK6dM8I7TTBQATMVpI4eTzpCXsm0+
qA/WX/fFtrZeE+0rRy3aSfzVy2uOtQG3WYmBnpgUl+4Y5iHLngkbdKx3cREqd+/fyCfpx6sL2msW
B5NIDs0HP6VU0C1aihX4ltoHftiH0k+gLGXunBjNr2nI6+9F6UgkfTmRPwAKP5uknbz/IV69XeuX
pmBYVRprWuDBrznxnEWhLBU/RhvrRix4DD5VedZXfXX1/qXefHCeXeqg/mK0CW/J5MEpisk4Tqzo
csm1bP/+Rd76EYkbgRhA4g9F6cFFZgsOLDZdBeZqFgWbYoG47Nq1re6CvFVvJ/Ttv96/4quCj0Ms
dwlS4SqSxMTw8rFR2nlGe4VdsQiC9gTu2vzZaq3sIpvCOHaXPsm2xSLzD5aBj656sFSlELeHbG4c
f3CcciuRFf3S6zDc1q0z+BAqq1OwNsEH2+XrX5DdBSngaguSSCMObm4NsNOcIj0AnR3DxVUL8xQ2
+Ue4gNfvPldBkUKJQyAz13l5Q0eWF3vRQStljkYseISp14sMBrXxuJgu0lqoUXk6r1y9JIs/eH5e
iwPkenUTwT0tcwzx66d7VoykCiVjVkrirAHlnrWZ3VoezM362hTtqV7nGqjNujqa28i6qvIs/5la
hCeajPCPG82JTmRbf3TQf+uGUOphrcIDsEokX36kKpZYzps6IMcQLjLhnOl+soT5NWi0LvAMvZSA
h00iTAsd+uT7T/df/JnDVQpvCAAHQqjFKyHoqOUzxowh3ESis0Hpo2XDhVku/SaxKlXl0E/1U1qV
/JKE2tS6jcRl7KnxmKm8eNAvKJ5wIruprE25K/oqFthj1OwWlUt0y9z1vAwEjviKmY+xidoIBFNE
pE/hOUGJC5A+9BxvwAMad1HfO0B5RUnygFO2zXmtBsJwC0UbLwwJoL8XDRjKRM2b3kvpWpSQ9QnA
8OvWHkyXaRkq6T4XSJEq8kHU1eUrfuKxmH4VaO5PnSWFD5laTXI7dbJoVu6tQ3t9WowrUc3lVzCl
Kt+nmuuvMrXUz8FgTYWLZbFw3FpI/hcyKTOsubCyDO//lPxYukmPXAkCrXNx/5gx9pbSmI4tdRg6
qDJgoj2tHKuJHnjc7Z08q6EjLqv3PzKrnhQGqc+I19Wm/u6YAMt8E774EQqV/nZCGp1sukrEAgSu
XUYXykjOUk66p32dirmBWIq1syFVRdiwqj0y3fZqHTpIL/Doa5Drl7yx9BuNEREHI4vvl9e+jUqg
Hj2ZV8FNHAomG7GtltcavDxb2/VWl5HJW48NgSUiAkFnBPmYbbQodYSnBlZq+tLsgaiGMGkFTSDV
euhgat03AzMvUHVOnXkiM0DorRwuqu4+HSEOyIlz/6LBYATvFk+PgxTqRcUc+jEaUwuKrpmrmZcp
Ydj6Nr6F5Wtr5+G4NYs6SPetCanYXRa1Aw04MQ/yK00xY6/pbcq2em6HKw1IKm3jjB6WX7WSU6ue
1pYO7bPplo2FM205pnbGiUtvO4ugps667kNRDBUAeRoioA7I7K8Zjq07yUGjvWKEzTmdFtIo2tQK
oDdROijbhPALHnUxmGe2XBbDA4UIXjIqZeY2FaMbAhVa/EyRMv9kCgDbhgT18LIWrD2uFgXW+YCI
EYR5iQ+eE4BAbqXIPL2bi5DyYGj07AvlpX2Btb66QotQlTDayooup15o53NVJ0iidZzF61M5Dqd1
ULbmdrQUbUUeBBU4bbVcUwmC3IQkKSf1m87LdkOnZwCzodPRwW1uNkdxo6qDm8jSaHzqo+k7c+bh
QYBcXbsaBs5C4HOQ07A+LFcyCNUr5p36vaQdGLnJSg0GrrA010WGMX9D7xSGYyoC04ShBwvb7at5
4RVP7Pixw/R+nAxr2igO4eg8MPSpOxYaZL5Uqdpi17Lr224po6nxSWUkKoPCLGE6HiL9rhkOhqd2
a0yXSqNY98uQStJUrC7aE/KDbTELUunngQ2wPOKU8tlQSHtws8Kyfoy9A1c+50apR4pigt1HEkjg
sD1jUQJBEZkL7fDIICRHFW3vz4UwHusuXbJzMNFhTHRuoox70mY0MIuc6YRr6VMZH8HzL77VelV8
0yDXf22VaA6hueNkd61WOvd2EoLFmvWgonVRwcCGzAgVgsj5tOg8Gowhe1wnqckaEe3GRIzXJiDe
fSsjBfOmIwAHLgTGZTH0XjRkrgYO5S6SKjl5UZU2LMBSNt9Jz6iuQwTymtfZZnendZmp7U1pzda6
MPSml/ZpdKOGpnmjJ8Q5bA07mVqiZuN8+kbXDL7IMBky3cxxpF9McTBMO16KgE8dC7X/EePa1gGY
oKMmmzlurZM4nJXuKDA0U2yzhs4U7ISJGbdDVEjp6nMA8KQiUtnckI6exltsUStEpZvUY3T2KrhR
uuYK7eZUva+MdOn3M4xNqArk1Me0uDjluAmIwdm3WmMmr7YHAu+SG4h3olBlarp21Vn3w9SGX1fg
f0uXFCKlV610cA8EgdKSNGlm6lEZGWFIVAdKqn2aW+POTsyEjEPyvPq9lpniq64MfbCrSrPJj1pr
6CvgSWrkwHRX4QKoI6E4W5jDeXyim5Oyi6JW/aU3q43QmNS0P81kPjaAdKmoPQiXY3CTdkpbnAud
8ceuy5YOaCyyWf4uztLErQbmdX5mp+Ndb0mo6LOMU8fTCD7Q9kWFKe4GWnCf/+zSZBz9yp5iIrHN
tjrRemfchWZs3qi1s9wZVKACZKVtLBCog/jWFA0+3mTEEHGWdhiWNqlRFMl3CJIZ3FsdEzVCBId5
qNpn9GqFNsN1X6re8cgCVx4GpSUzcFRoTfgZQZ2Tv+hRfI/Mbzpb8mRML3m0x9KPwkrbJ1qs/GgM
o++PRB+UDyojEmCvsl0KlzCWkLXDIVBHHMd9xiZQFgpEL84qowG4SknlBu0lIgIcBl26kbM538Z5
p31VRBBUXhinrBMKdciDHTvhqRGnje4Wac7WrhqdcR3ClrmrW4MUF0VMnAeUdhCD19El7bykSaNb
UVha6JVEf9zkqId0vy4H7ZdSD93jKJb5Gy7pkRevNpITK2gsSoZitgbXWQy4zhFw4pOFFJ1iW5B3
Fe4yK86OJByNGYpkYZzTSMnudSvSzxpZ6JNPXErZ3YgmiT93BQBb3ymX+qzlnwoA9VaVuVH1KP0e
CS0iiCApCCGa54FyzrST4ZF0CDbrUA3M06RSq/u+bOB1TaqWdpth7rAd2+UkT7rCabujmCjlbmfA
A7E9LSt05CU9MmXYuhHrpwPYAtJqkRoXBgzsq6Cw52ZnVbFdnQ2LMdq+OdIGpYzrHUj8xJbELsaP
smYnRczucgoqIn/GKBZ4JnnRD2lXFBWlTa603sB9+ayQIQfNpMQpjsE8g5FcJ9NxoEM8HUX+KIZo
ImOgNpTPmYgSKDZMa+Ro4mmOeYTYbeghDbuoK9OTzK5qe6s6Y/Kt5H3svKFXstgvmqpf4NgYyh1k
Y15C2UXtQzPPk/QGTvASDGdlHwO8L4G7k7pAiYVq7qEALk1wRYdznc/r5rmuE0nQqO33HGy1uonz
TCccBiQrc4vJWX2oHBCklwPkjtn8reVYJGOp+smijCeN0kdnSMYAHaqdZVxmMaBlUy6lB+uRb52n
8GQ8o9bZSka9yvABDlBX3JLQqQ7pqzLOmJnJodiIMpxObCitwS5R0AtsrDHUCPGRVKy+BvNqU+fE
xnlkedU/jXzqf9lqTUVUhGb+2cFgI92wGRDfZ3NiqpihbFh3HJtIVG/0pQkoiLBdu0FAo87VahkS
nVEqwGGofFnOHGb2uNrBr4MIT7g16yFL/6hr/TQWeHmQwP7CAIb/XZuIh6LUvEHEma2gIZwoEcYg
zjEVzJOyOpnpIrmBOYtjHuZlr9TZsLetbjyX8I38KYuDK1IElCOltZa904fWZb44ksZ0HJwUzUCm
3TCIXdln3S5JDJBSBfgmSANo1pfRJjK2hbZf1TfvH43e6N/gKsXKjKuGcGE8WS/PZQQULGPQqYG/
yvV3mtkbR4a2aOBtDfnZdPoEzk2QnFFgR4YHG0ictb35Nxz2fy/1pWntcKDnfLbe3MNGsTU5YzNM
meMbegZUSE36S9YaynGio47e/8JvnENfXOrgHKooXV2DKnIAiSvRPkq19koJM432Rt7sshl/xFLV
JEepye37F36j74CtBwcV3FUHS9FBN5AcKPJeutThXNHomyxd42sBbGzev8rrVhh3EhUzJ2xEj/Zh
Z3VRi9TOQP77+MLy21xYduva+NZ2dN0+9Oa8fTGO06izLYgHB00Ohx3daCCF00qZSpJPGZJSeV46
M+em97/WG50ivtY/Vzq4eWXeRIjO+dUYiE37iJyevT1PC5pDC8FuWJEcGaXR9fsXXT/+wbtOWxPR
AM5RXvan8cazLorsxyCqst7x56XR/Fm3Uj9Wz6LqVAugeb1/rdcdcRpwGI8Y42gm1uGDL9gUYdm1
Vu74Qa0bj6PD6MQXsjOuGJKrfjbExXVUiOxO7xdgVaXUv75//TeeTlqnIJQM+tUMRA/auKNJwjf7
huILfbS+1hlmRkvEw1/ugf8ii/7GEh39/H//dxWU/3tk0V+k54fnyKL1X/hNsdQ+8UZiisJ8v86m
1tX4H8qzzSgTVxm/E1HUa0/vN7IIlrMOYGNVMnB6RGz1L2aRpn1CDmhC11kFiuiUxJ9Qi16+73KV
jiOipH+GNEDHbb7+/WcvxAwVo6gs/KwiURKvxa24UbSh3ZPr+ZET8g1iLtfBk4cPkYEd3/jltbQy
x32XtVDspUOR1Q/KuvWj2m/ne52IGqKdsmgTTfp2HsPqPItFBqoGdA/rwkDwSLgGB9S7sV+iEz0t
8A/mS7udkaHvxpzpNlmSYAJRu8y6UvmFnXK6WkioEFk1umZUAbujugV32YmLZz/4+V8LyHNi2ssd
6OkuYnlDeABUlyG3cbADWRQ8Thpw+UXRsm2HJ4XCjvm6DvnaFQpIOtYcFDGgDLfvX/nlS/77yogB
10cMQd7695/9frBGh84h787XtCLcSHR5/qIaH0kb9JeL9dNlpLr2WllNiKu2eb6fX6YcHQ1LqBP7
o0yGxm+kWkGsj3qfREGUZXnDyUEnlSjzaLwHP7qA3Nu5Wm7rMeEwr+HNuLKUBaJHqu+qnEhNV8I1
/RWNdnwxOQv0es0Ymx70XknmW9L3yQn93OSes5zlI5wl8CkvTXEi6jVBapTT7dNt/O8q9nwVYzN8
ZxWDu/YI3a56fLGQ8e/8s5DBQdCZpONR5DVe987nCxlbHPPf9flQn+PqzU88LkBAqEURivGv/bOQ
yU/oA+Eh4Z9ZYb7GHy1kfLBnOztPKJNKVtcVZcGF6Ni9fELNCpn8LIbeJ7vnNuB44ZYGLZlxgsoa
6R9Rzp7+uH8Kib8uJ+Gj81ZY+NgPBRrgYoOSFNPOb1jBXDhJdocx1Bnvw3zuj5exrUcX1RjtSImg
62fZzxXJEnQujtR06Qjd1WI6kbHV69/ommb7uAiUy6GsacQlGnF6egFc0i8ENBov4Svv5Cw4DocS
zWtQg52I6/h4mcPiOMt0/TqiKV55U+cQFjjonTvl6tE8L6RtmzLoaA1KGK4hYPTQzZe5YokMBsSf
ERkprsCV+MF6+MQMObw9zDp5SDA8vp7IKUFAyBq4NL9xsvq+aPLqBt+o1DgAE+Gu12w6rjkNBO7M
xMnyV0a41ek5ECYNnRUwcRIh21sSboE1QcmgeZ+Q00NS1U1S5Tak8jgGxJTFzewuxUKLTdZpzUF9
6AkRXQZto5Wm9rMdhiTZMp0xj2nJzkdZncja7UA+TCopH7B/E/tEjdtqP5JNdAo9pt9ymuZPspDT
EKmRa+GFCKOUIMKMHMtYbfxnL9kbO8eBXPHpQVqNxSjTqUbR1BxUicvSZBU6xtZXJybCw0Cwi7RD
aPs0/G3G61pSnUpI8DttZMio9ZJdhADyKAdXFGv6SaFN01UH0GCnzDw8Q0vkh5qqX5V0HUe2U7b5
4AOvS/3BT0sHnSEYQ3GE0ofu/Qz/YJVypmNcHjBvWOxgT8TpHcFNk2sZsnWlNsSumNTIL+Kl265H
4l2WNn8mm3y6cQ5Vi7VOY3nSHJaj51tSl0mAtjLs/KXrxAbqrvAgR39UtBwInn5fBgMpykyKuCcB
7LMNNknq2qanSGMkJG2qlTQX7YmzQxYardd2YtqjUjM3/EFEEC5hcJy2ie7J0gxpcgUfNSsOpEDr
x+EcuEJODGilWJoONmJ0fYWll2WL9WWuT/UyI6NSlDrB3BL8cxCN+YUqAqlviryrHhJ9OaYlpp/0
aVN8sfRuJwZ7KbYJf3rkjkMRfB77BsbP+8/Iq2qBWDhDohyRgDZW/cbLn2bqmF41gdr6y2jqjMvJ
KtSK484c1ePe/tItnf7XQ/lH2/eX/4AkGogWz36JV/DU/UPcxc+376d//jc7VfsEjpNR/W/W6e/d
2zI+GZSOqEGZYHDmWJeov48huvoJngPEVby9UGJWYv5vdKpmf2JgZPFYr9Ad/pk/gqe+PCtzSIai
b1BWaMBz+BDawdFgsRuhILCwNsUAIps49LjcxakNNHUmSZykJqf8bA2D8ji1afcFK1+YfLAQr1d4
vqz99QmAK9JPRCR9aPvQE6Ism5qskZD+37aphYDrUQDhSYMP/PaHJft6Jexe4MI4cHH/Ds7lsm6U
IFdHkwRJcqBUpPB+BIL/g+/z+o5yndVQigyIVseh4CiyMSTovWEQrJ2qX5pyVluvBplGdpkKoWur
51m3r8HhnNFrlbfDVOrxB2eTw2WAKDF2CipGg27kakN5uQw4VlFbSYJrdm7qdlOZuP2zOXBonLb5
bjIliZRqoOyfPfFvbKg0Vl79kthq2Ewtm4gfzNEHq4+j50GdqQ2DmgJ4oVtikmB++pRMukQ6Ea4Q
sZrwCC4U8YyRUwNfBzELCMep0vJL2CnGTcWMZXaHNJOnRWVm8GcHs35I4w4BN24HwvuQvIiTWlsa
7LnJkjJdWQoYDYw+p9SNI1BSzEkKzjJ8Uq3bkQhuXKt2ma+RZJNuuY2Fu+AnFE+lJllMKUbonUzg
IhEnd/xYyaWVCeO7ndbpsJ3ZEbp9nmhEIZq1Y16GM6l2sP+ledHJKMtJYZrQPDpyrpO93Svmt1Bi
BzsTGUmbNymDyJ1RJsuwtYtU0z0MaoI4uy4fbq0nGrpGG746CwgxvApNC176HINOX54o6rDZOb5C
TYeuXjYrab1YoetYkrUfgnLUR/4Ak538XvjswROrfTHUzvTqJ4a7oQ3WZ/uJ7A6iEMq7lUQBeYnY
Q6l0CRCEBM9DIbbFEyGeyARo8UO3kuP1J4p8Xo515HcrXL5oaLtz6F+Z84AP821sW+zERj8vo5sF
vTyzV1R9yHga4k2+QDicVpi9NeaEyTY4mH/kT7R7Ni7I95RPgNeYqO/UJzI+1Hgo+SYvCv2ErHpU
2Iyvliee/jAlo+PpK2a/dmIDYvE8Qd/ndg7nNPq/l09sfhKhjN4lRIAq21jx/QFTKsbljEcbZRys
TcCJ5ALYUESesencNYCKH8cmJplYEC2PvMNexF0mhnpXtcwMLEOxT1CUWcNJojjGNyIes3O9hufo
xkDjjoHQWWhVJqF/nibHDuh2aKAr0Sw3IOcmk5kKAFWYEGUMh1+32k2AMMNcxxDG4g2g7c8mLepr
j9FNoTH5g3rmSl2JvlbpEF1UGbOgTWxUTr8PAxvNStZm4YZ50JR8zQduWuGGBGWax30f0eeoltoo
jkGaBMupk05Mlyo9dy5jy6l7L1KcPPHQdpDOPjXKQLqnLfGUBnRAmQOSfO63UWmWe2PMwu/GMJvo
p5wsqVxUCLbpdUNnuLVTJj+gpKQEaHeLmm/WQIrSI1tJEV9QIaA6m4u+6GBtteVZYhTdBPc4WC4J
0ii/2cSI/Ai7MgbDXCvBxUze7hfCpS3T1dCt39S9xTOejFr7aJV2ce7EIBO9kIbVxRxrXbhJAjWj
zRHnSbu1pSK/Ai7N7xt9Kn6R+0GgJgKi4b6lIv6uhepUs7hoEeX8WJi12xppru45pcrgC0ZGBtgg
GWOESVbY914Cp1tzWcsz21NVjJUEkaa8J7AEnXOTlO/OJ8SQg20eiNTTip7A1DCXZQ4MAP+H2iUi
ZSTL+QDzydzx17Wi4nvRqe5cwVBU38ZqWRm+PtJ2XGdwy7daMRUSxOG/PaBEQC+mM9tMtkXeTyYL
maKLbTnQSeNltRsdIa6IIj/om5nIKDDaJB8oSxZ+EVWbtJ5Iyfv0Tbsa810/CGjSCiSt2oPXkam7
pZogane8OwsnGjiBrkOQM8uAGussLoM9PSAsUnCOINiD2DVVfLPOEsrC6RQdxAbhkBj9aRjV6Ngg
gVR6FbKTgrQSu3iwQyM/X3h6IxcjKioX0ZTLF/gcheZlgFd+wNBLjC2vW/8tCxX1ulbIguCNYAKC
YMqCLA58aKT9mVRa6NO8bGwiI9A+kQzVMN4Z20Je5yXq7z2z26TxC9MeyuOx73gyp7Qxb3o6BSgk
1MLOvcBsU+2DXe2wu4EAmtbL2mh4EoIfok7tkhWoLzK5UepeXmTtRakF8jghlu7SsLhX7++hb11N
cHjn5E5BRlX4cuNeynEpTbKUYWyWyjlBfos/Ehi7HVDHkf7QPb5/OX39857XXnhrMBKDcCTscOVU
HlyvaYqlYQkxNsMS9heRHZMmGEnY7Z7aOAsw0qQQjTfixR03iTKrxY3OKDnwCSzp0Bk6dZuhAsMl
hfyvJZ2DsE04WaEIMfENxTx+Fk5ILBJpoe3swQ+Ju8eCnc/6YOBzMHjFh8lkyVQhwtAExpt92CVF
wLumuIY2rkPyfD2jZTb6HVpYy0a0pI55Qq006Ud1knM2IrOmJdB90RVJvvQEyOzprv7Rmej/9ywJ
en7PHrVX56Hjh/yBpLEXJ6L13/h9IjI/YaDH3QWaEYrGU9vy746mRfbYik1dQRO8BKD+/nUm4uDD
0ZaeA8MMGiBPfdC/4yQ06xONCPh8jGeYpdDa/JPRDH6qg/dihf8yOoSQgKWOU9bBYR8XWNc7lZZs
Fw3fH0UYgeR2bFC8jdhFqDzLolp7Eo52WWpIuhCzFfXgLyn6FwR/M9IMQx0mgXyvrSZXhZk/uX20
BMxAIuu0A7KR+7kD8nQzCbC0vZkpewRDPS6TfphvCsdZAhcVYE8GeTukt1VHivoGuONxFET55Zwl
YsU2WKiLzJAhtUd+OeqanKkLithgmtlUaot43oVpc+DGoRRf84ZZN51NQ5xmgV7e1RntyLYKTD6g
LoIvdlaSfktlZdDSMnsn2dWy1bBzqrmzj0Q+fTVtggrYXEH+udDv+hwhzGgoFEWrEIqi6awMNbSX
g65Nj6HmTNRLdT7dwGpV9xND0dwDr5oe8X/p97HQa7doVfXvwBTQ5TCnix96Ii4RqeppqHkylDpo
0F6fkg1IYPXr3CvGbdrGebwfea2/AzysT4xxlNYmJhUSkXmV1YbbiSSD2LzYyrUmg15B22KmdxzC
DTKwklmjXusjfpxW2MldZbVsdhDiDBp8utrqbs1IGvd2p5XEwDuacu9MyaCRHxZIYxuSP7BpRGM9
lIqOFC9X4u4OdEb0Y52ooUY1q+CLPpYaAeWz3ggf3Hd3r3GqxbNn6vjAK3p8y+kwpsmdgu3Aa9mF
Bz8GK0WxhrhzYhajxFAWlApBWy5bw4s5cT4OdY9MClniVLpD3CTbtpXx3aAHmK3NkNw0SIHCJAVd
HzHEYXzXqRPIkvCGIGqibdAPxoXZiglOTBeNx8ZsjB05UDmW1g92sVcneoCrBv+lo8CcFKHGy10s
QVqs8ufGW6lHxSbmR6S4NfRtx1b9waVeH7ZVDaENY3acgEivDjawbA10b6jVtpWszxVrgUxDfKXH
MUMhaMVZ96V4OIU+6pxriTr+ZRD7o5X+P6L7tQZf/PsJ1ueHpiNZsu4pP0hiJuhjnd0/pWX8HmGp
n+gJrNMrWi8waNfUin9GWDTHqD5QgNGJ0lf45u9ZvPFp7c+jVcH1SruZDeT3em98Yrnnb9FSox1O
0/NP1vvD5ByWaXKo0N3Y6GLYetZQy+cdbVhYapmUUUE76Cm9BdzQPoGQ07sms5zrfIgMJKuptZ0Q
giJm7cdbc2mNR7TywQOx4/vemIfC16s1D8WY9PpWE8oOUWJ5PqSTcmV0rX0Ki9u5juH5eNaYZLte
H2nIpFVxX/etel2Ocf/YVvIC8XBtuij8B38qhvokGfToS5vL4PgpEsYsG4sIm7k1zgCTBS4yF2a4
02BrP828l3e8JM35PAgqfYZQV2Gl4yuYunwNbY9Fd5UoiE+BzGe/iHV0WMZnDbEguV7qV40T7s+F
DOLBHXlTLwh87MkMqrrM1SfD4LiXCTGgt7dXcO8gy60YWvsoK7V5E4hwuTNNRJEYZcvPJT2Ie0jW
lus040QXx4mQRAPNmd20a6Oj0kn1nwhBw12dOtAC1XMc09qNWbTVT8Hs4qtQOGu6IlTVvaUXDpb7
ipNQVlmFS0FeH5Glh5uoVhbj2B4irDXz1I9uFKVr6Om/nuQ3ulo8Yy8qZDr+lCI8tZhrmXesA9bn
j0aRQlOnm1SgNGsdP2bQeqTCH/T/vGT8T1hIIHo9u/2vysbz/rHpyv9zGf8on68kT//W75VEfiLZ
ivM41Rku/RcrifWJVicBZBAofs/Jf68klI6E1hqrsg5TJsKef5YS6xPvveSYCNF41eRYf7KUrEXt
i+eFc9sKhoPoSnaSTf148LzEAzbMpM03ZWAq0Fb60Tfa3IphRGSx2xO86uM9tY5RwF3Zan8VC2SL
lUgixskL2nrDjCkE6R1EHdrsIVHsUzOLvs/ou48jTKUehSay/nRyY2VwvoRM+I/rDBjCs/v+xmN/
2EFmgGTr66NPr9xYxY8vv8ZYGVpMqhEh0WUAxmcmkjkP4nPJ+QlS2pDTmtDGD05xh2UD9QILORM2
UAKIGZ4mcM8GfqFET1rQut0EpGL4wsl+6daKC8zHv962f6uQPfyNDi900KfunWmJUcyEG4rle6Bk
uWfnzvX7N/Cta/BtOFSvTxeHgpc3sOsFZ+mOAlyp6E81Y0vkatdUH/xMTweR5wd4vgq1HxlzKxgC
JMLBV0FbpZZLlSt+Y6OtJMX3pMyd2yCWO6dv7oamv2la1ON4O7bJol3k9nT+/vc87Fg8fYA1cI6m
P5Ms9aAAM7FIOFWC1tFJy1MixNPPDBlrNx06oo1GerfvX+7VSf/peniB19wiTpCHCeqxpIO+YKwm
QBa+BdnL3wl8K902tBc3yKwvhcMgvJHGheyTX8wOrt6/PqEaBy84HwB68TrfIW4D5eBakT57SkUx
KcZCJ2wTO9UxVedZpiz6xjCTX2FfLRepKS/iFAh9PpC411jZdyLefok4O630LnGjvMJnNMdEvKpL
tBXRYpz3hn1Wx/Iit/JTaJln/8Peee3GkaT5/lUae5+N9AbY3YvyNEVWkZRE6SZBSmRmpPfujc5z
nBc7v2BLp1lFNmt0uZgFBjPTLZGRGRnmM38zRfGzyv2eCTde4HdnzEapGZS3ZQSfi0Ag9epwF2t4
79E4/AEDClKjKr2GfWM/GbExyyZxa2nlt9i372rX3OeVtXdVRjYdYBxGTzfDih4dUp9ZiQ/DQo5G
DRfiKo+BvgzerJlz1+c5ekWDtjfb4NGn9IJRrPrVHSNv1sk/smLdulX9ocHLLqlmSehWG7seoDVG
DJXgAUDJB1Ni6kbT3qwQdhM1v7ro0ksR6fuolkwm+WZ6ZG7HrhwvzFKeeUKJlxlGaueqg4wZ7M/7
mM4gFLpoAEM4pXM81tyFktPMxoLhqjR6av2W/VVx6uxLQ8azGJvam+caM6ekIS2LGOGlgMrpGk5j
NMvK9NFOnCuCpitEJfJNXANORPXRW42We2fLhJgzfNq6hdnNnTAs5hakvlUmsm7BzXOFrYsMwTzi
LgWVoMkx9kWcwoSEGiYkQdSp7/00TJYpvaSZJrLxk/yuvpNdUsmEETgk4XXr+cskwtGwLdwa2EKq
LrrCVJampMia9UTMIyf5ZRoHk0pphGjBIsSq+ZMTGGhE5kzCaOTeKtMybz2Gqjd3hXPlhYmHg8o4
rsuRfLQIxaOZiYg6cVOsVMTjZoHX60uoh9Oqr41pk+fWHvqphUk0SwErA+uiZxpCMJ6rKmakCALz
1g9AmZSKES8sMvY55XCaThlXXFkmz25f3Ouhc/by7OBUsrWaOWdZOuFhNEwPfac/w766K+GWrMKI
7apOvCTMzmd7DPBsD3p9HtSjNydK755a0TU0O8ZyE3fJPrXpSENmwncIWbdlTCV7hb3i/RRl6sKK
bHDkFBpwIezrhVYzT14oghXE2XFNNMmqyZr7yWIBKJZ4VgIzW+djdd8MTrwcXJt6i0InjCg6m2XV
wPXqiQK0qrb3NDwbsI0mr45KftrPLuWmUSlrAoTlL1GdMfBxt/ag5SknEnLPOsWsEbn1+dUtqJQx
jZ+tjk2WTOmjqOyrsNe2ut9fl6p3lwK1nNEuibclXvTLiXN7LXy9nrW9uZ98HKXLekC8y7Wvskzr
l1kiHABU3hV2QvskYiPpdvBoeEwMbmKM4Vf3lp5fUja4V2B9L0dHfKG2AVK054OhQ1XMdS9U7iJh
j9vQCccZlkhibnVyizrT9w4w/Xxw3Tt1muKFnyp3qs7qlv/GQOYZ78XHLGDLQvK9w81DWcrDt2kA
8pd1dR+l+r4SBZtWZ3PAdjdmqh/SCKvQ3GiUYd7ovQWjDpqqYXJkTE41nBfIrZ4PKTRl2UiaTYHa
0HgxwyujaSeEDAI+p1Pzaayah1QVJdqqdF9nfeKyRYvk0Wpojllp2El7+GCFvGA7r7o8/Z5O4Rmu
ImLuFez4Oqru0T577Iz2vkqre9CYzL2Z63PHrjiUHdaJCyVglrvhc4L6JCJp7FP0/O7SRJ3W9GGw
9h5hPVZw9TeIH7ArAot561gkbqfcDWPM4lK8cw/7tZWbj/FNZ0bJ587xxxgOfDSuE89/UilbLfTB
UJaKyU/5qr5P4tSYcWUi2BNZZGYy7PM9eTSWg3ZpOLkiZrAYtbVR9yW4Zqe/hq5bwMZuh51rcAjS
OIuXdMWNM5mpzPqKpe2XTY0YVaorm0BU7iKplIdxCMKd4aa6dC3NN63OgR9b+b1N9se2QXTn0vTr
YqUFk36Dbwm8jE4Zq4sOR7GlZ8RKOmug8+UzvKf5Sa1VNqnJI8NzGteBOvIQEBT3Zmrsq5Akcxrw
0MBxHO6tL6L6S5WE4TWy3snSqqwHDHviBULt9QKChrvQQ0O9J8u0LuoB80Mfq9GvGjrvaAD741ZJ
6GIs1Ch8rAMlvhGq8qCVcSsgRsrvF6lJSrUUB2C917BoQbnnBw3tfCM0KJ44rNUc6KSOGUgy1L31
ekHP3105Zafek4s/DgPXszycipwVbHBhgzSTvNvq/uVaJG7djz1Mo4xG1RymPPdi7FcX0IDqWepa
V8bEOswctkHBgWFQI1zoqVVdmFqjzOu6v6ZdKr7lGSf4yxkRC/tKrYvsVoFsGySFf14ENCwbCQXh
iJd3SnKXdLjgRLYTgP1274aJWjAN5ee20HeF0W6r3PluhsnXzIkv4pGG4jRxl9YDzLk8S8mqO1Wf
V4INp3PErVoY2AQdyENCHgYmGKfjxVCq8SWONSQqvlstcpVSMZvuTI+726ju0pWeqO2iGaxhp/fc
IXVfD+dZwbFORHnv4pO3IHGuGZT9mMTl9K0V3t1YhI8iYP7iSjwXFEznWik3rQwwXsKFTKvuRzt+
LCNm0xU1IEK6eiciRZmhHEbGMCwoGtEWIitEIesoTktJ9dD6C5eJy1llO8pdz0gcmtFzL9BeQHyc
aqpqiBPjvrieHQxsq2SAsEpUgNekgUcBIqX3GkfjQFk4TncdCmfRNNh6md3ejxNnVmjgWYNMqDOs
jhfEI1uEQD5rTnkfmeHaiTNKyib3+WQahGwxllBVuczachVV021A0RjxFF2bh3V9BtPwO+hnBf80
5QuFs1urqEDGuBjSDBbVogAVj/ZHpCcbLXAARrCsu8R/LioIz2Eqzu2gJExLuuEKx6b4PB3Zy5nP
wU375ayXsXtPVX0m15wVgWnJOHUiY1SWcMOnFQZ716MLRmdWCe5NQOZEjSAO56Kvp3nvjtBpixhd
7QJfulbRTwi9v0lQX2C7FBPJsS1pf3f4efPCAdYkXGVh6wQhmDIRpGn22eQEz1HB6cnF+vxx6P8i
9HP0YaUXroMUHHYtCIIdDqm3Bqo/foJclZwpPo55hj78tDdCL1jW9fS1dR1ajNwqaWKuO9+9kuGk
PnGgp2DD501DAqCBZZ7LmEntCYHkV64IBkYjfhxCrtKUMwQF37NRdIs6cqqzXE+ey6K6NwoinXYi
r4mM/eByzns1fF0hCqIgrn1o98kSqMZeNwkdZbipTEQOKUF4rbI7hc4lAYoEpjq9W6I2kpaXmK6r
CryLdffOrdkiCvdTHFfKBk8yfjKzroqJv0kidT9EWn2Xe7oBk7aXmPCAO3nyucb/uhnJuYKei6Ef
VWU5DOGIJE9dAd7pCw7WlLsYvDwiId6oyMAOjCov3dp9LGWd9shn30vBuiXBs38e4OHy7eXz/Vat
/i5P+c9/yp/5nsNZF0HY/Pd/HvzTv9a4XT/lVw/pU338qw5+c/3fL38cPOWy0HXwD4Q8VMn3lLvG
m6caGvLLU/z8m//qH/6stXOePv3Xf3zP26yRv41WWXZYPGOd/v+K55uS2+2DyJo/LkTT1H88ZD/+
uHrqRP3m538V3yDHSXgxFXmyQKTIqWr8KuPrf+JnqGkIM1Jk0+BB/13Gd/6kJ69SxeMnQFFLauuv
Oj59W6DsLorfUMBlJ/i3im9vihGMrlHFQ1KGViiYhsMdGuGMDdYsgI6vNNHWzs34xsgQ7mRbBfoO
m+dkHSKKdG7lQguWhpV3gDJrvxWz3uHYJhdoBgKJXmO2Q7FSaVl+FqAJ85mbW+OV3mhIqvT6VHK2
WalygU7pNzfohkcb4TCIb2EZz7FNq57ghf5EFfxj0eoNHh6xLTqDYEq5XpjeYxU0z4aglfXwdAPL
Fg/SZvkZtWXlMoIZBIRSgeIw8zLtTMFv6tajoqVJUKS4n8ruDIVDq/nrovutDfVvUbOWugX/vIHu
KlpfPx5+vOyeu/zxITisXcuf/rV91D/xm6YfSt3IQ7ftsAtGl4swBU8jWsH0T//ePvBY+e5wRdlc
9KckIuLX9gEljsqgqbKrbNgEdMh+HSQ/a7ycQf+4wo5Llh5rCssUfhEb3EJf7nD30KELhjKw0Nbr
+3bddcRl/TA0i1ez805l+UXV4dU1aqNiq72wboAdwa2XHYHXBbSqF8hwDTEIIT/y74RBK36Z1J2F
Ik5fhV/j0FSU2SiU0l6oYzRoy6kTOO1pzTBcjxjqjqvJt4if7ELt6qUtAVOrUWDCNTPsRszrUNWH
y8Iw2+uUmhL2za47POJv3pz3Cpn2OhjS5jPdOzpSpKqqtehKfeSuS7T660QItatGgG8XaKj74JNh
f+0T0VLSbJO2aub0JNFCsTQlBQGock+d+UnjtmcRycQuMuqEeKgrhqvOBS+8RIffU0Bcj2U1L30z
u0wzAA+zKMtaQL2TH4L3M3m9udp703Pv9GUw1ymQkCaF4rPAzi4C/Gq3n0s9Mfs55DdRgbPIxss2
QRYZ0cHKPNOjGLIJsdo0s1MdI2mA7ZDgUjCR6I8IFb2SPA67gTpYPkoIYqvPOrpad+nkTohv0C+5
ClHkoRjYW6BPTaWPEflJ/BWae2UAttjEI89sEkqsKGun3dxUYv0KeLv+iO8ysMjUHtwfHy+To8Uo
Y2iQPERbICywMjBks+BVmTVOh0Z3xkohmaq9TT1MOqcZPmsfj6LJG+FgMcphaAcRQroUS48JM2OG
KbTX1goom6w/i4VzU3eavsgbs75wAVjOhe/7F1qUt3O2bXQ5+NEpsP7RpfXyppCoLK5BA+LAsdd1
EBWAt9NCmTtWWG+ToTI2ohbYW5thsWwFPJ6P31nO3PErc8jw4mxFDpWj1k5jGkOMJT1yWynID3Oy
mgXyxbiIIH+0/nio426YfDdSIcaBes4cH7upl0Xoi9qNQAc3mVDWpS7qe2XsbB3ADU4RM8PIrIlS
bmQBnLXqXU7D96nPUxGvDCBOl4D3Qnc+ZHl3XXY89xoxqsYjlenEvOkb7jQaz6VYFGwfdz5CKlwO
QCgv6HrHe/wgnG1Ew/zq5a1+6+L718LE645+Zls9/bF9KOo/0FD68dAQnv1PiBpl/PbPlx4VhAdR
PR3EifInfl107p/0U6VFLLjZn0i9X3Gi+6c0W2CZm4ZOsPYa36f/CaaP+I0qtJR2kcbCvy46Hc4T
a0m2uojr+OHfuejecIiRLTUk9lA3EQSQatKHh0s+6pE6uimKkAiIfQltQG1DYw5AJsiy0ToYYDt4
FuJ0VVJ+5tpUb5Et889qYbsXllcWM9I+tOBNio1l7LZzVav973mtaqEE+fUooiVaOustI1zVndJz
5CKOOmVq893UYzDLbQB6sKfc/BW/U3cbpKb9pIggSoBRu+XZMOhRPhti1972o22vRhdU4dim4Uqi
KstZn/c4ZdTadPvqG753NR+eDJacFnYpKAdcKojVjyoXVRJM4OV0bVF3pQ+izsgXSdYVS6vGSWGA
nnWGwWS1TFGe/Oug+N8t9QoPBbz/1ed4JxF7PMDLvvz1X/vJ+FOXElmEiB5emy9c/l/7iT+y+Fe/
cFUy3PwFenD+RDGC1Wna/IhNw/Lv/cQfaUSOKuEjEue/CXp4uTJeXSng/GDTaYBEKT9TkDm2UoMp
bTsTSpowggl3xtjZGCXSt27bP+vTRLngzi5QWaTz+B2T3zMkLeCFTQUlJQw38qm6ZJnpW6LFVaIY
5tZqvv7+if1vkao4fP1/PrVvZaq/bOuGW6itDw9vfvDXYtOB0RD+wzClvQ4amADh78WmSjksuIXY
uqOHzAnx92IjXrN02SZgYXHqv15soHJYa2QoL9hs7XcO7xdjo8PFxtkEhpA1B9gfGNDh4Z0KZYyj
TOPwLn1nPjr0iYYH3G2aTebRcKitaCHOR6MSX5Ie0cQEBRTdkuQSOqxRNKRzIMv3lP+jlT85FN+D
dF0l9U7r1VnTonvvOvktoFp1jbLfHkLGvImicf6/C/K94pMlA+4PFuRL8Wn2UDXh//0/yVM6vl6T
Lz/795pEyQOyCsph0hJG4rd+rUkKTw61DW6+l9Uqt8Dfa5JjEQ034Bry0JRn46+AAtSX1DCQ4vXQ
eyhA/c6afMlGjtak5AlxCvIQBNdHhSe096sBeVZ9oU+WPu8iZDGHRhGLLvrESYiFpb4GrP/kkfDa
aErO0kYoy4rSqdOiHNLo4s6/dCvXW5mjR0dKx/nWM86yMdKQ5Gk+NyoOTnGabz0YsY5CVR22Szbv
Or9FeXKC1Kop3doZnHKWRUO1zKz866iW1roCaQaJ7SdN6beu63+H89T9MAheVU/Z9/APGVhlT7U4
uL3lT/5cu6Dn/iSYgrHyUzWMaPPn2qXS8ifFUm51rCl+FoR+rl2FBUoViGKRxwVtg675+/ZWdJCO
HKeAj+gw8b+W+zur9yXJfbV6UQDSKfmwfqFRUZM5ztIaiiwNSqvjFgyyvyqLuL5o+qi9djsaKXHV
d9t2aPoldGp3xh5EYDrLs6Wuxsmir1zKGRZi9UZS+yjthuqKAiRIxylJz0tbLWdDKNo7QYN/EWXT
52poP5WjeOijob3zY/zgVAtfHEXBve7VUfJONHuc27ucFCTVwMThEZGcHwsLUEvxaBNlwzbB8gM/
uQ7l6I7ouZqU9cuDqg72QbUId4Aux3Ns60/5BL/4XxzMrPQKpUGFbhxQJAehpYMqBsLLeHYWmrrF
gG91jyNTtgNhHuWbLlaWmVsNK23w0WsJTD24RxoUqFHn+s0XWDL5PuozCMe5DVGDzrA3bdKYTBuu
spPdt7kVfScBS2Hfxu15b9SONkPnOjobQMlgSjRFZyTU5mVVoT0Add6D2NK0iHjP4OzRhtITz6Km
pkTOPKauc2Lqj6o3QAGJCYkdKCKiZ2lIVb7X1ZuqDFvYptWwTbnEb5KgKaFLa57Sog1Vl8+odes2
LfkErX6q1+Fs6H3zfLC061AvYZD3U00uNqbRV9wVgJyfeDo564dfhf3EdqRGTqn1jcVNFIvISwAK
bCPL8B5gZFG0c+rYX1vlaH414t4al3FlBPhXAAdIOg+pAFOnuY6k9pDPFReIO7UyTN8/frC3s0aB
n7hfFoJBVErSxetZq0Xt2XFV99tKRN9QN/VYDEN8YluYRyUvvg28UkoxGLvKcP1Yn6LzraCylHLa
qpk6zKuqb1h+CnvXCm/jsmzOYfVMTxrSXctwUu1uliZKtUqLJgUMkyNub6NNajMXXTSbVOSsFhZZ
7cxPoTxADu/uGkNWDQHTR1dwWcUC0fBm6YSZu081BesJlCMeRitH0YEmIc4JNTYft+bgYg6YVt+E
BRd1GYo0bmbY6CzMJqsWfSKoEAm/ifRFDX0CpzO7/MHCAxWEzG12Yo5eRMQOVwjHBkevzZWO8M8x
6h+RYD2PwkHdGm0OvSseTXdmjRk16hpmx1zJRb3y7W4FLq+wMedonVsbE4F4juyogLZ8h8JGFSU/
Pl4fx2hfPh0odVYH2GwKo2/CjLqm6d4XoPGyogOH7U/6Nh7tdOHrRnuW9uo0B/nVn01513+eprxc
jZHlbEYgRvcnnuTtFiLho6CHJwAdDbb74VLVJjOIskJqew95uWj8hAjbxCEYMfma1pdXG/aKOnYk
sDJRx2/UYFBjzxFxAvJm5UgY2uylWTsO9uLjJzuqphLn2Uiv0iCjh4Eh5THsA5+KJkgav9sDpXgo
dKYJVQjq67AGqOvoZx+P9iKP83qhMJws2tK2ob9JQVU+zqsytdK6VYD5XbfHEP6eW0BdVxVE7WpE
KqCLF2gji0UYtz/U1iw2IJxK79HNDLiOxhTPhgp+cqq4wYnle3yO8FAyUHal3A2dQpmKHTwUeJ3K
7G11Xw9G+dUEbbpKoyrbnHj344NEkixoRyEwiDQyYa98jNfvruhW3JaBtke4AzQnHt/LukzDi8lX
QaZ2EUonqfGtcHz8O1Cw/BalwKJPPIN8lcP550O/cBRgsRNgkRe8fobJS8agzlpa7YM3rAEAF6ve
VOulo7M3Qse96qgBu7UdbRxf12eW1/lbx42vUvSY0F33iJhVo5vmvukXp64ZeckdPhvYFODiksLm
kGMcP1tUW62e+MmermyPgCpNFOGipxqbNQ3nEAmKBm+cZYFa+w1oOjo/xGmXNXHU8sQsvf1SPIks
9RNIYkIr86DXs2QGmL2n6NzvNfzV1hgAJ8jE1drCXVx1Fs4wqVVEF1Zq0iLCwvzUN3p3Hl6NfrRH
TBQVDQquyX7o02pGU0VdDqoRYQ2ZlZ/8Er0fkRUa0lORtvRxcJkLI1u5kRecWrBvzgYsYlmodCSI
maFLHE3DEMPCBr4f7p2iQrGC0tiiGLJm47dGvs+Qn18EoWyEgPWdZ+3XnDoUCJjVUNnNJ0BNzi5q
hbG1pwHkdIggye9+JR6PZNXlZpYmAsek81bxDBZEJNA9bMPF4DvVHrrhxhrsgA4UjiF1pbZX2FV4
F3bXWuA0f9PIlyyZR4BXQT0QNiSNt6NPhf5DFBpQEfeq6V+Vo6XemMGYL9EUpvrdaBokBD+8ckun
2H388u99GnhbyAnSj/PIhQ5XKEx8K0iBRu3JWuuV0bI8wjQGvqs44cpOglOugC9VooPNKd/U1HTp
KEcr4BjMBYE+bUx8aPaWl2BT4Uf9WWn72CaUqX0mmnKcFTWAz7RNAjychmaOBJJYo6wyzVqlVM4H
tf8GfrFdIbEFMb/rs7mpBaiKIUW06At//FaHKb5XQ/PZrgoNCVAj+KsP9Y/9+nfnjCjWNQiS2dek
nK93dSeEVMFqxV5vW7FUYqipArefSMsURJiQX/74EznHx5mcMcA9XK+4vWKEdzicO6hQ6ack2peh
c+fXcYeesBuuoLGgwuRd5p5x0lH8zekuybg0fyH88Z3QYjgc0orFlMBrEPsI9UcQ7vq9WtX+WY/e
DKRZZEoFNhVVnN947pVn5Vf4hDeXedOuK7QnlvqsVpj5j2fh7aTTzyRVkXwr/p8n//zVpZcFDpYm
OWeIBuh1bubOZ13v9lMTamDhEEv+eLRj1Uk2pIlCLyGWQxRKhf1oX0xdgRLFiHhVhkF4Msf1wDTm
ihXo6qwapuqHibsXJfnVpOA1gs81+CQRKhBK1Dqc1lBpQNTr1qYLRuuT61vJA9ONIf3HT/nyFIeb
iZ1EEY4cV/aPjkuy5ANpiRdjtNfJAq67QZs+NV0fniFdhshVVhgTtOgkB1raIkqEdmkv4mXusNcW
mh0Zt73VtVealyTf3aCUGhhSyDQG94BsUp0Z26yxysvAVsY9Sjz6/cdPb8p9cvT0Bgv7BSdMd1Gi
cl5/UsfFCw2STrBPshESGR24ZaInE+VkfBxFqxkLMgxAna3QF5hmrf0R2bURl897hP69zdjr6Clh
wViVQznTAaIsVK0J5wUyUHboODOdyuC5Li+2QWlAg2vTXHCeegMsNrOygWt3ljknI38Ksl45t6ob
eCnxrW95xcJEYE7K59wGWdZs8e+rIPIMqOaWqbvC4xHic+PpZzrey2vaLafMHt9EkrJDKlVyKQ5J
GMZxiDfGauAMk4KDXNDOdMRMFjTsxQks73FJX65ygzwLzDR2GwTuR+UCL6i1XBvSYF875YiZdOGc
6VmeLGLuokXVagFw+7KBs0TLM6KENa9L0V7nRX8X+tm0BSWcnydegk2bWTzoTvqpjT0kpCzzzh6H
r36fhsspSJdqXfZgEBp/7evUnEx4AvOywt/wxIJ6u544tmQKT5vCAdFxuJ5g9Y4VK0rZGXWszCZU
pnfeFEbfPx7lTXmLIww0Mi03F0wmcjVHh6OvFBS/0ADcCcHGwniSqDYYSNqN7Nqsm+vIB+HU+xkq
/qm6hXKRnrh/XjyXDzcOT8AL2jYBi06Ie/iiaoMg/zBa6a7snDtRrB3rSpHKKY9A2ZfUu5c11ARt
Wnr9uKrG4dIovXU/tNsifA6wVRoi70QB5eWd3zzRiyYECEsaBkdbecLUT0EADlGyoDE2hk9RTBuF
vpoiZHH6OEsv3Fyod11Zphw6OLlkjT1Bz+nyheo24xKISbfo8yn6odTAkMcUzksQWO0SebKIgCv+
Sfz/xzv87QaTlwnwWBSo6awdn5yO05ulhuX8roPuvhyhCaMjDp3s47Xy9h7l+6gUkxkAL5tjx3TM
6dRmRHJo54ZdjYdeH8wTzYAFM7buiaHe3o9gFGV4jVw9GIvjNYE3rw0z0Yt2k8AtWx8bXFb9NEVw
XQdYYainvvg7r/b3eEBHji5I3YwiXERFvIsS90y4eIZpRnNRxygWmRrE+nCbucV5glqSktpw5jdl
l617Y5y5XXkeDKuPJ1qu+MP1h9A+88x/k2zRfD/cEUHaNNUwVskOehB2oQitguDDqDHvwo1ux8SI
AjNRwnxrHinDyTzvveFB10gxE4qIpMOHw1tVhxWxNUQ7gcTQGiWQ6tYfS2frGD18kAgPLLQFtyg2
tfrMxBtwY4z9VZopwWXWIRA5U6Cqno9xpW0CldJE5uvDRinGYOs1kbhsNP/u4+mSGfDxdBGdUEPw
TINK8NHHywvbN2Aji109jXgAJ2j42V1kLTKQ4ug/ZrBMHOU6d/NTRdB3Dk9qF1RuMAf6S+DgcKac
JOtZH364o644rpApvUGVc/rUdfoP1Q2mLw2s9plRIZkfeQIlLiwbTwRNbxcuTyBXChgoCf87Oqr0
ckCMopvCnVfXNxnqJruq1otZn2XZiVk+crCWWR1DMcPsSO5ykMSHLzui3lcWbc5QQ77Bo7mnhB0b
21bJ6wsnra+KzAMBioNDAdewLXCexzxgTh/hCvVO58R7v/PNMZ0geiaoIPfSj7aI3jv21Bqj2BkT
SpZ+E9dXrh1be92dkLKvN5WdpbdqmkR/8T9+46QliKH+IQM91NGlzNDrKA9QWVk6eh3t0G+U+maG
Nff0zjtx9789/viasrxAWcwCcyO/+qv0IK9Nf8KqOtzhn9Kdedi5zik/FsvJNm9rbbz8eP+8s4YI
AuA/oZXHUXvsIWSWdtw3WR7tlNK7S7IqXo0TZVUKCf3ZxyO9Tf5IkxH1Ir4HxkGgdvhelV7i54GX
7K7rtR95MxpLDf/Gz0jPfUd8RP2BRKOz/HjI916OQTVmE0iRdaykArs4RRpUEQh34RCB2frnwLOV
TWKrTx8P9M43o9BPnxVNGRKYY92RMB+6qeZuvi6F3q2KpLE3iPg+IdCEEaGqnDp73smWZM2ctUGI
wow6R9tRKxKfWpOuXU9h5mzhcVQr5JOnK5peFDwssShx+MRNz5kuad655wDJ1XuUVBeVKJ2zKvT1
TRVYEy2Wygm+t00zrNtieDbCIb6JSjDL6RSLE9Lp73x/aT7DIiOEgFh5FNPqYen6tpkb11XlYILZ
FdFeyc1LlGKz66zCO3fAfv3ESfHuRIH/pnf+Aiw6tsQbfVFkTVvq11acrUc1OG/qu7h9RiD3iYBq
04Qd/pYwVoHiqx0qzhHy4E6OTO26zlKozd0n8O34SKKJbfr4z/btiTPl7axwmFARkTJEwD6OZUcx
jwYTzvW503N117beDVqJxlWpu5emWqU3fYZb/cdr9W28KPNUtoNMLqipHq2doqgnSO5+sKOQFs1y
L0PyNNHa9cejvGk0kTG9Hua47JAR8fc5zOOdXa70CgsOLznvLA8pDVe7t5PpfnKbdRool5U5PELO
PNXFOfkAR+sNUfgAxzwv2LE6VkqPrqElPHVGUriC/7zqvBhOuHef+ue+HSxTtGpPLL63hwJhCasd
YR0pL3v8aXu/jM3OyDl9SqOf9RFjje2zFpj5Iq2/fDzdL8XGwzhIpsB4MBg2TZs3fT1s0SIhdDXY
GWV0o2LUeZ4UqLSPGXSOuW7kwIKi6pnMJbiQxeivmlq6F41pZxuz5iiOsQieEeZ4l/UYqM9RI1m5
GcA3KOxu+VTUPjX2dio/U1/o65mCO7HixLBbTHNILxQP2bQF2jnFwqH8jLG9bs/TIRm3kRt6K90a
4yu0pOHkd6n9aODFOm+K0b9vENK8dPlIJ46a9749O8qVhzGzQnX28K7xjbL14kKIXQty6xwZkic0
v0v8gpWV0entueV0FOAnQWXLCfIl/WztU2EUJ7oFb+MUmqyk1aTY4CCt4w4nTg0UfCst3Fkswznm
38/eVIp1V/XxJVlOudCa9gdWDurzx4vhnXEJIIAEAXY3SAzlmfMqgtCtYQqyugt2QYG4a0Sgv89b
N7hBTXSnEsSdDTh7bzIEKi4+HvhtL1Onj0e5kbyNkILW7uHIudK2ZUlPYafq9O7QtXpGRT9apNiS
ozUbCMHd2PvnXqF8VjG82o/6qK81DqPrqAlDUOICeFBhXkeusz/xaAZDH20Qnsgld5VcfiB7h4+G
iEEla0TeNY5cDwW1kHnxRQcdcG9TqaevG9/aTXzZ2mSbiGaft078hBR4uR3Rfvj9E1hWXCh1QlVA
hEp+v1ffJ6/qoEIIxrsWVTw8YGsYz1SMq06sgrfBD41DyaRlAcKXO+4F5Ymg6Auk+jrNW1Trw+Gy
jrxq3XeVLU680DuXGFYdZKuUcDnoLDn3r15Ix3wcklHvX6eU29DX6aJVUAZoQTl2t8DzoJsnha6d
GPSd2hEbnNmTKGL00Y6/aAYVCOmV0LtW0xiUk1mZ1rxGpheAkPgaj5UzSzs7XCftyPEb4Xyx6Cd/
b0xuuPHMsoxnTeWg1tMUyjlsyxYrD1d9rlvz84mVJy+ao5UHco/aDDsRIWiJeH49O1OP2h2GB+51
0NvpJtdxcYhHOCJNpbdfOEAeMs0oLodmRIYPLsiZW6rVPGrD7yeeQ45z+BweGANkJejpUyw9DlK9
WFE01AeKXTtlxRfbSpIzEkhsNzmQFrjRUWsmWdvotv8JHeB+2RHHLzpsNQplyBZpMS5RUbYue2XE
zHtKxGooUOfJxgEWcxIqv3t7Un0gWgRa66IdiL7q4axpFlXznMNkp6L5NFfhtM3aJvqE1byU8vR+
ewkznGT0SDwvselxLh2TKvg9TDBS6DYCxTilq0HBKNytsmRlh1mNE6+RnDgv34RiclAY6xwCiOhD
Hzx8x4ol7OBpHuywgDPn1KZhfjbpeOIaeunNH3x4qL3sSlkosAHlGzJQebU9yVvtXFUL7xp7szVl
Esra2SxHB6RtzzzURdzAWGA417dPSXeBJfqA6VDXfcKqjD5LcYEt9iKYld8H0a/zMlpZxSffi2em
6Phf88TDvsFNEbqwp4l6ObzgEh/7F1SZo0KOz5XrhsbB0km7G2eqorXMg+6A0cUbqLTKYqy8G2es
rfMujWWggq3ETMVskFK/6mwEFIOzE7vnzRmH6gCfi68lgVOUyA4nkYw87gdc+nYt3fRVUPliE5Ak
nVVdNVNDO96YBd1gUobgylWjaO1p7CqzD9t1A4wqmDWu2yJly6Q1o3gK6EbuQYNN648fU37Kg09t
cr9x5EvcpCzYyBX36lObQVE1+JboNyOt+VWaPQbNHoW2bJaI/pRL1duiEDkVgQYblOaXSYHoaLB4
iokWyePQp7SxqTKvHTGgvB51hI1BgdC8XesXMt41cze6sENNndFIeDRagUUi/cbVxy//NtuzSB5k
n4mLCMTsMQTAnVqPEET30ENEqW9o6ylckPRRpAQ8dNNOvdhWnffVBSWz7l23Wjp5qSsLiCp8wxJZ
89IS/ty3yhopk6z9XpQK1WDVbxDQMdrAn42e+wxoWWtO3GVvPhsPjq4FPRiieA1BtuOZRCJFU31z
N4X9chqEM1f0fE+DjuuCBtDH0/TeYCA3qWURhMgBDwf7f5yd127b2rq2r4gAezlVtyybcknzCZFk
JhzsvV79/9D/PrAoQ9zZQCbWAjLXGuKoX3kLeCxfj0tDPydRNKBIl6ZrL6XbWGPudqgcoS6Md3XL
8XEUX3TDAEGks1cux6tTNmDSNXwccqarXHXijdXKS7fcp6OwCycmGuTQORojScy8sEtTP6P306/b
vACA46CUfXvu3qtUFweMG4AKIM8ogiMEHrNrALh0GMdSb50TRW1PslQ3XzLEBzdN1RnPtpbKVD0T
MozQGiV8UEzMTMMGlziMH22xSsDN/tS9Sd4I/bvoOSNC8VejGLy/Vj1Y3+2h8l66pkROxE9lc3JU
LWm0CGo4pHJyN0lXl/ZWtTL/0YqS6Augb4A+QV9V5Sr08mqXTqZMa3nIIjwnHCO5C0uke3y0sNs1
SM78pyPaQy5Txl07OO2WiMCpIl8VZqtIiLrF6oYGCc6SARDMKDc5IYpUb1FhUnaeHoN9z/2gx6rU
woQHlyDD392e4KvNyUuFGTGIQNJyCwHky81C1jKKJnfks45mxrYCB7yq80rnV8UI+tJoWNic75an
FwsKrn5iBBEaESxf+b4gax61ddyPrtLKR9v6obTaW93Yp0AgcQoaww+Phf2WieG5i6OVAs67COOD
hoOY56wpmG5VrT6oXbOWLGR6/sb6H5rC9IpV+sI4NRRYitNVDjxpE6tPGj0K7HHvcxpJSJjtEukL
xNx6zT55akpnlynpVkYequ4W+uNXycD0lfT/MGjEheiKRd8QvHdyl49uM7Rk+mpZnXq/iP8Lxvb1
9gJ+OhJUif/fGKG1e7mAna+JFsO80W1Da/hGk/ueTZ3eYfS66Gb72VCTS4RGB5uD/y538+GxAxGo
eKZTjG5m9M9Bpf9GOuPJNgECospzwI4cFdSh/ou77V6gsheH8bnjUY5Et8ltCvhysbCZrrE2TDNw
+CmOxKOAlOjy4yNVDeRBFqMrKqteR42qo77VipVV656/Ai6Xb7EcM/dJrNinEA1s7MWOFdKMrtZL
6cZSqJa0Zm4/WlqOhEQX/4/wwP++hTG50ljgXGWqolPf//IHZjLJn5VZiiuNTnhn2AURYFSdb2+B
OZkX22hQeBxkVoY+iT4xmT5GIW3n1JAwVNlFyVLdKWqHGsgA8eyuIxZFAdKzfzSZc0Z5Vj2YcdCv
vVEGIwdBZW8GAhmWOm+sh1Z4/3ViQkQFgWApIyWa5FGT7e1f+45AubwBEIOmIAqwkzyPX335a6NQ
zxVdSI1rmbyCrRMGe0sPjF2ijGpB5lHFR8eQhocAO7lVrlfyngxenPu0FF89XyvPMRpu+0QrUZuR
wdIpfRrhAVc6JdKlzbAWeeXcjQpWNy0N9lUWWP6+bSzJwpwg5ZMynbKZjBdBo2fJHsGlnZMm1e9I
rXT2jNx4d4Xh+Zu0Huo9tnopfdcOOhDirDvKCOod+7zbihprM3QpgyPNxz8Jajb7Ntfql2BApVIK
xJM9KA4bMVeCt66XHbfOs2xHQ7/fei3qk5p5qrTQ2TdSsiTKPpfwmLYDpBSDZvaUfBKhXU5wjoij
HGl175q4mqIzZdT+k4/PXed7I8D/Qt701fC1UkLvke675Qa6PtwDHwzO5VjYmNSRdTYI4O8L0Vf7
UXOy+xrLMazd/P4xB19yP3iRhWJWom0o+E+mDnl1cKi+LmzsqwyaD5mCf/6A/KHccfkhLZpDxiBE
55ZGp2xFRyLC9m33ZarIf9hdv4s68JA4Hdp6F2E0vYRUmM7NbKdC4UfnDA0vjGHn9t1JAfC1kpPW
VcPQ+qrgiAYoorePfUdESgAy7JUwKL40hl+9VRJZStOXm0rxupXf2MHm9rl5b63Pfg3ELCBXFhce
wNvZZTcgId02uEq5sPjCO9kswLnao2GdzH54Hu1Gbvl1dbCJwlaj1B5WP5Mma34rTTw803CoXrXW
M1cJweFDWMrOEybw2f2gpdajhFmnK3Qn2sEQS1Z2LicbetPhrh7DdmtOxpiJMyQ8r5Wgq57opXGn
BrX5NliFeEnzHFeq2x97FZZMaE31PTqnlnbV+s00n5InAvmupuTlLkyq0AVzE+5BACsoeHTlQmXg
Og12ph4zZUgQs+BuJurmxyu0A2CfK2pqu4onVTsrT8c3Egj/Acn4ysURHCJ6qTQ7dn+71/uxWJex
3v7XCCv7CQqv3HKjqmt1gDR3eyKuwmwKCDTA6UuDA7rOVNCoxprTp3aZFzQ52ygz73IVy8vbo1y9
7HRNpmSbXjFpCmzoy6/XlDSU1WB0XEetH9pMlb7WaneEy6j8+r8MRKY4GSxAk53d/WEijLgVpoPQ
V5M+mFaRrS1PVPu8UsOF1Pw6O+WjAPNN3fb3Ivk0tR/CFVSqtMFWY9vF4S35L01D5FntUv5hlknl
OuEoTvEQfNekGKWUIpsCxMR58eUBZ+Ixqd4ktKtB5ubmYUhQRlVKKfxuZlJ76EjC25VGSREmkOH8
uT1D0ym+OOXvBGFa20iHYFw/qcp9/NVDE9th1ta2iyMzmqjo1KzMQFMnwmXbnSJ7cB4kA3n6sYjE
wst8VXJh6Hf7PJhVkIud2S5oM0OQ6EWOiwdxuJW7Z+jp8qbDLLesTbGKsEk+/PvHWhz1qcgz6dfM
rrTS8AMtiiTb5XSiTNpKJor6qf/IsjaUwJJInGx6S/XKFP1Shek6teRzqaFPRpTgmPgVlzONXLQj
oqyy3RoNyhc5xcQOubJ6M5Z29hC1jbILKg+DAbuscyR87XFjxEq2TrXK3wU9erqOX7Snzihp1RWD
/DaGE00mMMcCp8omIYMsBFM3wohsolo+jYaEDF0o2o0S82oJb5DKjUHOuh0hch7QHLbeGQn+lk1Q
Qzca4l1blYOLxOUarWl8XCpUMrFzyst02yaSvsoDXAdXoCSDQykHwVGMI6K6I+xh3fbuvLTI70K/
rR9CB/G+DBUN9NJVOBqYigxrs5G119vreR2JcrTBvMN2RFQGRsy0xT6cubAUShA3keZmkmasuqCF
y1gk1UOQYLmwMmo1Ql68be6J6b8UdaysQ+TgN7kB8oZY8SWo1XAr4OHBY23ACXhJVz1Ynh5sZUVd
AitcX3r8VjheYB8prCHWc/lbldZspCqI6X7FlfLTs9OtNsLp9sfg+fasXD9mNCEmkaypPcR/ne1y
rGtycD+15irjmWAVkGpnWYdazV8HU1kIma7fCwaYgKO8mZM52+yCtbI+E1psaC5oufZRqWpjnbS9
tPnnL+JxZpEopQPBmQN9MGbV6SJImlsMKvFX28jbOBG/hI6qv+WBPLg93CcfBZad1j5XOQgcR71c
qUJJmsLW6VOOUkef02o8Wmpe1yys0zXEkCIt3+XQAOFx0tVZvIljU9eY5Aeu7PtvRoNr3GrAUmlV
YZ27ks38Phh6DEb7uNziF6U/qSJ6uf2l73HG5fVPT2+CiRDBg2uSZ5sy7uuxU4pRc+sxirZaEneH
EVeZc214T8Aphh8w8ngSjDKLvyq5WaxNqva9A/O7CQftoVTFt8DAxRcGQ3NfDF2/k2rZ3mt2lO2c
3KvOPh6ZKzxsWlQwOwp3bXU/xBhw+pi1VZWKunub3IeYDDzGALazLZqEiJXAYN6UfiCOyPhkS7HX
dNHOvlnTkf41eafJludJcinQ2nScRneDpDHR0bd6bIkIsbQoVl3fsotvuGKeqUhx49EpANagWO2P
2xN/lWoQDcDfI9QiiYadOpt3bOgpSiea5tqQk+4aw2ioSyc63kx2s0lS9JmMOt2BVnbNYtD2twf/
5CbSDFr5PIDACOiZX+7vTFHDoMPRwo2FcVLbWkVpNFUeGr0Eknx7qE+OEpm3gywtxTcw37OjpFiI
I0thZrtZNwS/kCd+K1ohL+zizw4Sy0gcyQNLYWIufCyZuSxJGqNoA3buatxJIBx5/eiITi2kKjxZ
Upu1qyq19kbi/SkieDu3P3Sas9mmoigEnwLPKUJNY3YRRqGk2Y2WOG7nWydVRwp6SJInk6r1eiiy
5OSEPIlJ3i7EUJ/MLySGqd5DPD0JxFwu5VhXgU610XGzJFJ2ueMrWz+XluL1T0dBT4u7ns0KRvhy
lETB37JsPMeVIJ6e40A+aUofP92ewU9yIuhhnO+Jnj/1S2ZTaDS+UzW9abt5rJ3pEvorBQLPURN5
fspNvXjWMn140K32a+j38pMhEmPnVVa1i/VJmdXy62Nj1AsP3PVBRSqcTiVIfRoc1hyuWygDPSNw
WW6rD29SW9X3YQF90HOyNlyHch2tNbODHh6yW46Sp9sLb9H1vuJ1dRhegz7P/E+P/YcIp7Rl/JIV
sgrdq4djl3bZpsKxFneOJ7wZSilNkSNzlqBN04Je7mY4AgRWU78FkYT5yxSLQLaHQrFca8y+x1EL
3Aw9i6wLn2nd/tSktl24kuba5TQFoHASk6NTCLWZXXb5nVEbKX5VSqNLbNbsh9II9rkzBhN8s3xQ
TH9n2aVyr4dBtoGrkGztxlA2HTiGNY37ZqkS88n3Q08hT+DegnI2z4pkKe9IULmemzw1tnLII4VO
cpi8RXRW7qt0yN06xVBVdnwJ/YJmPeCK4PQ9UCMI5NpXXUZiR/XGZFvosjjnmkYpSeNd/+frdVIT
4/cRqHDxzQm+YZCU8iT87Cp6YJ5NJ32Im0YsHIH3At5sNxBIcoFPjxb459naADrGy5FumetnyRjj
oVqJdYgx0y4Z6nsRJVif1uOAB4ms7hyteanGvKGS6jl/F26IT5aF5xJNYjbmFA7OMkYPl0nCWElx
uwGPcD8cs7tcN0iAKCGFLQr3uf7miaHdmGkT7ePKGs6BVtw10Ad/VH5uPzg5QjbkfCVpzYDL252v
JsnRaZay6utbg9BCRnGOCjk10Xmsb0b5WEmhYrqjKo1//Ar9JGwQN6mnrwbNOog+/IKY+PiWIX21
sCXeiyeXq8XY1A85UlPDeY6skZoRWUKnN13HwbPJwku+0PIVrmg/oY6O4+8y+a9o+99ZaK8AqN2l
ZnO0KUhgCUicB53Fse/68MGqcUSy70MTUYFaYGTf/pEc4+72gl4HIuxdxBaA0KLBRd3k8tALkYEN
9IX+KGz9b9oG+WMS+/kGwXOxMNJ1TjRlDzDgp3AH3uUsDkGGvZKSvNMec2XQd4WWaLsutrJtBeBi
OyXuC+HANVSSsVC2AntDlOnAHLj8NEOuaYjUsfZYdp5NmT/R91IcwOkNYvM3fsXG0SxSseqmeN+I
MA8zPLGlJKK/xqaQ3nw7tHZlWwTrLDSXgoYr0bFJJpYCOyX7CcSNjuflj5O43bNBq03X9x4BBeS4
jmaD+C307xKSxwG6S21k3rdpesqMuF+jx7NCyb02xifTr+4r6WDaSB69SpCOpRzDFvmxVB8C+8ls
QdwKhIsDbVM63XpSgepB4fbVoc72rYTJ7e0N9Enkx5cQRWMsqhIyvPcmPjyPJPdjavKHApv4KsrJ
cG0sy1UdNvmT7+GOWaHV8b0xlWqNMFW+r3JpgWFzfSeRSSCTRcPgPVec7SxEwFTHD03VNbEtOOWx
9JRozrbp9AelLUD7Bd2X29/8nhvMDzi7CuAz/Rb0BWYhga/UZil6n2zYSI66UW5bGhXCyDZRVW2j
5tkG7Y9C/6qTg904pOtGAI00s7ukyL76srkuxufeztcyDlDeKdO9VSjl7tBv60is7Vo9xNq6j2rk
iern27/8k4eEuYI3xTWCTxIJ9uW+K+TMSgWGkS5pdf8okix6xhsldK28Uta8ZTzwVutvDV2S91Wl
G1svUIMNktLWwr55F6qezSEFHo4BB5Tcd/6k9WqQ4gqe6MjJjeAO9PvQnuTu1XMUdFsnelbCp6QJ
N7YkDsVQ33GIQAoMW8kottSMzo7YqUI6t/nXXjqCnDTKr6G0Lw0k6+zfgfxoIKuXn7Uoe8VC61A4
6aGz1K9BemfKEv+K71phte28R69FWg0P4JUvAELU0W9PNfaFOj7BqX+J04ICXk0fZJSsr2njPEzK
AaQuSxx+bbqM5rNB0DVpulBhgWx8uS5mNiWreSu7JeJMusS1P3orM/om9d26IfQJrPMQvlLwq2g2
pvJKC9xWOYn+76h96zVl7bcu1bS+E7sc6048k9dZKt81tvaGRJ+JwWb8hJ6DO6a7uv6Cw9xKNg4L
W+s6RUFcAmYEKSZXm2bNtha6MYjKlc3o6sIYT0JSkTwgWzwnuZfsglGN92GVdQ9N5oV7WcJy0qjw
t8Ndtmo2kiHH91YbN3fCb+0lssInv0ybolpuWiTAzHe1vQ9XVNdG2pCDCHb7OjiGVR2sArMzDood
26tRsySKu0n9RiA67Aji2t813rw7YwzlleNkr5mX9N/bslq4RD67OGn6Tu7E/JGpP10uederHu6T
UNqIhZRjpas/CG/FXUiX/qlNRLA3zVLaaqUKRo1K89ES2pLK4vXrT+kDrcGJiczUmLPXv5Wc0Mg0
8B2+Fh0UZALACMDYuh+FWAo0rmn/U5mFoh45DVaMV4wRwzMyp629wa3soT0it3Ua9SI+GtDWHvwI
gbyigyZTprL44QOmrUEBJWzYVoz3vMLJJg1jXsVcC5oHjNqUn47kWwe19M0neRitBy3w5IV35bqt
TimBLQ12iWtevVKxbpQosIvC6d1GTo7QKnoXSd+8WuFeQz0wMFYxN/TK7C39qZIHcS8HNM49J+iP
dRv5R/QRsZS3xfBYlUnvKkloP3aGtW1yqz6VkSi2ZFB736/QL0iL6NzU0i/fRJhl4ar9LPLSgSOi
KUaQB2DkcqMlONKBX2u0x7BMNogkeBtgPG47ag3Oq/rCYNdnjaiLPJk+FpAnax7YAN2zhVEU2mMv
NcoaM2Jrsp79c/uuud63sH5oF3OnkPXwoF1+URQOYQ4UNXY9XaRuYVfPuHUbD2OU/3PuPw1Ei5S6
lsGjOavTwXz3Wl2tYtfypfTgFO1/Zewcw8lnE0PXU0rsvyqj5J9lnICrGzQDIa8AlWX3XX5fm3mR
E8pJ5gaW43/VRuOHOohXPY8Aszh2c4hE5u1uT+n1uk1DwgPQYM2QD8weIA9WtpWMdeZKvm2ekP1R
T7WxBI66jtQmBCD5K9kGfNHJjeRjKUXutDZB5YNYB+jHNqwHm5prFm4tM1FXvYrzoIQf0sIxvs4E
kSKnzzmpPZAMzgGPlp36XjBauYslZLfnCZaeq1xvHsvQ/umU+on2uEINWhtOmUeJY+E8XHMDJiX0
D8PPrvnACiXM4qvcHeVy1SZPXvwggcrqWmerdc2GouKrl7QH3OoPWfMrs1uKaWgHlelLEdY0yr4U
xO5RvR+LU2tJK8rqb3Zenh08BteN8iycJb3Gz3YC+RZqbjTtIVBNf//htXTkNM3tISgoGKMgXXuO
urWdLFqYl8+2Ah0X8h+ewMne6XIUWYYibQg5RwYn8u/iQDA5UfoVxxdclcOmPFujvhQHfDIm0kWw
x7nOscKYv7hqMZjVaBqJO7X3TdCvulE9G1KyCbRhGxbeukTbuWl/IS7xGOYviWM/Z6205vE+ql1y
1jWxT7ulM3F9O4NLmNBGbE2AfPPKbj9mQ5NHSuqGWfetNq2MioiMSaqeoKpR5Itp8fUkgMDjdiYc
ogfDxXY58blaFgHf3Lhxq6ffojj2d2Vhj3goqkCu1ABueqyH3WNUqd5drTvPKQf6SxoUREMWOoOl
B8Zs5Zi+9pxgGHUX5tb4E5Nl8Xr7QvokVZkA9Fy8xEeIJ5mzyyILDIBgZY7EOcHLobJU71R3mlmt
dTP63jv12UurXZlR4lthVpd+KXBUW2fkGwtvwPUCkdjychLRgkmjFnk5YaGt+F2MR7srl6iTalIn
7ZrKKfZZbtAtVLIlpbbrejPjEXRMV+VkKDMt4IfzB+IQf1ooWW7Q+hF6XgXmPrUdPiSlvqtt/Mbx
u/BXTdCHm4UZn8K9yyQEDAoNUTB4UwdFn51J1Ro1yW6txo0C2dgGaaXu28GQjl4FwyOpO+lJ4OGx
tfIaiTQovT8C/haMRGC4I9D4TZc4S3I5n+xW8kOAUICi2ATvedOHyYi0spcTmjZuUqvmgUjWOxpG
kW7o0mU/ANs62Ar3P27Pw/UFyFvhyAjCUzlEMmv2+taD3xVZ0LcUwklJbSWy1qOC5tntUa5jGJBK
7yQR5E7pP05//+HLwsKQwjIuCxexjAr8YFLtbSWXn0bhBAv91s8+aOIPwc4FIMAaXw6V13Ex2LaX
u31A3OCBaaEmVI4L7+x7S+Jy+0zUX+AVXK7M21zBCj4o6Uwqe49hRRfaHOL0jgDqlCaGuVaroNjm
mfErH/T+vkVH7o9TQ2nXLDLsuIzSbUMXYSvFSbU2jfFnT2S061QvWEGh19ASiFGpzs1kO0it/vtf
V4J9RVoCYRjsJzXDy+kpzdoaAFB4j61oqNNE8PYyM632XUn59vZQnyR9BCFTQCmz9lz5s6WoEiR9
gcMULlSPnzVZ3nNQtt62i3x/lwS2s4q5uQ+aLNG8t8dJi7GuFjbeNMTHZZo8Vgi9Jm/uycpw/rl1
31hlatT1I/VOadfZgb8NnMH+2tpxcOhwEj+0RlW5rdBOWRv7S+JjV6xifGAmqw1q4wjiTDSfy+kO
Bkzdc7uzHhs0n+87Wy3ugsLf9d4k9SaH2zTkVAtNH8nNox9BY3p3Ugv9rybfeM4lTLqjuBC7Qajf
ey/tDvgEN9vbyzS/dRAzBQ1H222qZvAoTwfqw9l0fB/OyKAH59Yp/hNdZ1Bzscs7GXNOVysBzGpB
2ny/PeZV/20alEIqMSoBJ/8xG9RP0WKHUx6eE033XzrfgV9khCjIxLQ87R7uNXKq4iBpar3uKyk9
IaGerPHjzg14UPlSQjB/9t5/jjpB5abohGzrcg4aoARA8uzg3EnOr1CtvyeasY9tTmRaZO3Cnpy+
7WJPTt/+YbDZESRnDijXW8FZbwL73kOHG6QAWrm3p/j6kyAuTq1cgluC8quXVWl9dejb4KzWTvJq
xx45CKu8LvvePChklAunfX7FU+ZQAC4SxnDSUOaZXfEq9ZzAS/mqzjd+jYYe3RlRna/FIC09k5+O
NPVvSFF5ueY3fKZL5G9NH+CfXdnGKkW7axX3rTauSB7D9e1pvLro37+LqBfo3/Sk4Mt0cTy6CCYn
VzzsAaVe51q40+ypexUgIYgZ8bgeveY5j0AdUQ6HiWNtDX84yMmIw3z0MIwD/AqK4jEJDIHNClmV
na/5J9RkjoEfLQT982hq+q0T4VyfAHm857Pfioye5YWmE5xFPqgQQFL7eazVdJu36FBkctBtssHw
tnreL+Wdn60JjS4DKUeyWfqAl7OURnZZph0jB4mhr5Qm1O6D2PNWvqynCyqf18dnurCQgOVWR2Hf
moWM0mgORhkgwyUCK1l3ODasJafrFtb901EwFJiIpkSJ87amJyIc21s/POfwGmkWRIRhMAl3t3fX
Z4eUp4H0jK2FgMn09x/uXhORQyiKXXD2HO8x9r3WLanJHgup6x8DdNTu/i/DTTxdlC4wdpk9yAB3
MD3JOaPQPBAiNf8SYmIsKtm/1Fjtt7cHu35XWCfq4/TJsBwgErv8NuRW1TzsZa65vjVWfSj+FHKB
VFcTdvs4sc+hWv2+PeL1JtSQWmAi3yvMoF4vR2xHNReN3tEG101wxTgX75D+bFatVnQLt+tVpYMA
TYG4Q7GDC3aCWV+OFbUGhKpUNYBsaDu18nY9VdBNb1fQkbv6KHU1xn3C/mXg3eerhz54iPVz1n8R
ybkqgRzqRwUMsyooh8bjLpB6dV1a6RdcFzzshuqdHWsoSWULP/sqz+RnU9+jVjnJ9AHwmbb9hw3X
5YHZO6SXboRRzipMtG6DTjmxqwjtTVQY+bcQxcCVWdfmoyK37bFVUHkJLade2PmfrBVJDrRcUg98
HedsS6OsSzOMEOeug1q5n1rzh14K4LQC3l746OmbLt9ba3IQAKbA5UQaMqv2IeNvFE4i9W4qfBSb
UA3c9XKZfru9+a6P8uUos82X+Xlulp4/UMa0waZrKgYOtrKPNJpanp/vb4/23jGcf9RkwwY13UIs
4T32/rCQioTwjl1Wg+unyk6qvNfcVr11VEEqFHgCHIvuhxT6p0Y5peHZ7I5h8RyEX4fQNbyT2v/2
bdcIz2qUrpJh3RTtOjfPwOTcOP9ZRb+q8ph0//m1vx5lBHh2qvqfPf4aG6Ts8RhwtpRcVo33o0Ne
fHCOjo2eS4349/c6P/v9KXB+dY6GSUEJ4/oQSuHaUV4040kaX2V5S2YrdU+1g15YuDeKv0571ylf
kc1vKUdivrGyxF/JWWdGsmrDgznpDP1K/W+dFGEl+Jt+eiSgsFQ/reBPmv5NYMjbnk6YcRyqo6J+
y51HuwEBpW5SpIQl8NtWfIfvyUK0c5XbECyDGptUjKnLUz6YnX/EEIJekEuBHmxoUTaO8hUZfuN3
7fT+faEKH3n4RLmDLqGfMmB9K3R3rSVHl/cwebYLSCsmtCCROwrf0yn7sAsSjKEhc3mdW5c55gPy
McwPg1H/xEKCQpGI/9AEjDdjbPxW7BBX6J/hQKUvXTUAcQqs9LQjTtCnuPpu9/+Nyh9HOcQ2fA7p
sdF/SiArsjF/iLL7vt6FmfVNz9QnI/lp9XSPUcZYU7ZbuBWuAxggwuSmNDt4cq+ovoYshNWZseaq
AfxrTbxKVE7XASSdnZ4a6T2a/SvNKYyFYa+woNp7mw486GQOB8hhFpIrRYrEmdEPbqOzSKFVFft+
RPwyNrx6r4cg8tAebpXvgebt6ySNX6JGMx6CLM7PUdbqD3XTeGsTaOw/P9iUZbALRG8UTPMVMDKL
IkPEoS+7FYK0GeLVO71N7TU1s1UxAdFuXyrXFyUmL9wllP00Z0KAXu4m2U58eQgyRkPydjfkTQoB
tl8CQ1w1R5lsXmmufjrilDznIssW9FxVyVVo7Yl053Ej13dAmVdx/NImCXuwFbTSjLWvSP469EFn
jsqv0Et/m1murdKyekFrdF9G8brt4dxro1X+c+QyMet41albkDjNs8Eg5K/rAXmDyqi7J5iwwZnY
11y3tvXsYWr0QptF+3t77q/fQ/5PmX7kTEEjA+2+nHt0NwqT8rjsqhLs7NoR1a71s36rmUvx8ydn
DKY+j5VBM3GiuFyONCb6KCQf6IKF5NnGD4A2Qv1tVp4YT77YU1jzfndG8+X2911XQlh14g6QRACu
AYFN7+eHq0pLMvBFIh7dDob41wSg4j3tL3zuQ2VwU4rarkgLnOk98nxdkn5ntYR+VTDk61rzgVOQ
6+1bWKl3Jiz4lRyXLb5RXfR2+2deB63YRU9kBeohE7Z/FisEOHyEQ2Wi36F5GeSuSnlKi8p8zPUx
WHeBEW61tlnqgH6y9hRCQCGDvSajmetLpsi5lV6nsCJkzWOv2FS88YQADtAu7LIrnCBnD7Y5KEjo
N6RQczHHQRqAatkOuBU1NDdKK5vnuBy/xHk0grp0av3PUKHT5eTxE12AlYll5o/cMfq9jrbij7KP
XjW/LXdtrWn/HKXBTTHJ5/h5VCzmNDI1TkpR9Xnp0t7w0UcypFXe58nCFffZNpy6fe/vy7TOs20Y
FzngGaMo3aAaQRbFYri3EfFbKQUQulqT9F3YF1tZrYMdwYi5CawOOfC0dNGL0LYAs9Jd1sg/oJ6N
63hyYRmivl/6kdNzc/mso4JF/k7HkJmgNnd5Vuy6AYdtNplbN98DRL+OqleWRz02uu9pCmwm9R2I
kN5gnEYMec41DixbOcnF90bujl3yz+6T2iSbB76BygJdNDL8y99j1Spy4UaZuwJq2hfd6PLH0Q6/
J33gfJeq0HppB7D7UmCfpFLErm0K86eKZigmhN23MCjpmxRy/O/P1STqAyyRngk5+vy5amoMcJqK
rmrsi/w1qDKxa9No3N6+Ea4fRVojPMEqOSwuBvNEpQHHXRdA7V3LTsSpGQOUf83BXtj907abrzge
sIAFqAIgHzK7d+IYpINcZAVkfHIiCJXFtrCNcWNKAqB9H/5jk2RaUMaiHk3wqAFmvVzQzrDzsc/V
zMVhrL6XG5kgsLMWeonX1xr3DI1eYpfJjmV+1NRa9sm+zRyhDt+HXF49Zb0S/3ZQYby9RFfScXwO
paepjcWzPUmfXX6OqozCiiWncnnIEPJoFO+gWuHeDKthn6EL8V9eqoegroe3th+CNVDXZt2oWoRa
tPYaWumSRtkVZnb6QVOBagpxEIOyZ9lBXoPDCPGWdSvRHRrdWNlhrjgwBhoPQnMSyess6bQXwUHe
ZI68levO2Yxy03zDfHFif+pORsM+61aOQLvGQYH3xP/WXkVJ3W7DDlFc3kajfbOTsFkhLzm8trUj
31VZUK7luC7HldACIHRxov26PdlTeHCxU+noEJ5MkG76pizu5VznTT+i+DnIrlwBYdHFGCAHmDnH
RkErJEns4K4FkfmaKXlwF8jSuL49/PVa0yJFMo1muT6R3+aFOTsWpTOGseLGfRK9erZzyMOxP3ix
tgNtCeK9rbw9kl9vaR5GayNrzY2FpYM6Ypk3jF260Ai82uT8nIm1RKsdO4IrJxtfMWsaTIni0sCP
j7Hqi9MABfBnkXhLOefVTTQNRc8R4h37Cwmcy5n3GlEPhpMpVBiy8SwZVrXuVfrktyf4KjxkFBur
VuoysCVgk1yOAr0gFkjcy+5EEF7Hap0ctEzp0BwbepejVb4UhtFuC0TXF569K54AzSAKu2Sx1Nag
CszL1wDGi9Z26srF1RlruSSqvks4hWz6pFPvi1oZDpYwvqUyYMQw88FPYvfnDo2wXwYLX1kayi32
Ib73EiM4fshbLH+zsngDt34mU5dXSuTUx8HpE1cSFe84pZm/ejxxThBJVA850lk7rceatculXQ5K
YhOnhvSD1om6G/BtXdjKV7Emn0slFsIq/9AwmQXicRY4LcbXdB+LEmlUalgba8TzMxwUzAI0p0Hb
yoqWCkfT1X55fhl1atMAJ8QZ6MpR0xrtKGn1ykXkbw+y4/+x92W9kRtbmn+l4KeZB7q5L0DfC3Qw
gmTuqUrtL4RUUnHfd/76/qiy71Uyq8QuYR5mgIFh2GVZjGAwlhPnfItW3SrIAnJ5C5g0axBbF3Jk
ipmdlNfQxiFdt65ByODSey8EPjy58qqKTttsLsvId165HUQjxHzSQHO4EH5WxlPeiVZUhzTO9rXP
wQXBgoSz36ACIiRO7kqws4TYTlCbuhwxT8Tw+9A+3IF37kWKydUZ9dvOCrXQAhvP0eKOgYtLoYiX
AKLgl5D9TH2nl1NWhTGdAsU46swYv+YqLOqdWvYA+gRkBRhjnUlKaaU6PLHxT6/j4QStW3IcUJdb
AcFtx5pgRt4zj970st2Iol25g50gTwIRqbL1QxyMoMd/vMYur8BIcqBGpuFuOeWO52XpVK141KtK
/uA2I8m5ER68MBqEfpux5aTBOwwYLbtHLEZFNS7Bf4HEI5wXi/Wgat85qchWsZJq1EWZwoRntcc4
sA5oVerSDte3JWHhC90LSOJB+gvpLswZbP1zsw0j0l2Bi0WkmZQ6c9I8KLZQahWQOOy4jTx6wt7n
44D4gHULnS4zvqxdVsWSsIH99QNgDodUQ5l8EpQpzDEKO8uVjPQoJePSyXu5RwJngDI/Ur2oPKAW
eb57qaNcS9UAvFSOjAEdkt6zBlErrj7+fj9rZSIuoGCDwBPl6/NWjJxXWpADG9D9dNiJZRDDVXmo
tH3cyk+OOkQzQK1BHmlKi82DwrJJfZeXquYIKyRtjWrYgwg/BFIm4mvPg9MnyQm8H1sbuTkzKiuI
2GjhCANvLwo2GF9hIUa9LB7gcgqUAMrKuD6Bnz2LarKkVEqPi/JjaaSSKWVRd9BTKHengadYQeE/
wae4ZR1AfmaaIfTiIL9sBlF9+nhcLkd/gnJgPJBzAQV9PixK4PUhvF/S42hoT4YMk+bc47OFY/Ci
ERlweDhgQMoJdeaLQklqVB4MP0LuMEJ4cwtOIjKAVZ8t7MYXwdTUCqQNMflBUsIF4HwihQGmqSQM
3IGTs5HVcZuzRs1ax8iBhdB1P7SaoFNX3KBrNjCC3EKE/qaHcHYYwLcM4NBJohzpGeQ+z9uXxDGV
QqVT9koXQJAdFq1E6OFYU2S+R3HzlMHSQq6QGAGy+PoABbUgeRmMViJBFMNOEnJllRgNJkRx7sK2
BZjI41pYLJaaeOyNUHN0lJ43UdV2ZIDrO/t4IlwcoLj9gdcFcS/4zkxawOe9z/okqetaiQ5RUggU
2acUnKoQCaOutkshWKlBwy+tyYvjE6IzOKsnPVl8Mny58zZLuS8xjCjzJHBSMmtYmhy7EPIhWp/J
37RAClZ9hvy0MI7KDp4Y8Lp01XxVjYFuD5B4ND8egYvoE/lJLAJ0BlEhasizbIYBnX03D8YcfAvo
AcOqSborICr8nRs4eWH1Xy4IFM9AmwcbGmfJxQ3V7xXZjThAFgoujSytnSBLkFJcaOUi+sSoAakL
Jsr0VVFaOR/eBhyHAbmC8OBqTWqFPrxQI0iYWZA6926LpAvuosz1rRKlr4WWL3c3iILBPBTOW+A6
TrfI86ajvnPlRq3zQ9PVCu19vtnBhSGEB2FoZXIfWR64naSM/WylweeghWCjGaZy+/zxJ73cEiaB
Ixy4ANEgET9HjLlaJ6NeUyUHRQFWBLIitV0rmimEQ3eVh8MAKXQUeTK5g8yyW4kLo3C5pHCpgkw+
AJRvQh+zmLQT4RQx8l1yAL3GJylIU7bcKC3FCvwatpHOUiFc8lW7zMkBAIH9R+dxq0GOZZ6RhiTq
CKEvXdzj4JIZAtScIdLLE1pHsvfgcXzi+PwIkn8G2VOCtI9Psr6BJLunRrs0j0Qzq8ccBUiJf1Ty
Bos+yiNpI8W88bvrbWJXQxYDDGsUXQEtP58j4Zi2et73/F7mxBtUyltknGTo97jtwvFz8R2A0cAl
CBAXpGnB655W47tsOZcAM5FnaGjkDlqSPGiwnkwzyE+UZXTrJu5SPXl63tlBMLWHysOUgJoU+GeT
fyzltES5n9+DfloTX+sDU/XieOGtLrarqRXIRuOug/Qzsq/nb5VGsQvBuI7fc1wCLWz4w61E7NgE
afZxIcN1GTyhLRl0ljc+GzaS2daY94GQJGPF731VPEkTuBYGL5EpAxX1Kjd9a7cVv3Nz8RSoFRGB
tS9IVHqG7SWomKa9/vLxsn5Tqp6PMFwEJjQsigsIHc/fXWr0MuiNgt/rXj7QVPVdBjmQcC1kUkNi
3jXskPcjZ3T58Huuwh2TgJfsPxriKEG4vU4MBlOtyi49rSawH08tF6UKW9XjwoHa5Euvxr4DCCVn
85Hy6kZRTotSHLBNcdJG6aJkH4yZ/1So7nBfQr/diTNR2TSBrB6KtBZM7OewYJXbYouDzLgW0mbR
YWfau89HAIVMAHQQb4DFBg/58xHQtCwMGzEHw1BoVKp2oI93rXAVhaJpZJ1C0aZKq66Edp+ke2ZR
csVCwHBZL0daAX5NiLqADprSreddcFUtFL0UfBAx5daSwm0byatYUWr9JoFe37ry46dubMNNykNH
ECaTObgHoQS/jSgJtnGMAZW8UbDhTtt+V+tYpm5VwqQ5BgU/zD2nRJBjhziyWYHoh3VCz28rPcnX
RSDVJs9Bed8cB7Aqx0FSd6kbyETPEm4rSEIBz8UUe70G3aYgPX48+36yxUIcBHnySdMHwu3z/aTo
uTxsiggsm0HiLBlq9K4qVRDbCIQC22VQN9uEM0paRqMTd+OpLmIaS7C/5dtKWSUh6rAIAmv3hPqn
QZHUODR6Jy3srpebHjoJHgiuVYgxcBCcfx3dA5aq1CsOeHG5WFeDD9nEGOylUAdOJSjDnlStxC+c
eJc7HzK1KDoh5WXg4Jur74U51+cTJ+NQeN54gm5YueP9cKnEN83ts7k/EZAk4DInTRCIoM3OVWg4
F3gJiCjwmP/iIHcs67uI1V1YAFS66ENwufshqQCRLoRRyO8D1jC99bvzQ1ex0yrxIBzCKIfGd16p
yIk0fXWfdTLHCreEO4EU7IdKEFeh5CtmlEE7XuT6ioph3J8AfVsK7S6+7tQlCHohtsDGhoLKeZfS
Cjog2gA1HUjQ3ePvxIyTPPmWZICqeDIf3Azukhj7xbd9axKodgj44J7zpqH7bhRgEt2rQ+YKhyFQ
PLOG9CkN+6z73RQwlJBQs5yEXlEkQlL8/MV4HtLVEQqiB7kUPEsfY/2+gXy7k3CZdPp4HV8Eh4jM
0AwqURhAsMVmKyTMuxDSw5DS48uo2QfRpjFKmAEaBhebEBiSeBMldiZC8X0NovBC45coGRh9vQlI
IhuEcsscFzFGeq4Hap0cOkjg2ZBfdJ1I0UokJAQB5E1YXPGsK/hrXvdz1laxAKeCrGUJkuIk7xTX
9Dx1WNjSL8P2qVMT/ALUZcQWc3FnPWo5HOx+cggkuVohqc3TLMsMO4I5ColQNFq1vPjVV3oz4kMo
NwWR44rxUlr1Eg+GbiA7Mknc4BqBi8T5JJAAq4TJTxcf0kLYDXzg7aC3KTFE2QAzCUVGY/A6qNHw
Ee1TGHzHUboQXF2uL0QVuDrg8oBswoVVRjJ6EY6WFjzxRj7JMuet6hDKWZyf1xR6XiyWiqUl/ZO3
BlYLIGnwdHgY5chTwPdugcWQ7KyrJIsPQ56WkGLNjcfS5+BIV0dIXXY6D3gHMgchMmaYpFXBqt5A
kuDjRXG5ys87MYsrEuSIorJs4gMXBZxVqFzI4iz0bn67FRD8UeNBgRZE/DlELKkNgYuS0D+InQ+c
HS9wtEtBZPq4lTdG6vlBgTQMSoagbkMIEDnX8xENBl4u6iH1D57RURzmJIluYymg4CtZvXJviMdQ
WdfSrdylphbKBEBaYsQNHTjYDTd7zR2gyRzAq5AndfAkjtFeSteK/Np4MkzjT6J/4/ZwlogAv2w6
U68ANSliB5G5pafdDchQW91rb/PyMYNPGivzZyge//73AgkQZyCwDTgI5sxkEH8arwlE7wBflY2e
cCL8IqrFiGe6scwHUgeQEHKCE1FgHm9DZ7ZHhFL4hwji9U6uDJrpgqXnDEZm+ZzmMdh0lGanh4ap
AU/npLEoEOAuqoUv+pPZOTG/gHEGfhaXudnpUEHYw2igMXLo2lBCcQOGg/yUIf143lwufvDLMG+m
HQCStfNdMG+M1gu01DukY3nd8aNxKiqtvuawUcEJJdBwxcEE/vrbjSKcBkoFcT3AW/OA3q8AovJ1
yAuNfBWvRphFbAAuhweL21txxLUUkeiS2+nli+JKjIHEVRWW2iC4n6+PSu59VIXrFMoqwAgqaqjc
8vpYUz3tBYpp5G2CIontj1/0zYrjfDKhVYCTADQBYg5KFeetGgnqaMVQpofaOIyZawo+PA6VGKpj
CcnAMhg7qwFPO73ugcPlu+uYw21OZm63yl0nR65KjfZ1s4J4C9H0qzZ4lAvDVIfBiQZHkOBQAwoY
+FlJZkmdT0LpJCQ7yd9rBtLAnlJdqaNgDTxw61UMnceKBDhWjSCx3DqxK8hltkJNa0hmalX0lAD8
zIYYuFm95ALTr+EY1JWd8/GQTDel9yOClAQydHCc1SbkDUCS5yOijVjbfBd0X1McDk7BwxutgCGk
w2W8hNocdBRqrdVY0shLW+Rb1HbWNPRuAUZC0D55OiCVcN60biT+iEMp/gqxTJHUEKE9NbFyLMXa
W8HDBSU0D2Pt6onLpBDLW2062QlroMkTdYBkVpuIcOZVg3UG0ICZRolhFdgyNRi4nsYE1lu9e/vx
YF3U+yAvgZu/PkkPYhZd2D32vRf5cqlyV7h6OxBSydcZ4FKH3I8rxuVK6XBNRWOFzynXIYAZel5n
rswJx1APDKev4XLcIKWuDiIsx1tBOg16W9I686JjIobiwnS/CPQmxA5I+TAowQ6K4sdskWWcUTRa
W0pXruDhoiDKlQUyQXYPlPkj5zZQIoOQgcmLbrbzRl0hhWo0JhSIXauAVZWJ8wppiL6XF8oV860U
sD1U9qZr7MTiQKb4/MNH2chlRtaLV27m+SxUuYo2nu8uZI5+2gpoMrA4Aw8fVdrzVvo89tNunOw0
hiC3YMGHZVcU9erjKfGmxPJ+FiPJBuAV4N3S281hfi60iRALdcwpV6FgFJZayoOZQ+0VnGj+CeoA
6y6SIhbp8bU66XQMVcPSNszZ0EP419DrkmVJHzlGaghrCK7clXDyIY1/8v3Ah1yyfhMqfE9bKc3W
yLOr2B1wA4K6SmGKnuCzVNaKreEmiuP7eWoKIxdZSM4qpswnGtQ7ayi/wavaTAtZvtYjNTblSCtY
yOvxwsl1sZwxEBgFVBSwuSIOfZuM72LIIO9Go4ZV4BViHaZY0Hw3B7NdBQxp/k1vZjufguZ3yB/r
1+DkLhxh05SZfYUJYQ/gzpSOxC3x/GNDbLkW/bIWrwD4dMDklEuNqrIt4Lrw8fe+IIy9vSZQFxCl
AhkdSO/zluC8qCdY/eJVvtVt1Y72vZWvBAtsa+IxgfBWYkp2ftsy7UqxtTVPU9ujPuGsj/sxPz/n
3RDPu9GrTRO0fCFeQSmYKJCDi5VHKbdLUQWqdGGOz1cSYmXgWqbYC5EJ5ERmryxLUzbFh+JaL6TK
TtO92yo1jIXb988bAXYaaT0czHPtWwRURenGCcDTARwVsyAMGFCswcKrTAf82TyBNgkgEKj1T/J1
OH7Oh03pfMi5jnl6UBsPDs7gW0MSOvMmdr5LIZjxiNJAciyAmTO5aFyaPJfvOGEJf2RzkNaes/aQ
HB7ARUXrBR+pYFAO2XTDWjKvnLUCsNeEMoAH71ReRwpPOn/HJEbmJ4H4xAEZ3KQhI2C+TowL9dXH
M/BNGuPdWP5oBzlw6IAgF4Y1f96OVkIeA9i+BAKNwB/Ftd7YXZZfianywo+KAGVKNRiIP0AwCnw6
lw6d2u6UPMgZDJVUB3qFFS0EvyN8KwTYImsKGUEAOjvJt2Q+tnH5s5IwoDw8lk3D064FLdqFfGRQ
o6itQUKqPTM4ZeFWMwuIfrwVakOoY03g7LmMwgD2uFuneKvC8K4GGSnfEt9KASGUQM0nILIHrcpc
4PXfW9Bv7cqoEmEXR1SFEu35aA4AQ2rQMkdSphKUmziJg3Xe4FpXy4lH4kK7q/IlW+ifTBSgUoBS
RlINrztHLUQyDpOuCOJDrcm+4w6jjiMfFKm3efIfZ+6S1T//E3/+luUDCrh+PfvjPw/5a3qqy9fX
eveU/+f0q//6X/95/kf85l9Ppk/109kfWAoO6XDVvJbD19cK5kJvbXqv2fR//k9/+OX17SnXQ/76
jz++ZU1aT0+D7lj6x18/Wr384w+snWlr+I/3Lfz14/1Tgt88BWn9Zff0VNavP/vF16eq/scfnCr9
iUsOkjhIAyDjBhGTP750r3//SJjoEZAumpKA2JD++JJmZe3/4w9B/xOEnuksxSR8+7U/vlRZ8/eP
kKTEfQnJEAX6wX/83cPjj5X5Y+AxJn/9+UvaJMcMna3w3GmBvlvAAFLgsgnABaIx3N/BBzifcnWW
+SHcsiRoIHng6AgqtNCV4lbBJM/y2xoQIeJm6XWTDrBGDT0Zu2QQmxrft1YggMAjeYCDNP6Sg/ib
etisXzCVgbIsxKsA/porJXZxAc92pZVoHnUdqas2dZSS38Ah8Nkvco7xsfvI1bVAQEM65tCVi1Kt
IeAU3g4jP6y02NZiaDyVuX4jCIAZdnlHqtjbGd4YQyUQnppS40JwAuT1cXQrqnVazGD4C7u8EsIQ
1IsgRQslG7gERXJmVr1vizBVVAG4JFwOyXoIV27y0Y/p/+GVcrZuDu1rWTflK6ZhXn2xmvTlqcY0
Pl9O/3euLkTjmGsfrK6nH8urrIP0y/+yyqf02+v/PlufP57w9zIT/4RS4qRHBcojyFATlvzdMsPa
A64bbIwJ+ILt/t/LDLpJ4M3xQCuDIzil8N4ts0nlD+RG7I2IffTfWWc/W2Y4TCaIIfLKSHicL7Oo
j6q6h+w/BQFSdLICypu+BEK2lAZLjKN5EP5jSaMl1MuRTEcYft6WpIyG0IeGRMNq7BytYklZRVTE
rRU4P/izddqAi6cXmiVcH2gOiADwXNZU0iYIAGUbvsi8pzh1NBpUl+uE8IFP5TLdahG/xNZ9K6hc
rHPsfCBI8RCxmjsqiXqtoRAIBlqVabfIekekh57TFni5XWZ0pM+R/ISY4I06rWatcHh+SEEghNtQ
UumIejkJfPcmEkgh6c9RUFxrZaCZec2ZiYZqaK80EhX1sKDhyNEoiySrD9ra9nxtLcoqSA9cjnXf
pagm7cW6gjW8lzNPLwuzG/EgJckC2BSHa50PN1A5oFIQvPi6+1WCvK7tKty1XkDZzc0U9v/3gZ+d
stOKAHV4snlCFgBMuakO9utdYZ+V37M4+rKq4qf05f128NMH/dgccI78aRgwiAFWA2Ul7AN/7w1v
P8HCn/QRJxjg9JO/tgZO1PFLYGZgB+AnTOVUd/1rb+BE40+YpigIeyF4oU3Yg984g6e1/+8lgDsI
El94ErYhBRH0tNGcF150T5c7t/DvmvUATTlS3Y8LyZZZbeeyielK9O5eXgtSXQojmqD6jffU3kNF
WUNLHU2XiB/nG91FS3PQXwxkSGToaAmCm85xKcHw8xcxYEIBSqUhIAd//iJe2qSR7Hf+HdBTAWn2
451r8df5PrDezaqfxEVvwlMXH+VdQ1Pc/G7EZFQcwlzs/bsUu6bPEiR7rVIgxrNvrWCpukbhZp1v
3GNDQ9KsYDm3l9jgE5XqVrRSaQYbYktYRNf9dHTf9Wr6+btexSFgcmM8+Hel7oywkXes7BVwFatm
HS2f+tv2sYfxnLCQ75hxBv76qO+anZ1efumKcqGhWX4t0PK6X43bEGDKu+qm3Qhr5LuPVWuGiKbW
a+364w8xC1B/tI1s6xQk464OJOX5K3MFF6pyWPt3wre0JdAVyR6hH/wAiKx8XXpEPkRWIGIHJ9Hz
xy1PD57PgPcNz5alIZZiyQvTVBuYBkMxUFtuv2XOx43MxPMuX2+2Miup9RGat/4dmEvwOMkf+IJM
lKFgalDOkAYkAWcCpP1xuzN+1t/tTkW1iQRyodnTBjDxSeH7ficn0K6vasvzhpGBTp6THDJtRO4A
QMDl5SpRQuAR+pUE9BBJSrXeaOCPmE2gFcRrG1AU/T7bxYK8N+ooolGvnUKufITu4G2U6CFLgHAk
gdDbqch9zwbNd7RMM4jQciiCQtolSqu7cRgrJoy5Rz9+y1ny+/ItZ9tFKvga8u9wmhRt7lAfvV3/
FXKce5jU3A7PwgM8ZhcSzjOwzmWLs30DWohD24qjfyedZN2EYCmUr1nCwAAAUc3U7/UllswMB3fZ
4mxPQCG0bEvkUO4KljwVjssgTt4wVO22vAlaIQ+l2eNIYpqwngiDKcW08hhci9rICVBNAivM8W3o
6jixjT9HB46KmyWZv2mtXKwlwLIQfE+4jnleeNRbHoA49LHcjhtjn9Dw8eMv/XYfnLcAQCLOBMTq
gArhlv1+ZxzqrJDkMgjuEgLMoV22ZBd9zb6WLzXEdEhhcuxbB3Dqjf4wbnw6HOo7wSMcCx7rzdDs
at1SV8NRPME8neTmcOdRl/UhcT2irThLOPVHhJ4acV8hgPTQEeWllGkksCueFsfmJTpCf4t0m4Hk
BILw3vGpI0vihTPQ6Y/v/P4NZ3M59guBBwXPv1NIw/xVS9MDR0bk2LOYjBRona+8TKK1f9JXMikG
azRdItLEkp9VUpr+I0+AeDeLk88A/6PN0hkxbVQffYDZxB+GYUxlwfXvBjvcDmveN6vbyGnsFv5N
YO0Svbb7tbDmt/5aOhrbXFnogDI18FEHZusgbWG817qYARHJt/Laf4BYkpOZ5aY7Rua15oS030AX
zbwr1xU1zGlSFOvCrNfV7q06cZU+H5++9VcxC6zYDM37xgRW/kFPMFp+T8Jddid+rTYdT/Jdt1ki
BIvTBL3oPtCkiENxZUNK9XwC+yIAL73oB3eo/tJ0BY9b1Ta+gX1CwZ2wNADBSM7U08igr/1Sm/WN
R79/vIZ+uneBqQFcPPowyY2edwFCVyAnqWFwF9yKt+Ir91V+AQ+tXqcJi0YqJ0SBEtiiisd0Hb14
8XetzoKLsQJRVEqT4C608gN4p+RYbWvbX3ebpSU0w5f9tYTeNTWLJcpcyw2XQ1PRHv4nyQ47gmsF
q5S5e2ycGft4PN/SxB+92SyCKCS4D2hZGtzJtrvuaUTh2mTWtN/2FBvSvn/m2PAAoj9F+Ei6VXWK
qEaDu497MatXX770LMLQhiQeQTsI7rAo7c7OndGOn/2D/2zsvbXCJJbv2hDTG35u2Dvtj1t/A6tc
jAGSnwCW4G4HvPL5nEpjYDkSF2PQsJHGNDzENNjE1KecGZj59+6hoCgNkHwtbjxa1nSnm/wS+RKA
1p/NMeQYkM6fsrrKrDQ4wMYxz2SMwf3qGZ5U5P60e761gn1BUooZV5ntJiPPq92zRjYVQXSCMiUT
CVvbOfHJcSWbiXkQTd5M1gm5V+3HiqAuYV9jD/Gtrywyna1PrYgkeN7qyGS8X0uebz3rlJCDu8Ip
bFobMzVLWhGJ7Dw0UZHHq51mbTL78SoihxG/qxBLIwqVbZ5c9TTe9tbu0NKOVaZLzZiY9kCPr9bx
4es3Nhz0kIgMapNkd+BNhYA3QzZwr1wfdjJ7vPZNiXyP8Ka720dakOvbAv/+raSDediNRF4lxMnI
dUzQPhEsidxbEKtmydsACJZq+hRPBdAI2+Tr4VFD564ympDTfiAvu8cRr0A3HGVfD6QkW+SDibKi
1tX6NiMd2eF9XkoSWDfOCzC06Fxs5sS5gU+1+XLvsttHdxWQzDwqOL5i84RKn5mZB4zlNDv6zTO+
h0egZoh3zkyOrBRytTvRlu5WNbm2e/I42I8b86WnEv7TY4+X4s0RuybOcgM9r+zDI25qiLkME5VY
GzxIK9rV5KuKrzocVTwFslQU687C82vC4ClOoulfvjGFMVsnZr+WTPPE1nuVRPbqaPXkwblBVyXT
bs1VRY5Ij2Pebu/2p01s7slxO2I6b521YXJmQdl6u2ZftzpZG/S+IBunIaeSrRS2RSMmIi1iuphe
3590WpmISEeMj/0gExkz7uixeq0TbO+7huxTwhwoJODjimZj7k8icZhPXkZLwYBK628+tTsL9Ic1
Ea0nsr8ZaHTtkUffTGwVA8e+4h85WXvTtwvJrUE0mpLUBIaXbF81k61z292wtWBOPXvNTIvymGyt
qR72WzSEfpq5uTsElH1ndG2/ToEO27/sGnPdMIPcYENDbv3IUma/wsnYKdiuWV8N5q6l4FNRwaqp
ExFnJ6H/4voWq3vAtNodrltqDebASnpzuzso5N7RsCJaqtu8zZyaauR2t7lCzyOKiIzlJsxVyKZh
h9uIkox+l8jp/gUzeVpGGvmeUObc3JrsuB4wAff2A4YvId9vnfuOYHQHJPeetiXRyf7BMx8Gq2dr
Vl8NFDZqrGWcDZUCEm5cgrMdf9kpQRBnORjsfO0Tj+Kp0/NgO0UVyk0dumE36F3N1q55urp/7sim
pxUGRCNYeVZFytX1LY8vptpwCjKvNBrf8CR28n25Ts11tXCLfNMYuNhl3+1vs5SvyOlqIBfY3zRs
L/fc5n6kzzv4VmIUGxMLduWbO9kUMfSZ+Xxt1yxZfUPaoFjd6WQ7xa4QAbEk8/S5qBAkNFykkdwF
0e58+wclWlA4rgyQOUhXPPMCE4IuK9iDxKfQqpGA6g6qo0ODmwG9hQn38ekzo8r8dfa9a352Ahu+
4YNcXk0xoXj1mO37lYZ90A6YtHcd9aBa+Rok2IWvMT10/jEmLXOUE6DzCIrS+TuD+RW0ugR6a1Wi
zu0r7tEQgf3jhOIpRRUWbrl5ZnrgHi9l+aaz9KJhJCxhgz6VGfTZHQiCPVkncGi4Y+OK/65/lx+6
e/EeN5J8px2Rqv4Rcv9WVfe/mqoun+LgKf1CUIh6ar5k37+capShYEf4rfp/oBI1RYm/Tjj/V+lN
1eL06X2uefqVv+pOivQn8Gtw+Z0klEA5+ndumdOkPyczeh0SpNA2gzYIvse/ksvCn6hRAf4hgAEC
rMYksv53cllR/oT4FerCwKgDT/abFd7z0IfDXXsyqwLe5XwWygUUlECvjpkXN3ejMTy7ze27gTj+
mFjva8e/evJss4kVj6/lBk9Gdh0i+D0BF2dh4f7q0bM4LRiHWi56gOUGQzvyEneMBen3oDH/GpA5
VD0H6DJ1IzdicHMbd5ki9hOIXKWfGpS5BZELcHYVB3rEhBZC5VA8DZaUTH8xJvPtJINibT/AzIeN
fdqux5RvaBwNxulz/Z7dviBGCB0tLYtZ3pUQ+JDDSadOXriD/KrrswslMsZgwKt9xJokUh0vrZ86
sBUWrlm/evj039/lwke9wpGn8TGTqgKJmnEblN7CTv6rR88uLUra93rN1zGLDRvy1HHwuZUzT1Lh
s+U5bv8Rq7xK3FdK2nyTwoD/PYjZv2f4bGG6sMDSw6CJWTNIK2BersHo+rHln+F4/gdrXp4tTK3o
IKAZpzEL9abfZGEj7Fyd+y03iH/1e+7spgB61JQDhsUXvxW5B7b6EqDrFx/yDbj7bo7AHNLtQRPG
hwxTouZ6jHpv8nscmH93e3bOBzB8qORMi1iQFwdXbD1HyXve+tS6nAsuAoiZ5ZWA2nQ5DPG3sUyA
hwcZefW5p88WJji5UQ/GDirf92NuSkta5r8a7tmSdHVFHIIQj+2qPAWYqAhNeRQ+t96l2aJMIa9U
aClmCSSDQJ3vRBCj+s/2fHZatpFQ50VQxqzVvAoONIELOlFTfHK4ZwvTT2N39DocDroRY0PRAxMA
wPJzZ+ZcgnuEMkLnVWOMIlWQgB2o4qqk1UsY91980rlBjyo2TTJmeHoebqvmOlsyqv3Vc6cg+t3K
BMs3BSJjQLJVbHeJG0MKK80XLHR+9ezZwlSl0eeNUQ4ZCv6rLEqSJz9TpIWKw68ePjswC+i3VX0n
heAsqNFjCQ+8CBYG5RID9FePn63MMeGDAkIOIXOrwBq7THYGgevtTy37t4Tlu0GP4dgJEggGRozj
SWEvjZwWJnKfOyPmqb4Q7qV1GiYuLUsQp+TOFNuXz/V7tjrBkStCP6hDVjVyRZRGfoG98eeWz5tn
1LsxSesx5GJfD5ie8zTp80dfCLtPPnt2agquohWjVIQMwnMyVA8qJ9GSnH5qUN7yvu86XrfQtS9L
dDzqvDU8zkISh9HV5549W50t5CsSEXaeLMRjeSm9qZLk+LlHzxZn2ktwSEzx6FKrtVUtgR5R9trn
Tk1htjgjQCPkssLDEz8kikJL+ZO9ni3LvpJhhY7zDGS8zvRFbN6QH1lSVfnFmp9XR6swKwE59zFN
Ck42Kx9sQ9UYbj433rNjM3a5PI2aJGRqGMux7QrGoDxosEjOPxe9zUW1AfipIXQch8wHIkXn7vxS
+uTXnB2bg8Y1vSvhyRk3rGuIVALzN15/blhmSzNX/LBptRHUs6R75rhm6yp58bmNcG68m/Fa04Pa
6rMWCrRfQ76/kRVP/C2uzL+izrk7m5sWQQA92YCB+rVLQZnZBnxXLaSSfjET53w5Q6w5Xg4SH7fB
19Jb6ennLlRzEiLcX+Ki9fBct4OshcHRvok+N/3mnn5pHeNKKUQ+61LWhTExABH61BThp0F6t8GK
ngyhtgJKh3wAHyspTR9woV1KUf5qpGfL0s0jdLtWfBbU8JDVucog0OT8XAA0F/dIOeSpAgEPz4MH
A/odvs9/LpKde2pwfA75IEn2Mft6nZQQQke6QMg+Obdni5IPeSXvdDwdJltbLCAw+bIlvMzPBxwi
L+dfsy47j2s4LMree8KhDFpDE33uY16wmGM9ELommWZKLGZM9+pbGE/rn1o7gJued7xrg0QUPTxc
q1EJUmwx+1zoAxjY+ZMbRcTdYcA0+W/uzqy5Tp1Lw79IXczDLXtvtrfHOKOTG+pkkkCAEJoQv75f
p/pUx5yTdn1cdlXuYssgtKSlNbyP6/QBID5XmYy/lnT/03xvTswQgUnNLOZ7KGQAOp2IDrQkbtc6
ROPay0fvuoV0nkTsFEGhHV36qGaHSpzd5SejYPjl6Km1xi4FRheBu4cg9Q+5ktfED/40Lxtftmvm
xgIVyE4zgYoy6jBQW6GaXScPqqFePnhCC2cly9gpk1F3hFqsPoSDZLvMEw3cL0fXZUa1HjRMaGrM
ueFeHmJXvpat/9PEbIw/mqkBsgoTA7nIwzq9yaanPfs4ihBePjaU5VdNac5OaGVHoYMr7aN1RbFz
9OLl6MSBjMmZwJ4FQQjWA5Na7HLCfxXG/37+QIp6BLEWI3eyO/r5ql9fK9b+w1Rvm75m35ROlhgZ
slYMdImvi0F8bN9sb+wevTS+J8+nJndzeIQC7Hgwy3C3b/DNCpxkEfdCKBimKZfKrsgyA02288k3
Vs9Unw2MSAyub1voxttdThVqUF6ukDxCX59dDTtp4W+nvr9b7WnfdGzMPZiLdQFkAU/cVyhnVLvc
B6hgvXzgMXFGMTXDNymWSxbqm7hhx11P/A/xFanHgjELW1yz68Hdgff8SgXuH9b0P7oofBy4BRo2
J8m67i2L1YfnXoGdO9/mDF6GmfJ8wScUffJuLu4m2ezbPrYotQUiinpOcEwm/j2FLgTbt+i2aJew
T8g8K5ghxBm/+RACz2u8zzGGPNnL9YFGUa6C5XnZCTKf1kg0x8KQfUfYFmcUD3nshRwxOB2nv/Ji
Cm9ZuhK1z8i3gvN9mc22KzG8kWtRWbac0eP6mvjln9bgxnAmqgMAxeG/pnyWn9ZGmKyOc5Mu+9b4
Fi5Hg4BDu2WC79B3jzxEUWrhr3YZ5lZNVdic9VZhhQ9DeMV6YM7Byd4XXf+H4oKQmc1n92w+wzlP
/INfpn0Hwq+y8N/uaL6L0xZAEewnY3HFx1Weg3jpdsUfkEN/uc75wDuVxdgHvY4mX+d09QpYBkhv
7luM25R0gE1FLuuU1dos5jElcrnqodf8Ztcn3aakWzD68jQZs9oZyNt3VhdPQ2LMvpnfpqXnYYXk
s+mzevQRpKI4i99YqfU+32crDYZ61VJHugP0h0eoDgo4inWjlOy0o40bMQeDx+0YH3YmyXrDe/O9
k1Hydte0b4EiZloh2uUC7Ojhe3CdAGHYV2Pwq57kd4fQNMC2oMMRlx6GOse4UYesHF6jIvxh78o2
vgTkOFB/vmDw3okr1t6tpN13m8o2u2JfRBohZBwXvFBv+oKgvpT5/Lhrtrfgpfy5n7oZTX6yEB66
NUEw3krk8PY5WOnGuc+CiYLStmZ1280oT7bJePFO/k+v73+YVE/TjVfBob+PQ1pnNbXTcC5nvV4a
TV8rwf7DB922nOf5pJdQtziBGmfRykX9iWXdsnNmtnsjKVbvyjmreanM1Qwh7XpBeGWfE/Cr1+O3
bT1ongWsR5nVhZmG+zKlqB33nd757Bv/ZUyb1jcNzWrG0V2exgBMERa+ttyfoyf/W433d4AW2uQv
T40RDgZIY9i6hk503/J1Wd90Kl4rIWVXg6SX7duAt23+GWeLnoA3qfNmDm/gNaHBp6XNTrvaGK3w
LFqcF3iLMhshMCXjC+9LvvPg26weMoJ7FeQ4moA8RPXnlMn1LtAp2Xl6PJvE78tHQW/PEwxfRKGo
JSlQz48u650Pv1k+eeghet7i1HaSPUqyDLeTLdy+u9c/SoRiRA47imOVt0N7HasUOMQAVINdu+VW
xQtwJBDjKewqTRb5PhVj9JNBUXTn6Js100K2VC4UE7NoMxybIBdXBl7fvkN7WyVUBirOxbPVDgXY
6YsTaGvL1mzfIbWtFBpizwfmmrSmxrDzUvTJyRYB3xeu3DYxJ6jX6+YEO73ueFRD8EKfVDLsXJDb
WqHWISBvGMGzp3I5aiBfbkyW7itag0TBS2PKuJTAAg9YM6mNruAWAHsQAR+1a0X+6m79zVSXVWYK
uFwYU6vMA0spPa5x+For1h/OwG3N0ADBBxQ6uaye3fhWkjS5NmOS7bsybdW6DOfjFDmb1YEW36Hb
WF5iDfHhffOyccfoADhqAD3OGnKo2ZHG3JwZIftqYdHw9/Kbxka2K8+WrPZjwL7IpI/PXT61u1Jy
6BZ/OTpPujkGrDarQ12Q89Ak+TXxMTrZd03NL02635bMyAiQaonC3UAaf2iK2Fd9vgz7TPUXDvi3
0ZtM+z4cy7SOugH9XqPPDsXaNfu2mS2x0zbT1MURTDXhA3nXoND0GE5Qwd05NRtbLXKTLDbGkpyR
2r7pIC50CIAf2ueVbcuHor7U0CmFNck2yqpg4G1NCpa8suKfn/Ff/KZt+VDRRa0YQFGqDVOqgrqp
uuHpYi9cyNcI3X/YDn714P72bZecDWszYSuDhqh/goDf/FgOpW9fmf0/vcHGZlu0giAzjzeYSzHe
Q8lyPCCIhcUv82l55W/86RU2lsumDOrYSwa47bRkl5IR+oRj3H3bZVrbmqLRtmOIfylUMU17NYVt
flZo2z/uG31zmxryro2ITdJ6BXH+vMzJUJc2a/adJFtqQ0Tx4Dj20rqAejouI01+Rl1Avy8CvK0s
6lNucNHB0mEJyU6JitoTirmjfZb1SwTlt4WZMuCEdLKmtc+YO40Q2zvEHLLi++b9eS39PjoYHhmo
hVlNFB2ugBVvIAg6rfuc7TB+OTp77mOBXmte+xR7JaoVi6u8KHamqrbVRaFuXEs7eH2BHqbvC+A3
N46O/v2+mdlYLHiTjQ0neH0aYqqniLjyCnp0+T6PNdzYqg0kNj4CbxuC5b4/ki6ff0xUALC86+m3
dUZLns0u9RhfeR+BPrXm+bmxCdm512xLjcCZ4uMIYeAa5Rj6UxGo9nbtQTT9v5/+OcrxL/v9ttYI
VbS2zZ5XpYq5pWA+2xVcEVE+DKDdHxuu1sogmUj3GcG2BMkiQ9FFOc/rGAnbo0rm6R7dct2b//tl
nk3p315mc/Di0rYWY4NAEe2lrKIuYQfo8yWnfaNvDDhbXLYEE5xkj4KEDzjV5wqVG8m7faNvDBho
usUnC/wpFTh7g7yfrtdZ7ysPTLe1SBBqnPlC06zOUCETHsZZQLcce1Dc7Mt0bUuSQqTFe4qtp5ZD
tH40RZP8nMtiZxB9i/BMUKI12Qijo3y/PBXR9NSCxbXLgKFx9XLr5GPsrE1zDG6X5R3wk+FDomj/
ioH9+5pMtmyFIRIRz9EZXKso1G8AuQ4P+dD/Z3Dlv8NcEK97+exgTxJGRpXXpXaiAaIhFO80rIDs
WvNQI3k5PkHr2BREUFFLZ1NWDbrrauLhTO1Z84BQvBy9k4kpkkmUtVJdfD/0Q3BbKp4/7Rt9Y68J
T0G1Z0VZFwrdesTk5Qc6T25X4A/q2i+fXQXotwxNXNZ5IrvL5BmYa9Nid+1kkKF+OfrYiNUUJCvr
ZoXULThdwzdGY/Fj38xsDlyPhobSmgjznhH/EdVmGkhAVIa+3Tf85sTNcsbLNvdlTXgk9TFde2BC
S0iu74rOQbTx5eSkAbjhrBBNDbWj8E5wXVZBADTYrqffYo7SGLTiaBwb6PhDL00GrjmKtNP7Npst
bw7I8VIABl/WMdekMkNAribdl/tmfltS1Kq47dEK3TwnG/sbp1l8jdoUvc9ctyqxQ49+OMrnpmYT
HG/If8X3egSOZtelCpCbl5+1ZU0J5rYF8kQEwYnEpPtrGAf9dd9n3djrHCtPDSCldetQq5jZLqpT
iyTbvtGjl8+eL6VoEA0hNSuH8EMWi/44Oaa+7xt9Y68r2MsBPG9SN4NfTqYIm7PTJNz5WTfmOoxk
7lTZNzVVfX8gs+dv8pjH33Y9+7bWCHQVvjxnkuo+7qM7FhL5Hvf/1yRJn9fGPz0+GM7LeV8DNujM
eFJbaZenCFSg6yYP1l1RqGSLT01yiI9yMzX1uK5R7abuvm0GsSsIBWmCl4/eDC6USrimzlMynUK/
NNUCqtm+XWxbedTYbJwISI51Auz1CQ0F3dlF877aI2gbvHz2qIkNTdeU1Hrs6XqR/STfxU027dyD
t7VNdNBIB1JwdQGaiFFN4twUHiLTBvsMalve1OVxEcoEzz8EOjsiPt18ipO23WdQ2+omnppxUQxb
jfGzvGHed5eELq/d2P605DfminM6yn2RYhf2pr9EaMb7yDM3vHbdfF5+/2JR2+qmacI10AtHAE82
ABw1ZgnOaKEzNZeQVKkykeXrYdfWsK12QiVz0Q/JQmqvclcJQF/RvSTUztE3rnErsqBv6YotOV7i
6yABrnFGAGCf+7cteWpRqFWSgdKzcqlLrkFlyT4IRF3mXXE0aIe8tDBWCq+XIpBnbcKmRj7IXXWT
2rk7/FJq+y0WpUmUiCEX6iw47Y/GW+CgV9GuP/d92M1Zm5iUtSE65895uQCqxlJ1HBjv9m1tW+xx
xzzJ2mgg58TAu2Sid2fZpfvaxpJtBU7DStKQOG3OqR/B+Ys6kv1I7Ex3RaOgVfPyuwboaGCKa3rF
IxJA939Ezj3j87Jz1W8rcaySQjQFNDjyCTgqG1lzqyf+GjHwD3vPthJnBcqxBStlvlJGJ+Q49XSC
Ugkb9vVdA9fycna4Ae6Hm0JeOZ7Oh6nAVx0hhrJv4WxrcSQ0m4KGA6owdZAUQXHC9Mhj/Rq8+k9z
s7FYwQ0gzu1Crlo5ffIuHX/0uVOfd1nUthRnLmznhnaYLjZO+i9p2E3fJz2+Vhma/aoX/JddP91Y
LDcBEOqRmS7M65jepAhFNeE5B4M7HW99xAwp0T2kOtBWCpEnd8DBkOIchbFvfjgAsJ6zf2M3Q7o4
UGIyXcXISvQdSfLRjgB4+Tiv84yw7qscnR8AcAoWH1fED1l0zYThE2Bta1MGddfamH8lSzyh6WxN
Mhd+zp9/BVLKcSvXt9ni5/56bADrvMtZ3oHFS4uJfjajkQbS3UIt87tAStNPB+61TroKL9HQryRy
IW0qHkSi+04c0W49LKVZ6IfGMydtBcIzw6ITfm4eRJh0y+2glzWbDyq0QGKFycCbt5OFAsadQFIY
JIsOBand21yCfGErt9BgyY9+8un8sZ/nnp3RcjBOl7IwRVpRbQcrjhb0wwHvz8wqL+uclOgZCAiT
T9HUx+N9IcAubA9uTjJ9K0obSZD63FIU34dkCuV9zlIZPA26t1FwtOHQ4vYloJOTz4cRyrEUL6sL
7s3FYkwpj0qC1Pd17YOUycoVsmuhqxwvzTPaMF2iXFRlBFdxRminsUBuNK4R950fdfo4A5OKEQoo
x0UQj0SCOfVgcuAoeujUyLv7Mlptf1XibjLhhZpE+FqrEPfOtSja/rFbAHiD9HGyiPXMUp+qO2Xi
XvaQUkcRw7u1TCPdHzQwhlRW6bLS6YqBtUQ+D7H2aqxalM7lrLLLMC4CMZAldWAQFZNT5oiivXh2
B/T7+Ti+8V1vEVYLQq/XqlnGPO3OkKzqqTrIVZEUmZaxaDKIjkPxd/rLxsq5DwAmF+yDbFJpZ8gO
QEynPYDlskCJgcQ0ZpfMiDT70qqo737qICcrtPIoWaOxshnBrx0yZrvlqlvwVuEZrE7Vk6qD9EIY
VOGY4++exhK1YLAJ0NSKn4GiLO6qtpMNGh9lYUbyRFZtUjBg2Bqv34C/8OQ72BT9cEQThYasaTeV
wymenFzGm9HzZwPLpWbyhGZ1US5HNgpbLjdJK+Jwrrsgz/R4IiXT0I1PTcya8ZgX7eB+RIg3mLfF
QD1Yb1roBkhxQz9nyyzyU6d0IatgDrDMZ5m3+luoMEffZaeiiWLyhtBfj8E45LfokFfR20IimRpW
uDf2j8Mz+NWFPIDAXtkn34WzggOMiReKVgVWS+JzaAqFdH2f8NDR7xR8geRM85Lla0XjhcnmbumF
5rdOc584c1iSpuT0yTAsKn6XrKyM2mtI5SyAXjlezuyTwu6QAG7RLTmwOFGTOXHdP6u+AzEDUjlI
M0nvM/cpI4Faf5C4ofMHZfOp7CrNEKEOKhMnen1k0MoGlqfHyRCOh97lvFsr7B5kkZUIkMOcaosi
gTm6ygML+awz+igz1VQDJI3kT/SGTd5VFHIvGiBRDdWXApg4X0S2yk3Xyc+gK6E0ol7gzPXlAfJE
3IoKzEZDy2oliQRnIPDQz3qCGLUv387R6LLPMdDjNKpKO8wJns1Zl/zs9RyLx5apQj4tYhDhUCVL
Mpn7Juii5S9HbddDB84HU3vum9TOkLeSE2SoqgBcsDasHc1y1CBwP8c8uuU2BOuv6pNRxvY4F02M
IoU+Iip8WozzwSlPeJb8NASXMKjSC1qKvs45sgg1gH1qvpe2M6MAIWGxkEFFliV/xyD7EHzFZzWu
qYqlSNuhwtHgyjdgvwF5fLICBS/4nXxc3NcuFjPFau6WAIwFQsclMmcuJ00k5IqmjD5kLCbyGOl0
DS5Bm2icF3lmC2g4Std897y37JHnvTMPopFpdMbc0ORbXyRDiAbDIi3oBxz0poPMJXhh1FZMDaO7
FDJZ5YKi7cJB4xjJJyTYDzqxY+QOuekN/QCSr9BXwRwp96R6l4xQk01bxt2p14vU7jC5JbCPRmKf
uVMd659Vf4I2PISAtPMj7dcSeuVKiPAxZ4k21dj7NoKkfeKW/hNwv9kqHuHbd0hhzGgI7qYbn09r
fnKhmpYbpBFJGlRRNCoIt09DmPiqQWysL6ohEH74mvZL0oLzUTKH4CSTczIBf8IgN8Qh/UDZQ5eb
GVt20yzJX1A268fhuNpOh65CY888ZdUYYYxPqshL9TBw3onxzIKO8eI8hnYuglNIQ9LeRGIMlH9w
heXReCiVj+h6F68rvlUlwdqdUZ2gfdAERxGRoRuOY4aPOx7k9Hy5rvQak+lx0oXKIfHtVx/J0+oQ
5BsrPad0LB566ejnhogULsECaOzyI8S7r02Vx1FnvyfOlah4W1Q4uqony6ivkggM+gMlQeNkBaFC
V7wNTIjGBFqq1pYV0kK40v9sm9V6WU9IS5UfsAMGUVvZpC1JHUQAtgJNkE2Wd9U4ssh/9XKd5psm
4j647mS+uvdjvyp7lwRe6OCgJW/TGL7Fik0Auvawx5V9WJzCAjlESufhfADmHEw4IDqiYfmIXb0j
X0zu84hWXTSgCIICBcZ+dGU/zu/nwsSCnhMRsyI8yD6T5W0ayIJmB2MEt+rQhpNor/y4tAEYmzYc
J1tJgt3prSO5xZacJDIZ38SZy8DlLhedPa4BDyyFIEqbrt0h0pqO6gAwqC2geUpjlJDAJTXuwBkV
6FkChDzu35WjwFFeiZSl+gtZnKU/IBabqAnNHoMzvrJI9XefSz5BhqYiru/iT6EtOwDW5Sxwgama
woAhXS0MAlXhSa3jxGFvHg5hWtk+8d1Nmtk5e4vMb1y+a9dU9hpfIgolgrCZbEeEvwCsALNnpXy6
LpIm7T72q0nHb3nUTpGvkjFeQln1JbCI38BcxjFQRW3Wt5+opw3gM7Qg8H0AKUsbeRkU657ZoDFK
pz+qXrYB9LfBvSCYwExrLK3Gtzk9py382OjQQhO0wz5oUxKieQECMwYe1IxrcdUO/dRcGDMKM8j9
Et7C50iKj3GPvbGe1vBZo2xcoT/35EXMOZjWkZt5laghbj4PaynUIx4lxSbXmH54ZhYIBeL4kBSk
KlH2F1b5MBpoa5dch2AdQNiveSuaZJkv4dL3Ub0m+D5wuK0oP+icLTM6HhX1n5s1n7mpPCPxoKuQ
BSK5Iyts4jHwHSrbqkmWKxdVS7O0B4a963WJ1/eCgg6E0rRxGOGSJG3CT3GpaP5DcUivQXMZwEv8
/NAhe3uVDjilPq2+yfPrpStE+kRD7CffVoEJe+SzTu0DE0Ns7xdUzbBr1Fnl6OXD9dkV13pUs/4Z
TutoT0EA5JaprAmZuGps3JknPkHT412Mikf21joSG1EJ9Cn7j7xVXF4hH8tcWAEIlouPc4Cc6fd1
KMIxPMWzXTJXRUgSuve8lBEcekvdlF687FybXw2069F32jJihipsJpP+CA3vUpyvnA4fHTYRzA8i
cm2KOVhIg68Ae5byZlmh0P9XgMrAR4+rVnqbGzKju1mb4M0iDDor4nZuyw9t23Z2OOCGNKd3hJec
f44gXdU9cAQhonoGFjf4iyoJmzzwtClTtB6FZYwGzTD5YRuQ4B895AcWXJ4cCdKrMYAK0AVJ6EK/
F32k2VdfzgVeH1s99w+5G/sB1tZ7Pd6BDNGZKqLMjU/xAjeymqYsDy7dRCd5O4MBFJ+taTl/n6YT
G3hluY+Gq35KhMQuoOKPBqVe04NprOVn1WlCZGWDsSDv2SRp9IP32pkzTj65VCOq88IKx2KOVRl2
kToG2nbB7ZyYpvw4TmOfYM8u0ukYtqaYPixjgngkZnmFEag112gZMxlcskeinEbo2fBm7E42lYQf
bWF1/pZQtUTXs6UJwCCrAxceyYKyv4/7la+0GlbsPu+X0i/pQYyzEThtaKOqNeuUuQkCx7K3EAkc
LD80Y95reirCwiRvEYZLVd0tlmMndGAodXWyAkdwntRQ5KdgUpYCeMy6xJ2gAsHGWzifub0GTzvM
ToMylNZdDAu9HtYxa05psna47OZtKG8by4NnpVMjWn7TDgkQqRW+JNeXwGtTHCPcd/t7i8oudTFs
RY41Y70AONjgCbOrfKRtdr+kYPDdDgFSIsc0I92Eh0WPE2TDabEGN82ccfGNZkOhnkweyvAh7OFF
4wKHPpzsgU6Kz6cZitD2NnNRNl2SRmrs+aGxwaVN5nC5RXsq5C2qrNNJ+YWLdlrqol3t+J7DiqHq
0K2hPM8xLjUPmVXJBNeq6HJmETGKyuGu52O03tsMEz2CMkVAb+ouqacJWY+oFWxHKIgTn5eQ9Iwy
8hoW608RlE0SLR1kSESX0MuCExHSMIOQKLFB3vjLviDKJo0mowZ2ZWd26ZdA3iC9HtzzUezrLkjS
TWQvGrTJ4Setl1QwVYEdLd/7Ymoedz37tkk1T9dZjrFwF5m14XXE+u7Ts8f8SqIL2OJ/jfpvu1Sp
C2fqfcsvvejZ1J0SAO66Kkzm5pKi0An9WVCKpEedRQTL3g8okgwg2P2jLfkz1VPQ9L7FQtIImML1
Aq49mcrZVySZfYyDqECP3TExQ4EfUFNCm3MkBSBnHZ8iIBB7FNDekTIf1TW1bciwrBVyYsHq+9dk
Yv+Q1vhHo2wOX5F2i7uUOa4PtZ1LvVypJnQ/RaBDENOg0PJaLvgP63jbNrtIHhOrvLpYiOqR6759
hqODWRoG4liKFWGYKm3WJD0imkAKc2CoLvEV6u9CMNTJMzm5wonhAGNLNZnrpW/UfFUOcZTeZrYh
/DCNaAszpwTE+tIgIDD3o7pvoz6DQ6b1ZAoNKWalpvkB1YjO3EMphuHyoFghr5+L1wQgrg3HrfrU
dsTw9NQvosuP0QxEPHZM7DvRmWc0Ws6WzqF7PwiF3EbVZ3YAg6npG6h94TaL+7s/yzgNEYiRK1Xs
EDReimPkIGl0GihZlL1OiqW090ORUYiNcafc2B5/mcR/JIB/135DyZr4qbdS9/9PQM3PLQp/lsev
RN/a9q/fxfGff+Fvcfz8vxJE58BuDFHcFvxCqP4NZS6fdfOzPAfUMUnSX1j0v8Xx8V8ZmtNLSE4l
6TPlHCP+LY4fRf8FUGuUgU71N079P0CvRnH8vPX+b9wZUNgUyLg4ToBqQDs8ggH4/98SUhBMmiMH
CvkJLMOFnhrckAd0y0ezsXc4MiP3nvy6neG6j+MmYCJbjzOCtP5rCrH6r5ROTf5Fh7qjJ1USog9x
lnlocWYJjc1h8itPKy3I+FaLkrU13DyOThjdoakVWXfoBFZi9WP4IPtCg0q2TG6t0jlO5W0A77qY
DkOcM1wLwykFr8rJEZ7snIr4ZHm6Lslh1VKqk7bS8489ekz5JZFiBvZtzt1PN0z6S0fnKK8LJMyr
1ufZCapC3RFR7PsFWgnvZzOMMCjE4tpOPBAIrJ74YBx+tP2I+6r4BoWj9KjsDIob9V+hhRffrNhb
aECbA8vRQMs0rrPryGU1tZB9fg4bnCGqehOExXTDeaoOOeW6DjNcarwtb1KV9g8xH2l2ZHl8yOPk
Ufm1PfJ5ksfWO3qyKAa+X3mMEBJqio4iZ48oWsiqopvvU7Owi2Z+fmfslJ0KS4sLbtbRIfSpruNU
/0DMEF01Mn/AJWS+SEuukTn4GRL/GKd8PaSCknpe2g+9seaMi+da574Tj2EffS27LjnMiCUek2aS
H6YBKv48GsYTfOuvhBZfEA+OqzgKxDkL1m9xxshDEJvpFCG2WiXzCsoXEiZVJFr7jpfmycMI3k4T
XnUuiEGmgjYfOLrnvkDNtrxCE+l0IipbDhqO9yGkA3y6Avvm8h7ETBZ8d6vkHyMbtEAXutxk7+TY
+gu6/pv4Wlmr4++N7YscC1IQclDxkLrovmvjpKynNtX6jBxicDtFa1Kcyp5Kds1Mkb8jix5D3IY9
sX2H9IKEft0xtmEBFGKhE5a9yb0uC0jZIf6RFj+ngGrvb2luVBm9YQkljiKApYOwvVZzOo1HeLlW
nmU6QEAgoat5SwOkM24KgRAbDps5fIerUvRXvubFAZqVy5XpmHwMwX2FFhfOmDaCVD2UElZc/HXD
Dlmrsycs2/iwElNUAlA3ROCDQV8xSKvczU03/USoXFcjHQXi4cBoXLuR+nsDZ1apk5ianqiPqm3Q
SpF3vDlw3CcOlLr2PlziNzQX8VFm8XBAi5ptq3LIGIiOTYdVXMDZtTcD9oviOgp7PyGCgbDseqUQ
KzugnoLcuLAPrqC8BH54k8aHhBB/KlkEWFjbSHWrcKVBpnLCleyoxqWZcctEC+jXEgHnqz61kzk4
1mhdJZQ2V6YhtPJSfWCzSL8QB0muYrAMbdGOuNqbib1JRObPOUGkoCRhWYtiDOpEzgDoAGx2KJoi
q6Ih6Ss080LQHQGwRo/yEjow0+dOrhUHwrcqx5Y/tt26Xj/3niYc0eO4Kx5UG7U3czONlwlFqui5
wt2zCGaHPppkfhKDJzdCu/johC7uitV1f1G02lR8wbIHMxaTESOknKTPP7KysXIOMrMFd8VZqZDR
is95e1PMFmgnMRfnAqHeC3z34NCZdK1UO5W3IM0X92JM4qMou+AKEqTdjWOO3BRJnHxoU8jYIYOh
KqWg0O7X7qLYIt8FsJPq15/k2st3iW+KKih/PVX5kQKKChiZLdvsiM+Bv9vq+enXFxRqCq7EssbH
InoegWQQO13mEYEH9hcXiD4uLiHXs2DuQtm4vC88pgR7b/OgUR2EWKvqD2yeAA60WtcqyfB+0rka
YZbynBoOVvRUxhdc2gfk5nz0IHPrTkWP1dNCePaAzq3PReP/m70vWbJUx7L9lWc1Jw0JkNDgTWhO
68f7LmKChYfHFSAQohECvr7WuVVl76ZXvgxLq2lNYhJujgNC2nt1u/7x5/U7wTBjmLNmr0b8hN9L
cfvnM+xktzz7Szsd4yEsl4tsIkxgxqf3KccovuigDD6XevIfxobXP0be6GwctvqHssHwDhnp9rG0
c5u1HOrDJJ5XbH1Q+X9TxFuOoJPEM4cF42nYtPdamRI4F7SzSU2Qp9Y3Or5xBNrZlsbuj8qhSFbA
bM+CbCIlgxYmfguiSHj8aArg6Or6jBml17qya+YTcm9NXQKF8InsEmButAQ2Z+x0Cn0yDonhkTp6
6ICexyoKTgum9O4nx+6Kzn8C5vm4Mn1YdLBlXewwQcntaTMeNbc7ateDDYIPE8dd6tcyzGI56pPP
Qe6VJr5zQY+FHpP7WG5vcyW6q48K1CoDcLa1ZNyDG0Y/MFssJsDCu2qYhkTIUe0gHTF50cUBkFSg
SbFXSYyrEn4CZWh4HgNIVjDDFhO95ipImebA0GQkDwPDEh8da0m6jtMP3hOaLhbjZwu3viLqusLz
754VLb7bofgZIXUvI9p7IoPrb3GWiBSchz4QQtu8tg6rm2MrtuCd8nmLwXFOir0sXbRktNzG97UE
28Nn7p2Havb2YwfVnkbXvWdjeQR/u2LjDuM/Fn/cbSs/+CCHWyRW48iqtsdxKuwZyNJ+LIJsdizI
zErUHVUev5hoKbPYTTIdeRWf10b7qVKYE9YyzB015UuhwfB6rsB8tX48oel/66dtb8BaJqyZ2X6K
EXHRE/WzCqsVbMmV0+roAPoSKZdeOPqZGJHZPlQEXRdZD5v1+txGvM19sYAqZJicF7p4J8PuGK4z
zdaaNTeyAfyLmaNLBo9jnOumxDYYce80+9sC2tDCHerVexhYWG6JOYLSxV7dlSliVPSPegW1NAZT
8IApNMFeurlIgdSK+xYM5yMZGVx2vPEzHTfxUzdwuoezLDiotgDr6zXVksl2rLLRJxz5IzzUSMsn
4qGQwRHVYFxnlXAUsRggC7D4yup2G9vmTjSk3WGvhoSHrEBGQXENb8Mash4qsMoe44qLDAUpBjjK
DscIW+l04qL4BGC+3haAdC5ocJu0UyHJYmPah8rvu3Tre3kkOKTzooW1FEcem7IitMF+4ArrNZxL
MHK63w1+PTy3RiGj3Hldl1mEa3zXQnt7JJEN2RINY7phHMVxnlt2WoN63lVL7wFSitUx0iM5B6zm
B4f96nOxHdhFXnt3yCifsUyluiFi2HbYF8lxZuEK+HxxS2pgygbVE2KTgSEwWEGegXPBccjpltST
WTNZeQ7wOSvFTbVxmXHDLWrFzly6qhuyWilgcOCfEr34w5N2lYJcABUji2EBM4qv32fqTUnd0Eqm
cuDykfqBy3g0bzlYPTAcURchBNrW+74vG5aUEMbldgXFB+dglPio1LNic+s9tAHiwRTjtYReYERQ
3q2DGvYnfrG6Fw5jf6Ye+//sT9vLvKx7VoRTwpAdegSFdArcGmZMresvSVv2GRvu7z3GwTxJlVUq
CA9VDaQwKgq3XzBKAAcimBGIxYoJ9THOpLgu/hCYx5qzhvMEZ/L7pNx4IUPVPYRKi9Tp7hWzSFRu
Sn856UGVzwIlY4ZJ7tWRgbFKgwkF6LRaltcrflHM9R840R83OoAWwVGWCD++nYV9LPwQI74pYqxx
LFPk9Aw4TQpRtg+giisQOwt2tX7hb7B2P9co7U+QXnxyYX/6DUPtFXlBppUJwU8THGaSbmzCdqmH
3UzrD+ZqDJKW9Q/ebDj9thazRG1/N+AbS1QchskaWZy0BmY4lBoY6hkzmjDlN+jWfQxenPil1Zre
XBU1e70AMl38pnz1w5CA8hJNfJYB9uMOuXoolWkqrmoMW3Zut2jsowN6u0R62uxAsv2IQbgeUHDp
HzASYlMUzWk1iOv2yk4cirAyD1BnuNSSpj9DEqjxmihGVTRiPll/wfhOf31adcwOYY+84irgNJlH
12RFE97qiP2Im/Gl1iHd+VxtYNxtlBLFvN3YF0wmfqPw0W/mEVPh2hRZM9eX+iuoYswb7Jm9R5jr
kk+q/wV4CYVuP7QIzwb/NQazfqIltw+zpydM+aygSto8atKoj2ssNlu8gk33DAa7wHjvUC0lq4GA
R1VDuBccsiHQ+z9hqVGpYlanIeLbk3GgxXHGUXdoAu9ZdcEx8ADAFKHzD1NQsbtZ9VBIkQ25R608
ERHKrOm0wC5SYjKtBPVpvIGmjR23vcNjTHBsBzpHky6PMgqxnFGBZ1O1+Y8FuPI3h8EfyVwsD6u2
P8hmmhfthiScQvM4ekH9LENK93M4BN/QV407yEs/ewzqPQFrwl7I+zsQIneb3922XO9djEpLS6QA
gxLRR8Xa9Ug6pFdi4X6opbrx8VzfCsIQhw3OpqrBLmP2mjgp4IDJUIwknSK5ZlGDSUQzbdQ+mij1
EwE24saFk350YTwhFqju07WAnEFR5e9msU0H1WxFHmopznMhUZ5537ku7YWLGQHwrTf/Kup4eAWe
1mZxW4ld6LkIhupO4rA0xWsArPK2QR7/fmNRcXHEwxFWxH4GHVUDGA41T4GHyZBXfe94oDMECkZ3
VVcqkzLk2qYQbbhLNCGYXJMgukQBbdOytdNtjc05BeuGYXtr2wNxW9v9YBagbgRdfIqokE8dii2r
l3J+WJDAiwgb9KEoVliywsSIxru3H2EZLijf6Jo1hCHLULSlThdv+ihnMMgBh04JwXh0z6rI3oCz
++HAl32LNgfWCdzbqYr6EOsfRkJAH++ra2Ta14tKQBf7b9rjw971BX9uRu4/yHkKb2phAC4szkNh
LrYU+m55rrR6mBGoDV0aC3aaNm9xVWIIaGiiDEFKHE7gfj66OR6TuOwdtg1W9TsGl8I97q7KYV24
DbdrOKUNXPS01eG3gYVbsiARyybWhOJea73llaDjRwfSM9V1jIfekkIlkY9KxFoNHgUEdoLJSc0B
UKd/1qy+ppiih0K1IR7CoJmfxphK9Ox1TTPTBetj2UmSoxdWh05HEJDI2t6gRZ3yjkt+nEsyZnZw
6rkTbfcY6BXHQIh99tKDVTq00NGcgy5StxaD2j7XRWEfb3vIe1Qjn1pktCQNPMT50oXe+wQO6NAJ
GyTNdSxS66n+m9+H5lRZrzSJVPWyIz02lwmJt68gnh9AxV5CNP+y9L83oIBeYsBZqaK82RmH2lWL
ot9vS/RS9U2UK8ge3nva9DdKmjgJiKveesObG1ujCCBk+zFQiPLqplj3EHRsNyFEpT7kAGfpyu2m
cNQBorfLIVDLhGrCYu5tjE8O0VXjIdRE5pEXtokp5M9uCca8qIuPuYeopBnay4D2a9zG7m7gi37g
bGV/FNDjg4KSkAyj4nvwhqLa88puVQJlgfmuddTc4NFVGYfIZs9XKjLfL8cHjmL83qLZwgzZAgpR
gA4pJD8NSaLessxj+FiuzwiyDiEoCNdi0xwfhCCZX7Io28oe6R8rArYf4ZlaDsi/4DA4kSkVUev2
QnMvFUPvvQtThKkfbWXW9UX7BMZwSWWJKQV4/v3JoBzagV1ArVxTN6HviSgWYbCAglU90o7blc77
LqgROzsV/a2qbXG7CDWmKGihXQGB+b1b8UeBHqxH4Bw9O1DTt48bympkAhPvhU1oT8phmTILF/te
X1ECX1p/59U4bVflH0XvTwf8XeVRLACTgDU0l3Buhr0Mp+qPZqsajJ81kGOpqTnwrh33c9+u30aD
zceXYsBsPA0VE6N9ACnqFv+Io07ltdH2sEVTfGCj7nYrYJv3xrdrXkMAWiaVncinsL5+nWIzQlFa
WfGIRBv/rt9q/6cWE0jMOR7SaeLhLws4KZNqlVlXx0ti11rvhAVCQwssSlEu5hUQVPFhdd3dFvU0
pXriHShFCBIl0tB/VhAGBDJUtw5RYwc7jShsIrF039dlCR/pghEG4VIv32IoOLGFhPHHXCEIx3j+
fFA4uNsUoXbscUQ+39M8FtiEu96Adrg22nr1Tt1CNihXS+gxDQ6hrkTXnMhW+0ESdiS+KBVXZwg2
q49AuWa4HjuSgbls6/tp2DDlGSIDk7CxQrTwOPDbgEG/cXabqMy+ZMEIaQfLPTqpLDR8DKCgqHDo
1GQ+Q+bcg02NCXo12Ys7vdT8EWibuhCI6H80FJI6CJHaKhncNqRzGc9vLYZ5ZZhhKn4OwNyeQ8mK
s2DWQ1aiR3dUSHfqKshubaDB4yM96pc1HZRxfnU/9nK+py1fTl3RAj8DUYvRQD32RrVdBBFyPwNv
vKm5Kh48vDYUpau4p0tLAHAyTPGGyPliCr84YW9tb0tFgryN+uUOn8eU8FVOnwKFkOnkR0DFB1Rl
TyHA1RtP67eJFE9VsKEemv05g7p2yTiWSVzSz7a1NqWB+M5snTcN5DRD0MozwMXmeSIhRRVEM1/x
F+ZMlcYxQEN/lTtCpiBxoR9kBF9DHqw0i1DIJp4pZVo2FNO8EQoMGnHdQ3OLLd44FJirOc2dnJ4w
iAHLZlSXuZQU212z7eZaY8wTofTUB3TOmml9ldq+d72AMjay+ajnXYduFEIPf74QAgSxKNoDPvAt
qYhXXMw00QxTRvSZ+5ofFtJAqUwdyjUYWTMJAWpK66k+Msamw7qM634dEBHiC3XqhmK6oE3CyGiy
hB8zr+sMDuwF3xp9CLreHXqIycI5qFJaBXJvhi38haTS4Ymp0cs3BWG2Q8YUKoWmTgNolw6uxLAW
D9lzEA5HNEdvhfxYbtXFaQHsFaJul/QRFKRxXb9bhO1mUA/69zVkGpeq966ixs2GOY4Uccc4IF5R
zc9t1ZCMjLwAcejaBNm/UJRFQbPrWVE+zBPQA99xL4Oe97JJVPRjA/jWWswVEiPrLhpY0g6x0Oij
AjTZQ4dnH/tROjCCgfZ/3hmWw/Oi10ehUSpXswoT1J2o+nqw89fOiooSg8sjH4Nro+VUWIoh7Fyb
W1d3R2jt38woL7PxPs0MEtirKCRBK69ufTlCrwQJ5nWEWir9gh8gCWeZL2NUf1H8EbNxQLei3wHx
9OnsM6wuSLaPK1QSqSmudXtLd90C/Hezbe4hgfphNgEWgIMsSkMBPaKdSDHgsE8bb/YSJYIuThYX
35X4uNOQmiqfa9UeYwibp2lEREP3DvFrlKwI0unWPk5VWL2NddXlaB+KhIEe2kE+Ou4ixXqwGxuG
1VXDJay75yWqcb4NwGR1wG60UEMSDGAMEEHg8j7gS761S4XJrWbHmhDoXmkwB76AkpIOKnjm3vjN
CsB0FFPcoW/kC05MSEFgK0nrNXYwUMXjOYzdy7iKCuBW5+9a47/XcSCxtaj5wKx47hhKrn4Klgst
IaVCROCwF4EJTiayj5wZsCNLM9/CrikDoADg2EW3VLtIrzv4AL7PpXiKCkAi0FDvsdPbTE20wN5r
4qNdlP+M8rHeV+InIvEC4HcaALQvnlFHvslquUOj0UHQ3ZVPldWfK/icW0W4v7MIGb2EHvnkBdQ3
wmR+tSUE4SZ70W/64BBKdwriZY8Ts8GehiXBSeX267UNgGBy14Tmc57aY9nRl6IvwqxT/uMGbfip
lm19M7TobAWpMyr0DwYHeTK06HtINYPagpjxqBBPnqwFjg9Px/pmq+sTuiR5ctw3e+qRnw0xz1JV
P+YK2gppPHJQGGJ1aEUDJgkF61lOMtoHKNWgf1dDib7aHUbYM/KVbeJuDehn0M7NE7wly7Hz+jVF
Xol5CGK4SpBB0WUSyZApmvfhQSK1ca+1/QanUFvdOOmyqnzGlu6OTetMEjR23VMYC2Ey6OR3sxiS
2U5jiftjnaLuOk6urnE3HuJzonkf6PbYuO1ba8nNKO1uC5Yl6Rd7ahR00RYLsIoKiLab+tvahQ94
3sclCPMIlo8A6y4J1t7PgbruR1U9LWORLTWov97q4r4q8UOzbc9DP66ZN5pHMG2PwTLsLC2PJooz
jESCeLQvcoIhsMkG8fY5LKZM2/LeCvLqSXzqZjkqBX3n1ttP1SwqKzzyMbb+McLXMGNp7J2tL8aP
jx6NnwgLmnQO29MyylOEEeQ8DJJNKHq/1B1JwK9ZTOtxccZ8/9R0mNclmp69loN+R0YDyl9tvvWL
dx+pMg3J+BT25ZqOGzk6MJElusUcPK9597f6tiyWxGunDEdUtjTmxS9hH0IVu9MsuA2IgfwCSuyj
FcV6K4vu0E0YR4tJj2FetW0BZhZcF/WqzMnlY8MAiZM3xOo0e/AvTFPxjtDxIIk8VFCssRm8JC4x
Vo55sy7f2tJ3+bIVF4q2JZqRdjD0BfYGfEeN4GBwkb8kQSDs4p6fZFyKcz+SCh1eoPkbALEIZtm6
SnQxubuY+2cMUQAAjFYzb9lU7QA1mHcob6b7hYf1yaur6iI8jBhuLK+BprIhaQK2B85SHcvRQx4q
bWBLALFoXhFm4j7CHgU75qs2GRa5bn5ULEK3jroaQjPQBvAn5P44mHxBKYd4qk/G5jBtK1mCkEHU
yiI2qO3ZCE639UfweYCeyjnkeYA3w7io4YsJcHqjNAkLkvFxyCMLJFkCzahm/lRBRX+Y4VZAwpv9
GSoF5AEkFTCLxNrqiDeYohrsAKpbnfWuG7BpRNGJuvaRtGwGpQHTr11fw0Kfeq6mxPr+PbObyik3
TdoW/WtT2ns30xdQoQojqcH/eyyss57I4ai3Yc1gFvw5yJ6gMfehwq9Z92y7mUOgXD9OGzvGhQh2
tg+KFOrkNbHh9kDNZvJ2mDsoGuGKbNYGfDz5hsT/EfoYU6cRwPkx9NVDhDfKuWIJdKYoXCXfryBG
kxgAbVCKMW2bQmVLXNzCtvDINUCLkcO+MJVTgtPnMJcNUqZlsets9H2MyXc7L006gFPMZ1NdbTnT
q+zsT+FPWV8IUCksyudQVljHwT3sGWbXNRiY2zT+T4aE44PH4FcIOfg5rkqO0oEidnfrM9s052Ga
M2kdO3a8/uZ1ICNUQ1EqTreD54J9WPZkt439Y1wQtNzR48T4cCcXvmRDsbCboQttVkyAt+cWpzK2
z+AUa55yJ7sMHHR5muYq3EGO2MFKhrId9DnA9AJNKGddmw4yfiWiHm8hLI8u5VSdR9gicugoD5Aj
39VIEEM5gYOmQIMx1CqHVikHcwm5vwoGIEBgcBWt75zPq6QbfZrUHGM1XFWpnQVhn5chCgWFMWP4
6tbq2MQArX1GeeahLYDWab6JMG1m3maWw4D2ALkTcEbuvyKyCKo4aUL805XHaqY/ggUwRtdeIL1v
85Xq5uLLsEEBKpqUhGhU+Bqgu2k9roHiorGDm8vVwD2D1zkwS9Ped9KQ4NdGTdFnRQ/2HrJ4ZL0d
g85ydV7gRlwh7h6b4AJOFq4DEs1qOI5I8yc3vRlKzwCq6MFEDdLz6l00Cgf/dR8OP2pTNsDpp3F7
KwHVLQ8joCSTVAAj3R7/6aLLhP6zy2GFWst7nO/FcDd43frHppZ4yEG1G+D1LSZLHdo2gg+oKjSi
CJIFVEmXtrLv/KyOBo/cQP2BgpCtvPzWGycREhOF3DxSkGKoprHuVXWzRFVnH+ehEChcJQYLZxYa
JX3SshR2J0B3A7yPhGWpCfrZ38PMP4BrVlunvLME9rreuqXAzRVFB0grCsJxyuq4RrcA39RMqiUZ
Jkwiete92/yTwOwdWO/qJSRTjrqHxXcVxBNYx67FTDkIhtcMTqBqTkgbi3uoKeLbkJOPpY/u4wFS
8XCeWdowXe0nNbrHOICttK9NDwlhUUAyV1n5va2dufeUB4vIgIHGNKU+ztLU1yQ+QujxuM08em6l
epcD37G6BABOipS2dt5JFdzHrsVAZQRVQYGDOKZ1CB9AnHcn6cUmTrEb2u01hNI6/mMeBnq9/szO
Qo8vzkBq7vpy58niZxlasm8bvkfU9d7MqIGH5maNKpIVNZmg7e8qUCHlBhKmAurI6Q7kBRxeM/5T
15h9QFpk1wy9gOyHT8trv8EuPSzduZgomjeUvWfXrjppxULPbVSWGb8+JB3pAND3sB+8oDuO0Gzv
XWA+tBfflhAUo0fqT86gxkN3BK97CwcWPkvMifIk9lFGzZD6Jb4QBzPNSzHC9uktlF2a0A8zoJcr
pAx1cfTmIXxbFwsLmNvezKQ+OxQd2bQM+3rcigM3mHUvJ4GxOVsEgawRn3SN66Pt7G0Hz8S+m91z
uVTLeQby9dD3cZNHjsM4Wfnf9aTLtCpHnDKBBzx62Axk4GjQdFLOdYchSGhoxbbtwgU8+VKOGBNR
LrmGdg1NVQ8iol9PIO2CAxc4BMVKTR4St+4b2TBUCRx+xhqdMsKrHiDCZgmLWpkyKjD0jRQS5lQu
LjDyPoY6Ns9cwCNa2409QNMnDq6XPAO50v8sXKMSVwmZix4jjWQwksM4Q+OFQVPoJWowteUA21GA
u4dFLEDIFJTDR3ztwF3j+FxBTPPZgzgAuL9hYI9z211MVz/VCl6FIvJo4gr1TTH0n2OFo62j9ZOq
5yVt4enLQcM+bUvbXoQqQOuKHtUgt5PIorZeXrswaFHMQCN1AuGNXOjK4NkngEVhB0Lq1fYD8jD6
0Ygm6h4mgeaQAtUnO93AJHEfr1097ia/9E9R3ZqPbRbAA5MZN3oTNu0Gq0wTvqmKVGAYO/MCZVt0
hujRwrALgtNuw2m7blnJNBawjcZGgw7TNw3kgmnvA3MxwoyZuxY3ZPS2A2qO+hUSZKRELqU70bFY
TtjAUFjHRaPSwWAd5LoYXJkOlqDqGrUz/olQDG9Pgsku8SeaPtisZhshlXAp9M0gVNaFvTstsgsf
vYiNp9i2NFtKj92Ldll34CTq22kt9WNp9E/MW6QXfMQ6VW3jPXSqfaCYtnUcMBPnCbQIXAfNr2io
4wwhTVD/wsTQbWH4YCzE/llFCi/bmKwLaIDKbTpDZfsds/lewDzabK223Pa+d6wLtMi0qh4XBSIv
XIFN4Rw+xH3g/dI9NAad4Om4dvua6i5d+s0dsUPsogg6ohgfSd5izKfFIldhRqKC4GRm6iK5/zQL
cHs+3M9gvkxCQ3c24USPNPDGtPAFTefK7bZY4dk7N1b33A9nlPMafORUcliSWplFEAi8UDPxW8la
jkk9cDakXT34KcfMmiMp1ZqMJR1etlq9BjGMiM72n2iApkdI8KBy6NxTiW0Xcx/hhP/FePgMgKja
WfAtYOofZeuXaTEIjvrbPaMErWGjxD4B177bId3pbUP6NODZxp2K0cerIRM4ccdgjROJG5wPKc66
iKm+kVEUwbzu+EsAc+ylcVGzg5Ch2i9QUtfQAa2i3fIrlI9rA9+K6w04uGVd3kJfO93wstfhjhLv
w/oxy4ETxUcKi99tbNcQXx1WWEGgU3EwCKbQc/nJWEfsEEAd4BI2rRgjuilyu3XTdxX17oLYAbVv
6nHN4VoNzyAjx1vYgsKrpedTYz1mBmagcz9Atpq0Wv5iZQWlUJ+7adkB0UewA7400T/BsQ05G0iL
Q9vPN9zjGRFzeWgDCDqCaSMoxuH46AK/wlKnI+ofAWkGw1APEA0jlD+g3k/CkoMFJUfXqclgoknh
QY5xB+RJyOmWt+ampdC9wpg270wrIbCFgwr25pDbXG7C3NT14EG+U5dJBKVShskzYFPhTEDASNEl
fRUXhxFW14MF8Ib7hfCrEutrS6YubXgJOB9PSY2VhKy3RrzBUj96o/fqwVMOfgtmAxEhYmty64aj
PrrvYBs6Nxoh2ysYc+R6jWdPOb2DGPQAqg7WeoKSvOsAVAZwVkL8EH/DMIAaCIr3MyDr02YshW9Y
YqISjDjO1d7OmyP4m9cN7WEUw+0F8PnoNv6LwIYTp4TNE+ZxVlhcZNuOGg/rgqFJGh3I/wriZdXp
v+rbr6aK/78gPi2r5tfXH/9POTxjfwtJLMKr2h32l/9UwhNf/C1EOmsYBgxhTSTC7/8vJTyBgF7E
wN14BNk4xY/+PyV8xP4WgeMWPoFMFluBH/zbv6CEx0X+KoOHFhvYagy4OcSnQIOv6enQQQW1R5bt
TJCZBPQl7ljzAFVyU7xQDdP/Synr7jeBiOSL9t7HcUU4YQwjJGETYF/tKtUSybaQTXziyZ1MHt9u
bp8efjdiCE/o727s6zW+BPuIdQ4Ni1R8Usn792eZ3BTJb8LW/kw4/4uF4L/dxpcowJWZtgdSFJ/G
/OH98nxfZ/db+s1PfncrfwaG/7MLXe/1L14FdFPNGq240FkkJHsuM9wM6MPfxJaR69/7Ty7z1U9W
0JL4dYfXogoH5nvPWwQJbOW1WE44HdIiaDOMNxf8iSBvw29nlMxRihCSdIL2NQhPqhXAs+x/uG3g
k5G/uvv/+AP+j7boNSFzGP/vv/3mTX4deBWu//WYt93dnUj3t9A5/Q8v8cUH2AOBn4sGd94m38v0
eUpuafK7x/v3Rjfo/TmNA8o56kvCIHv4YjgxskAVK/i0R5qRyz3ABxmrgiDpAb3f/2Xr+QdP7Lq2
//Ii/7wUA3CJdGaCXSS8/il/WS/GKyjUQf20RxBN9yyj+KRReB4g51UnB6VbAkXS7+YHftlIIOQh
gc9jfNBXaw8Lv+Y5odXGaJmoPQA4hArVh20jgrXmitjqE87h341ZC74+z+sFERlw/QrDKILm6+9v
EnB0TwcKs3HfwlhDkV8EBc/AUugFeGaN6zOl+mI/1dDUllPPz1E0mMNIHDgWIXt0wJP7YYw/mHQi
xKZQwsdZU1ULMNlq2TJvKXCewxKbjFErLhwjqBLbVt1BDibeI3h5yisEvBwhKmjPHhRJoJBEkGHG
Tr+L6AiulGMYJNAnqGZ42+RmbqPdP3/P1yXz1/dMQ3ioUJNGPvLVY7ja//4RdFOLgZngcHYBJIM7
0VztzAjD+VevEkG2G8BpwQIffqmvI7JWD8iM8rd+t7KWpi4q5t3g2d/FDv631ymIj7xTwWgYQgLm
X8+Mv6xZtFHoztc23E2TGF5NrGFj7CP3ZBknv7FJ/oNLQc0OBxFOZRyzXzPfqCpaBEYX4W6VXMN+
5KmXFV7aPN5C+/jP39A/upRAmkSEqHEc/19TzuCiiLsq8K9wo4zyfohqWGZ0uYNX+l+b8oHzWwT4
IDgB8M8I1FpfHiA6qc0UUFTtEG8V5RtSq7Kp8X43fOnr1hIEMPQF+PawFFCefE1kLkZbjZMT9sAL
Qv/QhmxoVZsQQpMCLEm+wcrwJMZZNL/Zob+cTWGIOif0fQzLDAVinoMvd+fT0seklLnYS4k+FwK3
ZnjHcBandtqvqrd/5+y8liTHkXT9QkszEqAAb0Mlo0SW6JJ9Q+uuqqbWmk9/PtZenEwGN2hZM7Nz
MbnWCICAw+H+i9Zy6u8RuRZ0BqMBJnT/M66DG9GNVMy0Aa1LYai1Z0WWCdwAzCb1EJ2qguOMoInl
jU0BsJQij/5R9G5g/G9O/X9ee+uVNgmly5EjA3Sl5a49+1Q2AtrNNRu4DsosRN3gW2mDyCPFh4mn
5gKaAqJB9ye6jiimZRpcGvyLwCLcG0OazJ8zaanCwwAroIpiFW+B1Uc7EqbrU/F7FJcsVgrb1Jnk
87Nu2AbFg4QOV9U22Wsj47Flp7D4qNS9zE6c8MjNoHNHsJgGN/A6eQh6C51jSCOeXQOTHBxIxc48
9+f7y7YxIQHVlVDMM9rR1Wp3xgVYajhQpTfkoiBJauY0ugSuGYoT1Qzb3JGhvx2OO91iboY0eTeo
5Ss+iZVYZ/pjIqCTDzrAxcKS4Wsls+iI2k76Ii+3Zf0cpGB5hnD0bNtZRxXoGm0RWvbk6b5fP1o+
uDLK8uNOKn277TjWypE8aEy4QWuzEE25euBkzeQZ1OEv7RDVnlblO8+OjUGAhHBduBIZSnvhKz9d
tQa8ReZq8eCVhTGf46GgqBxHYfff/b1wEytYLZ08yF3SE952q71QqJGCiJEOHpqu4p3TVf4bQSvh
bTmpmZrXOP24P94qPV6+kOXwdXSoktCn1fowWWkZdFMxenZuBh9sRP7PhgQLEmdZdarcITm1ZSvO
0A/sayujYufTbexFx9AdKE0L0dvQl78/2YsJ8dIJRQ86wYq0s19GGuV+CAwHuuT95/tT3fiCDlue
I0ZI1PW1JAVpepbmvTF4AfSJFMwM9T4XHbQ9OZCtOUlyEAg+Ort/7fBI21fGsXQnD4Oc/B9W1Gk8
lVObfigYrLjen9X6OWySxbF6SoJE1aVhr6NHA5gycmSqeQgLSXWBxFKp97oWFF9Aw2uPqJ9lzfc4
c9WnwVfqI1Y6Up0rOvoocXapG+9E59+eZk/TSqYsYPEJ3XaF4puuwksw2rEZD7ruBaxDTx137N0H
WohgisUcmvWpatHWPCMwl1Tg+MjlLklo93BkkSd1HijTt0BooGuNhwwNy/QUAij7YgTR9F7A7otP
99fv5gDwcx0uaMs2uKVvlm+0nbjL5Dx5sWM4P3Nf08Hwia4FGiCs14MIYtp7qnnbOYNzFvq0Z9l7
c1Ev4ysQmq7N17PXDzun7UrLzKrJmxYSoshd82gMffQgs6z+hi9X9AZgdLSzaW62KINSuZGGa+m6
Itg8P3ZzN7cj3hKTt4hD/Z24fdodg6QpUKcy8mZPL31zNMMF8MYkDXdtm1MOyVj3tjV5OAX2Vyd2
mugQNBVgxlDoO9tvazmV5BlAcgDVep33cOz9gfbO5KUtMm8dTy7C9BR1nltEA5B7MZ5Hx0Fb/f4u
+p3arHc9kQVtCh3pCmPt1RsaMpxhxkJRLOCGVnOYdg+ilf57WCeDeYRh5KUTheTSSb7qKIC9M0f7
HOQyOcqwBrA/9tFbg2cLhhZp0IqdxOzmVuF7kwbiMG3pFM7Wq6JFjpYOOiTphdVxDPNm+kQJXhuA
dy78Aj3de7lsfQaXoiBlY4tPsXai8DFtVPqQ6Z6V2im9otyFz9AUn0uzCs5djZ4q/rrajkb55qAE
QoqboHbJN57vauSpes0KxexV6QAqIgdsAVpJVH+JqA4/hlKn+RPDydhzrt7Y3xQvJHo25PgUaVdK
Sujo8ahqI92LBhfWG0I1IGpTv1c/EQqsv97faRuTRCmCRMfGZYlMYXVha6NLr89xJiQNdI1d1CI5
ZEV290jrMT/zOzqAR13z0kRuucfIGAUZo+Haa88xu8chRmKcDcuehsOhNuC7HfUhdoLz/endXNK/
ByIaLwupuEKff0MVhlLSXIX5EtOU5kGVeKhfdTvHdWsUOtUukxJcmesSsg7faKQPY3jtXBf9yfKH
XD8ZjoXS9f3prKu83M4IxAjKaWiOLII2q0ib29gu+AkIzarWdTC19dRVpxLq3HyUwbJ8CJxkn5o2
MBVCCEhyHspaNMERaW8HQvKQ6s5BLyGxeJGKrJf5oZCfL7/ORE+H0ExBbO0KAZolL1FpN7w4VaUL
vwLdlYtthvD176/D1hF5OtDqs/JWhRQkGciCtrIoNFeafijHKv1o1BUws/uj3Tz3CXHAXWjrKp5t
lLeeb6KqaoEvJnRt0QJ3YNzANURZToDzGDNIU43zLqpFfUKiCpXU+0NvpBOwCWjawjeQuru+ByZ/
SABjEwumzM0/WWpGjxV0yviRewGIPcqW+ptA80FeuBbS5n2KFO79X7Cxt3neMXfb4L/F+qHiiKKr
XLuBIp7FaYEwatMMMMAaFDNePBA7m/cnb3FTWes6cQ7eOcmTFsEAyJ2nNC3B0U9t9vKrixcKGRJ3
K5pOa2ORZrE3c0fA9kA9bGr32TC6p36Ish8EojABLOub3+5PbGOzAnkBR8fJMGmgLX9/8igRSYG6
ZJg6XkHv/FQHTgM5BKldnoB79pMbF7PLLUmoW3JmKpjPhyIzUkjqGCZl6Lb9O0sCRHJdX+tPbpWh
ioTYOWoF92e37gcth97l0SAk0FXKsuu6r1XUKDgYgemhK145FxQtUK0Nqyx5Xxth9Xoe8vJjUAXd
f2YLMwFEX2R8oK1sFzuZt/HbtmWVNPGaptxInmCw0qvgSBHeyoA2217fdm58hBXY1hd4dNUHDSSi
/WjotcwfkOxsQfF3LpqcySisH20gMV4QSWvHnKC8t852pJIvcRAi5tZwgxRXaNoTFP60DhWUCdl+
yfOo7o5R5IvoFPRmDJs8n/2/CtBFX5GOzh4RI22qb3JOagmw0xjfZbYzoJLTSDgePYUt+wHmnl9e
NESFkfsQGuiRMKladZzN2oQ6108OmFmVGT/rum9RQNeq4k0oLLAl6SCSLxW0aZR0s9ZBNSttio9W
B8j4EDeaPh/KBsjsuRCt+aN31QASSfdxOaxygyUZJs391rkQr46WOSb1KbF6TV1GTsZw1Pp4rI9Z
Iv139If64mMscVs6ORJu8gHF1gLX7xgM5sHkEWgcskoJ/zzn5vi30YZa+y6OuvptPwBeP8Dzqf9G
kdfhF1Pr+qdBWUVdEQsYEP52relLiwjRp7LN4W1LUOqfJHp8vybQfT8QJwXAZ6Ta/MGGMi34mDEq
nbMv3AlbXl52pOGjJT/AIa6DUz8J/0Md6doEPD6wP/qlBTzVQOjqR5hjo3DoY798bHW/dzzm1H8u
us7y39ldwO1h2bFenVP0yh47oCLA86hnjcdaDlp9RjU6+3uAeC4fZKNSZK+R0j371dD9NPV+CuAS
BVBxUHUJDXQ9dOsHKqoD86nKPH8dZq2eH515rEJ0NhJaIrbZocXtd/ygS5MFqrpEOa/SD/qMSQIo
lQoEp92P4EdUKnUwf1k89cdW6INATKKHrRlkofAASRb6wyjw3TsWImvkKagGtJ4RfZU/Cnhn7iEx
jME5Jk7dZ6+UVqb/jFk3/iCFnK8TYh1QcwyBEoQlqlpeauAy/wZKL/41ZZsZl6LuUhBIvq7l52JS
ODUEug2WvUlrFM0HtPZ1PFO8hH2G7KzeDoCBNTnAdtMRnjnBAM3Mc8Al+d//oG8xjE1cSa7PZvlH
T1Q/DxgxgEW/H4o27ulFsM8yHF6iYFCXvz8JtLEs3UrzG9MzBwlLpdbTKjkn4xh+qwMEIw+Bhb4S
CM2AnBaBr72n/8ZNiWcHRWTqbYAV1+2VTGp+Puil8FrC5GNNx+KUoe25E+Y2EnZevcv8eB7SxllN
cpy6VhYyE55otB6wH/kBN7/SESA/6Nyg6NXK1Pk3dCb0Iu+v79btwvVMXwzFi+UWfb6+ZlcES6og
PDh96JfnkTU9NFKfP1qlch5GZJ3uj3c7VRs4CDg5tbw2xfpm8SG5gUJH3GD2szYBhqqBwHKroURB
KJmhDmiNNY+XcNZIf+8PfbuVHJMailDUEOmXre9smk4GnMNxcbZFuv5ctI78N4gSHdycvgiYZoWT
d+dOEFsPSCi7e2/PjTIchVtadcujhbfZ+uECQhJdGzvOrnaEuBOaP8gQHPMInTmoueTZ55YnHVwH
DdNTjz5AiQck0hYgpxu9/WzqkBV3luQ2jaGVR00LtAApMNvg+ddPtKgC4Y98RFWjI31wm9p9PTWG
9aqvI/XP/eW/3WmMxVl2abM57o3FbQnjMS+QM7nmSnbnENGKszJE9zY0B7yYVR/uzO12p/FmATLA
klO5NteGiz0cDDx7ZuWpKE4eQAQp4Mlz9lbGk/EAk9A4IOnf7JzkjQVdCoRQBpgjcAz5fEGlPoLN
sKTrEbnTRy5ypL0h1J2DTtd35ncbmhzHIWCwJ2z9tnGC04jttNAhvMIqxUUzu+RVC8T+8uKv5tCc
cQXlWjrZ6/zL8GceC2UHKEcHDQiFWPurCYf+HA36wCk1wp0qghCs0POEj0yefhq9QY4K1fjnKxgj
nzeMvNqoDYsipfSlCH/UMyR69kMlPxS4bdlXbHUabKQMqAoPMCTCd81QO+8jDQMKZBZHWosI0muf
/MlpArjEMkvfxsLMQaMiWNY9NKXVfogRf/cfnXwyv7f+5H5e7Ab2ABQb+wEgAK89WnfKMtbd7GgS
pJZW63vIjY/Ixxh+FZ6lywY6TIEFdfD+19ocboE4cGnZSynv+eJpjXLLGeSPV1admiBq5pl2pmpc
fwJsXmgvfkYCx1kakoYwxBJXn49WIYGlORA+vDaD1owdjf29s7N6B2u0sc8ZBfQBUCP6MuueDNZI
BsipyfcKWwM6ryXYLXzW8ZpQOwNt3A8KsDXdVe6JJSA+n07imH1lm6XvzU6ELhvpsiD7g+lWN11m
of9jD2f4HuGbCDjsXlFg68st5QCer2x7DCSeD55SL0ZgW/ierrXRJzKiVnxLYpl/FhoA4U8v3yaU
Bnnk8YYFMLYqfgS4Cg3u2GueVuPY3VexG8N5rfRrb7jRywMIG5/6Ln1esowb2M2IgK+JXp0XpAi5
pX3bQocXw6WtManheOxExY2oT7MC3CeVNBq+63Yyip7tiF+15tEaD98JvapP9ozgX5Ok0NjLXrvW
ECp3ds5tRQecCiV9rnfKOfravb3tw3bk7tbQVslsHV0PPUQXtjIa69zZGLufbESGXbQS8+EfDcn+
B9E0k/ni0rZDoQX0H7OmtrQuIyb5aGcWIh0ehcvM8NCFAxjWBxb6oWgOTfppdgPc49AHrf+6v522
TqgDzvh/q0lgZ57vXY5i2HdNpnlpNduvM9QJjgHP2Z35bY2iOJv0v0hXKUo+H6XRytmqVcGXTabQ
OQz04dCQ69zG2RloI1Gh2bYkaLS+aVCspmP3ronLSch0HKpJsduWR2QpfpoBNdc6wILk/uptnXyO
hbVkRfSe18O1bhSnpVQuiJgGeWj0QGk/tahrxf0fHA566EvvFVgaW2UVsPEenXTRpSgDJy3wsE7F
3Qfsxk2QjBmUnkNulkwvrlz35UGAeIruOrmvAwZjNfBcsPXbmTl2iBN7lGXhERuz/RmBT+ohSGuc
X7ymrCX3rUOPQNzktVZKUX15THqpYcET8iFATaGSFB+bZufzbWxLmiyEUR2EPUXOVeCmlZ9LpP9c
r4yt6DEVefiqs/v44eUTIgWjMAd0kb2/2vwB0IChIJP3AgQHXit8bs4wuYNfbmDlp/tDGRsZGHeD
C6GAkKbYKc8PmkjL2sAWy/Vit0EzlfoKZn8CDkut23A/ffi/aesjwxp0oPRQCz+Utqu+1nIOHhDH
Vjv4j41r2eWtSEBbTv/Nsy2lsJHV43L/oyhFo1AVJS6kdY+KANq4kRak56i2yfi40Kqdtdg4my6K
qRzK5bzctIoj4GMOfpy+R68Fstpgj8ChVG6CyrW1cex39tLmcLxRCTsE8JvHeCThFubSIlvUXHxr
7VGqE1tieD+UExzt+995I8y5liKr579NDsryY55UVuBmubjg8Znx04AvPI6oyUghDxjvwE5LdXdn
vI2iMpkpnUFAyoJ/r3NhW+sHyEmt6zXpjKlp1grUEtDdMFG99PVau9iFH8SvKfM3yUMWND1M9hyD
XOqhCA/uHKjfj+3VO4OfQi1Csqu4VFYnKh7MxozxZvOaeEDKz6UIUyHNnRXhu7qoKbfiR4Nqjz9r
SDRqaZK87qGD/kJUrvuGIHSBbkGXItCpRnQiuReMLHvQ2855hemwHA4dZn7+TlTb+mJLdvG7NL90
Jp9/sdyPglGfQ9+DCF3/Qpwu+q4nSfEdvBy2i3nco2F1f4/cnj2eYnTKyYpdnrTrUIABlW+F8McB
BcxD9WDCqf7uo8Kqn0BXpO25QXg2OQHKMf+aG0TFdrbMbWxVuqRFxtWhL+/c1bXRWU3izn6iyKtk
7R7HAP3gSzIC8Nu5n7YHMgE7cvMvOOfnKxuC/O3aQDleFQQK7dI0v3atOe5M5/Z4Mx1uCQBrFFvY
c89HadJgccFqGCUJ04sx9+Ypq8Fqg0scd7b35oR4AkF+Ao4I8PH5UOFUdCE4ZcdLfUA0LvwArxR9
d7y/PTYnRBpB4ZCqDlnZ81EA2epzM9mOFzo1GvGuUR3rXkfEWsMv7Q+G4ilNMRJblRsArJABpk3l
QKmfUHHEpmA6l+j6HeepMP5kVnip0m9SXH/rTZ9nJNiQWx1vDsevBmAhgNhDA12/HHauttsDvSCs
HB0yC/APEs7n64dhX5TM9ugA7Craa2Tk6qJnyXAc3VzAdZLWiwMIc+JxBABWAidb11ZQ1BU56CLl
5YhPvCpwjkeRf27OuWx6uJzDXsjfmB+7XXKolOA/ax5EnuQhiQMSj7S99Pcdre4PvNvwsfCz3vqh
+0Usdl5iGzsSDgTgTQB7C0tpdcQCXPmSTiuVh1vidIjwITzQwf9tYV7uxMatofhwJAekmsYNnMvB
cRr8mFTenM/qVWi1zYkW0HjKzbzfGWrjNFM15CAvKdCSAj7fJ7hCSrvl0vFkT5W2rbF3HpGq2dn3
W1/rySi/7+8nCYGE0lviUq48jgbgS6TB6flN/acJhwtvxBP7D3Yjm56KuENoJ+l5PquB9A0z+5pv
VczIkeSF+2GyxwlJxSK/mGasv7zGoiivAAR32RiUk1ZBUVO9Q42vUJ6DCPPZaZBlsQHk0eUa99gk
yxd5nl1QBIb7urTRqQK7q6EwQG9ICHLWstahVONlcUpMdmSSzUjYDVL3Ssw/8DWwDdQCavHzfrTc
yOEZH3gCVRDAdfRbnq9tW8xJKG3WdnBi+OUR+vq/UKbrsKKJlINglLCb4v1UJfXwoLDDqUiAZPNX
ZovmFf51S7d5CHE/vv+zNtIJYgEIT3guYKrWOVde4/VZj9Kh7mRN6PrYhfE2rn3nn66r8B2m7eyi
zSz77j+jsmgB3x996xTR5YLoQokNJuFqv2ULNLpySXjtWlv00RClhkasXe+PshUW2FyYI8PjAR+y
iulh4JhjpNF2cJJqeqxRnD3H/aROaix/3B9pI6FeyNncVL8ZS7wXVh+ZIzVT4FEekIf+3ZAD1jga
9Dns45in9nczb2JkAFBrveo6j23XGOj2tpjt3f8dG+sKRVKppafHg+ImS0NSE4LN5Hq4dyNCnZRY
bk75i6H5NpPlMqFb5YIuXEf2GqMVvIgNJPfzOPJ/V0dAYU+q3bNTXFZtdXQXYDoUC7oMS7np+aqi
W7/gKrBPgmRQ+KcUnfkKOf8aF7TUt6NXyChWb6XR4k1zfx034q/gdc/s4HHedj6mms57XqTszzQx
3rSsNv41YfDWDGr0iidl7+SIm/tnwRsC7WNV6Ts/n6lT4LlpJAZVElP23xPll29tDBXpkdA7CAd/
PFsROSp0V/ehSeLsMhjYsb980rQP2D/IA5hiXT4ZzXaem4guVodyxncUERv3wXayGHOYXJryzP+A
yN39MTeOKCk4cgk03LlX1xcPZY9BZi4XnWqd7ljPiKJJrDsvcT0VfzAUY1G6WcIwWfLzJZYWen6d
FXLHAWT4jJeA+ashOFuHMLOCaidH3givYFX//2DLQX1ygev6MObWxCvG7kLdPGpk4d+7GYOjEfgY
kk+I5b4H7KGcQwFCePTur+pWGOC5sTT28V3S19FILPJe7qQpTxND8YgT9/AGpoDYSZm3vh1vqCXQ
iKUos/z96RwT8omymwivk1WfTYlnCx495jmsSn9nObcmRKWUFjJA0VvWjBkG86ynZF1+F+OLgbrY
SeFX+wejAMFcXtdLI/cGFNDGcOwQIfNCTLEf5iQrTnNUlTv7cINyg7clbUHSYn0B3a82IgXssZzt
zPaKKi3h2hnNx0lqLuLHJjU9M0GVzp/ChxLxnlOD/vYBZW0UhN2BpqW5qCtpA8ZUTlU/ZjGSvv4c
WztfdivuUiek78vLC+2R1S/0+yVVDKG9urHojmhbIfp+Out5qJ9Hw1I7y74Z/J4OtzoscCmzCOse
2yvR1vvHb035k6PaZ5euqAf7mNVm4iEiWHyCKIA/AuCZ3jy7/oyh0f1zs7WjYRcRzJYmMVnR8x1d
mAKdD7u3PW2I229uaERH8FvBu8TKw51dsLWj8QuHykfpixR4tcR8+dDOFf5dg67JI6iSGRlfMI/3
J7R1j1HodylUUYC/SbOBUQ+RIsx4YTg5qLEqcZKAtShzFPn7CjupnQXc2DiSDeCg1eBQgV/jeiC9
lW3p+jZp/dy99lF8Ptdzpj2yAuNxtCwcFMBN7Szlxlej9S1JrSnpUCNbtVBF4vqB0hhUtql/SPJS
nIZBszzRWdEOiHpjPeEgAJxZeicc3vVODWc0z6uQr4ZJz9E2cMnp0b9/QD07OULia0/3v9/m1J6M
t/z9SYjFhGGO+zh2PPxRomMdCfHoFM3IC6GKd+6MzaHoZkhqR6zleu+Xo5N24G1tLyvRtwqAvL4b
Km34XNj+zqS2FpHLfmHnghInO38+Kar8TQWwK7gOOKge/GiosJtX7esZSbNjDPx6J7laTu0qi5TA
V2BdIv+w0Emfj9dHmSZn2QZXWTtOem39PsflyTCKI1LGw9/KHnGapyKk8LGMpXjdJn18vf8dN047
pQ3QGfSmSGjX1TmUHHXuXxVcu7IxzlbJ4487qNo57RtJB6ELNjICIQsWZLVbLJFGaVVJHO7btnyD
Tkj/1sai+61T2zYeRZgTn1ihFpXU1g0+3p/hWlCI3gddvIWADwTFoiS3fPUnW7XlPZ9pYx5eQ6fA
QWGcwF3TDcKE9E3XDECM0eClPjiWvCZRi2lC/5WV9nQ6ey0rcfX2O/OhHjH5uSx6D/gMqtjBuldT
KjlZqqxRYsBgQSDta1Z7FIKthbPg1LB2y/+t+9kdKHJZ4nTpBZRxMf0RmnPxuzB8n0Zz+8rVASup
pNHPzpSp8/112zp2XAJ0mhZg10030XcKH1PoUfP0TB9ObjeLBz9DHy4pxmFnE26dA+A7ixIDWdTt
G4NDp2f5jLJdFybuQwXiYz6CdE7bv21fir9VL43vo4aHxyEKTfUmMXgBvVTNgF2CCplY3nM0e9ad
LokHXY3MbHhVBgLtrqp9rAeDHw36kjtRZuMqAjXAU0YsTW5kZp7vxziJA92cIoA1btnhFBihAnjE
WqnGvTADHHnobbcdzhFQ83jnHG4EOOo9PKCobtCtWQccgQCglH2jeZL6dfc26xXG0Sh38+Yv+NvH
xgy7audm2thHaDIvgCX6+qAlVrWOMYxE6caJ5oGR/pxWbf5ZT7PPWav6nS+4ta6sJgkgWCKkAJa/
PznnqWN1miEKPI7TGmFzXct4zcDlfFUNTo+iP9ACDK6cItt7k2/NEDYjzwA+J52H1bUx6UbbYWJC
8zltQ3VKSi3XcZkwYnlwxnreSYE3QgJYQb6e5NogLKzW0+m0lKuEdnM9liJ4cFsHOqqaetV6BULU
Bcpeyv4VOvh65VrQTDtbaHN4Ktr68i6Gkrjavcg8hxxXNClJtbTPBtbV2Dw4DaLvDWnG+KaDyVt4
+IsWuJ/PQ699uR+WNmLFooBD9Z6eO2doNX1kjgpjquPwGme90/+ET9GGrwr2X3+axQDxoVROjKys
sxjddyD/y4PhNuUfFPYXuD/MLlunUbc+xADhsLwvgTNhYhm8TlUXH1TaQRVygmznAG1wwpWpaAgv
FAd29vo5W+AQm8yao3l1ZeOF7JZIpF6QL0Gmtp+kiUJ9UUJA7LQGbYTQ1rPmq5sF8XjURYChS9Vn
dfyA2xnOEiNGEq8HDMMfx47+zs7W3DoIfBlCGxfu7SsF07JSd5FgB009dBYifEnwt9b3tXn0EwTx
d15nW8GMTUjrmWDKx1gduyzx0dBKACiGuc3DyKoK62CqcJbXQJbBPxHnZ7rc33wb2RI3ImBxwduT
mtAqxJDjoHeA1MfVnLDZbUqnuMwDrgH3RxHLL1/lhSQq2Ma7AL6WMvjzSJaoORoLZZGx1G2Y/ayC
xED/3zJwi6sFuvSHSIrAfTWh+D0+YCUya9eiGyzYLYC34iuWRikOyaYZYphSy3p4jWR99xgOkd0e
W9mX1hEbc2eCyGF30ysRO2X9MeK1bv/SyMLwdc/KkawGCsSeTssGvQGGJ4cGlC7d4JvjO5jGmABw
ja6am0r3atgzjj/aAnVBFXlyg7ddjJkUlmwoqhy7uWGFM8tsxEVKLX0s3QTq2/3V3vqm1Io4y0ij
8kxbNvWTawO/p0YfpB1dDccvr1Fll5h2Aee7P8rG0SCvAZ8MZp1e1rpwUVVC9bWtomvmWPErnXT4
fdLOJT6DWGXcH2pzQsAb+I9NwFhfR3MW11E9s8QiCBBsB3hxNKAf7izbxm27/LM55tBlyBBXezTV
q0Snahld2w5ct+bUeKAPNWCCooQvVpqifRsYYfnwJ3NjEdHR4r27fgumcy/zquUAisAIsoM7mfgB
FejZ76zhxi0HtnPhFqA6AaVh+fuTTeEPqinsII2vCRZG5ok5UqSMHCERlE5yH88mX0XlI1X//jOq
K/HLAdG8d5igBace2al1oAmquRzNBL0Wc6p5lrnCPCLfXj7mte57eduG3v113YilTBWtIUgiFEfW
tzqaD0FJJTW8Yk4eX2ZgwZ45l/IUTeH0VR/jPeGEjfGoZyI5DMiAxu46woHqciAh4CmeJU15TsPY
whEkyh9Qbho9vcr/4GZCVxg6rwJfetvWcyRWq7QuApxoMSad8fm8TITyC/TRPXLKxklnKG5AE4AB
2nWra4nQHQ9hlQTXxo5cgHK2eF3ppXHF9a++3v9qm0NRrmWrLkCUdRKCmqqBzT2vw36AbTrHTfoa
9xT1Ssu6YYdys3Hc0dykJrjoDtKUXd18c2FkQ98l4XVGAzh/jX2lxBGJB6E8ldUMw3gK4xj3pwxr
m6/3Z7mBwqPLBq6Mpiw5383mNKykwnzcCHBAQuvpARAJRM5RucXPJmzF62Qk8bx0c+XLE03zCSFg
sG/2xbGjEKf6uMOPQZOl+bVvFg521XXOm87mfzhjSYA3kG6Z4Zf7P3nrwwCxNyB4UX2gAvg8fCRw
k0C19It/hYVfPMQ9zDHwBOflsyctuFWj5umKTtbSwr9lD2kmcAiauu4CYxaPUV2ZJMLFcO5FgD9N
FYbnIWvGM0Zb0amqQ/1YtdGeOPJGuET9hK45qR83wjpcNY0aMD+vl75r2f9XFGP/Co0M8+QjZnqc
zGj4qKwM++qq39kbG3cdrz3qE2BGefKt28pziJlQNNLwTXq/9ZAGsd8747CnOrKFlCBjwYXRRO78
ljI1TmUnRx3GHul2kkOy10wfn4m2Cy8ik/V3YDDx1xaL7q9W2/P/YMZhzlszLIrios1hYj847eyG
O9noRhClaAcF3UBPh/VfnkpPLqnUSJuQzj1Y2bpO3kZOMP9nu8GMJNKEq9Pkl9/u7+qNrwwMjYXm
CyP3coMXHJwA6Rd6XUNN38W1/8Ou8F1Y22+rwP5aG/KfIgeucn/MjbizEE8d7mEwwTev3WaAFFAn
IwBkDBa/N342HXWFkCBOW5Rp5/KnntjmTqzbOL0cXR4WHNyFkrdaV1tmYUvqC9nCjb9TaWqPDcJT
COrM9en+7JZ/0irRJxVcwNw0t2kVrJIou7ZshKJNGtuR2UdHrRXILjV2XOJlWHHaDoXdWv2pCI3q
36CeG//oZrX2cjgceTiryyelfbYOVkWNSWhUUVAwSk1kByfR7cfGwe/k2NttVbw8Eab5zMuGMeF6
rRNhqxmBtJoUSzCEwB7MKoIvtRXGx0j21Z9M7MlQS/B4cj76SOuDMet9L2ri/KHqtO+yjIfLZGCA
cv87bp1ECjqQ5RA/guO4uh0ztCFE7HdwZrJRu5Yi1N/MNcEBZ5/2qMbGfLg/3tYOhUxJLHIXmOs6
XSulpJiWVr4ndZw/Dgg8691ZNG32Sxqz2ENobp1B3kaLzAs97pveWZTrld60NlwP22qwGRmjLH50
wYokJzFNJQWWWBi4l4C+3WtJb02UNBxwMkF+aUc+/4SuHO0hRLXEm1WMqSYL8pgXmX6UmA2dX76m
VPBoKzuAvG4wWdoY2ZMK4T1VBQaOHX3WY2MGumd0aq8CvDUr8MFUSMCFglZaHXts4vQSgLrjJcWQ
vs90A1O/cnKO/YxB7U4A3QoxJE60BZd2602mPThunsw6jcHS7Jz3FYoJ18439Q9A8xENMNqhecsz
q8FjrBm+D7Rm9t7XW7cGWEprET5ekrhVLoRfujYPmcXDMPR9/SoqvF8uM2WTX3oa+P/hB9w3p2BI
5VeyhXQPz7e11O5v3QoK+/yC9Qaih0fbwXU8J5uyd21mj5dSNbgCgCH/+vINRPkRGA8cRxC4y095
Em4wcw/xnA2UV3S9f6ljOZ+qPkpe6Y34A4w2XErq9wzEN12HbCkm3lYaQzWumt+UtkQpBpDbMazi
EQPIem/DbmwiFm8B04ADu22OBFacd9GslLegfxuwX9b8uQLFWFOJKoLvk5Vwe9U5mko8IopXk2ii
X/cXdyPRA5TAlUyUXZhPqyODpXs9ywLgkCixXa8bvJZ69PPP90fZ2C30CulTgrCA7rRut2HG3KYi
BK7djcq5DBUGrioX40NcY1p6f6jfqenq7idtRxsM+sCG9ESYqa6wOjzuMAPGxtrCF13mh5bexr+I
hg3uV6NMfbwgui6tfwVaa72ZRzN6NEpfll9mEzGes9mXzvA4oFc0Xoa2mtIv2tA79TVpJ8dA0KkI
sreZEWZ/FSV9lwOEoPnR7psOu6mhTuY3fWnof9EAbuuzhnR49zBP/vTTjUt0NiK/EfIihgk7VDCh
uI9NbYgJbYqFwFJ2NpBygmIcvpoG/1C7qfvNcIZp/IAwH06umKqbhpdHTfqXMTd4VjSQxvuTaNzi
v8bsUkDOZVO2xzjLBRp3dtT+oxWV8FFJ69hKqmrCj3aipvFQ2omZX9O2r/BjdcwyAvPn4pahd3EL
AEmnTYYNc4lPriqV+Ri7U5x8RSNP6jt7Y+OOh9vHY5tTwAZcH+8Jc9u4W84cVS3tiO9VedVkjBBW
bs3XXuT2yxMlxluAToga3aqERKSgvjVAT7XwcP1Q4O/xqi0BXvW6u3O2tnY9MRAKFUqOdEGXvz8J
XG2PwgtKs8E1tMykuOD8GARHIwlUcxFRnO8hEDfSCW6+xb4B2hbN1vVRrgA78HbWvA5g0IXrMfhk
TWNziJFvPsWmifOlNIed47Y5R/6pi5gs2Kb1ya7sGkcYHfZ93g/NlY/nP6KhZb+D6Nye75/srWAJ
/xyBXDShaNStLrzGGc1paGr6EgBWejpCIqBoYdWRjWrPYmkoUyzJj1Gqm6+gWyHGhtumrLz7v2Jr
wuCOlpYrlOObex9qegZRgmohHrfBZ9Cy+dGca/Ul00Szs1N/X6LrUMYupXYOYhZs8mrGWVQ7skVd
26tJBKe/Ojcv/qYf6pSHMo3M8JKm8zBdOuHn6es50nAUbGmgYfOZ2N8S9Pgfs7R0/x9n57UjN5K0
7SsiQG9OyXLsbpmW1HInxEjaoU96e/Xfw/5PVCz+RfRgB9rF7kJZTBeREa9pfS0zJHFANM2ke2uA
aIKCJOnJcxyai7XpaGBlLEVd/VJlIrW9oWll1MfaVMo9QW/kH7AbyVdSVWywIWMrD/gcZTgNI3Dy
WIcBPuJvnuFFbN5ZrCqAZa738UhNTlJMVUL1Jn/B6905l5OJBLM8ajtruRH8Fg0OxkFqmxC8nKir
A5qoDoINnJi0zVC3z7l7izLeWcatShKlZlqNNGa4DdZPs6IsdafOdZYx1senqtCQxTAWLW9HYYoT
oeu/Srj4x9FMvw99FCNYpPzv/pxuXLL8BKpIgHY31GKUjkKmcCSOKWoAF0lPs8Et4nI+AhRSTkoq
wh3QwMYx4dqjwE+w1xf09fXUNrOZDlmD8kgKvB1n+T7zdEeKz51E7L3/bZurSA7MtfdaJ1udkmoe
tcToNOliYPhzQd1rugxObewAHbdG4WG9ALoWVdV1USgWFS4xQyBdmlCfsGlZ3N9bMLz3v2Vzrywg
OYRUKanfvAkLW4rtcaKALweYPTpQYi9i1PQPvUnl23DG+V961rLp6r1jPmm5MUcHEGDm8/2fsRFK
EFTBlJt/lhrGKpSMzpDjLhRT1k/H6DLBMsWos06OpKYoPztjd6ZtuCf3tzXoglUCfgC2HDbG9Zap
6EzlejjQ5Y5CtNdlKXjQlEa8y1DxxDxBVJ/Urmp3KgwbQQXVGDYoF8Fi6rG6Auqmis1xRNgkjOLy
q4I46TFsK0CKsxYfRqnOH0eI6l40EjkV8V8YGAveBFMsHji3VRsZjapFm41zSZPznWhLcVCc8n+B
TaVxId2++ahQ1wDcAQ4dJt5N+ytRWqVU8SW+RLOlfrG0KVrortPO2b95mS4siEXAZQE6889ylP66
Vie1aquWrsYFe2T7ue7r8kPnqM2hyzrrfZVrFiS8ElAi+KU3PzQYGlLJouVIOZmc/npo7NKCBD+H
7jL2USe7sxlVP5tgnrH1FUawR5G/Pa2LdDiPb1pStGtpS1wPF062PkOyxQ2mJ49GlKCQMpQ4kzn8
0ONjbh6UkkKoN4sS0+GKh4fqZuogyKkNI0l28Cwb084D2aFnyelZhHquf0yStKYcJqLn2wXSsinA
/fwYMhvfkqqzv9ty1emnsNGsgaaSwWPi/p2xMTwV5SXAkB4RTVfXcDdHWj/Q4b+Qtmhe0VJYctvZ
bFyRxv1TI0B1lllmPahd/u3tI0N0Xl6WxPKbZoWDYxJFlnogAAQ1GiVl9igLHUd4PRfDWZlD+7Gu
q+4AtDrw7w/96pZylaKh9wS2kYSbFhHpymoHoFCGB4hjDJdktvqHtG719DCJQD2ofTSfR3zBn8qk
0344U9fTNYqbUyJrgVuZzbz0MGsXNbzodxeIPdWfm9t0EaIi4PMHyCFTWzKCvw5hoUGMjhK1v3SD
ZH61BRJYopytMxyE+UvtRNpLh0X1y/3puEkzKL4ZFDNgnPPwISBfD1pJFHJB43eXIemQS5YCJ/En
eUq+jLoYtGONsK7YiZg3cXmp9+kInNGxWfj8612PnruahGV/cQTvXkONp6NMGfx4/8M2RwE7hBgG
weIGKtZYrRIXdsPZ4kX+S3Mi8b5V53AnGG2NwhuNKAReYOmRrKZPz2xRxxQt6sE2zk0/FljyOHud
gq1RaNhbMihZ5CPWsLdmKvG9RAT5IspC8kqRmN5k19bOdXCLSGJhgOUskhF09yhbX39MWVGpMNEa
uOiDZZ87tQjrgwhM5WOmWfxHKxmoM1AAMd7PcVF8xOezsA/kpBrM4KzVh8P9FbzZmrA3wJGgYk5C
Q0dhub7+Pg8WHH5LqeZFnCBVXU1QdUGAXC4i13QKVaLxPU5/7o95M9PLmJTXcI6D5nnTZGvLIuob
AGAXifT0Y6e3zfu8DIadvbn5ZZBlYcIQ1wlI11+GBaVhoLc6k8Ig21vo2DcmXVx9on2rnpU4cvao
/Dc3Pf1wjhp9NZI0sqbVKQ9HNLhZ9ekyZ3pydICzPVmiTj6PWlS6oxJaZ1UpqkvYxuFbO4jLyPQS
+Bcxhlry9aeaMc0gUCDyRZKq8qTnWvysT/QSTEdq97wwl7/r6mZfxiKesXoLKHb9OLQ1uJptKc0X
oM36sQ6c6amtzejzUOv4sd/fKLeJBIOhegfPiOSXDGZZ479250iHENk5rHGGTKq+aYMaPZKP2vEp
H+recXsdDTK3bYz29xA6+nu7d8YPSUJFcCeHuN2xS4N26ZqCvlVo2Vz/Djtsyx7bk/miVqr4CFmj
PYEEQyv6/vduDbOQDR1V5U+YK9fD9HlbGInFlmWDBYkbVihfeI4Sjntv772BVtEhVdRcqjJtvii5
pD8mdV8d8zR7M+qK5tZfn/OKO/1r9fAXJT9MpvkC2bhxI9HPz6We/A7UuT+gPz/uXK03oX0ZDv+s
hfOzsEqXj/5ruHpG6jFCJuKCHtZ8LDBM8WNdH89DMleuWDSAhpyi8H9Ysr8GXc2kEJNizHo/X2xj
VM4oD+UPYTWoO/vv9tApFEg4d0tBmE24ulpSrHV0c+Yc4HE9fYzUqTq2VoIrM1SHnaFutwYJOxId
UDGRkbkRQ5ekJGobvdcuQkqjgx6B4NG7Zo/6dvtByyjLkabiDMd4dWMtFUswh2j141RdeeqUDd6g
jeXnuKP6fn+FbuMAgBU2BgwCoKM3T9lEV7MgjWXtMkGddm1cnY/T3NjHNs/jwwAa99v98W634WKB
SeK9cCZgNKnX25D8B9ORLsKnxMn6M2Zi1c+iSNDuDcswPiYZNtwuUFZ5pxCzNaNLnwBFQFaP+tL1
sAUUYQudCP0CkDM6gNTrvUyhWV5Imryz57dmlFrMAqdgWoFgXQ8leMlVMjZllypLKz9qu/QlrMz5
aca95H/ORMl2515cDtF1zAFrRtJENCDy3MgtG4jnxmUE+3PAEu0ftOGt6gGyN4QErcwLFJHxKDDO
WZ3jzUel3xe6Wvy+v6ob07v0c8mSSCfIdFeRKFCHJitjgQBXgJtu51gYP6aBcrTt5M06afREOB1s
WrLD28buNEV0qUJo8UiURmdIceZhZm6O9z9oYxGhxnAoAKhSS1/jRqGAGnnPNUq2Ulm05gykNEqj
O0AcLc/4auBoen/A1cVCJ5bAhnYJOSbIHwog17vGAgUg6DBlPpUV+8kIkKtu9WjvfbcxChRoIgsI
EgDG69d+VndYmDZZBl8nFe+xoKwPc2HvkTxXZ3z5FhXrPMo4KjzPm+acpVdpWgL99HVFdG7WpcoR
UYtfVq/MpatPaM+4IUiInRlcHYPXUQHE8Kijhkwfd5XRdm2rwLKoM38wYvEFX5rmoQ8wbUV3OCkc
t0irhUbcxaDGkdzRPqY2/bT/8hsW5iIYCzgMa+ilpOnTSFDNfNSb7U+GRsKFy5XlVmGQeGY81+8k
yalcc0ry75lely/3N9HWxAPPo53HY5r35vK//xXjy4zWb1/UhU+bGYXLadB+BJZZueRnradKqngH
OYxb782jalDqkQ+gT48Kz2rrzkM9Ns5UFf4M2ew5bGX1XJlj87WRR/tdUqb/i8FgfL8/5sZGZn/R
sbdoct1Wb5RCZO1c98J3ikr7UBVS5UaSnF3uj7KxpYAfEIBVajUg7ld1GpSaAMhVkvBR3rV/2lWS
pMehGtLyQmaD2lWuhqLA1ShMTDctHORNyiao4+f7v2KZv7/u92Vjg2OjtE+mTxtr3doaWtvpFCMr
fBEEzfdA739PYjJcKe7UL/dH2prVV9AhGSIX+TpKRko541aYF34VBO3JyULjNGtjer4/yub3cMe9
hgpKy8us/7VLoyaOar2ehd8kPD1pQdZuoQUWLxXpjXCn16nD2YOSAkSfxQ37eqjGMIpE4ILmW9ao
fh20DEZoJ3F23yEGvGTAatGbfphESXmgEGnkbz8alGaoZIDPtSjXr+4kdGJA0sZt6c9dKh2arp98
PBm741Do+QH9bjKesdV2cp2NVQSEZGkyVfRFx381v0NShHh59YU/hLJ20oKucJ1x2LNj3FhFWDH0
QJY+Pvi51adpCPPz1g+EHymZ7qZxWZ5LTUWFTpL64/0Ns64KLcvIWBREdB7Vy3JeL2OaUbuXJU57
U0X1eNbqoGpcjHDyj9mABd2pBHj+FJp1Px169HDSJxXGnnSsJ6sacOl1xJ5Y4NYUo82DaTz0OPVG
3nHMo7CblYmP70fxu1KHFjI8fqE7b7bNYYifIKwovN3omnZjk1bkO4WfVk39HA6p5WNAKx3uT++q
MvM6u/z1IBKXPsgN2b6KM7UenUr4Ru+kmisoZpoHLe8S5dSG0fCgTxFK00kvJedCRQJyZ3U3PtLR
eQ5QD4eCxIa9XlwHf7dQaubap/WhfZGMYnhQnE7dmcqtPYT+Mgn5Ij5BmXQ1DJ2GgXdJXvuhpMsv
jlQHH8pats5SrTRemeoUNXHO8/p+bk+YNzqemo7VF0PK050n5MbBoUcLYZqepcJzZHUnxWNXq20U
1j4oEPG+Nw3xjTJRhYpi2O/ctFtTC+aE1ypIAv5ZfspfN21SxvOoJGbld/S0jr2APMceemMLdgEr
kYwvOlCQTsj8VjcBdOdA4qWc+rIlUG/N2Gl8zeD0nFHCp3yiFN98DNVgeKOv8OvIZDoLNgES8A1Y
PhOkQkkFMZB6ZfhJa+F9Q0/tdojUN7PI9wEeIoBQjCWvXC1Y4NStsJU0gUNmda6A9uiKqdo767cb
dBmGbgHsV40H6nqD5lkYk6EGsR/2FWd8yiEhuEadO+X7Ps2H4EWN2ll+GAa10U693MeA2XNDSMdK
x7PVdhHkSFT//tWwlmt5neGlLboQcnmgrHO7oBSNakVN4oty0kbilkz6OOlhTm90ZMMd5TyY/LIu
ZsuN7MT5rZH9Bi78MDl5DKJ4aWS1aerKNX6c7mhqzQ9lgpx0wkwu+tLUZSoQRErjPabKzSFjMlGB
AIMOYZQUY7VmeteLCB+n1EcFZnxMTBH7Y5HhTpnlzk643RyK5AI0NRIiN/eX5NAkzp059WEjpZe5
iVR3LFLrEs/Zy/3V2BppsaLn8QtQ9YZvG+YFELawTThouem2Wt36WTBqCCtk0vH+UGtTr9eFh+7K
M24pRHFrXl8dPYrFIQZiqU+uqf4pdPpkUNc050WC0TVheZzlPyvW4GeSyGnyYMK6tV0l7OQfkNzq
zKvqTtfobadS984oe+O5zVpDOlpZbBXeqNrilxwEuuL2zah9LWy8WF01y0GbDqE27X3N5sS9VuZB
F93e/WoFkp+Ge+JbAwZlYIgTt5LryutprOxkfFuXBU94xLohfHOWV6kKDpeRALec+HqMAfDcTfET
0K039vxeV4eQDc5t8SijZHS9OgByWyezrMQ3E8c+JBGyR0U8mYf7m2DrWzj5xGaALrfuBXjXzhTz
u9g38sk4YDenneAdvtGOZfkWbnCwHwvYdWHtXH9LDF8lKvCy9IdUDT+ONqrchtnlb7/EGYU8EkA5
KP11k3mSzEFoXcgo8lQf4SGlJ3TitZ0sY2Oj0QehAraItpOxrq6dWnIKqn8pd4GoJutohWmD8uJo
28I1S8x7TvcX6CZzY+oWNslCbCWHWsf3NI+QYGznxAceMl263haQSDJYeQ42wd9GJUIUXE60f+Qs
2XtZLTvs6lG6DM3D23i99m7U0prIMpeCSuIXTq0dai2sJJhPyqxdRvxr3ynROHwVQN3+Rb3Y+lPJ
xp/7n741/iLZbPAwh+G9PgFmYKRC1E7q9yIvphNZn13DHs462zedNA0xD6zq5wb4XXfkxsLsQJvt
tNhJsJb1XM8C4rOAFhAUvE2dMyRCNdxXUj+S+/ysjQ0XsQ5061OrJOJzlCax+lDpzV6JeWObaZRq
eX6QSbLLVtsMQfQB9VsDW9LB0CYvsEVluDHVb7C30BjeHuB4RHLRLCUl3u3r/E6zGisyhPCLapBV
V8EZ+1NlV+GfUZvMvZRuY0avBlOvb4NUDyrDqANe7F2aP0p2Eh7Q6ZfdJnmREvl7ERjFziFalXqX
+wd5AFotKOFypa4PURe3Q+WUeuobKEb3bpolw5dGoDaMA3Us24uSUj6+u7971xzm10Fp7htLo5/i
wBrpWjTIefY43fu5Xc3P6LyHSI+N0wWtO0ykTTGcemyTD2NiKthqFr2XhFV9JH+sfzWT2KO/bE06
gRFcOi5qQKJWdS52Tzw2qk1iYSR8sNx3D6Njl09dGCWHgHcTcPEUl+P7k7ARXpaLkrSaki0qt6sg
ho5TKkypSH080efntgAAVsmS/ev+KFvLSycGCuEikGKus3ckenBUb0lk5siWTgJn6hOKBNXnGvTB
pxSb9J2guXU2OSMcS84LR30VzsyW9LxxJOZSo97cz2NxNMIOixoz3xPn3x6KvJw6KEFn3aSQR3PE
OCNPfbNWDdeoxl+lrsze5Bh7BiubSwXtBZAgHdabKyBpYknKAO37UZeIJ9mShoeA2tpOuXUjnFFO
WrLohVV2I6zsyHXTWQMPLUzt5/6DCJpwdEcnnqtjjCp/jQtzqKkHJxgr60FERfTv/a2y1vZaTiW6
HdwECCKRW61fDbPeWFYzk8qnwkbMEeS4fAkltAZ8aa7T4bumxFb2TVQFts42RfXBjaUJ9Xm3dazi
ZYoTUz8kZVI33mwkujgKnDTNk1M6yp7v2MaC8EsdyAHEgFv+EzhjoUU1Z6dpeNWkWZw/UtzYOTpb
g7CPaQvTy2SY1VbuA53qL+hqP6Z9f+Zhk7rGPJU79ZCNA7q8LdnE4Nepla6CGQpCol9kQX1jqK1P
SjDFHxpjjP+ZSjt7qcjV9+wCtgZctJKoF7x2LFfxzALRKEV5H/pSUVSHNkZLsx3D6Z0tzT80mt/H
+7vqNbVcJQlk6vRGQbouL/xV5akMsOsYij7y27wqnjVzjnQXKl9kHOh5i8/KEPTFOzuQTbiCdDwv
Qzf3lPf1YXowp1k1TlqX2slBLC23f5Ik13JwAUk0Hcw27zVXntIw8NpEjLrXjaoClljRovBoOrGW
UtW2NeowcHwkV+SJInlFHaYI6C4SPKdMzouTYyVS/VAFtta69Zgl2iFPrJqu9eAU1qlWxiJ++x1J
QZyEgvjH+3I9I4UqdBsaKxoykz4dBxsDJcg22iFom2lnqK3FpqtKLs6xXgpU1/lExv80UF6FHzA6
kx8IVXxp2yL7CXdR9uJUUv/L7qKWiRAImlEE9tV2DuBV6HmIqeugdNYhLLT3oaLz3sSJ7WGepT3p
w60zSsOTWj+X1+JKdf19c57KHeAdPGRluTnEmhEeSsx5dm7mjUgDThopqqVDfdudltEhDyvHlC6K
2spQuyrlscnr5hOCIOnn+8dl64P+HmpZ0L9qlhDEUGe2kVFqsKvzdCnNz1aBGNV/GAWmAUUBIBOI
KF2PYprzGPULYybM6tpNqYuf6eLteYBuBDSahoAOkX5bmMyrCzSLozHDxyH0A0vDECRVpCN08PgE
rVZ9yM06Ood2Jh/CjDvv/vdtbXvnFZWnw9lAG/T6+zq5VeEdccK6cYq9hiN/LvpMcZ2Uzx363PDu
j7eRQVK6xCxy0RIhmV7tegcILu9QC8kyfZKe9UaxTynlv9MU4jCHhkoGcXbaAwRuDrqYPdAV4t/W
NaqWZmuWGHbkD4oaHNNh7r2ujgwfSRrr0BdGe3Goqe5krRtHAXknzDDRg4Oj6iz796/9aTVmFUhS
g96NLZT3ZWq2PHat7qvUO9rp/qRuDgWPCnQuYZ4jfj0Uho1mb2fEXxHH9qkzg8zNpTx8b1f9n/8w
Em88IOQEYGNNaEqEkxt5iSKbbVRV5ykxBgo02Ir8R44t5h72eA1cXfIsCD4keJw9YvCNfsAYRmWb
RpHftF33pNtSerKwu9dc2w7Nz82Amt/RyOc59/Sg0X/qhVY9VXOe77Vn/z8/ZGl+cVhoLa62bVhW
VlVkqJHHSqUdIqVKzxh/dadBLbEy7R2JN2DVMxVKYXuoZnErBV19vD/5G2d1uR2IUbDneISp18sM
q0cMxogee5N2SKkl1p9cUxsknVKDwopp/YcNrNH0o7ILkJ/K3vVwWTHoalAsVvJLfe9QjF0MPbGN
frXgo/eEKTduc3YTfS6qyBSs102NsZhxeSlK6RLnw+DBzKsfplSW/fszuHVQFvDios4KLngdBKe8
Mjsjg/w7lnHTHwzwWpcphdbl9m2s/bg/2OZy8Q5Cf2cRO1u3u6JBNotChXEYQd8yPNEWrFyg0AVJ
CuUwzLwLdlZsa0QoCAhuUejSb4y0St0aiS1w2GEioJNv63kHjCEJg/eZZE7twchyS9650LcWjsII
LfwFFHoDQa1KiYda1oV+Eiccw1x3IAmYe6Ns3eCkZeQVVB5u69gB3CJae6TitZA6gBgm5sHnGsLa
CZX59rGlC4HvuBYZ5/truLFhllYz+pow/iA7rbJCZ6C4FAmZbWkkykMUFfEx1QbLDYAN7Cze2sdn
uezMBbiwtKJgNZvL6v4VMFD9nicn6WO/j8JcPqt50FaHXGTB7HWDWktfg8GozJOWq3l8EaYhVV4g
GpAx6hwAjZET2f4s2xF91DDVikva5f1LljeJeUqMwJB3Eoetmfn7165uxFqakqxtcrRFAI4c9KlH
vG5oVRdLzTd62/+/iQEvpqLWjlvT+uGXNQn9O3rU1H/m/os8zoVXCFrHmtRUH4qu1A9N23Y7K7+s
7OoxtpCkyCDBVvPaXz3+kF6uq6ImZ7CEkzy3gzK5pqREXoeTtmebmXRAA0P/wfLIh75z8uf7G2/j
KIPKWYQZqDUuYfB6M/RFZLZDEka+qQpNHMI6o3FqG22unsMRYw53kq1u7w20kYbyPAAERaLLq2T9
js8RJAOIiZuCI6nxo9IVzckYhtSdpUxhE1FiVbAABCoYvZF687rEJGdkSfRcKJKvPncMyyRVwWD6
UhmYHwpLLmn4RYqnJrW1s7BbMwvpBs3DBYxHW+R6Zq3JBKuXL72QJFhS+kpTzrmZqmezpHIZytW8
c1K2ZhUuBa8i4AeQUlYDJl2eaCAEEz8K+/Db0KQlgKsqOdaGMlkPcdM5hcuV6Zx4vUv5zuCvf/tq
H+NWSqLNmw+w67pUZXRKQFe7Yma7KOkgjkp6dcjgcUQPGqIn9TFMip5+Zx9GB63lyUsXJJJVt9Zs
8UGKmuElrCVgsWmoNuIDlNPa8MpQCR4srWvT5yCI22entut3aPLih1qWdjmfatsoxM6J2Ag00E2h
MXFDYqO43pxjHVU6UqSRX5XJ+AGTUSV0OyyoTvcP3tYwDj0T3ic0jG6qTNCeUhQIs8gXvTQ92R2i
SkK39kRAN25PpGORzGALoqW8zifNxpg7czBzvzRgvRw0GCjoYkslCDmdsvDP+9+kbmxBGw0uAD40
T0FQrcJYj8lTmS7NkkBr7PAUNOXYuyC01M9xrg+dZ0alCF22aaueJ3UqExd9TgeGdTNO2c9cNZL5
xHfE2WFKpu6Phubb7OmjWmcXq7D4C8ZcQoG+c+ygORdzOD4PUDOGD7ochcPn1jTD1NMFfh5eVwWh
9ICibUXE6rvsUQ878Qyzaa52FnJjimHyIaID9I4iy3q/IISSd1an5WTLIp+9oOqHsxbqUel3CX/u
pEFrqvZyg+GRCvgHxg981PVwcybaHnc/pjjuFdtD5ypTvC6X69wVRhZ2XqS2+c8W88TySYY6Lp/L
UEoG1wwtCkzgShvblfpa6ajPa+gyDnNeVof7+2BrSmDEgesnp0cIY3XLClnJ57EHby8Sm/WXy+4k
jVPjGln2Rq3L1+mANArsEx4ZiO/VUK1eRBGOLpmPUKpyQgyt/R3kgfA6dRb/vv2rUI+G67F0V+kP
XV/o4dLdLpGA8eW2sE9TqpmHFp0Tz0zFl/sjbR0j4hMAOcqzSOquiiVDkHbp3OSZTzXmZ5bH9tFB
fdKVEU151p2h97BySQ+DUiY7T4mNS+nV/WdxkAUEt05GgtYI5dxgNouiLY/aNFnvJsBfb+/fLqow
VGUQ+kI1ZHVLZI2eiaZu2B7YtV3mVCqP0Yjfl9Qpe8ruS3a4ikoMRT2SyAREaZ3Sxa0c5Iqc8EF2
GD1E+SC82uRFFneTQgCSIi8r5eLl/vJtbH8HBAQ7BDjCLd45aBcDlB7qTDzVDWCoJnhMFAzbCive
AZFsbJSFZ4iBEjnGrc5OG6tOzW2c+sMo9bPvqMj1PkRcpqVXaSPsjjkpxvF9D9TU/ByGthrsXUcb
Wc7SjeFSJsDcwh7aqc7lsJAh8Mh6/DuQqNnjJR0lXxQzyyq3scz8C2JdVGqR/kvMT9JUQrSpyXhN
tzP0+IPa4uF97lFkeATjhbFsOYSh7mYB9Nrj/XXZ2Aw8emhMEhFhBq+LSrGl912S0k0rScnOuTqa
biGn86UwtNnLcvL7IB77HbL35hIB0uQ1SX2JLsP1rWGXxSAHVp/6nZVpPxSnyF6mQgy8y/XonDRt
+pQzv4Q32fDvf+5WMYkMg1NMOObFvB6a6tEkMINMfdWaImy8c6jYLkyVOfEypNirA5EmyxAUKUrh
9X2qaNjc2RoU7b6SPt3/MVtnAgrAAh0nOaRReT0NrdB4O1tGhvqkWdku73v1exzq1WLdIrfjzkpv
3GOwZCDJUItd0p/l1/z1xOWVnUdFSQAC+mdBc2gQYkRf7vD2byLfpRqx0NdudIhC8hUKhx2jZIr1
DIhWcyN5EseQuLjzQVvHjGSUgjY07KUkev1BuA+mldSaMNiMID03eW7FnjZG1rcxHSKNfkEnXt76
cbBwwRGBpyKZI7O5HhFRYEj7TpL7aoZ4u2vruBsivVi2hlvMWMHfH22jKEEmTPeTwrLJdbYmpgid
MqAUcI/YvY2qeFckaEmL3Ei/YirOS0bPG7vyWgiC5bNTDFHoBoEDfHyqDWk6mwTiifpw2AdHMZhJ
dDQrfRDHSqht4GJDUelvXhAUi5FmWrIOyG3r153aoGsikPn0oZPXx9gZjQcjLbFFttX0Q+u08854
BtN9HchgCdOdBKMDdejGzAM8XUndpUj8AOlgj7Sj9hIbWweh9dZlZy2W+Lsei+yDAinFKGgeq/iM
chh+aUqb+VwqU3OIuh5BdnORpXZRkZC/FDzbfwRZUxXn2arjzpuga4wuHNUkhCtdlalbtXlkPoJK
Hx+yMXT+AGKqO4RgRxkeQzgM4QGqqzkc+mQgGu/8fvX299MQedXXBCZKM/V661ozGrhWBYAqtpT6
Y0C57dcQkNdB9VRn06sDQ/8fD0cHFlTucAOllp58ztM0n55MkaGRHMGniXeSntsTjEwN+xtgDIW3
G61y5rPDaW4J1UpRflFiyXS1wXGOfd4rL2U3frs/CRvDLZV7LlxyrFvN+ViShyHr4wzmHO+RCNXy
910yA2hyTIo6+pzssWZugytHl6wYQIC9gZVJdK54KTXA/sRt/GmIwGSPsjxB3tdtrEGn7oLcebKT
/9ze82CaEWTHloiElZ769UrDBijgsKW9X6ZydZztJlt0pq2dQMoRW7bM6kjQMuVRS5YDf27d+TLz
OJD7NHP8Jqy16GTCYgnfi8kyjo4ySZGbD5ibe0M0Wj+UdiiaY2SMjXVANqGf3NyW+j+YsAh1oaWZ
39vRCD+UQRbl742qwUutVvK+eoJV0jbeIMapoM1cRyGQHjVszsEUIHZWhe3Yf2wGkZluPOMz7o1p
kOE+3Ml5jeK95fxTy5n0Xa+M/GNOlA0p46nBdzsMo9k1M9KqA7BD6d8ZZbPpIOa+eK/kYfvPNI1Z
/uTM4/jbUPo+gRph9MLTUngdHp8SZS6Ke2gGAhhrvi5HOHJHyqLGqWqNaPJmx5rSjyiVZV9kkaff
rUQtvivjnNTnSM2ar5FNXfuoxPM8u1k9DLgBdUGa/g+JmKjwO2pDkms7WTS4pYGn6+chEC0GInAj
U/08DCatE0fqpvKfMNaoEU5TZXyS5ML+FQ9OZRxj8vDhrOLMliKjkLb1UyrRKn3KoUuFh84Ys/Sx
y6VJfgQ0rmm/+syJJRdxpWH+zY2WorZVZSpwdWUWgRc7U/YuV02JiFfXJTJPIqg+54YUhD1skdGR
/8xj5YiLpFaD9i7RCnqzWAGPssrVbEkiq308tQGm/lHtqDM9cFhiJN/VjD90FoT5yAN+OqfTXDVe
t3jlXEYqTv0ls/vsTxSo3XcaxmQqOXCGl05GgvsyZvwfXFCWgzgk7aSOLgqLFsZBYO5LvPCiofIA
EIX/2qLUdA++YzK7ncizn8UUDpC783CgaVHZ9ieEjZUMRFgefauMoKygmNXZjxZF18xT7YacfCLY
OWDcAO4dMR/JKxc0jzK7+ZwB1clq4YC5gjH/JwiRX/MUBbAHcPxwCg/g1JzsQLl3/BpMkfKeNKb9
AYioFceobNL62GfhULs1XnedayL3n3m2g9SvVxtz8y9n3Dj0wCuep8YRsRtPrfkkic4GamfReMwL
JVU8XiKplwSl2Xm9E8XPUlMj+2ugp9y50Py7xzSxswKzzaL+GlZp9pgYmjhLIi9/TZqZO2c1nZTy
0OCbkXkOIsTPcVuYiSsJtR89tn+aYJOIootbz4b1P6XXgu8zTnkPRTLG4xFWDd5gQs607NDKxJmn
qKpUyCVpqT9E1KsLVy6H5rGLUSZzUysMnpVZjr87hNAMWfU4/FykQfJFNqr5ZyQlzewZcaRMXqIG
4W+ckCLJjdU+i70UlmXoStiQTYcgtYR9KZV2/KqplfbRKTOtc+MiTL+O6Wy8OKHeDd5cTeb7LgdZ
eohie/hd6NKkul1fUL+sbbuIYHB1GtT/pkwQ8LbyWD5ERT91rlPMvcR/3znHxO7qAKeJIvmAQGuo
8GWxVSWHrimM6qBNTTz9hrbHUW6c2IgOBf2/7CK1lf6U0zL7MAeRc8hhqKNkgunk5AI71Gev7aH/
Hgqae7mbo93n5VkzfJI0s24OUzuoH/RQy/jDEPUhL2c798Z5MCIvdzrxPU7r7F9sczVow6JUWN0p
tFp2oRAfqwlXe8+Y4u5bFGZN6FVjmM8u/icckL4eW5ShDVH9Sg1Mr9yAyyw/NDjUBqc2Ms2vppwM
/zamnX3VRJeOx9bsW8Nzmv/j6Ey240SyMPxEnMM8bIHMlGVNljVZG47LtpiJAAIigqfvL3tTi6pu
O5WCiHv/MW6eIvLl6gt6coxAdpq3umyGJdqQaAEElgz8mceUU1drrmvHv4RrP9bnQEAi5Xu9Lvem
992ek27Ur5XvA35NIXNzLpIu+NO6bd2c7EJg1LnvbQq0A/vyKzimrilToDLqWgmBe12dptqKsY2j
d/C9RZ06p15Eji/z+HLgea82NpMe+eE59p3i7WkpstoZb5aQpbrQc+8RNkEua1/GPDNZ7jlyesLj
1n0gsEADtq9qN3mWueqzrquZ8qRJuL/pi1DvA1oLIgxWv/8cIhvPp5pYvzjPtCL3MWn5u4quba8e
C9xmUd5VrfzSLRKiconibjztu0mSYk7d4dHHDvDDw5VgCmWaRlG61gRvOLnBIN12S+VrpdxYoUjb
p9/HVWDC6+g5y+moJ6oT/YSmwdAblVvS9KaWIk0a8yZx6TCaUlkb0fY0UVHdk61JHgotBl5+LD7B
mYC2ZPzG03Ekp9TRCRqcxEG+gE6VENUwlPabcKuouqxCXh1/SdjypfgGxL+I+t53ClIgvfHUacd/
Ax4QM2GvGoHeJkTwdx2z7B73EXbDxOJxyedRbBPdloP9EZhd3kV9syZ5WC+Im7gi+0frL/Y1FP3x
KoaZZ5WgsPgrrZjjTuJgnObs6P1b0/Vkvg5Lnc7n0FBbl2dyUxZZJXGgudON4XAXzHv4ra235nct
OBZoR2yavrDdPr+uYdD0527H5LID84tboniOGfonXL8ZuXq/KR/sqMeQ/Akbae8tx/zm1qdpSfSX
3I+ASG2MPaDJ48ox6K4iu8fkUNWl3Wxy8fxpnYugiuKpIPNT/YumaojyQ7pNc+6sSkbesjr7wsS9
UCHLaeLkh+C2LEZkgA1lri1VoHDQ49fWxvvBbNEIsGgxhDb3kBWowquXesg9PWWPTd0QmuLayBR2
oNwqD4O5+9iHrfknpK/3skrG1IJqO/GPOnAF73/khBOM0xAxYJBqikCJi7Wf+T3n4Tatj0fqb2th
GZmfKwc73Hnl7P+2xabKSjNWDMeSm8gHK7Rbipy6JfkWqx63bhxXy7sfCv9AhFP3L4s9suE0CQSw
OW1S6aMkb2AvE1PxTApfmfWmx632L5ic6al3Jgp1ojEcdVGnqewL3WW7KW1/PbVgMewPU4s2vun8
rr0nqopYyZW6PvQc0bI/9TRI2IsVmPzPnBLuU0ojvGEo8OxJbKPMHljhux/UW7D7LuGcjOUUWaRu
1rnKJbhvLCfyUQ/y5LYEU+aydrl2aGxrEgJxBre9c5xailwtYpCFxmzB/bgbySvKaf9vOlT3RFwa
278XNnTG0kpy+DeHmszfzNvqyxpPUcb7osyLiK343thAvbjuyDVI5D78wzSvc5ULnxO2oE9i1PkY
ulz+Tt8Tk5Im6A7iRce/hrTjDXOPJbitujFV/ARAn3m1cCgX3qAl/XlOs4u89kV8zy7XmjwhwFaW
YRds7unohe8Xppk5F5fARFGJSAcZ0UA6g88rkqWPiIBo5kiqpupzR9tq4vFrnLuVUIoxl/O68x/b
PXsUA7wd90xCq3ClM60vu4IzhD8bGLw6WgP+ST/aWpz5DLHIKUeKSofV51mp7Nb/pf/WVEQlN97P
cZT1qxNt2Ueyulzy9cCZvnXUPF1001TLeaElk2ii2PcWEGrpCFpsTOzwwE8OFEo8iY89c3cJctdv
N/S+NtPNYNrgZVy2IWD/8Nogl4uPpjHbFm86u7MTIuiO0GiUsBqEH7p6qh7D9Fqp3IQwxWiRIqIu
2bAGyjqt3+hzA1WjyCBziIE22Mu2nCzc/r/Nn47lZgob53kcXUKKVoTqr95VIFJECwFqeRcjH89R
R/g30+gY+DsSYKkeM3r7mbVydotepfvn6nr1XUOXjC36JRjmG/ZkryuwVHCTOCw7PePhGD4sYTXB
DaaNd6ut4+nLiOxuzYdUby/EpER8ajcaKPqysfvZy6671XGl+2JKCCst1CzN+4xoT+WNt8aaIuDA
mKLZll3lxMBUksZx3Tcnb2MQL7KJzabkUfWmAipp+dP04U5aUdYmXc4t47j3noMQ5DvLQTLkPrFp
rFK7Pz7PbSvWnOgf/w+284gRJJsIq05mOZ50N/GQhRS16JzAj/mpRtIocpIHqv+CzVNvhxwXUxqG
j4nv6boJLKMZl3K3vQI4T02/5BWkJeqbeW5/rt2RPWJY4P4/Yrvo88qYFObdnNV/1BxUv6E9vbGI
0tndi7gKJX8tMcIPAh7p7xJGTNiNGz+PBAYu+eQs/UMtXQhYO0XmN4VCJMNnHj7oIhRy1aVl8vov
jLzl/Zow5pw188iHc3jbF6l9Y4+HdEuvh/RoVd4zvfweh50fz1/tDrqMD+Chgo/RZ98Z2j+saOZr
kEOzQggMPKLhKJeebWKfdd41IYdwZSI+sNYeoS0DO8a4AjFVgbpH0RCFRT/J4Q/lUcufsM64NYaQ
gLd8btajLVXnhB/hxm5WhCbRHyy0HGQcWOgkU47nu74ew7awXrs3JWOevH4/I5Ei6hjsZ2TiWebU
97BbRv4RfGIUZfJx2l2Zso+yYcG/tIuPtmr132gbkXJ0I6tTjjjFeWRij1hft3moLvs8ejrfNmX4
NQ/R3J4oml8xLwA3KG5FY3+NLSF0uUoW1ym44LvbijIUTpult/85um6/C9+s3Y/JQwoknDF+azCK
92epbYYZQcgs+E4AeivLdB3rS1otqi+ZOyUCFs/u8jLuxDPkZrFBzZxdiQnZib+xOY+hz2s9mqFw
q/gKGI811zjNLMs/SnPTPtf2aNkBwf6G0/XS/jyc0Kg8RhrUl5zR1YOZg/YrjlXYldHqDM+777ZT
eX2ovwu6VBjc59idC3wFPpUOXQLQtirUc5rp8Wdq420pVq2NWyAJcbj+nH7721cHnrTMOUSUs+Sa
m6nLZi9ntFpe69Smpkg6EihyZ1mc3wOXxn+VicVnH9RHlush2zj7IxGxEcdMXV5ovJTjTzpZ0Q1y
fbdDErXU6pglOXPv25+dK9rfyGTmH+QvjZ9LfHjJxezerIqMMPg6X2MruTHGaRNFc4wJx/+IHDgf
2XBYjvsm/L1ti3oIWv7evKUR5K+R/TiwdR+6IkegC7hquKujwp2Nfhr4b89D62TOJR49+6sax+y5
2lWXlZWD8Io3YV64mUMA/Pz/FqG8Qdbwbe+qoymcYQuQg6VH5JdaT+1rz+x7ycY0+9RHHHKOZ1MX
cd4RU59LWWX/yPyZ+5xhcFlO2VKFw5lchLQrgrThQLWVHt+ZGr07TX76locy8mhjT7x1PQt3Tn+b
qrOfofbVbeRdM+qobrV/Oa55VlIV8Rdm4zZxSqIYrHMPCOCvslH6uCXHfBSEx7b/MR9lYW5TZ7rF
lKESUIoNxQF4wFx9a+QBjrTO7qEvXaY7IHu34/aIjyXJWGiD8dKxmZubhY4xB1N85HinZh3We3Qr
1hatSlvBxTQDQU1OzW+/m7dlyFd/GrjOAqvT747U7uvWLNsjlm+GoSMcmzuGZtY12wz1hEpi3Smk
3n0Au/ZwAuZClH5D3kjy909j5Nc/XHpDbibfF8/6WFeHMgtqZ/LKS40oddUkMj/SXU8ERKRpWzSN
5e3YsFQAl+2+PaVhM/x37F726Tpq6ejdyzwI2fnItnxPrV/nMgUkL7ZNBi+Bu4vPTmWGktMl1Rrw
eZXuN/bGTTOx6qUtaLdzvaIBWK7zKCV2tQ4l+0a8z82D62TDfI0ab5wzxkTYDnyQ0XPXxN5UDv5G
lm4AwGXz0IsJPOkSI/7Gw05NX70nB3d9lq5vfWeqZ22CqiohGfx/Kz/NQ5/5+AkTb0h/mFYZPuPY
Xd3IfvJZIcka875jKcvXClA7D5es/q2Ic6yLUcySG6Zu0vkk2dr/+YFOm5IYccG1ovbgyCMZYAsV
CIsfqmDkTp0BaNazd3XY3apj3h+doRsb9IAqe5LxsnFAO+4BsJEsgSod0NbpdETC4WGA8fZydzz8
W7GJOOQDV/EHWS642dJhH384odfcUw9iYhA9I94Tu61h4catedGdX/N91Ta+dRbhJLfIj1MPYmmr
DSG3dRLf0mNuviTZbNQ+oJ/7kqEFlqlDlzjrETkK84oatr8y0tuSW9X7d0xmdruMV6tfnrVgPIWZ
pHlcGGM/pyzeyKmBjH/NqItrWMjXTpAHuaWf9NYNLzvdClwVhphUdJApu1h/iP0py0TXsGkL3zuF
4zHGWKoS9yeEoLN8mxS7dZ5VfvwwRFVwS9Bw5ufpXm+fpo7G/5jg/K9gtHABDT3ClNPJgCAfWSV9
w8R2eMulmlr3Ox5SuSCsroQpU13L322w2RQKLatXQhyyeD2po17edrA2n+G97uWJWQBoMdmOlsDo
sZm/Bnd2VzigavyzLzXH5wBmm5Y6FQ5v3mHGp7X3mi8UOuzY/rztL4e3mkcbNvoXz0fwHFNC918D
ytnnZkUdSjRmNX+O5EXc17Wo/cvR7/Vvy8SYFktn4QGzhGUsP3pfvNd6n34dved+7JMnfy5kBX04
47rEF41+8BG/fvK7betKEoto+66cQeCm8nA8c0GXhqqQIdP/d6AC/7USYvQxTGY0BVFHLK5Mqv7f
0YLzlyRJxTxzGy/JlgY9wXmu17/EYUV8Xu9XiEpC7n83z4hmznI7DtlSRK4x5pItICyMLUK9QVz7
P7okEz+3qBHfvblN+hs1um5T9mSDhIXmMjG5agKXFhSfnsTc6rB+qZzZ1vBwfveus8bh2DTaDU5C
LNG/yUkscCqUz8fRbiRuNkMrQ6Dt3pUnOB99K2NtElQPiXrzar+ZOdTqILlMREinOc8lkmd+OqIG
7ObecRBxvLWVqGBepbd/ISXkVHFtQ38k5JJwznxfV7aPx/zFysSwLyi2nG+BNDrKrYBHzGXWmzRn
9Ng/Z1wDU47tJQWL65hl8wFWYMpn2YYUmyhOmHxEgN1CmWw8WEHtD/9WAAbwbM9FjLmswXQO0RZ6
RagoXS9ts2DHxSbC0Tg7AyvxIUlVySOAQlsK0NMaKckwPG39TGV1o8dYcOeKLCvqbl5utU+8Gx+x
27typMD8fpjHLC4oa3LfKrPEXyv0xc+p3pkxVM/zuaH0XcAJIxFyPK1ORl/fML37irDy3LRJ+7pv
wR68UuQSPs9IyeR0TiWk9zuc9fpvm32HM35NN5pRLyt3XXShD0De9362sc/M43Lnteg5bgjg28eT
3UX1uXF2fGMyNOO5k2goiiFW4m/YVh256dWQLuS3xkDPVN1lrM5i317nVTegrJzZzWVP1HafKYUX
nBb4/auZ9XVjY0H8EdlePtnWSyaSDpZAM/x3472Wnv/U78ZtTzMGrTZPxWq/ujEOvosmsS+R9Pr3
kac0Iul41k/WBMtv0c3x2wTRDoLWxqybU9BtrwNya3GX0JuzsBENmrVy9hme99HrgIT2PWKX4CBt
5wcJurp4N4NIg70HhIlsFADtu1YoFzVT4o8xYMGy1idYgSlhyuksk7uLMLg/NYtXsXN5QXsr6f/j
X0/UqOVOajy3XDhfXzunD55SkFPGDaQ4/zQhQO9bvzofC5/Fyycy/C280OphT2Rb/5uoIIReYUUO
ChQH3a0C05Jls8orDsgp80Cw7CBwYfl6PnUVHwdWw8S3WCOm8Ow2GIT+Dh5u5TyE/FakzlU7k0zG
QEkiFxs9hwMyNEWGWxW31UNkQtcUux2zn5OezXzjE9VrL/tIyusVXHDlja9Z4k6RP5r9NART/T45
6GSBLxYgHWoUm7hwiX3tysY2h/ruxnVXnUxwJFk5TXGq8naViS4FUoyUsURNzzg2bAcxb2ek2Inm
i+izRf8EiBBr0WWDm/5t3CGCFUybxb1dN++I8oTbsylWGTCeqbQael4mxvQLxBBlCOvG4jDHch7L
eRxnC36KdeMUeJPLAtjWLmlcmUXgcaYu1nhPtOHsSDe54959W6WA/1N0TXWUYTC6J0pezNuebCor
dZAoHMwxVFZOE48+Hvn1zX6hYhi3Uu2p/M6lPX7siw5usm6Y//TcYM3NjjK3P6fajt05nufscdzX
sS95WYAQOj+ZG9aMuM9OwsMtmrdbxIDYArDL8/V69L7VuhXJfcei8KcaQsrr5j34JVRjRdkN3jTl
hnQWUWQDXhVS5w7vK5pCJpscOEzFFy+RvnqyUbsdH4AeZr0/gMDjU8gY0+TVoOt/uPhqe/Gg7sbv
I5VHrARbk4xvggxS/+zNRGGUgILh/A1pcVef92RpxENoZWXyWh/J9E0Dpy9soiFN4bwXDMGg0a29
HYNw9T44tthoMokLoc1bvWxxPrTcwQ/GHdroyckIPglyJ7NGnTCPDi9MVVX8zQfGrx/jeWex69PI
+uXoiuOvaIECf29X8+ZF8aApXnkX4q5pXe8UcOR1p7bG71fsisp0Tt1p9M5zWm/spjw/UKmeJsSt
JTpY8b8UVXhLGlWsvmfXofuV3pDU/OkGZ1t5gzl88p71ke9rbVfzQPbqxtEm3G4hq3cIgvvEmLi9
Zdsd+wJ7RAeQrnVDcmjFjR//EXEkswtQ/lgXQ7rCjzRRne0nuInsrbGZgxZwPvw/gQ1X8zxU8bqd
hO77DFZ1Uuu9DndyC5osnN3L0Pi+d0/ArONdnK6F1HNoUxFnzrn5ywTO4tILXRHboOBCz8Ph6b+y
7sBB+soazfCSeV87f/h+BwQ39+cAEFO9kjM2DXlP9bK5a6JuDwqJOYHhlgSeoOCHnvcP4nm2O48W
xeUvF0mqC5imyXtyqjkNiiaVmfMUMrBJwhmObX/IKp1CSfK+6x+e2BZ9DzadhB8eASDJaTVrCLMi
rK9vO5tqdc8z76mCrVKSy6l4AcpQ4IrP932N3D8evPZSpi1Q/LdAD4P8BoxLmgB6ey4Nhf9g5Zzi
crhZIiWbMopbvV78DflQjlPF+i8DcNCaj712AXNcoPNitsJM91OycvYP7K1rqZcJQbohq2bMB5Kf
hxxhhPvd9fYOkKkNFlv4MswUqxCBqLcZQNvfQ1o4ZbToqzqxqFbBuZ4rkv9qzof9bspmnhso7cOU
ilFH/OyuZgnuppYYHLOZzSkFFdI9H3OruuyEBiA2RSXU/un3xx4WGUboI+cBU/FNPSSdOq/9EbM1
ZPTTn/xpn1SxhHTVliuNhPZUkSjnl40KZ/vep6PvQk6GW/wSrdJLbjO4VJZCcgyLwJn44DTdqddl
NhWOFmqpRbFjKjXFSpfzUbbDvlN2q6xS5vaa421Lc4Rtd8JF4/NjxQf+mcZZtHjI9BQ984dzIQp+
uLdV6dUrD7VlxFnA4/9lc1ofCD2q7c3Cy/4Wt+SD5zSJp+6d2xhXn2WmmSQizXwJQ+cw1jVxPcrb
rlbcg33jHHGJ4uOA7VZJIG0BbDoHt3QWhT9D1lnUdp0i0C4HnOwn1oRqO96Edecxp2gxraATJphe
kW1VdXZ3N5SvEA8rv5i9G+vvABew/murFJgyfFZ8GkyD8BCd2Qp1XQ/e/gbs3tTnw1Ski+KMiOdS
0vWDrjtKlXmYtsS5j5BTpN+AD2KZO9Jtve8RWMcrt1G1lwpcgfMdDOmnz7cAEhf2IYVICULDYrAB
SfirP0oAOW+smrNK6njMu5bl8VYeERHAlAB6zwCxbBS+zfC2rLGDJZLfRPfZhJ44SqGPtirG+JAr
zXgibMtuQq7zS44jg24AG9XlSTBMw80i2tV9zHosk+dxH1P33iXejgN7ByGAwoQWYcjBCRBEJ7JV
O1IqIbuGU2omTGTbsuLkaboBTNdD6Os8BBVq8x/RNYDjvVdN08D97pCzJ9lVrLkhQuvop4xbdy+3
nTzhv52q0hlugGNzYBwHrgGLdXnOZ5ed6xIuIJQPh+91bemgcw1OKtKZupnqcN3OGXLA5ue2mIXp
ARPcdDYOweFy2K240ZQvv4zET39faLReSr9VByQiso4yaLxoukuCTshvXGojwkLTgoi0aoUXXNpg
p6w+aMcP4K0qLto5rRpaYKLtizwZ5D5h7+7zd1kvZDDtOD/+Sumtjxqu6wMru/k/TOKC+ytlgzPI
sOPTKgQa8JLWWWppaguTufRl51REBzEBGzKP4bgQEwTnaSIp8IWoGhTqCdWD/7ptNcftxBmoT45u
U0QfnHjE3ktYGs3b5j8jtxDCLcYetPufGPTQXTCY9mOxQFsnpT8l8X6eQ1h5XGTG2WaRJ0fX0/bt
uvsu72tSxHfSiUFk7pC4tvs57sT8yZPKREdWYAuQmLkTaRkkeVYciDXt66t/4Mcf9mN5Z3kY98cl
ypo7TMRLfWkWuwdnASYMKLD30LRrdngTqpopqErp9z1F41qliHniBQxwnd0wySNMaGNunEDft1D0
2aXVnCWFt8IQFtFofEuX1sLytjlru52nfpYXhbaqLgJ6qZo7H45sLKsNg/BNSh4Wols79bakWXmT
hfCtd5SqjsRWQClwQXOrtwE0drg5hY2S+t7QLkRu+qRTgLysbx4Uik2EQ80W8YO13nGKW08FF5tN
y69uWuqHHZMy0peWz+2R/zueD9amt6aZ4wfL556KrEo3lu26Fe/aDP5vMg/65zAa5GddeSNCi/0I
j6er0Ca994IdjBWp0kpmDRi3LMCixJFrAmM/g95P+vMyUGk4uOgLL4dxpn9eyxt9HkylpjN9h1F0
4S1U6clvkn04kxCBGEoJa+XFd+LeXGKUA2uxtnUSnTH+rNXLvrEUl0sYXi+CSbnv/GHecqcYTL3f
dMtm0UUIx/NL0eijOcs0XrOz7Sgted6qvX0Nu5B3thVL9atPsxWkwoTBJ7QOeq2OeLCfygIMnkyt
o8+lxiqSzyxycMIMJ7zrnEhvK9haU1TNMn9p6n3HsoUDegD565HPxCp5IgJgQcSQRnt3hkU3vEJ+
U7m5G4gWXZHY3IlQwDoGAR/d6bURJnvtbCy/UAeHw31o3RaR8ojDwd/FMBaJaMDSIreVeNdmPtlP
Fc2iuUGiRYeh2UGoX7bkSk4wUW8/Yj3b/zw0NyOhkim7aeqI+S9EXNfeUX7IRV/F8Rp+D6xa1w+N
LjI5V/RvhZel4WC5tZOY2wvGPEqI5zXY0cb4esRqWrHAdEBH5tvWJuonEbw8m44Ty88Rz9p/GoX1
DycjsbmYasJkeBVpjb7pDLEAZZxoqV+DetrRUQVba28a6+zi4uyzed6NhvkB1Cf8RcHEZ6WfWjii
2hkUsFzT0gkgJWssog1t1xsES5su+b+6T1iJQMUElkXyQ9lrm/PI2vdP7KmBhLIJpPNS8+j96Sez
1Hngm8MHrdzN/A1xH18CA4TMV6pAxnPQKK8pY6PCX+wRSAMAy+z4tgmlubm3ncuIwlnY6xwPiCAH
Wfprc9oAW7v7XnTtW6P7oS9nkXnuqU+2RXwkczXF/NIC2JKANlx143oq1CQIje5/qtIIdBDdRwfS
Kb3/tyrnIDVhbjd1gyKIaoQkimhNTzWtO2Xi99GjmzSL/jvQNxzmWwANV2h3xSk8TE4jUHItcXtu
wo4M2YxsPVL4AinftE+i9XnRC025HEZ9cOKfA/wIq9rEfezxPK/zqDS+0/b48Jqumi4k+ZJxhjwv
VKeKBxV4F0X9azfUbnI/x1WNJqFWXn0yjQIrdzMnvrXOJgGFmmQe4GqW62RK+GVUUPmGMKTGYA6I
WrsVyiOIlunbNFD9Uu5TWpsSjVvTICeRwFW7rBUtuTIFBfRE4rzZaWRj4uv65TopBbqbxC4Ggw/N
W5q9gQ5CU+kiduBoptCz5rdcHtuQLDctJPrvY22ByRIw4p35re6ZMNpmftn3Ntu/mcZ4/+K1iavT
As79oztWxETckQ0OCpnEVxpy3E7Yr2OsI6YJS3jD6GVGNhOfsC5U/8gcRINzDct5OmJ/7C5ZNbrJ
Lefm3peM2YHP3SBnNt/ocNEKsbc355pxMb1E/OK/XL6vmblWJe1lQJA8/F4XEvFzZg2457xNJv8G
+L++xQHvbN8wj2b9Ve9yyCIeDXu8D9Q4P4sY1Dz3pxQwb+1Sz3zn3Ox0EWUyPaVXj1iuYA68m4iA
1vHCQtTg6qv7ZrhFodwbxJfRigE9AVE784RP/b2HkHTkDQTNOGHMr26nxS73jeLXfz7izf0JSbY/
Z2mQfS4oLcDzSQQSLji0y8ODINH9apfM6XMFgdmUED5ecO4zA4kB2j6g/DIA3tvcLs+JDl1d0o5j
sG5uk0xzhUBOI1BetX8CXe8h97zWRycOFt9+7+kuWbDFeaqGsAe/+kimQDh3bcAEUGYzdG8Ruj2x
dH7jO8cPtBkgbGqusrjUgxvdD2i9mmcr+MQdfdXjuhWoT9r7QRlvegwOvUDmrbbJLoHTttfE/NV7
dvFbEsLntL75MWeixiTsSvXPCNXp7wasVzwyi9hrdkFaMQhPrnAvUKzMIWGsZv8JBEoo+pFj1Dfz
mnbvYtV9mAeVHy0vBzgvc1RfgwFXjBDOuzfPzn5nBw8W7sBEEj0Acw37mdaAKHx1xHAEJfItA0Qc
t0F63U40Hg3ESU25MtG2ea875fA1yeypYzEDpoYAdW8QLme/AlTe3VltIc9Nlg0GyWIQ2D/bnlnu
wH6GYq5RzPBQVar+cuSS7c914MDJYTAag6ewSS1qUUAh/XQE2/6JcLZfkK6i0Mvn/YjHS6gQPZ1q
lTkr6c12XQthkv3p2GioZoKtxC/FBFTjMxHOLwqKmRKHyMe9lAXjrl9S/B7qTwz4i2Q81AoTjDik
+XlQEOI+KYAhpBH+FobzTat3Lqga5dsPP7FhCN4RZe+TN7i/52xJ3gIU+dt1v5t/jfXQZT/9qkMk
7h9jl91pV9bDkzmCKzKVtul88ZHXouUN0AwX0ofU/XG0IEh3yzLP2Z0nE3iEUO39zwg/afzgqM3v
Low+lX/yewgTGomy3QHPcqqFjTauW3PXReBOJ73F+5+Mq3Yv1kZKjupVuBOFrzMrfuV5Kxg/OW+P
HdrDMY9buSGzmNiAnyxAkSjJ9JqqnEljpKNVHsOeI39dSMGkeg6M3lxTC1i4dqYWedBvvKgUiZ4K
j0oVyWIFkJfwt6Co+d6JqNpmLZgu4lQWLgfudXbFH1gKC8cNgI9W8rbiFcwK24JVFv08poL5Rc5T
QdwxnzDNpLt8HaYL/Oaqg97sacn8yC884O9fba8HneP1DPzTljRJeL8ugt9juBLSfE9+BVJpmfly
fRnAYo+zpYvk+jRmgG84MLqhOOJ1Gs4hkhSL5PK61pDYgfaJ+5pLcI+jD08CKBWMuN546Z1VLt/1
3rcv3iLHtdjXzjrlZlDj/o+0M+txEwn7/Rd6kYAqKLi1jW3cazqdpJMb1OlM2PedT39+5EhH047V
1rxHc5GLUVIGqurZ/guTVwE2WdKnflhw2tD2mJrnwiuqMKxOo1En0Y10qoFMVQxgMXk15J9FPM73
BeIISHnVWYmK6pSUCdVmW7Tk3O58gveRZC8wm9URZdD+qRYRMKGprqrX0VLZb2aOzjMuNLS+ezMA
Zo/R6Z2pW+lDBsP5cSzKrvEmJhIgOfvZfMpIhJltM9Z+kgNBiNklUkfkRmPTbYPMBOas9+2wH4tW
uLe0Iw21652o/cFpqAmllP6MwI0R94aSLPR77gwDpIi5AfY2h5bzO5xcM/SSuE2nLQC4tjq6US1+
5xowVs/OAE9QQeKth0RunVQ2c+d0+tkD9f82tcSIdXZtt3u51Kn+YMzc81vGFWbji7gPlkMKNP07
aCjIDuacO88GDsfNQwUYr6NVpYyR/ooTlA+9M3NJt86AXN0wOdZrFKeJOtDiYCpWhm18Emp2IS+g
VJ8dCeodEFMV6h7+gU3ugV0FJNfCtbxZqoVJRIJWZHTKDdf4VHZteQyKEuCSWQc81ByPAYlMqcuT
o3JuWdGU7fch10x9r6KE+52CnUuWH0l1lMaZXb8aBJQvU2S3zTZCBkd4uhUJ55jHJPgerCdZkeUU
FhpQQVgq+C0VCLLEHvO3KXP6b/Os1f1JU/rop104yKfKsKpZboK8N3+FSjFFk4VJy39EM+z7sJh0
+2o0mrX9wvW1A06eFHBwq9rdL71F+UWndoryvaFNRgxhYewfI00rfqHvQTk863rzo4yzpNwDzAKd
nAwDjfwSr3eLLL3Qv2GU1kbPsG7GL9QpMOgmZ3Z380L0BCMhdLg0DdF4JmH/ibHhOO20suc6ww4b
MJYuHMDOORXmfQLC8gsSAgzXZB3VbwpkWrdxUre6UaLEM9sJeno57ZLGN3Q+2EXo207t1olM6wc2
4cnXOXZitWkZj0SbZgbUAdM6XoaNzKIY1NU6Krx1cJqZPCNoyS5VZ4ALh2INcGMUmkkDpZ3R+urQ
zXiWSx4ypQAV8aZ6uM2+GsYF1rS+2M1emcDCt4E+ifogSNaCdYrvxtuBsYVXaxE5GHr15VvMcYxO
XQFJjVaiaWY7bRRcs71WSrpVPFBym+cMMMDt1yBJwA8Cly9MygIvax2t9So3nO7RSRrtnwtvElUV
8kb9plIyhxOV9Oawj2K3F549ijk9ZmqSNe/L4qbIlqyD3zNEU7yjuEGtfjORTrIddCYftOSr8gdK
W1C8+BQi3jEJXeFFle7+1CtwVhtw4ll8v+htVnua7YDkIi+RkpcrC27ooh6Cft9AjWmPjkaLncHt
Aka26Qz2XAvStd3hH1K64GtmAL0xSTg0vRDTMA/9bhMgS9Tdp9Rwd0p1bbhTUReqW1vMxk8xoVTM
HHUY5YG+0jQf2tgdq9e0Va25jQcQ8acVG1btMMGgBUKHzxl2thbC6SLBcJxja4xJcrfURvlGiTw/
caul8QHeTHyntXZfHcYpjK0bIOHuM2JU8VvR9TOSZmCaJSDgosHsqyziiLIewe5NrgYCNBiqIqY2
AWS6hVoA+YhhbUiPqaRY3KOPhnlfHQsCNLA7a8FCe+jkIzQqI94HZpfcIrq8dF5Lwpvet9QZ+6IX
qGy5Wt1wZ2J4+BvLHpmcgBkOL64M4ntJvUHJHKbdP6Gtq5dKQLK6d9yxKY9Lo3efVDaJ9LtOH2L5
soTDmB+dbg479iickV2h6sElUUhV6yehIsJwBRpfJgON220mM+46Un4uX+Jgj4ootVOL9qxRyIM2
9lLbwUwonmhfx79LbdDeKkB7VHc9s0OAgn3+quUFeSJOgDVe3mVrx54VZSlJVDJFHj6q64DLETFw
JHLa24a+QrGrdUC5MNlFKr3UUJpFz35RP4spYlRnDPCCyGHqdNlNBZxSL1Mx6MEB0TVxtDXwIoek
X8zvqgc/tTOAYWcH3VbBT3vkpzZ90KNvxPTtAY4IwKp+AgSzat+A3OnyYu58i873PrXnqQbfwF7K
ob8VzbcoGTTzCGgRvcFGWON0qGl91lwKufMKY1h8Akxh/uRuH+wVOZWGe3qNdfTZiPS+AslPpO4+
RelYMr8BUxp4ST7NI0HIitOjYYYm2bY9U2ICai/KnUZz/KWsI9kfxEzBxQQrLPO7yMQyBSZfUPaP
emRV7W6o5+E2HdICdClQSAoowdzvDppFqQOCjRdG/bmo8JGUXdxPR82gu72hwWoczSqzdVBdE1we
KBptskP+p7ixkqKWDzhMRM3e1tZmTDu48SM/qPgBqpj3s1mYipG1zUZEYwFf5eqzCCZGHv0ydIB6
EbCHAzOWc3tKVOnmnquDR0th14G8R5rcOXDH6cNRi4CrAoVwW25HeuXPwNFnsmirNsO7sOmL7n50
l6WH9agWsAo65AcGFx0Ml7aHWH/ImyBQT/yogvYtRJ1gOwa6+BKUjHG3lRFT9KoocgOgdwWXsRsB
EJz1HpL5AFjgNjA1S+0LKA43acqm/6R0dJKOVOvA8am0gMzZtaEFL1k69bRDi3L8bQE7WHyKr2Y6
aAx1xQlwPOmmXaRiD7A9YyMlcXrXl8YIFhVE/DNcKbBe7NMyeyIFdd8AOKawhFXY11sIXCZ1K3Kg
0bNdR+ErqCI17yuEOy3qCZz44GdJZe7r/E/xiS6e4NzRcn8zx6oZN6Bnkzs6RU18wtchH7ZTnra/
JzOiyU1LCJR/jUQgG6gu+Nox6fuy162+Wk4lRzncZTKOH+MwT+BjKI7yV6JzAfIfHEB4F4GNdk7A
yGOx61PIp0AjGdrugrmrb/JMJMGWPp7zrUZiKj3AFCSf6fM0qXzVGGl0Msy4xEuTFAM6DgMmtDIx
Oo83YcCUe9tksq2+jWXKKTPNBAlLxNEwPbAKves8mt1O9gAsF219e5rhosxmFT5gFFcSdYds8pgB
yMDLk5EOd6UJ5wsu6iX4k3oegzsOGYCKtaT7rIfS6I/Z4pC5BMrhirAtaEk21F5n1xotod8VVWnf
9pOCZKBoBnD5GqO6G1N7eYkbC3RcS0/e3eYiYObmpjqVjZkM82POOrwVeAkxB7iiHqEPXcRbHbCA
5Ql8NkYvF7AAvcKQms4NS3dv0zfgqrZ2aMr0APgmdfZm7OTyMGmMSlHgKpqD7sSAaet2FvFR2kEs
90MciRUtZiUPXTcGJYi21K4elryJi0+c39L2A0MbJx/aBE3jTPYPkYI3uy2raAAeykskI0esytQr
o79DD2hyTm7VFPfhDH3dd2c0RgC7pAuVRDw7YF2C5PcCr7XxGW5SRNGYcmP9Mdcsp9ogqJZKdluy
ZLu8i6xy1zBE/dnmDO491Wpls60VnSRSrCX81MICmF7rTmBzEZOxpV4AFMQ+VAPDrmM1NIrMETOE
34IQCaND4ca0020zKQ5DL4fxsTPK1IbKl81f1YhqP0vYuQM9QTQ3TjmF+kHvQLlu+iVkOoHAAxd7
EcJOpBtVE3nyFODLZkptgx8aJIw9aNFlgJN1zf7lRipstqE5RfHWaeba8HIErP3J5frcgq1E1NQi
W26IX1PTfmmHcLEZU+GlVJI0SQhZYT9/adPA+RQy4TFIHQDw73TZ4eBtAEMC3VxGkJwLxJrhcGRW
O26sQNWvTEIY2ruFK6hkZQSwkJcT07kgL0yPQMeN1DOFWmjY2L2MGYJBIfYQywnV3mgYAfgzwBla
VwVgU1KwVG9pCQKm29VqjLVtkrbEtgCdR+lPC/DxozXlzi8mD1CvaAoloSemehLeUubzF04x00So
l/PGMebSOIgC5VnkEwb5XIM2LG9Ld5y7U1hbw1cO+OrHN/Shl7tl+Ut0Yv4NODeGL1ZrMwgwh+TZ
7sF3EjQc2E5Vksee7pYd824odO5Bm9ql2U5hECxeIwRVFNv9sQQR9ZsRursD8bcyj+hPNy/LPCwJ
P84mFx4pNyCSDGH9wIyqJj2cQLj4ZO6jQ17eNM6mDBZuPeEi6LCFaFOUHpYdFmiXteDZTREi8BuS
2vnb4FrdZ1Eb7fcpV/MxQ5QoPtV0q28UumgrZXWEapNhmwJqV6H2T2crSG5rEG8vZtQ4BallaVSA
rrm42fKqnjwUrAL6mpirqKMzak66m0UEEcgd0dmIHKAOhwpYHwIOWu2AR3DC4hFbsPo74rbRUzyn
2nejLxjv5IpocosSViY82pWDtQXm7tyqZII2gr+OBPakY+EnUgU8Ig/M8bjOQJnsAbGnuw6e7q6V
U/VTx+x49PpJIjuAfAIMceWUoX2YcOtw6QsCMHrqZtulwCP2bCiW3K8tyLsYlkzQ24gKBdazBXY5
OdBLmJ5VvtTfbJliMiWMMnrtuPUmL6ML/bPWwHdtgBSH0wENev2VLYFOKGWKTl2kxukBOQm56uMt
lsQ1pElTr3X7tn3E1aUBQi0W482ul4JqhGlcsSsV2tm7cFHV5xitH+HVVR8+xghG/SKYK3un9dls
Uk4bAhxtkWU/C+Z1E4DzWlHXLKMEUydSBlvNUAIeWgTJ/FLBUAUJ66TWUZkUZ9sIlD0tJBPF5Y3d
oEaxNY2IuYacQhdFihjxoo4xTX9Iw3IICPOj/YLv+gibReTWQ6hCaiEjccXLECiT6X+ppk9JnIXZ
jQ1s5bethvil1SrOcs7Z+tMoXfod+na52iKEFH1VZZkMxzpeYGeoULlHzRXmeA8bDFevwZ160JNm
LOaTY4MxJXkc6ImUKY6lm7Sb7O/zOIESmHq3Cw4pU+kbA4pevK/wStFJjdq1eQz9UR4WbZlv+7ob
e9+EcOfu7JSiFX7h6KobZqVtziGs+RVaX9KOhpWZpExCUZDYWUaXVPdFGCBowe7Vv6TcFsUBgBbO
TppI5/YptfvkMW3n5c2A2+BPBhzKdUyO/Xw3lHWIR/xsLVCRHNrWbmC75lZWZAF+YddSB4iioTAn
4ygNDxZKDMzkLVmGu0mSXx7oy0fGj6mdxudSDlq7h8Jo3y1dmDcHGwGI73FPZUGTtcqfgG8W42a0
eHFsA3QJtkRMtDXGwF6eyqy35g2NhBmsbqOhuhYaNliWXpspeaj25/AY0qn0TH1iwJ/EuSFJXIb6
V2c6FAkdyIJu0432JKl2luBT3udC2wvoAm96lgnbl6Mp/umXyspprdj6Y7CkOQD70ulfVsPoFnRY
U5EqyMK1TguwSozd0Qh5KFCqktD6Q7bWKoHyULsA9r25GqxlD8u8ACILjWZjIT36OsKcp4vuWO2r
a+eR5vf02z7XEBOSDVzo+L4DPpwwFKrko0FvnA03C4YD5lzGwR3EwxiCZ9q4D62RZdMBQibuu+Y6
ogFLU3/WjI5OlV6YbuRZXVZzkrSm6x/cMZxCbx4zPMRaJN/LIzcVyZebGzj5sjMzPIMmJ83YWgoR
kbgARRKFjMu4lDpHHCpTWiB5/jSL8pUSSpuDiLWdIXbfWOU0sPly4EzkUBGjGcRbejCBBkOsn2kT
uQ8JkQ5ZGGLKDxteV3OKoyA0PW1StCLoTYzCU4iLxDs4t+rJDBYDrLuoohyfikY9dlHNhd/25Hta
XkOLRQun4ipHINFlTOBmodgtaVDRcDMrtdcZVAF2KiJhbXuGMTQkdb18Il8jpxtL3YDj1nJjHRZL
zA+ZwXW6GWbmaqOVxGs23dCAXgY7oUlWxtE2ngAAb4YAF6UbUelZu/JQyCp/Ut4ohRSIZT7wngkr
lqVjFQaRfv4kEeL6FpR1i+pCJADgLzGXyR65rq456RQzT+GoUvj3VhUDFoJJNWzKBBz6HR0IemJh
2cqvgZMGj124BHc6o5vgRpb2oraIbWij57qjkW+W2bBn0DsS4bSp0/Pf2A5W37WoD77OoEYXf5Xi
+s00JMbJrAATsXG6ZUAOvI5okxmBm9+iC839K+QQ/UTIKFIH1ORwSZznbLaphNBD8DVV1Q9BVBu0
5G1qMM9qmP3xGaICApNlB+KoNNDzEPFhnu2cpm4YSpSOsZNFDtAVl0HryJyM2QU4mSTYyUU5oNiA
OGO6kWZ98QTZoX+ck374JPKy5cYGyd4Cw4+mb41cSxWII8MJEQYAZE6aq/GG6y7QP7MbYVDYsygG
sGuWZXhhQN8EBihAtg016qq4r3fjTeBMgCYtzUImk2levrWd0NDDTYq30j81I/cVvAbFeEMXf/je
Gw7Qb0qW5inqKrD6yODclJ0dW14wM5NDsCmEiBaIMP4V1r0x7cCKo/myimWYmwUMSLC3aMF0KAUI
95sVmNFXNNrLz+kUc3BiWXTH2S51nblMJG9g5oTmJmHToPlP6pN4ViqQk5hj3T2UbiJuGdN2BTbc
9L0fij4DnUPn2nruXGdoN1UvGg4CQKCAzkJI8JRkku39EsS1uwlRqbK2rVGs9O2QFMfTQiN5sduk
XvY1k5f+kZ86PTXEKRT5tdqlmWpbovMWeAYAKwljNq/LYuSZy6X9itYT46Asc6q31h1UszFC2yFq
ZD2UDVAdgEhk02ndJlxdEbaJCPL40OhTxdigb/DsoDEk2ntzceNnev+2dc9GzBALNe0+8IzaIrwx
DWCWHvbArOlfWnXo6emIFAx/dag9dI8RLEjUggYeREbU/Xm3kK3oJNGDRdNBJbtmGLtk36JlG1Fr
RcO9aQ76qh7gRHfLIjTncxjI+TlfDyOdioSCtypd+1kHEoKugVWlN2HjZAJpHbd9GZiCTocccv19
TmzAR63ADzZkDlUSJfrxR4cm9D9IJchbqeUSTSPlBM42lKCnT1DYdKSbq3LykSWyTk2D1+IGRgsw
iYUki/1KyW/9MOiNfjOAapJBAUKitwm+Un22zUxU3tAMNhI3xOZtC7vIR4FiqA/8vyjdtOPEvCAz
7UrfCShF+d6R/fwjUyNN7mWI3HBnUgznP+jPOh7c3rW7IxpSaCo9TRyBFvanQQy0lDSntkhRlOW+
Mk4zM9j3RrTGB2ShIUpko3hGgk3/PLVm9qaxT763+VTeRTKcV75IwA1qBXPxBkNfX6nJBp0zF/W6
f6Jcw8WOgYw9bWbi143LTp9vMplnj1qapNZ2ASCcbCwF9uAFSYwQmhsGxNDS0GWmhb9QNBJnmD7v
uqkan6YkWbqnkvkdhCm36b7mtCcBiaJA/wLkYnQO4MlEDSyo4KbEDVJZm7qmBj2Oeqm1P5iU68XW
HOO6uqXFUZ5KUq3l0ICTMb1IDzW4DGC6UOfJp+gTKYn5wwgDEtFiAUcCeLsDDbfoSd2ho4Plw6Zm
0FTSYRZVclgWd4ZKVmTk0ZWtu+y5qJBkzFyA0z6nmuMWKFujenALmd7DommS27HKLLBBeg4KKw1F
AWw4kaFn0VauyCaHdTBaI7/4CfkzOOuWETuFD2zGFluAWsEr0lth8lj1VpPs8cAwC68x3RF4pmPW
9zg31/XGiHV+NQwb0zyZDjhw4NpOdsiMPItO9EpLUjh8iUDMF+2sv3ROpf2iMC94u2OpPs12LgFh
zkljb9CL7OPPdbi0exFOc+9l5kTxv5hDCxRWBOUemF3yaCBxhEZUWVbLfVzXAr9ZODY4v4HDDfP7
/wEjaGtd3I2+7QzRCV3OSt0NZhy4m0XNk7H7HzMQjQQem/tLMGCRZeRFVaC1I4vMG5EDnvbA0fWS
f2oBpVAm1XysmrlQXtYTseaeDwdjIh2vyHpeUBC1SXDQ1UTWlXJl/f//0sRlGjoz86l6H6VoHXvD
UgAUAclrUnJeU4W+JJeo8D9zbDQo+e9MQTRZZUKh8vR+jz7CLkDtyItt07mfUYXZ0ixSP7RgobRw
yQMZcgNGK0nMYQAm4ors5iWFSCXwjGdCpPBjOtMC1djSdM703m/V0u17hDDRx46Hw8dqmxfEL22F
KpxjitXOQZzpUGohHd2ZisTvg+YzHzD8JiLKRv6C5tNKoJ6qM5jYHy9qXHzLKN8bIJtxDTo3Myng
Po4B/Ud/HAbjEVyDc5CmoW0ls5k9WReSRQBuvLy1l101pvUGV1N3W43lNTfeS1sLva7/90NWMdJ/
bS1klhrV2LzkIc+R3QN35ThGfANPdLjizXrxc4LfwAlqVXT/S9rVnuxMyab3bUbJB+EI695GL+6K
WPXFVZRUvC0hQLqdfc4BwEpvtIIKFltWGlXSOpZjY3kff7+Lm+Zfq5xJYosutIFlTb1fwYb2saYI
PYdB0TckuIpT0oCsJOcbrpyHC58Krx8d91JDVxgKnz0azvEuPUfZ+wohRI8Rfnffp2OAaht8v4+f
78JbBBwKzMYGv4RM/ZnyeY/KEgCRpPdxqDMhzna2swc7yRz9v65jsht0ge2NgQbt+WUTFVznoFrY
fUkr7svFBDu6TOGVPfG3oC6rkEYKqSBH/iU1i0ojCHGLnRegs7h3ytr8EriTNp2WODF9WoKBecWT
ff3+7zVnMaLSJRYCukI5/nyvm3icKISIWp8Uof8aWZQZWpKl3lTYIVrKq8h/apfIvgWmeUXx9o9D
x9naCrcE10ZsHKNVtX7bf59oBjAwwuLF7wbNNvwU5C+aS1JzKYCrwiz9QQFE9JuefOzIgMCuKVMM
69T38BT2qe7W1FUBZGLG9Qi2WJma8y3kiMA6FvBowRPkCIAydHXc8JQri4F8Bd57k8HFzz18oIDM
5oidAB3MFvmsmkVUV67Pv7cn8tYEBgmERmJac2Y7aLhZGcexOfuRk9rPKEQBaVgi/dPHm/Pv87au
su4Xbmhckc7OW5NqqWS8MTO1Ql8g0sZuqw2R6Y/V0h4+XuriA7m267gS7UT0mN5/Mx2O6uKEiqUw
yvZSSZN2xRJeOdWXHgh3C6zjhC1teu7vV0E5ym0aV+IuCLpoO7cWmgcLRR0khms2gxcOAE1OnTYr
VY9iQPd+KcDOBQRGZ/JDCqRyk+UjwlD9uGoZoVxoRrfoq0avo9uDwzUzbY6uXCzrv392CByWN6SC
q8qI4OwCo7Ga5L2sJ592iUY3MWd0W47g9ug43NS1nuxsUV5zH7/wfh2agRYWZVwzWDa/f+gqqOJE
dc3sJ1qMl4c9Zp5q+tET6N3890/JUqtBgsS6AwfJ90uFdoJ6fMreTOT0Is2ph+fF2NcWMr+y0sU3
+a+VzjZNV2tox/T57HckoU/AuOz7wi1nuDLm4NfImzCedez9x+fh4qIug0WBg45OxvH+8WDGUUA7
MDxacBw/OTHhW15RvDgFFN7c6M3XmSHsz48XvfT5JDFP8lKlo58LhUNgC5nvpKMfQno51TlsK01C
gaBb3Vx5qZeWcmxTAs5zDRMpwvfPh+g0JepYTf4oUQMfZQ0bKR7+6afRvRKJLrxJcBS6xQSEWID5
1PuV6lmWxWDYo5+0Q/eIfKjYz7iGfGHKW986QQieMdbfPn6RF9fEIwj2GTEQqOb7NeOZjqKxTkoH
cMI5A+A2u8nQlt/FE4pJiAPo6P7MwMvl8eOF/w70wjCIBxjR6vbq7PF+YWBxRYogUk3QsyJ41Mzd
M8wvfpV5X/4jUCcJr3zHv+9tFpS6RZzF4cM+d8tqOHhjZLY1IvZaS82IiFyexu2Vb3h5FVJakmeT
u/tstxhtgazj1NV+Xk4gSVxw/J/cxDavPMzfm5KHwYTWIbSaf382g9apHIKu8ZsRITOAPO1ysOkn
jrsI2eLfH3+qC4vZa/TGjgstX8s5+1QMumZVx1Hno7Sj3XT4Du6jKcjvZ7265rS0bvH3sUDYJl6+
bMXVTeHckssdLYuBQtD6VdXW3S+EmqmizH7O7lEmBEY9MIccTrB+gkesizIqXYNQ//HjXviEqB9x
/IjtuMCdlyVIPy5BSkvVt4Kov9W7HuQLBKSvH69y6aWSrbhUcxgHWedRz4mXEl+psvej3Iz2wZK/
wuHNPSWBH3+80oWTtp5tXL4Vxat5/jwMF8bImFTj28miH/rJCRN62KhAM34e+gNaq91/95qmJsTB
V6cEIvSdx4SqxEVBoFHg6402PRINkBOyF/fGhKK7//jp/iSQZ1uGAE7c4UivUNb1hvtXDg31LwIS
gxqShAyan1anuobhOXydDTQLeWqtpvwHkuz4iguB6XEP6s8m+t5X7rML35MNY5p4jwjytvOIBMh5
MmtzhTAA731GtJaJpRO32nHOwdt//MwXvqgrUBrmOsMOiTD4/pGVyjO7j+PejwF63WhjZX0J6j6H
AdjSKEL/EXOY3X9dUoIo5+qUYFVwEDq7AwDtFEUWJ62PtwSSDpbtMYZtdzp659tihLv+8XJ/n0GW
w30RVxWdMaI6y2SWkXZX1DmNHxlR76N8Ae2TZ72yyt/fjFVIe1enMp1e3dl7zIAYy2AMGj/u3OUe
nR3nkIUuOOtV4+XjBzpfii+lK5teHZHHxi7rLC5otUSyv9eYpTdDfWpL0QJaVeU+tOL/mrD8WYrD
LhzEBt2/vBoZwAAoazLdx0KkOJK0vMAkHFeaVnjl/Z1/pfOV1n36r6NnIOWQpl2JM0VUjfuxD+yd
1NDx+PjVnceEdRU4NTplukHVdV6fDMlsECl6wzfIRpBateyvQrjKJ2dX3tAZiYccpHuHWUrrTYgb
XjlsFx4Siy7B2TbIUyjF3j9kikcypkVoRZrgL06F5vTHeOUdfPyQ50eahyQdwpsE6xv6m/rZVkTF
y5YxN4tfpBZk9Rxiaox+JwYyMQBvfGD+o6XPut7/zVFM9iS8nPdP1S8a2VCg6T6DQX3Y5kuavDSN
Qoju4+e6sO95c+RBDoAZ/a9IMAD8mbXCNqGzYN4KjTpZEFfqaORCukHp4MpyFz4WIFReIO0wF37Y
WTCwyhoIOVQEymYLVlKdJLd8XOV//FBifTv/jjm8PS56yg5TVzjgnV8cZmcnFLMA8jjxrfs1LouI
Bocs2+e60oCDOdi6xfRUwmhfyHbG9qI2TcLtgjwmUNbB3GphbCB94vQq3oeu3hzZ20a7bRwXsHO9
RDP2B1yr8NSZ530qm6LTdijr2I8LsB1aN5km5N4e09j9jiLz3P6IKnMAig21wGQohsPJaQr0tN8i
JVNEW+x5dGDkgD/nK/H30gd2sGgzdGYeiobF+400hSYCNMiV+pHuJP4CAXGTaFlJMwH22cev/cIZ
oW3Ka8fD/UIrKUmQtEBIfvH1KRq+KaxrfPhp466XffXPNA9XbJbXGHP2kQWjA8FBWfsj5wWD04x9
segshz8fAkNLmP/GYdL5EmJRsUX11nxA5QPL5xyjko8f9E/y99fSFqUKFQtt0PNom2dh0tY1yCt6
u6F1UxUyfgEP4T4NmmOtJqsOYnZRHz4svVa/mHlf74H42891UJrfxm7IHwZaht7Hv+rCl/7T/wWs
zkv5q12fT4YRxqnE/zRqrWPYdO0JBZDyC2C65MoLuLwUoy2mr/ba13u/qVy5oG2g2XzpTkcssmxA
61hxcVdqAEz+F0+1dulNmkDc72eBOR/MGkN1oiWSJtCYUMfudpkWRU9Q0LvHj9e6sIHFWj/ZtLgl
DtNnj1XPpCBJ6yw++IAl/RqS232ZABPc9RnyQG+mOWtXgtfFFaE2rp0nwR9nK0ZaHodGWiy+MVYK
0j1akgDgsHjpQ/qwWXjNkvq8ncDFSJwUFlMCsra/6rd20CpVp93sp1Fo7iYTGuRQgaQCnpEDGg3f
dFfY/zHz/rMme5KLmIyH8ePZZomAdOahxQVcqPIJcAgET9DAh3LM4v/Ppdbw86+EpyuZX4eDM/uL
6SSxV+A68ClPwQZttEw35ytb8+LLtPCUVbbAzPA8J0Aj2HYiYCC+247GzYiy/6GXWfZ7xdEfw6Wq
viKIW13Zo5eOngmhSzLDZqx0HtpWUF419nQrLfhH9xPKgoeuamKEkSB1f3wcLl2wtO0dFpOOrc5P
edI2EL8Ld4K3bzKkCMv6CGPRgDmZogE2kv3gh4U9KVjcK12aayuvx+bf3xHV00SbCx4SZOK2zhXo
J3dGTXQq3KOcjP7XELVgChq7LK4sbVxae53hctjwtHXOw0ptVQMD+JSvOjRNSSTvggFE4xwPO/SB
E2eLx0g07QrKonFrgzb2ZyiuCdr7gXtCUcsxNjpcgGjrFDJE2xq6NMKQ8xQ4m8aqW1yKFnOEKD0i
BOR9/MEu7Q26QCQ/zCXkX5l4HuWBMSN85teZk+1HV1M7tAQyskfdubL3L11cJBS6SR7HvXVeL+kD
2s5yXBZ/aOp5H5ZRe8Qnp9zp4bzcohcyHz5+tEtnDc1AxoAk+Rat3vc7AmSwCENUX/3BDVxzL3vR
34FtCcLHQZSm4+fBKjNhpG339PHCf+ZF57EexAhMBEI9mfLZynZInNNRvPBLbTIrxCZi+dq42L/4
naqd5iDBQTh7LLrS2BubNELuoIYJA85ysl5GdBSKBwgoqYmmfAyzKSjl6OwqrNowtkRvIN230MD1
Y1kPyZccTbRVPCeoergcUROegOMvXxKUR8EozZYNhBT0mvzRhTCzt9CTurelWxYEJBwgQjuINPXz
PCYKVWanngDo92jf3SCjIzAM+vjFXNgBdGtRC3OJJmTZZ9f6lBSo/q23A+dlFTSrjEy7SdJo/AHc
Nsn2bd/H9f6/r2koWmT0+Wn5n+ddFWYS0dBpdOBLHR2Zuipmth03gwfgNTDgrQ40Pf43azKBlpYr
aOmeJSBNSHd4alhzlirgIxgAmjvuhr2lTdPnQXevbLg1Rp3tNwAXhEpd0H5nrvF+pyNVKIYA9Xk/
zDFt2AQd/jVbC8Xua8CZC0dK0pu2KJFsm7zg7AO6SMPCQcsnXyL/ECE5oRsamPgcm1JEWlP0/aNl
uU3aOXn9+I1euKakRFuZ/Jk/GAq/f8JlTFpbt5jtmeiL4wthx7Pr4dUjBm8wLfPK+PLSPmWPGpY0
0L+hH/d+NZlP1VzDqfLrbukRO+pQBJWxZk471S0ImNgol1+5hy+EEEYYFluU4pUmz9mWccoo7ERU
LyCS0Ne869KVKWxHqQ3kMX9FK/NOFUpM28Lpgisxe90d57uHcema/hsWZsBnSyOPVugt5en/4ew8
euRG0jT8iwjQm2uSmZUsJ5WRqqULIdOi90H76/dhH3ZVTCKJ2pnDNHqAioxgmM+8xudOqc9c/tkx
FwD0GltPfKxk9bOJX5VXNIk0H6q+bnZWe+vbmg7JNQ4FGrW71e6lBJwTnCvcCqJ4svEQ8nE6+Dlj
v3JzfRMpWyNZiIcvtR+H+Gv5//+KEVKEN4YirPmuhEnqpygxKKpCPJAKD9keOiIHZ86rB83qoAlj
9lJ8r9u6OAPSsr/KeaGBQoTk+JNTUJu3MbgV4aOpTB3p+u/cOM48V9iF6CpRFOWx9z8TjIqwnHyc
fT2Cxql2AgnwFkLyzijLYV19d6gzEO2pK1LlXkctkqpgHYhApK/w6mc3QZ931R2w6/C2wxgIznI/
NBoUGyW5s3DgRP4pLOZv1HFLbEnHFGoLAPriRrZiQP8W3OLfrQyyG0llVcPdZFYt4SIxJhU3CPhA
MSHFxOMryCfoHonjJNZPU2pRt0ULWlbvyA+z6Wy3NW7Lpm6lA5KmuYVccCUmPlKcVijvCy7r+36a
kp+jHlVPehyGf9TKzIUXDEoIkTfAec3FpRSHGiTym1sNmbrQyyVzKrDGGdRbTW7z4tv1lVQ2PphJ
9V5ZMkF6keskMEM6Ft2E0PBNVAGCN4CqDYyKtJ+4NnSnGv7tUAJ6g3YdtZ9lvdW1hzqPnPEMAQDN
2G5ETLTgS0UulbXpjwVqPN95kTZ+ISV+zhYFO6LUdXvBVpDAzGpF97USGPwhNJQvuL6OqXt9JTYu
ThJEml84p2usw3LL/XXAZKcphrIycNiUuGgQehM1QjuJhdNwKOCTPtNziD6e3VBToSAJpoYh1zdn
OMdqjAGAhkpEbppnYggnPg0qTjT/TLpi7bXelsO3OjU2ECEDeb0l7V/HE1E70WmcFc3PNbjdGhSG
m8bECAD99fwNLPdwyuXq6fqybjwObC4qyaZOY0NZI4fII61eFJFOi9sCjIoM0mIwbufD56Z2CKXr
nppVOKd3UKPDPfTzxtbBlh7kIzge7mdn9U2HfIaLj+siEFV0u+E9Ia6FuvrH7zxedWCCtE1hlaxh
c0OMg0o6FaafdsaAQ6WF2Xak7LnebzwA9gIPWvCb9PPXJfJEGE6gE535IyL4noPSF4ZrQjpqJW3E
69/soolJDYOE0EDIynEUVm9Z17/OAqB8GL0YNftNb8E6N3PjXrdFfIwlYz5bkzVRNs7FP3rXa14k
2Yk3436ys6ob53GBn/DlqOLyS1a/wYSQgOJUYvkGHKS3LDEEUudKcCrtwXjDLTzc6xJvzRqEsb4U
+VSQsvbyi/6atd1mZgXzx1xC3wJbewPuzFxA3XSMyqOxhHvfhElOOoxotIbxgEXjbHnXl35z1jYh
P/EiP2Z9XNJJnsYoky2EOx39lMLWdfHMQccKfIFXalayl/9vHBFHpoKt8gAsYO4VIBJCfGYmQWf5
EKASG+EQJ0XHVi88YWNwYlX6Yn5tx8+gIBCUsuUWc3uK/5ORNIee+q+HKr19E6NN8/X6Smz9MIqg
Om5SKuox8iqSUEqE6QdZMji7tv5sEe8ejK4Pd+a/cSWy0v83yuqGMBBOwhI9Nn05RQjWibrvuNOr
b+Og/+iRB75tB6HtxKz/dX1W1zAPDe1r2rywapzVzkawnvjd5smtmryTDpUldc2pLMYKUxR8gQ8C
MxdIOxliAp8KdC4gLlUIDz2oSVdo96ks+m9IuU5nvG6C/lucSTouEGqBMM+EggriIcC2EGCEuxu6
zTCkz4E54GmUqr2JcrGxsOilbPxKQ0fCBzEMWwOPPqO1vBj4yk2UCrTZNAyAoR8i7o9xTJMogYc/
iRE828EISKnUliJjCC4/9NoBzQckeA19r5+7eSA16n6QU2E7yLr6/kBaiGahMt2a1MXKyTklCZHc
TVNbcnRWUpxfD22jO9JBmWLrrJjdhDCDChQWdlYUmDfXt+PG9bv0ediN8ElAZq/OiRN3yuL9Yvoz
bYdjYoaYpCUqFl9OLu/cARtPJkNRJl9w50v78P20UyOFc2SrvFphHP1OITyhalzhUhg20wMsuPHc
oU9wS3/f2Iur+cvrnblAHKilcSnQiV2NnCMMmkyz6bczonCFofauPsZ7jbOtpaQhSspIlIX512r/
I844pbFtGf4wj1gmhkrOzZZob8jYfvn4R+Nmg99gg50ienw/Hzw0cIrRcl5mB9fnNI3LH+BvtYdY
gK24PtTWRULhGFvpJVClK/h+KKlAebCq2B/5aGm3oSHVr2aeq/cxGfi9OiLGbpnNTmy1tZAOqRbF
Gg4HV+D7McMEMbYET1Lf0sLOOkoEYbkbG311RHcl2ckUtgcjSQCaTdCqrg6j3jh1jomP4cd4mnMz
lIu6uZKckX7Sdw7A5VDksDIBI+w8wmNttQ2nODYwY+ZSdtRsvqubCTHrwJhfqjnaK+wuS/R+xy/p
soZXBdVdQo3VUOhApFyqquEbkO6hSvPI54ghnq5vDvPySCvLNQZgd0GhXVTynD4KIrVLNH8Ijdq5
GWlhqE9GVw7RHfbP2ABhztXdLfvqd4F7BdrGPKuIiLXpK0aG8qujAzJ0mzypkbNSEpUeOjJuFqKw
OKphwdAKpfGSQNhfR8uEiK5EavFnhujw0leA9U9BaeqUK8cg+GVmEBsPkhGFX6CNlfm9jUqafUg6
CpEHGBeS4tp9YP7KutTQbmLEA39ZBsILaGhLxr/49Wq/Guz7PuGuav8UaO+WLvksDitpr1bYH9ZW
exM5VWe9Qjyj3pXOc90/t2OWFHcpxg1Pc2EM6Snoq/k3PopNfg5KpP29aQAfhMxmrb4OUOUBJNVA
fl1gXoVyokCHH4yeFYN2CNEM+JWlQdQfyykRKIgQMD+klWRipZfXQr7FjRGtQEXO5UNnLWLrmal1
5s4zvvE60YXnCbeWhJFyx+pAxEKW8VRINZ8oGJ9G5K+c8KdcR7yGlN1iGxptmuBoGZlOhkw6NU70
0FGORGbBrpxmJ1zaSOQ5lEsOqbCTFWudS/aiH5CQlGlR5NGLjSEz2h8JKmV4CY/Ngz1Z4ojFMyIY
CU2sUtIdL9KjBB0iTaPbJKEoRH359fq+V5Y1WB2vBcgGR4tEglbs6gKe8xKtyaxUfT2buhQBEVsq
7uMCZQ62mhO+WTNolvNYxMi0tGiiJ27uyLN0C0tHZLd5lY/JSY9zbCp3fthyHa9/GO1lonzg3hQt
Vz+MRhiI06lEwyoqyx6psqBKjtk01M7D5Mjdj1ly0unQt6ldumg8ylgF0NLCf0XHSuyrmotRPksI
QGmehlluhUCEED9o1E+fqljpf1//tRuXlArCx17w1YQe61TIwN8TV9RGo22eyy8ppqWjO2moO+6s
inO5KJTiwRgDAmY0c/WG9R2ULDuSNV8eCudb1od4OwDn/KQRpyJ4g4VNjvrzgCrR2GYoIdW4LCg7
EIHLd5SnBfw/MiQUEkEN8hv/SsIkWOBoB9VcyPzDC5/URkI2VxEeQUw+RO92cs4ZAMmdPGBriXkF
6O8Ak1dAQr8fNq6QdmrFbPjO3Ku48ObJLVmDunNINx42VdcABuC5pdHRXi1wkMHph52i+/QD8AtB
P8X51TlV+KSDlU5OH941ZBnEkZSmYaGt7ydC+n4s0Mv2yyo3/AmvkKdZJOFOBXxj4cgcLaq9dGGB
PaymVA92kSCrq/nElOFtICN2A62rfrw+l+WvrI4rGA5we6pD0Zd04P3nKWZhBdpQD34RB4HzxxlU
M/VgGOhIYrYcwIeC7vXOmBs7UYfVAOWYyOCyM17M5mhbJUQwpdba74O84FQQHjlYCO54FYKC91OJ
md/1iWrLTFYzxcPAoPIBE4Vq3XJG/9r/rYZzdTxqvd+nuJ085GoNag7VfrooAJuazywP7la4jYpF
VTak240MmHEMjTaqFv14WDpDFWEqEud5onghMovhpxGe8Zchnul4LZCNByurCywN0qhSXqmltuT9
pAPYLqdcuD80fFfSbxWp1Q9JREp5TrkwWiBdamydhixFPTYntA6fM7vPzUNU7tM0t9aePQVCk9qP
zJd/vwpW5GiWXgvhJ4k2vQR4veAhgtogwBahnkYq2bimKPXwfH31N7bZ0qQDt0+nDgbucn7/Wvyo
qFF100GyK9CpPmchwugoBFku5Ff7ictK7Fy4y62y/tgUKOlKkt0udNH341H/6oiegZTHY2Q8DYXS
/kLNK3LRT0CNtBHzLyA3tYsOVLGzzzaOLYkld5BB3sBKr7aZUaltFTR0Qzu9RRsN5bEbIzTGm+vr
qWwsKCNwipbbAfWwVXhdz3Yy1JUJWy3uEC8RRiC3ZzNRVN+sBjNkw5bpfMDHSJK8DEGi+c5o2RMv
HT6k6QFT5UD8bkK8A05cdD2KZ2qjggAqpeGLiiO1vvN7N7YdtyUdtoXFdEktwnkE++ImoZ2H8AON
YrP6PGUZuvy90NLuEDdB5pejyBzv+jptjcsVDbIA8LOqruElVaIhIYP+vy+VVnXOOhE/6U2JLXCf
Kp94JltUWpv46/VBN77Nf4Vxyn4LUXLd6e/7EZn1hUmo2XOFbKKM8ZPd28exK78G2E/514fb2HF4
/9Gm5X2V6U+vjnRTpLLe42bpt22HCIjVOzg06FW2B9S4EMgAmUw3dok2oRs4XBTvD9Vs1DQG8bX0
DVDRszeEWvyjoLy06P0WE87IUaP7CqK+PaCNNH6REWFXb3q9NvA+V/Xpx/V5b3xbi5BG4zMRvAFD
fP9zxqCQEJmVWz/GdRNH7yy2nir28Y3o1PIuRXBMPSpZVH68yrJEihwLbfm2F82eOU3lmH4E3MIe
dfAgwFExS8P23BMWHK9PcSNuRI+Z4geJLVWWdeoxOROJaly1fjlHimuEpnKoG9lx5SQWp1Grghsl
kMUp5iydIgz2Xq8Pv5WJsaloJXGXUqBYQzuSGZR7rFbCR0RjDjzV6hAnKvAu+ByjYI3AU18biA1Z
vBpHLc50SqyJEr7JEXLAOzf6RoRnEUMSwcIcBJewuldHUmz0H+HwjLhQeyZoHfOgS2PXeG1fNnvd
9o0jzA0Ol4FzBSht/UyS7ALiEi0sr6EEuyei7kya1R0c7HU8dPOLnZx3a3YWFySVDL42kfL7vRxh
2lZpTiJ81Juhb9eNhs3QWEzhN4w6WvXT9e+68TrSkSU946Fia61Ho7VfoafYCHhlnXA7SUGp31BK
v0sU6WSNyAaPimU81ehC7dzHhspE3j/M1FqWsJlpLg3a1WcE6JIEZQaVCK5fylHtCdU9xejy+UAN
Q6b/BYnkcc7s4cVJIjwWS92e3lAElwYPNF9Aid22A/MYzrNtIw9dybhJ2cGAlN4gWpwf5nqMDxPG
CoqHLlTVHNshQ8auDYHN3NhpOS7S6jMyoaEWKH9yB1sa1B3DyTpYQWW9KFUrZYcZVbPHoFOMP6ml
SNHJGGkZ+BoFk9cyDJAH7puiA/LRdi/OgBTFyYGygSCgMCSNjzfhW9lbg9Oj/2emwHrxKfMM+Ino
7ETB8KeMkLrzoe8Jy8USxii8BtXJwFWwER6jg5GjxOyGdWQaO9vs8sNzlEF1UitTyMnWWBczmaD8
IcrmI6hd6S+LJIPzB+etLrpBNB1cSZQ3sE4S7tvgQMim7oHgtn8AcRFlC1m5APvVYYTbmyXxHpu6
SJ7nFpQN0sVt/RASzd3QMEoegXm0nya4pf9c3/WXZ5p4ael3EH9wqf132f0Vg8YtjbY51WaEmHkT
ZAvFURmPucOAnMppGgiLro93eaYJOAgCWWrSHXRn3p/pLLWiGiMgGAd6WxxjZM2PRiP/K/pu2EFY
XL6E70daDt1fMxtVtYixspB9gRf6UYxOhzdTjzI+b+JJjfAFMsapvrk+vcuwg0E5xbZCPE8pahWB
imSCmR4xPTWggjrEmn3bj2mzE9zQH768MYii/ytY07y9uPiLfBoE9ZOlZZ4Uw1etR/j2u1OXqfaj
sqBX3Ml6pA438M7wVxdxg+h4gPg12vEZaotHvVWd2idUSSlJAWNLDpU5idnDoFfFBrjMZ+OgKaKq
DxmeYYuUXlUld4mTUREPzbTqUOIBZetx0XS131Z61n8mtphVTAHs/nelB3Bko7gWCFJHwSzhCaDg
nFmno9V7ddRytyqtIpADzwJ8h0OM7nr4NJPWfZYiiygUeHc0vgIIkr6YcYJKZpiFXXhn9DZ+c/jO
h38C00otT6/QrfXqLqbtqJtRe5gHNAjdGUPs5Iaif/VIOzvOjkt1aUbAJTY/6TRKIgRIRPGrJEg8
6UagPNnA4D83/Pg7dXAwNQ2jUMbIEv+w1ptnShGIdCdJfQ+12aDqjBD8V0UodupG2JONTE+oj4NQ
5uSfdsa57kBZXFBmDzBU5XnMm+q7nXR281NkJUVRxL+c6M5AQ3B6nGUp+SqmKQq8um6H8oT4qXPT
q4UmfuGUE78gIZqnN6aJZPTZxtOr/CyXHJlfBTWBhvlKVYhjo9mC6RKz+oLAP6pe7dAl2bEaq678
nNSQ1Fx5NOz4h9pSHr1t7YanRWJhNFfJGxV9Q6PonTNuAEHsc3jREZnx4IBPXgkU6dNGmW5xj7Vt
t4gg433KRG8OIKQLnCVsjECCb2aVmLdCqFh8URmntq9R7v1HMpq2px6upONrNleq49nwYLRPQZzo
1RH+Q566FkrO9tchBEp4P9fgCb+aCHOXP8I0lZSDajXirDUosVHrl63xoCfohd5LIgiHwzh2RFcz
/Wr9rpljPTmHedmQT7Vgyg/IA0sK7tiTGePDPdftCelEXr3MbmgAyImhVW99G1vDW2tIrXrIalX9
EdZa1N6VcYEhSNhGSBuN3L/yecJIdMRiZAnnHKGVnwzD5JqEhmnJJ3wqZKQdTaR6xxy4r8eHKBpP
UIuPkaI1FT05igbvdHB5c3Yrl9giu3NlqN9x3QvQ18VbDwBcJqYnvLWw3bNDnKocBJw1/tEcH8o8
nWpENouoc1PQFT+DoDGpDaV5Ut0VtjP+dlor5o0aKj47haoRm/TIMiTfEpAWDhn2rTEGpMQ4xwyz
CPNABoFTH0+zmrltbwsFk21b+9kYgCCOtH1o72MtivpSHok290K1kWOvGKU4Pyt5p+Rg1QI0/OPK
Sb6W+BrfmVi90RG3g+xJNoRpHO0E1PotDJ9+uq0cJW5P1mwFPndwOnwik4gfMCCRy5tsMEXjYuXN
wbKiic7iGE15eC8rYtDOWSYPLxkaTL+gwWO4q2dIkbqzYXaRNwx9iKNOJSXoP5pNl7pBi1zoDSYE
88PU2PUdq8ai076mj1XTf8oPky0XynFOHPwfQaKY3ddRFo31G+JHhztt2+EBxrsQ4GPdqLy9k1Es
fnrgQSB08WT9LrD8UH6Nqtx/HWNRfFYyVfliQJgJb+Ioi/1hbHPFm0r8zu7qrm6aG/6E5vc2mdeh
bAz6NUgG7QWvG/0YapVL+3LJr52L8qudVkacZLHtByIOa6K5yD7puar/0JGSe0n1SfteGUb20FRa
8xDHoX1qQ9UcDlZjRN/DvhiDI2ahCNfjPaDs5KQbMQbiQUgNQP9XL/v8khmr9thJkNaDoHbZ9tVp
dJzxrpCb6U7uC+PjLz9SgBw8qt+gpdXl9/z18osQlztRsRYJeeFTg7nGeOAVy84Bezk6FLHpvE5l
0H398NsPcFQhITWoJV705DEeQiw3nSzfQZ7CI0nt7wOadqfro1xmvywhxTsQ8NS5lHXroAOmLJxA
sXwp05zsQFIY4DSdDNpjgff816aOijvdqPp7jAaH57mZ61/Xf8BGBIfUlUnBQ4Uloq1L8Kj5Japo
WF0cZYTXaoAQqxCyxohl1vn6UFsbRwOASGi85LdrxIEMOVUeO5W5Uhw7BHh5k5LxKCA47zwqkKH2
ErHLqGopwJsUD5EiuIje1KRt8TLQLF9Rox96aNa3c+aYz1kwyzsz24gTHY4qfVygKVSnlpTgry1K
f1xNuU4A3oURyVE2KI9GP0zP19fvMgRGOIL+BTaeEKzQiHk/SjCZat0ro+0brSTfJUkoYUEaWSyi
qM50BEp3UNk91we93B8Qxxe0/EKRWEga7wc1ZzzR056CnoqVEtKM2DvQQDaAp/fK8f8zFD1bdgg9
vPVZwMmjDuShocw1YWSPKqR2iHRjusmTINo5dpcfjJITOCV6opztC9QtTl9xRGBn+3UE1H5Boj8Q
9dY7NYjLDc8otAIQqgGpR5Xl/drNGciaZNAtn5s8kI8gNsPsoIWGhUeUhBc7spbodn98ER2w+FRL
qUbzirwfU05aTgO+bkibqktMxSlQXB5iyTVFPezk2v+VMlaljv+AKbxU7BAaXe9Hy3FxRVDLNv2h
tkPJxVnJeKRDauguXQHntYvV5A+0PAOzRADb1WEhTjRu2wyFidsGCMEDhXyrOqHDKpU3ZtAPitdX
YZKeervDaAGX5cb2Qsesms9DLtSOUH4Ki5dQgkbxMM0zEilw/BYvLGqZOA6gTDO4AANsv5+bieZL
kmq/wJB06s69ebmDqDCgeMVhd2CRrNFuddnPE1pUli/qIjlHmGvezXLRede/5sbzgDDgQo1CrBY9
y9X6Ok7cV47EFVaiwfzcTU36DZfMsjpoqlA03C2t6LbI8SU4qE1d3mDbVr999BcASzcRk0ULCo3Q
dde5bdtI4J5k+N3iT3FA+yeMzkOdJUCbB+Dq3jhqNu7yBO94K4Py9Gjqjs3OOvwn7PV+o2ngU5ba
/FILv4BcyG2cNAH6fr42WIXqgTsxi5chrZruzi4okbrgqp3czUiRXns8Tlu8pGSco+Hwx+JbhLrs
4AkJn6oz1DZMxGSUXOu7Ohks7ThJA85FCiaTewTpy03CzqDxTB1y6QOvFy+bLali6+oULZT5GCdK
jr0YVhrXP9HGFb2cKeSfqHtx7Jdf8dfrM2AD6jSxY/jFYsYsUpoEhyrmnM11pu4pGC07bvUhNNT6
uDUpGy+cgveDJTixiFCGFSGRE7udM07/9PNgJdiuRNNnnSC1drvIku9jTewKXGysp8YMaczIVEtY
0veDa3IfaqkJyL62KNuFk5m6YjL2HocNGjPATsTTYM4i/QC0/f0wqKO0VlN3to9urXiAmcf0JrzU
n1pVQp2OvGSSKKzJQq3J0jmaUF9SsoK0kLQByr8cKvjem/MP6Fyg2qi8hpzVMlHKA1ILIsdRZy4w
EqGmnx3tNGluKwGu28VJNX6o6aWDQk675pvZE3FgOBXZXe9ZvP7yEVqe88tWBLpbGOZqj05Olk/6
p0qli5IPJt3aXKB5i32E8+EbbxHFXwqaoM8pia3uorzPA/5lYvt212ZHHK21swYM5+PvFzKQ9EC4
daieqqsgp3TkwAxHsosYhr47CivFc6DAYame9l6vrd0EnQl5Mfk/pY9V8bJXM15RrC6JD1vZowZu
eBHB+k51b+t0/j3KakIU9JJa11OWTY1nUDtVfgrHoH9NsBbaGWojQCQKRWBjwWATeay+UDDEWZWG
ke13sjLgxzzhOskLgvUltaF7p6ZZD2ne2okQN6Ic6EscxwXfbqtrBlMwCzzJFIqXeoQdjZHNw0ke
MJCkoTAeGzyVPl+/7rY+G20dC0Mx9tcFLDCXm7HXh8HyU9byccZy2wV8Zu+ENltrubTguFkJ3djH
7+8AJwMxFPdIs1GBdL6VuH47+HhSVxln9bZqB8nHSqrfUxjf2Czw6/SFZ0dQevFg2JT4soZ4xs9G
TD/iSgp9nN8wkHMieyfa3vhs3N404khy4Z6tswlud3B6heygOxUV5Jypof6SNGl8pMuTPcClzHfA
eRudVkByiAED2ufloOn7fklHbB5CzAkDn+pv+IDSlvUboKT2Rn3KeR3BP3pFKrgQ59TxUjU3n+qk
DMadyP8yogL8gzg3mh8moIn1+0WkU6INV4a3pUlpHSP4ZLibk2lEsQS1gq8RYZ2De1WURq6jFiFB
ulJU8c4lt7H2iw4OjlLEkOherlbCinJI1SCwfaHI83RwZCmfQIFK059iDrhSIzMqd27vjXebko2K
AhiAAgTAVvtZN5ASjUZHwk1njv0R/MbnEtc8t4+n5hxH9XgonGg+9GQUNx8+rzDcF1Qm3Bft4rMP
YW5Uzkzx0rCE9XkwcVRzCifbOa//XW6rwATJNqSTyFaXKHH1aCewSMPZqSW8D0ZZwX4dbapewQL0
kA5gDA5gueV/ZclKPycwpLG3cqb4k4wD6Q9VmY35NY/SJDiYBIcRWZMxj49lnJf5AXw5IrOVUpuK
60i9wKMllGLlJIRiBTg3JTJOQl3oUOjEcX4+9jBZ71uIlSiXdJkywG7KcAqLzMnGYX2Kh/S+z+gz
HHpA68a5CkPlFRqDM5wV0NX0NsJee26HNnhDsSd+Fk2RqV6KX3d7pJUSiZsJEuzTjBIWGPFhsQUX
5O7A1Kdax4s2XWyH+1gfX8wUJr+bIsY34qXeKZ/wnjAxLjPy7Lkvotz0sFItXnuiNWwf7YpIQwQS
3lVGDKzUbca8AY5ZC6v18t6pcldgSGceRKjgO2fQH3rmmemB9iO+0h2ibqzp5ZRj8WSUEd5NuDLg
KG4X2ah+LhLEh4CMa7ioJqk93RYko39yQ6h/uhCAdzWxxsch7PLvyFOmzmGknN26Mo3rnxCNtdcm
j/OftDSDb10TNr/sDBeG26RL5i8Qq7DHs5lqgwhHZ9/Do4XFlVhSdsI4jMwzoD6EVybyUhm8tsTW
v+SSZUY7b+/Gzb1E3wCwaDwvHPD3l9vU2a2mdJ0E0Tx+m0bVpDvQKPZR14t45wHcGgpFaeQyiMOJ
klYRRY3rMT+DQEUuivEJIZbyc4Hf1m2M6evOI7Hx1i6QRpXiD+SAi7eWBl8SYCdn+4KOyTnF7vNx
SrDOun5DbFyH9kKFMBaUH/n0au1MLKZws7dsH+8S6R8+YH0XxY4cQ1PRbFKm0i577/qQWxMDhwLy
B1SVTPCy+lxJGyY0+CgTTAhwSFbfP2QqxNXro2x9KWI/1o3y4FLVej+KHQ1KHYMX94dWmb20z0dP
74ZfwMnSne23OR9uWAjrCyFXW569v3JA3ZQy04yYj4VH9RknSqxOq2CvH749n/8dRV/NR4IFWmQF
QDSKnZmbooNxQ+ModgUE2PP1pduaEO8VZf9F9gaNg/cTwvTeTrH1o46lYF3fUu763UpW8vPDo/D+
LsZ4CzPtooqDKbKdSU3k+GHb50etK6eTUpbFx08RBEKZRwlMHSHlatkStB9y7O4c/AFiWyFDGwLn
jNX0IHYWbeP7kDFR6lrESxctiveLJuQ5yPO2oWdRdd1rOiQABVQNHTW66HW4E8RsDaaz08BXgem6
4COoQU/5RZDYQMYIPCj2oHDbfjzgL7bnDrcRvDhAgXFKo0Vhkem+n1doFkQuKr2YjPKH5OL0SX88
SO1EO0ylVAkAAb39s4jwxVPIu5+ub5KN6wmtZD4dKQ6h0/quiDS0rPKZujuO1vlBmiS8QYeo0qHY
VtMrqibhzmfcmi5oRDi4tIT472rvzxmFuARwho8aRPoL3C/Wt30bzB7tvuxRysBgwsiQH9u+QSnv
+mS3vio0CRqkSE5R8V+PjU5Z3C3ZFfDe+VaYvUGoYzTWA/APXd25HzcOOfQuDdcTMgLUtVaDtVwg
wWyVFqi80Dw2mpM/2rma7YxyOSUkKeia0MBYKrXr5ey1DpvFtg18B7jDGWRDe+jaqPw0WrtOIBuc
NRDEKJEZsHQcqqarGQEwVehSR4Ff1BR6PLL0KfKWslFMGUOzv5BSNIOLhaw5eK3I29Etc6zQD3ql
Fxjk6jrx4dEaW3MPZnu5p5YfRqkaLgactbUCiIzWkNkW8RKfzGF4ou6Z/kRqVD/hRaxUCO61QnfV
KWziQ1ZikHq8vq02h1+AVHQmuGzXZ2i0S6w3ZCXw464zchfr7KlH6Aj050EK2/KuH2TtDVxkFh/F
gMbZhyMMXSbMozCCejfX1eoCKRvsMXHdCJAIh/WjS47jFXLVH4vA0Z7zMN1r1W3kujwo5NU20jHk
u+t0q2nqms5qGfiyhql6rwvopEgdmDdTh+tppwj5aCgJfiCVPXzGyRijSX2onq8v+tbGJ+ECQULB
1LroP+G50Let00h+NA6aOzkjzNlMFEe1sIydM3Z5kpcHlJIpd8bCY18tsJW2ZlgOpeSrI2YVekI+
bam59v/YRfSoUUzj4VlEy9+/A9Ysuqoo7GVVk+kkKxmGjqJIjmOKhlSHiYqXpYPmxRZyjteXcvnL
77NL3m/8IhZZTRBT6yJX1EHMC2Y98FEANt3a1PSHsKsL15al4pNEB2Lvdd3QzdahfS9nlTEvu714
wOlYfgnHn4GHLHlbnqrf0QoL62ejn838VORd8WYJoX1p+0LPXAtve8stAjsucaoumz891L0nrWyp
7lxfjK1bDjwkoOpF1AIk93La/4o2jdSeM7mpgGRkRpqf+iFNX2QzUZFtRafvbZhkpTrBHS++y5IT
6gdE8osnLbbUxhs6K5ndWqqUdGcLXlZ2gKASjnDqjKXOtPpRbbpIoTSW5Sex/Dx1+X2JIPlN7LTG
7RQq2ZHw4Ddu27MXZnX2z/UVuawWsg78hxwGtYgLZ0CzUCPNzKkWhor50BWpl0aNCxApe8zKCNgb
upvn6yNunG3QQTjg8mzadEO0958gDPtU0ura8Z0gAgDuyP0xyhT5d6VMH0c3UNklqOQ5Q9+YF+T9
UF01wfeif+vHVq66mtR0HpQvsfP5NicE02TpdyK6tQ480lgjSKUE4wPTw9aUxI8MA6rhyzxoJBsf
Xz0Dmjt/hk4hYfn7KSFAperBSAodmoAKwZ4WHno4Bo7PwV4OuGy71c0BGJsLi3ePBua6bSKXsNZt
qXP83DC6+Cx6KGSHYMQk44D91Fi6shmDRFd7O3yRMX/cO6wbNxfjE2aRE/A/a4APtQ+bEIt7RLal
2bMhBhxnTdReafWZC2ltT+l74yUACM6ELRq20FlWdzT8U1WZlmS+a43hgWRIR18/3ut5bs2KYgsk
LQJyHrjVezP1En0AEhM/nBwzvjVCpXzJY41rWK6soDuiNPRxrDu3sE0zF0mCDWTFgLlkq4Zkcdag
/avKbXNf5XPwQCUu26N2bp0FlGaRg6HwgrXJag0nKe+cgT3qj5U8IPSK8nFDTdKVkTneqc5uDEV3
EP1uQAaLQuhqKHkGAaNNpuZHFij64zzQ+aBkZkh/qqhN8+P1c7f1clCahWa1XFxIa6yGS2tlHmZk
i3yQnfWfIddQAgN3LKeHJCNHvpnmshyftWaY0d0PG9Rhegf2tJemakMVtoXNehzlSs523veNXWsD
jKEExV6iWrO641A/qdM8hMKf6VLzNsvh22gU0vP12W8M4ixpHekbylQXnTI5CjQF52bTVyo1dBUq
hb40ge6/Psrl0VgKWkA1wLHzPq9DzzaolU5fgIudXVZPktk5E+5dsQkEZ05+xFOo71ymlzccAy5q
qhRSDLQvVmcxRebSahXE9uDxBU/C1PPTGDvVSwlu5DBPUf8PXKPCdRKj3Sn6b051efCp4QHNXl/j
rRIILZF7C5D7ON2AGqtoJmmmq0K4pROpfVwVAR13gyYn7waN8ItbJ3VMOvw1sNygH2/KMVDOTT9Y
H37a0fpZilEq0sTEgKu92KmobFIjsnzIy/C8ZC28L5r5p6P25cfXD8lSCkXLrqfjvnoGdavrU3UA
kYl+tvqodg6waNGiQNtIymmWY2OnSnkZJtFphEiDaB4dY7R33z+7jdUnkQnzCggBMuiJGTfHEaUJ
t5eC8VZK9MlFted/ODuvHjmRtg3/IiRyOIUO0z3jcd61fYKcXlKRoQi//ruYk89Do0beg9Va65Wq
gaqnnnCHv/UvN8ENLaxsm9uIa3g98QOY4elzWzFTbTz7kJQYhbChquOiBf/5/tG7PeCgFoEvLBM2
jzpl1YUF7NOz/hg+jHYSv5ft0FzcShv2DLZuY/ayDFcscmu8xDUreDI6BC7h9j2UrqlUgaJp5QFK
Im68qp7tjQA2F6PvBYR2OeFrtWTEkk1CYx4+TKotzm1f4cxk1+FDrNV7SO+XueerXAnNSsb65CQ0
y60b+pqG7Zmb2018VSYXXGaMPIdzVPsMIaRmMrufU14N46FEg9321UagRdRbXfG9mL20OEaOVaDl
P471v4VV5r+HgqbTqZ/7qaTTIMofMevCFauHOgxMq3dEkM41eOfRcBXnrRHxzXQ/inCu9cWcmg5C
R0kvgrIokdfNdaTRDnOfReGBy3T616jD+vcwZSmoRoBdPfJRADqI7BOixgujNTBQ4+Iv52IojkXv
dDKohrB+aykzLa58jmJcK2cj/5f/AYWsuSnk/+Y0ah7AFVnaIS48Dc/2oRcQPtQ5+zDOLjSYv9yw
ywtf7HSYzNJpXNdMMBDzIsQL6RqObXRg1FNcCh2Aw/1VbrYQIFtOIGeQigsk4SrMqLGCREE3KpcW
TNhnU62Mg5i1/jkOudPvL3VzAl+WelGLYKUbuLIbIwNhWaAznKZNjoZs9Me5yPdABJurcA/QT1ra
AuucfhZ9b6PvQTNtEN4ZCUnlWMBf23mWm9sNuRbkSxaRT4gWN13vavaaVLpWeGG4qB9DpxOBpujJ
l9Dr06vZjMmey8HGd6LLjWjuAnzjQl9dPIzCWnvGrfiKxTd6ta3qnEOweH4cy72q6BbQycNhOs+U
ginmooL/+iootUmvgWUqlzkO689UlkZ3WJppT1qXztKnuSHlIRG9GKA6zgNHJba7K+aB0YdUT8cP
ejGqH0fL6GK86Ual98tST90jB7f4wei52Rt9bXxyohI6K0u85XOs3o022+nYQWW7OHmRvlebPvkG
uVLdkQ0ytj4BSzDtYAwKPGd1Q2pRpoja9iBWuUrCED6OBo872aDEmBq4cg+ZHN3Zb8MEfdYJ/yvl
IWJoj1u41rnf88Qz4vdGESkS7XdpfcETCMZUjFSU8ZAVWTP5zB875zioBM9HiWJPFlix1cTvtXDM
LMRicjtFQ1bvrLOSJEobwDrIvhejKaeglRZ4RWQxCyIc8oLG0XL6uj7FBvp0tLpVsBbgjOb/0QWu
4b6Fob7nFb31FUg1df6hLkJm+vWuUaxUs/AxoI+bmjHBtp6uRlhDKL0fRba+wgLuRj0IpfObKCJb
fbCKvggvtakUP3vLiN9UmhhN306k/deYL04CALPlakWI01uXRJpE5IP2fHgRqcygHc66b+kifwJJ
J4/3n+smU1+WggpDp4qe4c3UGxX1PjRCphNTMprBYKP7kGfCPU7qLJ9aGltnpcBUpx5t+/f9lW+a
c6y8CNARXGjg3vSHZYxSpeIO3qX2gCj61ZRZD0lOWwDhxjpQXPQYdVsAr8ut+QgXoNzJPLc2DmgJ
CndEoQg5q40zaLPKddp6F6sI4+sQ23OAGkB+uv+UW+8XBINK0xbpARhyr7cnYpmztELFu5hOg8Qd
qo3yLKxYfF24fA+KMnxvBqcNAOX9dceA98vEabmOmHKQG75eWSkBb+G5HV6sYTbOVWOo5xGUE+ji
qvjbjgH5O2eZk8Esjd7L8qr/aP62pkThb9mvodtkT4WuFo9F3TunppJ7leXGV2OrgghZlIxv23TT
0qJDcyW6Iife/lMb0cL4zOWOfN/GV4NWtdQljJepFVbvzi7hlIwmAnSGdLP/RboczoWEYXusmsH7
Nmu5QVyzivicZ1W4s2O2nnAh6rzAdZdJ0euX6WSK63ZMwa5V2Vtn+PfGcFBNGFeH+ztzeYbXmTVA
Z3oBFOjMpOhVv17H6+asYGwQXWfYfUdw5g9zLo9e0o0PuJvsOWxvvNGFqgZNlFYHu3n1RidjSkw9
jpJrbFT1UQjHO1X9ZGOvY6efjVqvL7qbN186CCQ7m/OmwlxIKvBkOH6EOYZ+r58TGxIPEcomuQob
jN+oSevcCZF9gjFrPIq5+R/8+HCn4fISoVcvFzAnAlw4VDCYWkfwKbeBGTpCXKEmVOGR3rKChJBb
Rq3vDG4/Hru2zNNTl6Sl8RCOWiuvOYg2YGsyjv4VOPuO/oRK3E+Y/LrlSzMpqiNtf2xDdK+3fNGW
becbkm3qt6YSnTVltA2/8RrLJYxZ6tsxNjRxbaTdVdc2bsLOL50O+/QE9ctfbj7BJVC85CKrvtH9
qvSSZ7C10RcbB94vYaQO/0siFcOuqAbr5cedp/8EbyG+FjgVREcbMaD42bJw5u0yy/zAgHZ+dtiw
kPVn1Z4ChJbrT/f36+Z35NxT34JYvenv1l6h9YNAs4AeOXOvfNY6zc91b7D8No8q+zxM2LgFI5xg
Y+dIblxVFNUsjIMqPYoXdsgf8Q29lgQd8zy+pk4vurOQWQSOsY1M60OZtc0bNvzwQwEv/Za0uNef
0HZlrnX/8W/7pOzjlz215OMEp9V9lWiG6AcjSa5TmnXZe2FxbYNnZGIPkYSw5Pcoqs6Bgo/yDxjq
47sR5yL1AMe3jQOtduTHWRqpslOR3I61+VmoG4K7R/oPiswqXNnjEEZtR6gsi7aVRxZqq0DWFcyW
kSGk5nu5llhnTZNVF7RTbQnfam2z8F1hajtV5dZ3AlKMoJTBJOcGqWL2ACZoB0RXHS7gYRlzHtNq
Cp+FAGMV5jZOrUpRHJIRNlrG0Pjn/U+0POr60ANYZO6H3uNtARNOshwaL4+uhdnUvqtM1lNIUr1z
DjYyUdTFcTEBpcamXM/VJ5cKEKIVq0RUmsCe0ERhldNQz3uhc3upZXjKaBe09ip5oQxtndDLuCIy
3Tt2/Wi+N1JtOKBhUe/kodtL0WznseDgruvnKurJYtIouqb50OFxpZqHvJhnv5f93lR4c8tSzuK9
hRnmAjZ6fSM0g4iLEiPEiygy+xHdmeKohIb1yVCK9nlMShTC1EIEKgqhp27UYHoZofjn/l7ZPM4g
/hci58IIXFe7NR5jSayRyPTa5HxlzJmQA9dN9bZVRYqSCeax+XnMzHjR/Sa8vcFMo5wPZWQMX0tT
Uzxftwtjz5p6K8iygxdXCmyWbuCpapbPDlEkunK3yR/osI9A2UWkfnbCrn1EUhNerz5gCXf/bbz0
J1dHB9EoKhHycVzJTeP1J8F9UjJBVJIrUxcE6GtcU36U4NK/l+Okfi30vv4gJ0cUH/RUliiX1Gqv
+rD9UvR1RENR6nWd8wEFnPTzjIyu8HNnVr7jEiiLoJh77ZNReVPsJ0VdS181BsUMULHR+oNrxxNd
BaVqTrI0dTjfHhdrPVQtbLw+dT5iiCCsqwH3D5+puMHBNp7j9hvji0I85tgf/sL8V1L5C6c64g33
AlVH5iZAASgGtj6J9EM61fUvJU3KISjhAQCQR+8EbaQ8To1jVpRhS2Scyu+tq5Waj3p9jS5bauTv
KA2V8kvrWuUjANHW+BjNY3bMzXZuH+t2TH/WsbB+J1E8/Nr5ILeh7NX3WB2RKprcKTPYnYOVfddl
4hynxqmDwszmh79eCdI9kHVYnAw41zGmnyicBvKg62QCerMkpl3FIJ1DkYzWu/tLLT96tcmWucbi
msl4yFmXKUVbI8CsdMlVll752M0oI9hlUx7ur7IRyVD/pBZi7oWA9fpCdADB4jcwplda4v2/Zpgl
z4UXJqcC65ydNPNWmxSgJEkmyBbABPxpFaDpzqLna0XpdVC8+ns7qPO3CWbhPyraLx/7qhveDk2V
f9dqmVQPiRoPmCwNRl8dB9MNv91/7o3Qwb3Lm6WsR1pjPTmKLRDGsiY/AfvWPLvdjAYRviwnJr7O
0SpT/YtnCXvnk24UMa5LO4aoAUL1RtCj8YRS1KUWX2u0to6QESB3IID8HPVNF2BgEn3+Dw+5DOJo
U25wxRDm6ueIp7ymSUKPaVEr/xhphcMfRRJ+Zfo/zr5JF8rYiZBbe9dFvpIZCKCRG8QNsRBpJ2a2
15hyN/GNwp0xpo7dD/ef7xZjxo6iXllw6RbOM+t7eMKhvHP0Kb42cQhFGYCg/KSaAtHuLjSRPasi
8U6Bg/mzLsLx0spKILXW4tN6HPKhDrpOTbVTPct650NvnaqFmwiRgc1+MyeMdKgSTR+T/eta9jwo
znAeQtd7yuZsb5a28aoXwT2KRfKQpTv1+i4SsbSLsqrjqx5L9ZvT6Mapm2FB3n/TG8fFQ2AWHgPB
AsOw1dHFzrr2Zs+MrrXOhTMa8yHpw2BS0ykIMyhXPToafx+ZgHNwzdLyo8W+DrXDWKC62WFqWlhC
HEw7Us+2xkDeRshlJ6pvnEuwtQjP47nAiuvmAmJiqaKKIblWU6s8ytTtn+ckVaZAkPV3p0Ip9X7n
hGx0GCgKF4HiBf3DUPn1Z6tA9GqRxglRDdG8qcm8P7aOOz0iK6pe4yTuHy27dRUmfKnSH+9/zI3d
uRwa5lnL0bmZz0t9tp1ctWkjVkZ+Np3kq6yV8p1e17/vL7S1N3GVgJsCeh0owGpvThkoI7kczxKt
4bfAhb6rwA12yqitRUj6QSsjMUIXcfUmMZUZjJlGxFVrMdkZURCNj7FhNns00K0jwGWwAGBAod1s
EsXSiiTueJi+kx9r2tBnZtfOyexE0kBkVKsgaeBW7+yTrW9FrQpSjLnjLQ7bLtCDwaaPSKKY4bum
GvLA1fCFsctpz875JVquMo6F/04rDxoWgXVVs8PYMNrIrsQVEu8YnvS+rdO3yOT3/2tMC+VH6CMo
tI1dZB4M+o2Ozwyje1ehNgF4do6/pqlETdJJwup7C1TopxpF/cdCdGgu5oVV1f7gVc5eMn77+S3m
Mks2gVwxsAz99UHiCJntlE/iWhkuPkR9qB3RGq52GgdbqyxzM3XpkN3ObVyvJ9l1IjpkQ5EcUnRR
jlOdVX99MNnGBl0bPjVE7pug0Mdj3HU1koyzLU5seHFuGq26ZA1si789mgxroJMsQ2CGNjcFXeOm
ejsM6dVRwNJXoq2OTZnvCUjdnhm4U3SAOC4azfb1NDCfuj6PujS9qh36r77e1XMXoI/hvA07JrO+
Xo1ac5RATvagGC812OvNzESKtGCZE0GSXM+CbYoplCWT/Ao+yFgSkVZ3A6n3zXiosAWJ/VSbTW+g
yIrK9kw/1rZ9RR3V75XQ+88F8qDyMKQ9lEpuU5thk2zzn3XeaZhI1RGahjGYgOjJK5MY8Csw8d+0
Ice3FvqpdgApwnxrenHyodZs9FJq3Wty3y1zYzzMnSbw/Os61z6iVWoAKY8jfTrzvYopSMSMcrsV
SlfAYG7NBoa2lneB2yzSLKLNzSQoK9X8ZzZK6NLSswg5aTlRAJqicRETsvjP9/fKbQziVVrk7fTO
UDJczxeAxYOnNHSux6JLzwLD76NeVllQOpm3E8y3NszCtYf/C1bnRiCnCqd4UIwxuY4InPogVu0f
ZtaA83Vk8xFOCvZsY/vXWFwuQeaxxFi6cChBr0KI7DvNqDPSZJAj2kM7QXhRSw8/uFFXDsA5652z
d9v4A65CQWdT3IFpvunotE2H0lGRXjW3tMQhyWLzZ9rYobaQATOUYrmBTs7kFcMRxIvzU49qZMrv
f9Pb/GMx2yDdwTBtS/4rjTOlDSX5R5UWYSDDKfpEL1o8ttOQP9mdWl9MvemRleH376y9tZ8oNxlz
8NpvEeUNQKxJH1i7EMILFvzjoqFsooor9hq+W3F7cTqzqUPoxK9fdabUlDg5+ylERPg4ukX1UHp5
txO3b/NH5LVJplA9oSOEstPrO0hMxsy5tbOrruRBKfL8HNJ/99UaaRdgFzu5uLbx/vAcWopWHulW
CiNKRaZYJRiaSO91lAGmyH5IQb99cuOiDY9LNBgPVtTCO3Yl3Ry/qTPlSeagipokEUGh4Fv4YA/I
hgUhRPXHVI32xFJeYHWr+EtneZlgAQHl4ly9kzEi4qFrxl0W4QxwnoG/gIRhIoAtU4c8+JOGuqB6
rPuqfxuFo9kF4LxkeUz6SnxS8V/8Hz7A+fxoq0l5sXS1W2StGxOH4iR1jjYUu/SgysSFgCjUqrwI
+l/KFZ8cIQPXXfygQoRYxmMe2m0GNjOV7c423thbAI1QBHGW0hN9ytdf3aaTkUw9n0FDDeSTmZue
b6AjvaPB6CwqTusXyXgVp06YDiAmVy9yNpKKexygkec243RN0IvX/NJmPuajuFI0jwA60dzuk9rS
3ltVaSqBkTG+8FtrobLpwPJy1LymIQxSRy0+htFsIuoBI330x17taOm2Zo/qnXRLX8f2ID95PeDE
II0K0QTROLlvqEeAME52pc5Br2bJz6wze0aRs/0j72fjg1VOg+FrQOQSX23jJD1m+ujah6hXrPbQ
CihdR62vbf0wSMa7dFmc8Z+yMXIzkMMUPZSlNXR+nmjqt7pKwt95FdrPmj3h4uAAiv2UDML4AYUe
ocau8CrvMSwQb/YrGp/hacpm+bWZ41zxCeIoLYhISYdj3kOofXIiuoN+OQxKc/DwUf5MhqVkpxmj
scuUCfWXGxbO4Ctm0/3IazlxfsFuRmihoIru09lItDepWY//aA226ycXArxFXjAZe+XuRneMKgaI
Fk9Bk/3mlp3sGCcitMAvTTsizUyv9JCaTRREaj6+XfqEz16blkzMuuJNrnT9oWOGEjhOr+9Es5fK
er3jQDstBRU4rlsAfqQbeTZM7gXREsM8epGMq0OdtnXzPHtjzcnS4yR6zDxvSM95R3aAwr2SJQ9t
OjaW33Xe4J2BaYXTyTAGNOhzB2mVDB1ky7dozbtPjE2m/reqNUkXIJRE2ztnu3xWe6sV2L/OMZLx
UQO/Z1SkWn6oeldWp7LLhh+5cLAHQPdcK9+47uy9sefJNg9NbDfvUktJv7gV7q6QMcws538bW355
l09ToLTOkPoKagJfk3JWs1PuqB1w8SmhMJljMx8+QCrnwEwIoxdXOfXldWiTHk9hAsx4EN6kvVWN
Gbs4x2Of7QSTjcSH4mKB9nDMSQyWK+aPoa2sEc+Zx9K76CoWubWe157fUWMdBo09oGRtfYjJdHdW
3dp0LItABdxyBkzr8VxYLoDdRnEvMfIEfmqD3hiyvDwkVc80qy9F4OZtGHQt6aiqV8MjqlvN2Win
PYjtRj7C9Uw5wm+B6XuDI0FjPWX0wQ+BWnYY6mx+VvSxOzKLsp67Xh1Rtc+dk2XtNYI3LlN90bZA
DFJdtFBXUdwBN+AZ1bLZVa84hW2qBmntmadFqvF8P+faaFdyUTEzpBPCp75pVYwFo1YTH4CLm43d
e4R18PxNXTDYfmvMzIDtPJvfp4lEct+pVSaZEML65FM/KPM3Q0c8oUacEbaTHyWhWvw1wgzcP1nM
wpCkkr5p1oxYrgyLlIirNOKYJfl8NcYh31lla58vkzPiGySRG5wXf5HnEyR7vA1TheEWwNlPU+Y1
y+3Re9exzxzsmK042csEtY2se2E2MGu3QL/eIOhA5g9OV8fKJQpFOx6NJlpEE3PPArvCX5kg9LsK
XWhLTj9GKxl/E4u6D+wbhqtFNmmY9sZG5x1tLbTqB7LNTD+ETiX/nQCaMcxzUuXkjg3z+5Sa9MPO
1tn89Us1S7oNpHo9p6GdPGh6BD+9molU4EiZaVupaAEJaLn5NBnYWED+jE5VqamPYxjpjU9dbAXw
wcznAa+UoFWk8tYzRuU0u736MZra4QEsivLFMNvxHAtlT9NnIy1GMI8bjdoZGOq6+u+92Wm9GMgx
cURc0jmPz0Nl5r/Tccw+Jbmi7bykjaMMQWZRYqJ7cttujLMaTknHetCnxE8Bw6QOStk37yIu/T3m
weZiNMQdTLBRZFi3pzvE+zGus5XLNPbpgRYULi2oRT8gxWad7n/8jUQTrjqhcUFo3Uo5lui/IRLD
czFIHgNtRkW6nCxjpyrd+loLxpkdzePw3V7fQDwh6VRcUCMIoCdVPYujSYvoHJEIHeJS38PYbb1A
bju64FDSNvqpUFEa7EHCy5jb/cEiszoqmKj7qGn8fROVyL6IgDGN0bDiXjU2zTB0RhEtj5ZM3RPM
VBXpZRfTLyGTnfi2+VQAdWnfLTyxG2hANzBm7TPlYlYyedMr3niha9l+y7XY8e9vi72lVh8Msxkt
HqOU44Uoy8lRXVprcIk/R2Hy18r2dNa5Fmz+YVoKtuH13nDAAA7QfMNLiiVP7PeT0QSYvQwPo0MQ
uf9YGzcEbRGUEJaCmvnZEgn/yISUptNTMCXwzbM+OrbmnD7HuUwPjjV/q/v4t9lqw87FvPEm/1zS
XeUAQzFb2WjN3kWzE+hhuNuNH0u0UyXJabsHIdh6PtoFYFZe0M7rlKteIDYqfh+XyrWLZwWHmses
bs3Hwm5Rnx2igUtwdnb6altPuNhjLF0X+mprQCv/ce7aPnTxWFWzqx339F7LWT9F1lDubMuNOIIX
5iKsxXALndvVtpzwb9XajpSylEp3mJFlPAxGh3GemSQBpbp9vL9fttZbRFkXDBvGAesZMOzgsJcF
6g5ZL9NT0g3zr6G1vppdp18TW3o79fjGm6Q6o9PDGJR0dc03T7SkUESzYE3iGE1iC9eKHOOdM9KS
e34jm0vxrV7uz1se7Vgm8BZhG1wJvsOTUVjTM10f+13vwjW6/xI3AF4WOmgIdqHEwUh9PQ+wbIHr
mR0u6qOedhqnXAmqsTAPI7iMs6I5E4XIDLEWgtpzY1TdP/mQFYGuVcpjFNHxvv9ztp6csa8NboG9
dDOJMmrWLz0dchWqp8cJAtwDOZ1yjOjU7qBSNo4j+jPsnOXa4/rTX4cb2chwcCTcPrzQpqeqLaMH
LVHUUzNH4ti01rtRKdMd8MlyBFYFNqgA7iHG9fRPX1o+f4Q4tc0FwvaTcknbIjp6U5G9ZxbR7OgV
b77EP1ZZPVml5qWNC4VykXaaUI9ja+mnXp346EIDXrr/xbYqSfD5cF/5Woub9+qK6EMxmx32bxdo
Hs53TNGty4AUxUGGMARIRT3jXY1j22MXjt4/Wp2ZTpDMBlCyOvxrljvVBYSLZVpBmXFTSxsNxXtq
kJpVkyqune2Iqxd5e9YWm68XibtFvgbq/rpiVdTUidK8iq6tYY1XVwCica24e/a8/D8M63inUAJI
kxa+9OrdDiAK07oGROuOMRBM3SsehMw/3v+CmwdhUX2j/UBjfn1FIETgNW4INDrEC8SfnAlPEjvD
aTBFBleKpA36LN6x4tp6hy+BG/gO19NaJwRwkjY6CORezSlq6Q3qJeawvM0shDR8//E2l1pEJYhv
/GtdjJSET4F+GfrRMPCCacow22jV/BIi37aTry+fY328AXUg0g2B5BbYzQStKdWaWg2BVnHue1dF
cqXPToiopoe8H9KvFGDW5y4a/0NLGnCiTfIJkmVhc7wOZsOIgA5i0UTxuPLOJZJbByfpp50BxFb4
osCiXUI6vczOXq+CQr82WC5HHeAxWiCNol4yXc927gBta0NSOC5KBLhtwfp7vYzTa4xbPSTLlMaa
Ix+JqhoUbScnzbexqGoeQmc2fjMgY5DazNpYHZp2ks05F7O19K1GWflMAjrv4HgOcNplb8R+Keb8
l1rMTXukvanvjYK2ttkiokxdQyeFFPb1j9b1OR4xZFMuhVSn6+w24qdX6MbRdkbtPxxYB+g+UzxE
CW/QhOhkNYNaCRoaZe4eFhiVn9hqf666Qp6ybCr8vCzTHa7Z1kd5cfZDu40uvbvaYSAbvbhRgZsp
4SDRftSwwMQI4phZynvbnaArQMn6D0d3IcPblKc06dadKU+HR6PjWX51tMj8mJVNEqDE3fycnPnr
/SCxcXK9l6Y3q1CVrnd2ns5a1abA3JQCpSTGCWbzaCSR9oz3nYe9pBXlH+3OrOYz0NK9wmfjWFGb
EuDpRNLpWUcoJ8XfCgfY6GqNgG99rVHBbKKAq+68zs116IHRCVtwJuvOhVmGdly3Fiz5JqsGX1qD
cxqwbf/x9+9ycYAEu6eSX63fZZyjJDGbkiYmSklXhs2IWk2AQZn3hldk57vAi6AJYvmxV+5vPSCt
RfJZD5zbTWtGZ9hltyFt1qbP5QcGWjV0k2bvUt7KeKiH0S9HgMbhDK7CYIgvijPVUFbjeJFknZO6
dQ+QFRaN3WqaaWMOReUc89TLQx9qyjDSvY0HhiWz0TuB0RRGtZPMbj35QqQFwwBa86aZXbpjZKUl
7PvcVKfnlu4DjIBxLzvffHIKPIqFBQzK878OcpZAILGCrHKBHaE9jHSmr3hmlYfIhuJhCEUHD5pH
z6BvRt+Le3lRO68+9INb73RbNn/JMnvHNgGI4Q3NbrB6RXJo3YtQUDI55DEQBnjhVlIfCnty7Ack
iHpEHNUax2mdQuVYIdLSnAygBq6fKfaQ7vykjQvAA00PdGWpRW8USSyglc1kZeElmxJxakDpPBnp
qJ0W8OB/+Npg0ha1CwD8N7rA+VyGiIsl7HNHjY9WV6dHZaz3CEgb9TXSiegpk04gbLi+0capCI22
xpfCzkBQxXUVPUhVy4AANeGhmtOf98PG1vsD+car0+nW3zD0PIrpUpSLM68NxV9tkIaoComDjMzE
399li1XjAjNayMXrzgH9iRptqkhBxCwJz63Rpopv2k31JNvZMshEY83wMyue/7n/iBt3KGk2UZHU
BKWlNc6yREy9wyCXUgkfhnPTK83VdaboMUxdrC+QILiOrbGXmBgbOAIPQgmBgZBPubW6ueMKejtG
ouT3lVKYx6RCfClIYrRYmH8UlGMQOftrj6e34adG3PzsGxerLqcGJAcVM+SiVzNTOUBCcaaHDqpG
5vewoMugbpqpP7qxGN5Ps6eAPWkykKJa0o+pjxVH+p324shkPZ/z5NQhf/QF980sCuD7Nl/VDubJ
u9aTEpc5QFAPadW4TiAJYdFOSrl1vROy0J1FzBIE0ipuOUpcJXVV0XJW4hJR+dHJnuqp8k61k9J5
zuO2vMRe5jH/qZLz/Y++FZqB0Lvw8wnPNwqrwoJEXmg1It66nhz72ujOeRLuoQi2Dqtn0AsBW7Us
tWy9PzoLZc58XR24+pQ6FQ+W2qjgVDF9DisLi5PSyHb6ii/o6lWtwyX7/wuudlVT4d0I8QDVU6e0
6a+3ebAIdL+NRgCC/MnzzQljJAHgzddDdL6chEnJ/Ve7+dC0AIlS9BspXl8/NM7i6KjASyNkVPXb
UfGaUzJHeqDUhuVHXrk3Kb0NUfB3GCaQj7pIBr5MGv94yUrdpjJGMwb/EomBtDRR/oGVcLRDsVcE
3YaKV0vpq0crUwBGXrrINrtO8WPO5yHwUFMKmN0Zzy1zat5xvicVtHTYX39THmqRbmZkt1hYrL5p
TYbNdJNvOqY67zP0wEMCQjm6SSikL+y2fJ9FdP88pcWASth/7Xu8MIZBlGocUcjj68Ivay13HvU+
vhpGHr+Nx7l4cvu6mi8p4NZwZwdvfUzOCfIH6MveSmG1sh10BSf7axZF4tkI2w43lXB8J8ou3bmv
t5aiKkSx94V8sW41jmY0mWkjALfaXnXoUheTIaQKjm2G+vX9I7G1FP0vrMpcGGc39Da1KSo16mDG
JlOiPE6aIn61huwOzmSMn+4vdXv66IHRayAFW4Tv1n0j0efKxLUDxJraU2m5LSxjiE5ZOGQHmiTz
8f5yGykf6y32a4sJGrnf8nv+OH1Nm05JNKCZi1Si+0k2ReiPcwgaWcm1o+z7CQSabZxwZJgOGF1l
TxU2VsGYacZOG+T2NqHVAvOATggAc9xRXv8QWwyxrCQ/JBy69J1XWl5g2NSmyBY4gTlOlp/UCtjv
Qlo7hh4b3frXSy+XzR/vAJEjYcl+yq71rKotSJ226qyjamXZm9lFo8+vmjmRPq1nCMS51hjXHlOB
6tqLUD21XMwdb6829gLHxm2AFQ2aF4gfcoRvJA3GniGWpD6/6gW2EUXR2udOmZNTKkfKvVxUj4Zs
00MnpctHa+JzWg7qf9j6i/oiDnnUuDc1fGtq2FWwR65ZZzlBWDTqV63vu8DG3WznO2xtfXo9izs2
bdkbSIlUo5oWEkSqrJr/RUqhUAMXNZqD0lbOx4JOwk4A2Xy/JDAkq8hO4/G6ug6M2ESrwlLia5j2
4qTHGh2uZMoNv9dC+1AaoXm0GuJWqWvxW6umZ4sFUbPTP9h6ajKZBdNL/kqN/XrzoVPvFm0EW06r
U/eb2nT2WzllxQlZjfbRJIPbExjbXJD3i0En+KAbKoejpWkoPOKm5rK1rFwVHyYlzR+dQYnfC7Sh
d1K1rUuXQge5BRQeiKCrCFPGfWZUGN1e8x6lCmcYcBksRozqij6dKG1leGhS0/hwP7BtPiXojgX/
+dLmf/1a44jMP5VoDjWeHL+OVdz5hRKnz4MVMqyNkr0u9dYtz6jmhRsDtWl9y+p1k6td4cZXp7Zx
3xuQitFy+XWyQwtN/nzGODDOgolq2S/E9Ov+w27tZFSckJSHWUI8X/f0LFnSpvewsQyZU+EuGGmI
XGoaakNnpbPnU45t1lVvdOeEUcDwhnaZ8aGQc+zslOtLpFzlOhr9WNh1iIIh/rz61nZtjbEY++gq
mGf7AoGFj9WgqDtJxuYqVJnAuA0OzRq95fKGXeEyK5qS2vhFZ+5zjSThvzvvdONCok7HOYsxP33E
9b416HvU/WKRoxbKbPm0iWgjJnPSvenVCh/niQ7BVXVj5wsnV2RgXxFN9QsJutQXPZhfX4nDufEn
j83oYxvaR8Fs4zmOG0RtdYe+kIu3ZJllyt6lvtyV68+wtOoIolvGX4I820tyjVLcNmsvUIZ4fkrH
uHXPSZ+Y6kNKjlOSeurdlyhXpXVw3FF91MKs+h51ffhkl8LND+QC5V/bDyz252RRCL4DLLtpYw7w
MERhKYDKlGg4jXVnnGKw9L90Uarvx2LeE8Lb2ipkLjQU0UlYeN2vwwBbxVEkIs9XHV761dJDxId6
OLTv7m+WDX4c2vwkUKCUqBZv5mHo/SgxXbDomotUuD4kufh7HNrm53bWa3ZCHqJmCDUp+q73jja+
USYjf0CzqJHBDPu1fTamMnOOer7UJNA7x6+xY4MQqFxdcR8cS7gNokJy+gLK3/nRyLRTz9rIiT/Y
blojfDDn+cfSDTEU9ZnpuN3DgKKYdyz7Er83Cxqq68+YTwynYUSi4WHq3Gn2J7MsH0H3eZE/SC37
WEyVbr9R47SvaMP2UXPW/4+z82iSE+nW8C8iAm+2QJmmjbyZ2RAjzafEe//r74PuRk0RRfRstJFC
WUDmyWNeA1bib4v/JP3VRfDTgdY2wjq1FSnSCb5MLT4dvMmdrUv+q+LFCGzuJpJZ6pKWy9zB0JVn
LQC9bb6MbVtc76+ycycxNyRgEq1ojm3j1ODEJQIAzF2qpJQfm2qsH80iboNsSfMX2IdfnDJUvt9f
c6eIoCwilIALYZy4nXB3Q9WqecnWR2eh8qZczx9qZsA+DJL4IADsXH5AByAdM0tHMngburj0k6xe
AA3NdfmzcuyBb5rOnzD7cN6Fwin6gyRxZz14O/QM1guQofcaSv9IoOfQFoBKciACoTZDoFwhA+c6
k2hYCUlrJg+6pZx8uf8+9xZlKLGmTBScN7NBXHqzeu6H8KGLJeW0jOoPK1pa15wrpBmr5cgSYufz
wd/gXcIcJbBuu/S1FbcQlJhP9E05km+LNXrzrw3dK2MtOfiCO3ELMCedW+7J37nh6zcqdK0Scr3i
P8oahQgZUzwwg9rBRbrzCpHsBAeLusgK5t4mwDok7MpkvNrIDFHOtUp34pM5OhEQaKdZylPVlML0
73+3nRf5GyFErUm7FmzE60fDMNZoUROUHupRr9E8XKRzWiWMByl2D97izlLMVYBCrFwIBiyb58va
OYkQLQOwUg/l2aJ8fR4qLcq9OjsMXOrOJ1vTXIqXVVzspv8NBdSU1EXLAgvd5eI0hAp0THORjcE1
jKEx3Zgy8mfTW/HfcZ73uasrw5RC08r0/6VpUj8TcavF1xqYy6cqVdF4nkRkn/XZVr7C5bFNL3Iq
1YF41cMRksau/aEMqvyvZgsTw5QyGT/ZuGkduZPvPRdJlkpnn5bOTatVn3o6BJOUBlXsNIjdz5Uf
YiVyEJH3VvndW6HrgfXq9njp3ETGJKjBDX3JrtWIxI2jzUe9sL1VQDXCCiNBJf1Y74U/A5VQRGxr
QxaABOyeYnhZXlt2R+aKR6tswmFfs8yotlkQG0AJtMmMzqpZy/9hc6/haOUdkOJs7xPg+TDZIZcE
VS5L3qjRL2L+Vp51wKkHcWL9wa/zSbACBAnEcP9f3Or1awM1MrXtkqSBEoq48agmmlNo5vbHQTFz
4WujYZ1R/r1qVhodFOm3R5gsn7bp784ldiubI+yQF5rypKfBUugFxk6x7Gr6MAeR1M8HxcveU4Ja
ZIBlrUDbLS4sQnyuoOrOAi2C5HaJ2qTtz4012cLLCgj0P1VrQK9Az7Uw6KYZAu79wLi7PnNmSM9k
kpDXXr/luElHJtG85a4yikd9GcUL/VPZtVsjuubRlLxAY5PPMMrag5V3XzKiVmD6KRpueN2danUx
OHFWXmRl8fCIt38YMD6Fa6vV0b69PR2oAnH8MJhhyZs8qBirrG9R8g9iyNh4zM/RE8y8/nL/Zd5m
eDAGgCARt+D333iHJFoxMuctIEwjqVeg3jcZuY8OQVu6Q1gTW+uoC59NGi9HQ6OdlupKVkAPBPU6
ksvtPmpkUfStluZBiQTFl7BspucsS0z5lKMW9jPqjOFD1xaWj8J+/5hqkki9tMjKzDVtXMX+w6el
bQerGgzNLZlegKhO0NTI6G1Wn+sotx4iI1J9WMfR57e/ccASK0p0zQO3sk+gjNWuN6M8AJmeoS3s
yB9mKOuuk1Xt58bpi7MFCvJg6LzT+UBgB+WndRCAjOA2PrRDTe82F3lQDGV1nk2BxoRiTO9HOs1+
b6n/znXvXNKmQ5Qxa4sTPY+jWfDehuZLs9Pom6x1y+bcSmOIXoGVBg0N8ktf25qXgOs9CPe7Twoq
ASgpSJTbibOk20KRQyMNJqfJPmB0OjiurE5O4mZKFa0o83F+KjsRnWwzzku3qMzxy4KD4RE4+TZr
XAGtq409gGv7JlqE6ghdHZu7AE+VdHErzRp/VCm0T6QzJ3EqlPS/HGamZwRlBSj0DQ2o6dES7skL
VgoxVk02l+vj2DL099IxNGu3T+Mh9Rp1aIyD47P3bf9cef37PxIG2t/4GrVJFtiltLzoY20GmBc3
B53v3VWodmlRMKcD/fx6lYkGqcjrkE/bOkYRQAIM0TmNRe/498/o7qcDdILIE+C/G1HfSB6pNhyu
uFBX67Oh/YsS1Q+MvlSvcJBuvr/YTggmGhAH6cGupaH6+qn6Tp6ElWpJkI6qmnxmTpJ+U3HMUN+l
phVeMEIoH2S5n673l915Rqh9jLSIC/CCty2fTp91ptQGmu9tDwJ6WKgOvDChBRarafuoFv1w0P25
7f0iXoowJAq2aAfeCL4D6xyquKHXbBYj3XV3rEe1frKlTgIVa5fDx0VWB+1cF3EW/WpRpOrO+Sg6
/fPbHxyw7CpcSHv/5uOiqKSmLB0HNoDoZyitpV+pzQBMrhRPkdUfiULtzM14boD06FHDd7/hCg0E
REYjKM/YWo9JVhRW/hDP+lNjL92lsUysQ6IUyaVZbT28choPK9zHVBLKX6R1w8Fn39tt670LumoF
b21vXUTae12nsROUUUpHM+t1KT8brTN/rRs79odebx+cShFvlx4E7wxfCvzCCrTa9j4EKm5hmjO1
EiLMfX0pMr+xz0oO3D8enobOea8lVnFw7e0EDJJUDGnW3sDtQBqgEAiGwWFUJofIt1Sd9eIs5REX
bCctZBVUAFcJhVU17/UBjhw1dyiUEDw1pNiDnNGcF2UO/TnHs/b+3t1bCqLeuotWbPK2pV8AaCmt
BREnZxnhP9Vdg+tT2jkhas4DDpL3V9sLEVCUINjQ4F8R7a8frJZgGbeRlAS5POHUFoNu6QAQXJ0l
/rGAq3p71KU+oz0GGInuwDZHEclS6nGjJoHa5vUDY27bL0atfaBETE9JaLQHue/ey6QJt7ajqdhv
EHEFIiK9KrHeMLZREI3hcupQ1fFL5IVO99/k7lIrMpOJ/Q7lJFOmWYqRSQ+knKSkWgr1lE6t8q3D
h+ngLd7ueQhl6tpbR+WTKLfZjW0rHCeppjRAlZ78ksrzpHbQIe8/0E6axTI69jLcIDs9IyD4Jhtf
ZRkEhj1sZtPLWs6cKkfY0Po1+z3yYfXFQtLUlZRJ9029aQ5uztsLZf0NFo5fVPao7m0yyinpkBKa
ySgNo2fDEMWv0yDNTwnf2xsrZzJc4nnp4vqFts6cHHGh1///db3P+mgNok7Ljr1pj8udMFEYtMlH
1LZJXNNsHlO7bU6C+Z7Xg/xxh2qZP3RWGh+czN2PzMGkhYZ3O/vx9cnslLZHZj3n7edRd1qQTb+0
ha69edf+bowzLV2BJrA9Xq8CnLSI6xQhqymSQq/kX3ljo1i+aBvpILDtvUoFiUvmoWSuN+DulUcv
OV3FUmFXXkfL6s6dMVWuJS8OvKlJPoOiHM9G1xpHHK0dgRQekzpbpSqD8bOtyNpa7xSJNkZQD4X1
YSr15Gc+GKB/10nEcKE1iTlHFknxM5O3qr46nRWfuAh635za+HO7RGBNEHd8c0uHn8XYBcARqfUN
zkNow1BImkFeKMx6BrmVhB8XZCFbX2oaQMP3D/TejoJVAHwcHQYIhpsdNYkqs7CLToIQ8WzNRR/L
/lzbXft2CUCeisMKIHYlWW33VGwxeF/iMqHq75vhnCDp+MVGHHhAr8OeHssup7aHnJwJFAm18KCC
UJWdI4vyEHqzQDZvpfQtfciqzsmTYFmWOv2o5t2EZpkmFuErq/Lgt3yqBqScCiVGW2xMRnX2NZBs
mqsqiL+5sa1XEb4ISVG6Ugwy0J+M1m6v2bK037tJraBk9NWAnuMcmucqn6f4KsuDFrrLrEfaQQC8
vVZQZls5F5RD7N1tb9NA9TYvizQJGlnNgzydJr+zjezaLdrR/tgN+GDHOSYo6dAC2wRbNXSUuh2G
JIgAU70rB11DqQyVqtOMPtspruPp2TZG5JwguP3P7iIQeQq2SW/fpWgYIUkHR4850yYiJV3cC8NA
QBacYfcyLYPkWXluHcS9vbNAjooXHVN48sZNMxVJ4qjobGALeVoPD4bVSFc0w+yjBsHe12MNhDD5
eOhxbN7oMthDidwc09VGMf1Ijk2v7WBsOpmwDljZt5kcDQiQceh8AUO/UdwiaI8QU0aynKXqnhUE
4rFsp2U5DcrgL5o9+/e/0+5uASvJ1Iw+F12czSvs0wntxdWJKVs0+QdqQPNw6qxi0B8zxSoUv6EZ
XrsZ6oKZ6xRpab2P+8J+J6cdFKb7v2XvNaPJu7Y5SYhuKg96tkKyZyTdI0hCvq03YRAljnVOcKg7
eOzdpajhmfFyTm5UE3VQJJBBgfWWYAUHX8nkVnke0fnyMG9h7nv/wfY+KnUlrVM+6C1IJMIaRbak
lJKqMwpvAtL0KBKwB04c6j8BYR7Be3c/KvgQmEbUO0hSb+4ItUJRnZYbzjfhqGYuGofZo9bpenVF
53hJvbGke4A6lfg8F1FSn6qwEdd0qrSj/szOe0ZceW3+o2emk3+9Tkxa3sqooddFy2SZvFxZcJQB
bpVch2KsD66M3bUIrtQHjGJhOLxeS816PjVeNAHwZvVqOklzciz4dKkCCeX+B92JO4x66TexCiP0
7fsVY6NH0IjZPmgFXvK8rc6hHB7xUfbuQHIdjEXpxnAV/v7MfzTrtHmCtguBIjBRa9VdBCmnn/hK
KX8DbLJfNKUoseoYQ7V47Muh4jLEe3D6B631xDmh1l596ZxZ7k868v3XsumE7I9VMqaKqykztqiK
jmq1l1B5Ny7mJukK4LGtkz5XmfP2ow0EhmKY2htdlG3mhuc4E2bUiwPJ1LDkrW3FzXKRXlMzMw6O
9s5hYylCJ9cOGNRtrZEPsTaoY5wFJfriz4rUd7bXQEf6K+6l6azp4awcHO+9jQfFBdIQKTGY73W3
/PGZom5BrSMn+8alYn7uW92+1JLoEE3snYNyYif7xsUD0Cn5L5jM7cNVc7kM0PqYAtkifi8VTvKw
NKlZXnj5+jOUOStgrlljRwnP8OAb7m16ihjyGFBG5P7ri//jMdGSArqRs3aMjsdpBox56oy4O3jC
vZe5KmNxpRMuuW9fr1JqgxJ26zTNqfPadIE1GWi0S8kvc9GTg77C3lYBRwq2nZrplnSFpmaCzH2X
4dNmJqdYjarHSRIfK3Uo/cKyxwNtoL3lgFGsqTukAHbM60cbER+qRuB0QVHmut9y23wVPfRmSR/S
S64ZRwOsvVdJy5gcDM0oBuubtMWIU6vR9TwLFnTp/VQdQ58tWfiFJr19ZIRPAO0gWodw/G8wMNQr
aKmA0grkcAgflWqoT4nIjwbKuw+E2ANDE0BSNyqHwKv7Xrdpc3WzsLyJ3uxLWTm6u6DP++V+hL/t
vvJAUHEgcNNzv2kVpkMJOqrK0sBuuuUsEReZgUX2O6Cz+aVt2/Qhq0P5zV1QFkXOgnyZOHmD0C1A
8NW1SAkkNamyIZSBu6z69/6T7e1CSCn0Jcm0GHutT/7nMc6xTFehzAYaKF4o6I1bOvV8FvNQ+5JS
HLzHo9U2e1Cvi5ZrARXsoYyNpyrL/0nqNH3fcfS8qp3T0/2H29shgNnI1WnzoLW+Wc5RZ3gVhUiD
eYBn0AM58KQI9qkoOQH3l9p9MkDJQPVQiL1JIfHhXRA0ZjPqkuScY03NrmorOi9OYvnURNNwvr/e
Xvhl38NmB2V8S7vT1MWxCpvGi5Mq2ZlUvgrCVVX5/ip7L5DcCXELrunbGVelY+Xr9CUicPbgnAxo
uKeZTuVV9GrzH74VEwYqVMYtJImbb2XTMs5Gk3AoEjU+l2Ecab40LdMJ8echP1hs72tZSOoy2KFL
dtNsLcViNUIjFkqRDElRiUYvthBylhfmdVbZHiFQ9uIHqBuQqZAGAdCtv+ePUwbqBOZJwTU2O3nx
pcm71kVANz7HVSt/QV9mOamxdARb3VmUJJEbhkqYr7fNstiHeZOufXJeQBuUGarJbtaZnTebnfBM
KcfMuG/a7/e3zO6qxMhVGYqLe6vSJFkqHFNrSYK2wOowpoK+ZIyIzlkTWY/I9BTnZSmVt+/TVbCT
2aShrL36TYVTDc4yVEnDonObvvTFEn1MlDj1c3XSD8BiO0eCup9mGPwiaovtp1StSHeGEF/CyYoU
+xyaWf1OpCAnH0qT0uagtNjZqMSTFfsBK3JV0Xi9cSbcPDItCqnH08z6u47q8DL0dXsx4lFqXWat
48Gls/f5GEJQoq3y2jewY17iUgwDFo/Q4iQvjvESUfVIXLVIHc4F8HhPl7HCvr9n1rO9aciv5cA6
1v2dEG0+n1rb/WBi0x7UhVK9t5TphTLWPMcWvpxWVMeXWRTTZcKs6/P9hfc+JmtSHiB9d9uXUoqm
TwGe0IhD2Cvx8OtB+jcfYTENphn+h2+5gtZp+xO3b9pTs0rKgDp8HGhmGXUeGvlV61VaFdEMK6FU
vbcLLvqDe2nnnuAC5F5HsR20wjbrw3M2XzNe6HDrrMV0iuzZxoPr4APurYKOGAUWGR8xfPMBE7OG
FtXR865zo/LTeW03VkNxELV3oGecN0Z+FsQfCqvtwyQiGyukswHyKSQR3kDd992pK+l9wzFMvBTV
isJti7qoXAUmkC+EbkT+EgM0kS2tO+gw7P+cFZy6kqZXK7TXhxNyQpmDYCS90MB6iKHMvQL/jCdl
KcxvuIRX3wt0yvGOkvJrxtzN79O6exYTqpH3t/H+L6Gzuqq57VDGImfKOLkKBXWWGo03T3r8ZCRS
zJY2MydoQ9G9NEqjn+fSmN+h3Cw/Rw2e8rjodG/nuQLSkB22A/NnNI82bwVrYHMpSnq9TRr9zNCc
oWpLWhfRVfUyJlL9H7YeWReRn7B/ixMWWQsExTBJKZVk+WhYdfouAqpwcHZ3AoVG5q/g6rCK5W0b
2IhvmLNANz0AfDaeWs3+ObdRdyZVrg7ul51YCOOfIMExWnnb61H7M1UYQnuyChkyflNW/+hRmUwP
ud1mLzLshcpto7wA81JjetHbkyld7u+kvdVp/CLvilYTgPVNoiIWu2oz2hWBRO+VATBwm6Ruy7PS
TNE1rXXz0uA7cFIJZAffce8N04Zkpk8g5m5df9kfz90LocxzltPqltP5lFiS7UdWmF7oVJUHcWRn
/gx4AHgEVHxC4naHouRCFG5HEaRL2wWy3DXYiOS5l7di+myh4e8W2KVdrAivSJch69tZghTg6yXA
jUNg3o76sY0YMe/mE89DeoKhspyXboFn07Wxz5c9eLE7NzoRk58J9YA27xYNgud5iQZjEz4UiYMa
k2QMT7YVzV4jN7OfMrc9RaMsPt/fRzuMwZUBiaYz6AHKym2zsiXzLkXGjSDjGjKdFmExFTYXM89P
S13i8DKAFkO9WktLBd7waH5MjC6Cgm+Y4eBNVqV8UxSBbYFtj7/kMcpqX02xYvCaOpee0ioUGTxr
FYHaBvcr6zIsk/gQK1On4ybUVY9hmS6yiyyHSM5d05bf9aZU5gu1VJq5DOG7fxgX1dGZYVfzFYva
WOejo5jqz5kT29fCMOfYzxVRvi+gB/Z+jzRk9pP2OMUdWg7Lael6XVynuhTKN1Xt5s/4z7ZHSImd
44hiLNQUxru8zO3UNUUyEYJjHAVGFtaXHKeG89Cjg5dJVfK/pGIgM4dFBBknlq/3P+DOroGOQAMH
xToyz+3YMAqVuilGhlxqFZUBvpKwN6eo/0DXA32MQTQIoqZH2Pmdg0n+Do8eWxHQztvcus6wzOkd
2JF5L6qTs2SynyKX/a1WtQyVnqy6TKIYvNYCfzZMZf/X/WfeyWLoFqymhcCYVvDE6xBUWkOSQgsl
QUOI/KGNrfgsZ0tzoASytwqdFkB85DE4NWwCfJXjkeXM6TpiG0rh4uM7+GVWTAftxf1lGEes7QgY
p9uUrF24HiLQi8a4FLmbzyL/p4jKI2eLnQIFbSMCNgHtd4b5+p2JVaeGnY/dY+QYz5WNH1Hcaqrb
Ipjgl+NyNM/efSySWfRjIO2wSV6vp404RTkFSXTRSVWQ2F32acqGo1nL/ioOc1CHu5g/Xq+CsL/R
C656+n2o/Ptilg1PpFmsvj2twO8YWCf3HVn4Fr1hJdDYQSIhXjTqnXAHpaTeKq0W2vIoAXJ/+/5m
JbpF0KpkwCmvnyoqFTXJazBzWYH9WVOByI6aQ6HBvZgFywYWMGkZqJTNKmbX91UNAinQhSa9cJws
P0Hc7Wmx0xZly8nyiSiFpyjT20W2f1tTwbtRUeK4aSEtkgNXLAU2qiwMMOdSxpZukfoPsAa/33+T
O8kKE/IVFQwng1HmZheOka1NTZ7HgTCr4a/SKGqeLG4/TwClDz7a3gFblfahAjNUunE2T5xBs+MO
T2f8P5lDNE7QqVnmmcXytYu6b/efa3cxvhn94HXbb3MFCPe2pKU6Zt+96J4dI47cvJftc4U792ni
XRzMynbO2fpYiAvQwqfJvdkr8aKr2aiVSNTkyXwmkZgfFrik/v2n2vlarEI+S+4G3W6bWsZdNk6z
MmHGrcbLu6nFDcdkGvjUt+MRinNn85tgbMgsOWG3yZYp4x2EAUoUMGhx9CCR0yzxzaVvrqUtOQbe
gmZyadikX516MQ9C/t5zAh2FtMFMibp0c38VWolvDD5DwTRmTeqHY658CpMxqXw5Uufz/Ze6V3OC
JwCZwpSTpub2DEiZCAuzNosgQ8PwpMxa6KfylLmJ1UnnwVLDa6w4nykU8UA2CgdSshL5dp8eHMWd
Lbu6seH/wPXDqHD9+z/qBrTm67BJhjzI1FI8FCjheBNY9bOROyRpQ3KUo+x84ZVEuAa4FWO0fWxV
LiW9jq0iGLVJbpAWiaPv8iSprW8p4UzmEpvv2jSK/RlC4r/33/nOcQHkB3QErArjte11Udsjl3mo
50GbA/HjA4fGeyFb3ZGG0k7yBziNvA/gP8YlWw67mi+dIcHSDLJxECgTD1BjuY9PRQvIr0bS22ub
Nr/+h4ej4wjmB6HTm8JXJBV6aI1SBHoot4+53uQPzZjUB+X13qNRk8CCpQ0H3mf9vH9sF3CoepVK
cxEwGTJ+tsOiXkPFSv9yqlKDTSOQckJ7OD3CrO99uXWkTGPEAHy81cUFpgJ8MYwKuuJpf0obK0Z0
Ux0P4GI7AYBJDzQDJkJIOGz7YyGNb6hHWRnIWlXKLjAe7a8macsBW0pxaGq2cxJoSHPy6E0rGK9s
gnfdkaENUshJCE2nv9rW2D4zbRm+t44SFb6lAZ308NntFfCX81Qal/sbZg8AzA+ACMXokoJhW6Po
oZKya2ymOMsEOWXp9VR2wYk1/7SRk2DEVxvVch0IG5FrpSL/V8O1/usStdOPulPthN5yJxRXgmsd
HtzaO1+CG5sjpADy2oFc4R+PhqDJTxNoqcrCns+WlulXKh/54DXsBEBSECbgv6PSDSFMAsJv0gPL
yOXqyjeWcnjCHLHHGm21XodyfRCEdl87kZYgBPTj1pFcMjIBuxjkR++E3UubmMZ7cv/aPuO2Otvn
eJKlBf/AKZX9FslnM9Ays/mE2ioq7lYvJfLDkqfaFQw+cpb3t8Tea6faWduB0NIw2H59uqUqGktl
YkeUiZH/lOIZbruExEc4GvrbYd688fUCWG0Eb5q/kmpnE/kG+gRa/MsIdefJbvrhrNF8+PL2h2K2
BQ2FFuRqXfX6oSYYQ2GsGlmQzmnpz3IcU10hMJers3VQj/wucTeTGCblK9iUIvw2hcZl05ijuM6D
LguTv8eiWT50Y7aE7pg66YMyOvrFpANjunqSo71jl8Zp7GjfvPn4OAQWRmw2BfItViVRCslJSi0P
ak0ZdQ9mYZ/6YN1WUNusNkcyobfbxqFZTwaxlnsr2e/1Gy7TfrDlCHS5tYbNMp2zr7Np/oPQq/bm
S46VmFCSj0KEvWmOD9zqRYj4fKDioOUacrg81GV2hL+5veRYBR0mVC1xyL0JjLTJR22wYwYT6O9+
YZ/IV5K49KcG3s5y5cjsT4OMxvzBV7uNRMDBcHUi8IHru+kZpdzZSZ1MiBIuZvYJJWAVRnPZvpiz
XovLoMWKer5/NG6vVVakmKUnDy/gBq5slQ0FmqHHwRgLnLbHLvelylIOIuze62RXwLJYcRA3aZdW
EuxaxvVBW2fi2pSlcprz3n6J8VY7Uwp0n1Y5z7cfRcb2COX+Lvz4Y5OpRDGFirJQzcZJobppyNFb
nD7yaBTOnxqUbX+NTEsflL7JzogQCreCM14cfNK9F0yUA4i0TnNICl+fjMrWR94Jwxw66fkljJzw
keTlqA1y2/djaAgvkk6VCUJ5G7bBd8wK1g9JUEnS3F/mWHeuEpf3Z6Gi5XdWu0GW4b9H2UcAuHHv
MUlt3r99J4EwpNOqspOIO68fFNk+0eVqBHcgHMSDpkmKPyKWe9D72zshHE0wm/SvDPKj16v0vOS+
w6AmUG2xeHM+9e/TRkUPXYgfSQbY5f5D7cU1grlJDwvg8A1CrkDFBWce6AOyQnCTGk3DlSayHzpk
xw42yt4ZwcVRWRFyazm22ShDrmpsPwtod5RVfu8YQMzRIoVhYpnRqrLcietSzP3X+0+4Q9KmKwJ5
d+Uoc+1va95+lqpRLim4hVFPoWcDtPGmKZSfBJDXX0beNp0HZ165GCKdHZdaUQ9P9bLY7/Dckhjv
FML+ef837Z2Z9eOuDFyy4m1FmqOAaDfzEAXtGGs/UmEX7/XhPxi6rtc0XSgglkCot7WgZEswNRpG
A7bRhYE1IsPiqMP8bDbykWT+74HY66yAD4sEHgGQcdUNnpNaGMkph8CepHGGmStqDk91Puazu2h1
C0YjFdikCQtZr3PCFfoZN8Fc/GhEGcEeUdtvg1n17+Suyxu/M+tBu9gWW54WXbeY7hKVuuIi4agx
g5lAxZ7tzjFOOOZU7UXq5epUtbae0U6o4++d5oyzp7UDcwBlWkBvOUpcWt4CXldzJ0Vqh4Pov/M5
V8ku+qUoUd0KpSI6Ta4ngaCYSuez0mfmc4Yw+0FZunNSWYQ9jM8HsXAbAYWWqV3aaXEAuajz8Qtn
JqAu9aMxjPLBnbkTgwDngglZP+Vt1aRGaTXXK+ZFH2UFTfllfDd2avRsLYv6TyFPw0Fk2F1vnXWy
T3eEvAarQDLf4o6WMkQS49j8jg5ndh3oXr5Dwdc+uDf3Phe6HNSF1FK3LAmpcgbUMSJ06hq5Zz6n
TCcY6t3BKnvfi+dBi5hO222TuxaL0pYwL4NpzpJHpTcrv5RUxYMaVh0U9Wvk3By+VTKcBGCVDueG
en1nlOgx4kICwCFqjPlnitak1zO/v0591nuVZCdPFk5R77vk0LRq5yFRTaSeWqfytPPV1ysrncJw
UUOczKENZJzR9Uxf4jxp/soSqfv7ftDc2SWAlOgjwPjilW5VhsxGm5FWXukE8hyfsXEoO6/XmRkX
aSs1blPo6kEBt7NRMOalqmLuAsFuG0BTTVuKKa7yYImk0jOHQrusnjOn+8+19w6hE9CeWDvPNw5F
pmTASVziPGhanQ63iOIAo17TA5R2JNWxtxQ5FDBu8gt65ZuNgu5V72A0mgfocC3/4CgoQo+BnPk9
hqP37/3H2rnuEYQBdGMwLeXC36w1EJz1xMAwtVTH7FmZxrnxwrxVP8WhGhfupColaqlldhCL95el
iYZVnMKMZ/2mf3Tv+pWdXM3gaBt7Knq3J6xU7hBlximadMnwGlTLglkenSO7vb13yxQG1Cc4crLU
zfPOnJL/pxGNU2/6Mf6CnwsN59N8ktWP91/t3lJr05W++spG3GZSUmqoU5pbXAVdYaA4g8C8a1V6
dspHDbjD/cX2ggv3DShcsDe3qhMjFslzbuLHIY+G+a3NJgV9W621HsysMR6SpdKuCuyh56RI9CNS
8N6D0mKGnsVL1S1Ve/0xdZCzs96RVRg2tJey1peTXMf1OY5tcXDW96LLn0tt9k3Wj5moJoWpsZ0n
5yKx2/PI7fFr0WI8h+oofPuoFQQ0roK/m38rueL1s2lSW1dxgQtBr4y/Yn0In7I2PgJrcc/w32zu
hvWiY7vQGqIXt4nQCKHEjBkATYVVZOifc8qbpXRhy0vwcntVPmdL3FpuGKpp5yGmY/RehII/5TLE
EqxXiiL3LKWX5otZ22blzcKQP+Byo32z2lxYLsyapMFPIJ8MX9az1nw/L2nzK4WilLi23TifRWoU
xdUxkZu4aHatiFMbFWXrSgh0B5mi4Oru5Gkoe1Exjb9MubBxYClt+btiFo7qC1CSH4ZhDD+mg7m0
pzFXi8o31QkBdycRw5M0OW13rp1E+24X0jT4etqL2isybcn9jDGN47dGPfQuJrqShNHosrxMqlaZ
D9XYg3UfJSD3ngPN9afRUlh+DOm0ETNCM1UuatW00B/nhT7tgOScN8dlmnldKFmTOxsdI/kF2CKe
iHNetC8QjnAarjM7q8guyulHjuAgCtf0lkCmFGL6Ookp/UKUspZ3rWMxl3LB+mfGv4hNTkhBtEr0
V5vU8fiQV7pzyQc4Iw+SOrbiRDavJJ6WynZ2CuUsNU9yLnRcJHShasS1WJO8UkvilwW8QObj9dT+
j+gxmY9qNsXqSUhSAy5qTIrhSzJT5PiLrefF+6Ws209VUpvPyOuJ3F3McWrez2YVVW7WmMt320id
n6O5zGdnwsPK7WOEfq6SYjbWpZDrHIXDcRhe+rRQ0+exHYfRhX8qbJ+6ciS9z41U+Es+wB1NnVFf
rjLeeMIVMrfeCZl+K/OVudcbrxpNnA0relPtNZUHJXdFVtW633RO/FjMY9tj/J0639EgG22vmwrj
S+0YbeFagHXsZ1Uax8ColDFDWRjOrydz0UzXISrnGtkHO9dj7E3aXHE7B+YURJ9q7PwMfFT9oKSR
ifcWl0Xt2oPo/q11ZP7cMJPMGrs6Js5ei4u8/Fh1i/G1l8IIAJiRFF7WF4gqmikzancG5SbeDxST
rZvbZi19LaZGNT0BvTqQqnb5pCWI3L8vsNldXHK2ZGBTOvPwMMV182WYW6Nz9arTvlW1uihnhFbN
8heWlGruqZhpHDWQdu5K6kL6f0zyyDu2lXGVTgLGH0QMo8+19wBxw89O7dg/c2rzT3Wr/NtM1Xxw
ndyE9JWAgQQUFyTJzo1Sepvao1XDIMBOZ469dsXaVbGUnGbJ+HH/4rppGdHhR62ZkhRtTNbaXMgT
bX3ZGK08MFs1+8uenPyD0DoTzJGTdN8r9DkvfdqWnLx5+gpeN6lO93/AzaMycqKOov1IusoocRPh
p2Rql2ys0Y2unfLDFE0zDo3hSNnWpOf/shTaGUC7uVK2KIlkKArhyBABwxG+Zl6IBXpCZZxVKTyy
qVp/9fZCIZtjdIiCzS1HIY4WwI52wby3Hut/V7eun0rPpOztD7Rq43JDrppB266iiNF2A8xP9aQN
HNtmmRLHs+3E+GeVj10ONuXeJUnBi/EpkLsVXPz6Lta7SpudggIqhan/5MTaeBkYEE8XU5tIW2sn
nh70oVBOpaxMR6dwb5vgfE1bjGkzIJRNx6/4P87Oq0dS4237nwiJHE6B7p7umdnZHOYE7dprQpEz
fPrnx77Sqx1Ag+Zvn1i2vNVA1V13uEIF+I4WEaewwToya/VadlXWveZS275dDRcQDbgAdHmBrm3g
NLkZy20000dVFTj/QiVE2e14aTAjOXinf5CnLzbKAl3kquSN4lu7qWtUUzILJFkZaCdpMvhLw/R+
qp3m16zn9m8z0rmv5MwWqpvVdf4ozDqyHye91CS/jSQ7PQdjGv+Qg1xmZDtQ2L6+wzbffPl52K3B
RGA2utlhWHZOOnal2S0K6tzDU517pJkHzU9L52cfWtrJtsfUC4L8iEC1STVZmUoBdPkCIUWm8+Vu
K5Q4GsKqyyhDgvEkaXl2SsuyvxjCmh/U2JiO+iubHbYsSMW30HepGtaREOnhKqgiFsxxNb4Vkzxy
rMqPUFLSgybVn0Cz/uiwaClMGETSElze+l/lF643Ewhdi0mkOge9qw4hiO1RHYzQ17W25l4MKrtw
yVgWVmWVV0jaTkn9rIqk+CBj4vRZNWJ98ucJRvxd3yGW7eax0UR3mlNZX7KmMQeMIErxDFwg/ZGq
AdilaeTxTr1aKPNpqLT5n3yUEPss+wBwA4KrSop1Xl2rX9nzXesmzTz2H+qITt3JaiCVMmWDYe+S
9pg01UDp/ajC0BhdygEr9nAYTRyXq7Bv3bDA/eUdYUt8qpGBClxlsodvr2/MTYDla8EbpGeNAh78
SPXlK8zzyByjHFn7mGc9mXPQfjFiSbwVV7esQheMcSYMnE0gkK0E9ys5zW5y2qrEuVh6rLPqSNVy
CwFjGeZTxC+KkO10KE6S1EzBlN5mK4gvaRoMJ/Id2R/jpOP7K4EXpar+FMVtjMucMT9HtaU9Dcyt
/dff6ibXWX4IY0AyP0iEsKBevlVzCGQ6Wcz9Y6FPJ8yICPZSw2xa1kZf2BJ7kuB4cBz2YgzLcRR0
/Ec31DpOmjMvwBN6IGH+OzSy/ppIoW251JfWOdAL/Rl+WPIYIMp9RLjbO/To+SzIbvAHZMAvH5it
VXLIyvxmdtNwX8tpD94swBqtd47kf3eXQuSYliqrbdRtEqmk3FugS4hR2zQ4pRCmCmIBo5jtg0Rn
5zPaMgNWVFlpytHvf/lUVBGhNqHXc5sap7hMuihvpbDMk8KowSurqLiXrSA/WHTn+WgooQ4DbpIJ
0joZqbXKJDOfsxtS2+2zhiPlJa67tnNjdbaOkHXKzvVAvwypINrhO6aXNM6oIHo2TU3Z6Na9oVzN
us7cokkRJ4wn2QWun5xq0dn/DYwK/TIGcydMublLINFcpHw2rnTB2kWtcnaDSj5SM9rJrBn30g1C
qEkGa7i6wBblIGUcuU9iwwI+hcBjRrBEpO6MtUPxGTOg5vsMfvg8CjSiUNtIp7vXT/PuO1rGpBzZ
ZeK0ipGVDdylptS+zaow7+XOeI9BBcqcQwZTCoeTg1xmbznmOjSDGVtupQ1Ls8pnJk7ZrbQV6Ytd
NAgPGBnKo2WfnmZraseDBbcoG9qQ0FswmwSjtB1aNn2ZO2nWglkNzPIdOKLwlLVlhO6SIZIfeBMN
57RqS8vTcmf6HLRJf4XrVBzkSHsbn5Y7FH2qqK0/qDpKaZ3pgGwys4nvM9hP6Pb2ldtKWXwQn3df
Mc5Z1GnkYoDHXh7sLJXnyhZDdrNTsz1ZYexc0EtJ75wytO7bubZ+vL6D9h6N3r4OMA5ECs/4cj01
GsthMDv4sGHUPLOSMXsoL+tfjL6v9YPPufdwbB8OHRMn9FZXB6bDbDrEwkqgtYS7tlDEfFEqtboU
CJN4nTVG/8PDUWXjiElLk127PPxfWViq5MIKZpwSSk7KZQ7yj70zjqcYS9Svb3+Nf6+0PPlfK4Eq
UcKZdOjWMmT2gYUJ+l703fCPPWqY7n0x6gmskRZCpLE+82qDC4yjUBJOTVm4BTi+x7RpcZWC/fbl
f3iqBTNKNxR+2zpZmOC9YsYLOiqR8/YWWxx2v7CJbwM2bNJBqbvstFXKvEC2NaYGf/TOVq9Q0CqT
6RIlty4KO2+wtek+Ku35IBXZe3uLsCapubFT+A2NGestcFh0qmftSzJH4jS2xnwu5+aoxbP3QBQ4
lBtUVsts8OWe6FOHflLFoK4JU1SJaCffAO8cIdh2cis2Askr1wDT7vUQBANuMxkr3MYgbKKLKjeR
q9tTczV6MzpFNu3ZuOqbCwnhUajae5Vk6FA4wAFu+eSZmYIq4FJDliuJ4WvI0x1dKOGloyjOr2/E
3VfJDQdKhIHthrrQmCMmU5GZ3kivYTtPLZqavXUEbty9bcimYHxREzMfXF2n6GtHY2MtJUfgdKek
SWYapXL0adLm5ExymSYu+kjtSRMznbqhazAstooDbsoWNcydt7BSoC9w8W0y1qBDz5PiJ8VLvFXD
U6IG5kgvPdHPfYIUAaASO4MVLEG0d4vcqbtLUWQoGguBYyvVdpa5QAm6Kzn3UdNrb7MRc/hl9Ey2
YO26D5M8UBkC5MCl7wezYohhWtL7LC5+DcEo/3QQa3vuGTkc3Bx7G4DQQPFAnbal96qBbUqaU6a3
Ue7NR6sd4m9IlRxJU+1l1dzygHfgq2Hksfr+mFGouSiz7GbFVvhP1o3hd0dqJ1cZIbkDIRpdZxRH
7u57x4hHWjR5FkDoOsi2OhY6douck5EZ8mOmTFnpBo7V6i6QLPXX6wdp7wMuCnA4g9j0u9cIabNu
7FnOWIwfA6VWi4fygl5EQH5cR/oFTaDo3VjJg093ujkotZcAvgrwC1aZ+hKSOx2fRbn6rzsyKtMQ
UU7iIQMl/WOlSP+KMXX+w4orogbu+vpglLmzZ16st/qadRSovbOMwNtU6VM3V9vplzOrif/6K91d
Bi40PBJSmk0OTviH3hhpAv5+IT1KFXxlhrgHmcxeaEKAYWFSAv3QN1rpfE2ZuSU2Zn2k9v0dQkO0
krBrN30zTk3Fl0wzVlwj70zVjeq2zl1cduLUz/Abe/M4GsEq5FsB+FJ+clBWN7VsiZrgR85YFdmz
ZghchO3O9ECdFm+/rbE2wQKBmIwryHp0IAd6rSUtQpNdlxVf28Kma5UXsAPTyfwfMoPlIyJouQwq
NgDenuG+1qU04mx0Jj6VljCeoqQMfGvsrYOyba8dtDQFCTU0JTj5q9QAG5BcMhtU1YxG7+CeTGr3
XybK4lctV+XDmCjBWUmbChI/HmonKJT9VdXyTnHxstMO9u9O/GFH4dYL8gwVCsd5eSynpi5tSSFJ
Vs0o/NbVk+IZQ1Hf0jScTq8fldeXAij1cqkCm+N+doBJRVMQe0XXVT6iVdk7SaNwfn2pnVAObwAl
Q/owzoK/eblUo2EG3CwJeSQUMEsW/IQxSuKrM7biUqGMfjdFR9iJbSQAuQRckP1KAccN/nLNUY2r
NslrWuljgANbEBqfqRvlI03gbRxlGTYjDaAlL1+XbFoUWsbs0Evse3s6xWGsPTaDlPuBlJsPcdMc
CQnsracibQglmE1LR/blY6miKrRZoe0TR6XiNqUSPKpDJN6pWm+CX8I45/VPt/caYXwC1GAou/SA
X66Xm6PTNhU81SborU+dpIh3raxUB6ts9yImURhPMJLUyGjWZVSsU8ubiCLcBlL/f9DMDc6ii8ZH
TRYHQnHbO5eVKEAX9jbVzboOEDrzrCkCPgelpPxndnBN8qxWNi52MDIUQLf0ahjMXmMbw8iDY7D3
LllzoX5Q8eBL8fJdguOAbawBqiuwVbo246g8xGN5hCTd2yF/raKuvpgeRFE2qTk70mjl96E6iXMZ
TdPZVLofEsDny+sbZG85/BUX8wIywg0CMulIzGHJI3U8la2XD5KVuBhYhPex2TWXhv/nQL9s7wsy
FyXjVYCbbSbYZqMpwQAr8VYr1eiakQXEBg0FpP7G4JMEdpumZJ/8wNjdOYpjfyz/XmZN9JzARbF/
lqJ/U9+B5+8oqLLbkEwt2BCLDMptcQNXvJ75yOeyEgpRVAaJogXdTYyd9ABqHyMrzCC/kc+ZP5FY
FbVrj1mSIVQV9Af7e8ssgJTLMJUTS0q5WBC83GS2KoyBYQMEP7AgH0NRiPNQ98FnNIz6Bzyj5zsg
XphYp1iKVJktu2g2a17YN/ZjWljRwcH+s6fXbwxAD7+IophovPo5hgwaKm572LYQ+nO3M7Og9hKh
6bchG+za7SIjj33MD7PpLA1FWfj2iAKoGytaanvAmvTMtYPatD3AvDhPh0obxe+TpG4sr+0T/Mis
bAZ7FUc2Hf6xrVX54BGWU7l+Au5kchBCArDR5QD8nSlXdlTEjpndHGq/k04T6dyhMAQn1K4f1QB1
HydFKG4qhxwN1vpIy3bnfBkYbKLPvwBkNxUJJrwOfulqfrP7Wnoa5L49K0ZqXOpicjx6QkdyjzvJ
LYdZQ32RwoRO+jpCcrikPAwxeKkSR75O+PR5laF900enqDxjmmdsksoCBAJk7f5dVRnZV3hQ41vf
OghdTtki0oMCxuZeLXITn3immVecZL9XtZ69h/5uLmNX464u6+xJm2tQYPKcLngs4/p6UNskLMyn
FoowlNxFI349XOHBTKxCRvPqSHBBCnBjT8yO+kdGD+M5U7E4pXl6RL7+Ez1e7DQEsxcALReUBRXR
WNVko+3MdiInztXRkR180FQTkkozCF3c68bofEVu2kbkKe1i16zt6n3flbLp4lqfRL5A1uuJXp4s
3QXOxORwDkT4KWfzvpNNdFFnvZnvyR7Uo/pjsz/50YgSILZMZxfRrSVc/3U8aFSPY1pI9rWvom8J
BnMX3QrFuYHq77WNXh1krTvLkRebEE4Bv285PZgCNsFimHpFrXH8GFhN4zEhxv97CqVfdlV/futG
gIwKOIGm2iLcud4IthXKvY7/67XQco2Blgi6B61Xv0tpoL/PEK28AwnaHlypm2wIRw58Z/F8pXOr
07N8+UrHrKx6aiPnCthoutp6ZXv6hLrgMCBu+PrzbVISlqJNB8uOYSJAo1Vw67tiDINmZMuZ6Pj5
Nupy4Z0OBuTf19fZfjaoCtCEFjIIL3StCNcbnCZ6Vda1GlLbT/RUulod8J5gjuNzW1bKwTbZBG30
qfhsCCoxU6adutqVrTrYVaY29tXowvqDI4r2rgJQcRcaZXFTRqd3Jaso3tkjWueTlh21z7fxA5kO
ih206Ohrb8AtlZ468twq1jXT5OAJaYf0B2PLjlWN3HhG2JBL2bGq0H/9LW83Dssix8VlQYK0Sda7
ukU1Ho7FNbKk+SLAF3vIizpntMSTg42z80EhaJKE0Txi9LHeOGEWojqo9RLHXv4CQFu9DrFsnbHj
zv2+HNOvrz/ZznKL+QdyPcDFOfmrNAK1wqxYdNGviVkPmQvdq/kx2CJ+NxYZQvzD9GY8FOgImHN8
RMb6y0T35RmcGgh0dAKcqz3k9iepKmU3QfPxO7BzpjtK/d/rz7ezYRbByaX0J6yxb14u1+H3R62q
ONdgqegGuLbvJtEpT5pkVW7tKN11lrXu/Pqim0x6eUaECpj0LGztdaoIDQV4ylw71zbTnfAS4nRW
uk62wD5mUEbiioij9GykufKzyOr2yKl4G3tYHnjGouq2hKHVN0WLtRtMk1Be89DnydbEXcBDHnSt
9lbhT0eelXucw7jsrL/uJzvRtC5obeda1ZX+rUJD9FbE4Zv7jgabhYGPAagFbv+6nZqFzRg6EuRZ
K85pw0uNeupKcZRN75zvF6us3phd63pInx9RtclpTpVTghsONNml63B0re+8NnDC7EnuBL7OOmCH
BdteD1HUtdq58pVuUq9aZwcHAWt3FT4NUG+V/vea+zVGpTNIZPTMZ7P5qowCrHw4v9m3kI/DtMpi
jgOxggvh5RZQQkXJqhqxRy3Jv85tkF6yWom9yjKHg6yV5i9/1sscjjx9wWSgfUdcXEMG1Kwa1DHG
MrkZbOvJKqrwe49+xZMyy1HidppAYijOY310hyJDZA1ciJp+zXsDSn3QdyZIyCgC16sP8R2CHjgu
6DQlnyIpTf4TaggHhCMN3HdhkonH2EQ9zI+STv5HLiKzc6FqqB+t1gIkmtPWw1ky6fXHyM7Syc10
+s+uIKXFxFnC38MCdRt7Thv36jlV2kr9TFKeya6BBk9/Qn7cItFMMznxiwqXQA/jV2Zdk1WY781Z
5DI1j2SlJ2nQudmcTrH/1W0hl7AXQu4bUY/6e3vqqI2acHZmNxqqeXpHkmvcG02NYmQ/2vLPYnSS
/6JIsz5A8Q0Df5DQm3dNnE9+63Waf0xTJOcuOdH/CY2koPAH0wJ/KXeS0Lwe15dviZQXz03fZY43
GEZm+2lfBgMOmFb0Wdgwa/wW+t1JC+yhuwu60XzEET7vP5izrX0qDWekEG8C7XvSQsSgX68twJ1I
SKeh08bQNRFjlM5CiauHbBya2BuEJJ5jVKviuxztr9G1GqV2zphjR7lnO1IFiDRG8QESzIjmWKca
1RMmZ0rlB2Orlp6eZpV+nRuUnRB1Sr4ViMNX2DBG8FykeO4q12ha23RNEfWSD63M6ryk4C/Xlozy
CeViSfhVAGPYN8ndZL6UKdGGaLmF3001QCgGRpN2b2XWWD9KajY1H5pQk3/nxaxonqiQXnD7qpqr
92ogxCUxCyw2QhpXkgvgpf6n5GP33jCLIPGqJoc4ottj8WG2xsFyjcSp6jtJVav/kCNIo2vNknwP
FUaNa8R24rw3k1KVn/repD9DddI8EHDRUQAOVwLJslLrJw4pkYAp1WfJxwByaXEgWLE9hcuof2Ei
Epa3shiBDTBKR0n5yu1u/OjDoP3K1dL7r9+fm1UgH4K8wmCJ/HkL1ymjWWISjmUa9kDiXYKK1LMV
G85BKru7CgGMdI45Dwj/l9Er64UUWJIpbj3xF7hM3d2A9KR3b3wWYiT9BQbuoIEYfa7yHTOuFBlO
Xnyb2nC4V7QmOBlmXh/U1XsXmM1tTKlIfroh90xcXiPmLojDdEPsQ4qaGd93iV8Hw5HT0N5StA3o
1yxKb0zJX742nA2RH41TJOFnCRMlCjawJbG4UDw2B1T3naXITOGA0+DaGW/IalMMRlJJ1yBpNS+p
6uxcVmb4oLW9cwQ4Wr726n6BrIRlAFcyhqfr+6U1TMzkQIJjjKF3J3OSxckojPSnlIXpw4AZYn2Q
6G+2HykTLWu+FSsymFplpil8YbXo8+A6W83oZ9hU+BWB6ahtubvMMhpaZPy3Cl4tEOsUz1jSNBJQ
P606x3NqLNxtFEJcc1D1f4y+FnfmlGl+ZobFfV9NvzicqR/OZn43lGrntXXRHxyLnbyc5jUydZQc
IBHW2SODJXxs5tC+NmaJf0HoRMD7K/nUWnbxrE+mcSGNPQLY7OwnFgUYvnjnbumxASF8TkFjXzta
zX6AgMi5n0OwAZ1kHQTK7Xaik71MQ+ilLwrmy2f5KzueZhttQaNUr0oYpp0bhWMQf61l+NNDHjXx
z2IIjoQhtk/HdmI0z8CAmSsNvpdLhjmE3LHplWs8DrZfI555ClRA70leHQVoUO3r48IiVFT8vTzk
BkRSouk82RWDpUTv7eqEbbR5VuUwML02QrnBncbS+k/kOLKfRdomtivrmWWftSIoEw9Jf+uLykwv
9OkAxoE/DiHEUgBDI/dsYRWu0NSm8qMOL3PsaAv1KYZjP2KuXJDmoRGsi7PUDMZ7p8Z1+JLmU/uc
gtv+rSQi+2o4U6heHFr0zlUOsRR40AhZupcxkeZCdUb1X7OtjeaMjcbw3UIhcLorkQayTgHtwB85
DkAx5OW0mc+tlqbnWRl6RoJ1YVjXhTpenhUnmWzf7FEEuZe6hlQlRHFH9w09jR1PloYOtQqsYIJT
VIzghRVSxOcM5nCBVUZWJa4Kg8DwY1tqVbfWnfpT08B6JtWwwTSg8GcpXhF0dBjQhtcsJMD7OnKl
sS0CV3LMSXX1NBTKjzErzAIkfJPCVhFa8suI6zjwyALEPyEjMf2cx47zXSptiCxOmKf3jeIE9aUm
0ym8VDeb6NxBuv8lMiVIz50xth8VUXYJ5gdxMbo5zLTULbROexjmeZjvtdKJwkdHSHbvBYC6vhtD
bJLMRhYa1Jkj5vtInobUt9F0ab1erjEw17ug+LfFlBZPvwKdQF+JAyFB1tbKB9tJRe+hMjPpbjKG
2u85zbJn0bbaPQYrxXBS03BsXMtKwuouEY18h/Om3LqdkwEEGXLpX9VE/9BWauN5GhzpTvRq+qur
m+p7nWPRAAHiIwI6RRfE+l0aaM6nSWhTcmrCootPSzSEvmxmSe5Gc9L/5qNXj4nWzcp7lP5N82Sr
fZd+wAILJ9MeCmTtV6o0fe7jEcpRlvb9RUqmWDvpQdYizlDGzhNaT1IFCX2IGaSYc3vKbDWJrnmn
BYVHylM+pynMaFePa6M9N84sizvLDPTfxVg6lU/pKAFti8h8/LSbobGOwgjOlRyWuae2ehf7edOF
bAFZGuvJHZSx+RjA5V8MwAutepBDqge3zRvD8gc50ISL5yDM83GW2juzT2fnjvkE6o0jLrBPlRTp
nAZz+DgXgfPYFLr8aYoYcN6VYZvGbtab6RcGcenE19TD+lS1th1eGktrnuG2wO4q4TT2P0N1HhQ/
cyqF8kNMRnWJYtgBWdzUwp3bqoi8SLHLwbfLPrsbY6WsfYKw+rFVImN+50hj86MuTOeXhSmBdI8l
vNzeR1FIjSGFcXE/RGZkn8I2GcD8jFqquDAi2qdaaCmERrjk0mWSkNWCZBw4X3BeG4dPaErxKtWE
Hc75JMg/FaQQ7ScUQePmw6zmTeh1KQXuja+igquf228BcmXGRc/n8nNZ1NXsv54Nbq49MtsFUsS8
DgzOJhu0M+S6oZkx9a9ib4TziCJrp5/SuIagPzfmqS/eTKJZliSaADdetLrWDDOrYEAIkAGsfTYM
5zbGK6Ns6sinSVFfrdmK/V5PpoN6fZN1LIsCMVxUO5nurZPEvCz+KFPDDByb4GunCv0Dxd2RENnm
xvuzyuLRC16DHt/qxusVLcbfOIQ3MVaZx0RU8eDhVx87vThS/Vqy2hfp4Z+l6LIuwl/IPK3uc8od
muFoKd+4VvrYHboSx5NagF9EaSFwW8yBADgV6Vlocfj9f9g0f+ZWDMdpgazWLmJ6eU0HjgoHLctr
ytaiya6Pp9RqUVYYYyF5XATy8+ur7rxcAIyMKZmZ0HRZo7eyLEJ0Y1ikMMrYfkhxynYrS0qeUUE9
6urvLcWghA+IJxEfc9V+g//b5uPycudZF14/IbetaFnud/hSvLVrSS8YKVREEMg5t3MnzQ4afUxx
ulBz5Skm872vUV84SLo3yR/JEZie5dA56H1uaz6Ayfmi3oboGmytUE76k20wkImrXHcdSvmDWmL7
Aukyy4v+AeN0WrKrWmKQI+zmW2j6YcKOaCVZu0d9dfZC6M4HL3Dn2ZZamZdHaruVVLb6QIIWi8ld
FlbZXSVycarTtr1UhVx6KJQcDm+1zcnj2QhcVNAUm2CWX6a1QCwMs40HcdPbOJ38CoFHCbtqLf2Q
Sclc/1YVQW4UaerAbFZE0/t8xPqpjyZFcacpQf/GYHPdddZi1fz6EdlGOUI4jC3O5qKOvA4KgR5l
faTjJyyldoOblRJ8aIKu+/i/rAJMng/M9G0t6uNoNe0QYdP57NTSlxDbfkfG0v/7+irbLcTBWMBb
i14Y86dVkDFa2G7cHig9NFGAdWIQugh7R5/bbqwPsP97S2GSSCClr49212qpQGBaIOBP3IJWTR6n
MTU+BNk8jG4rxiE+OBrbb7R4pdLjYcwMCnWNMoEKqznhgNypagrZG7QoPmtKfcRP2Xkk7p9F+oyb
CPHhVVNkMsVc0MpPsNWVnkWTZ/4oZeoVIdLhYDdsV8KedIFFMoNFbmHd2e+7yujKHNk43Sjmh6Ca
/k2tCdf2WHuzW/ay46D5Lvc3M6z1iF5PhrlBp1Sg1w6TuM/p0EJok1w1Ko+wMZup8rIUD0MzDljy
BpTSAuyS0YTmdi0QaQy72vrhQDs9p0htfisK0/zCI/fXMg5h4Epg0Q6q9S0bZfkBoBbp1THVxsf3
ZZDpe8soipIbaGqtarxkeWw6rlbJTnmyyiAPXI1hnfWhxnLxt92WivBbh5ED/p4BOgWpsBG2aSPT
ckNFMt5M7ubHMWABtEMA2DphoHjlaI1Bo1IPE+VWzqZ+oSsvXQpcPg8i2l5+SntEZTKLEhsb+uV7
QN5pIq3jQ2C/C8E3U9J3Zm4KdxjAgbhRwCigaOYjXMbe5wc1CvxkGZpuKMYtlgForqOdj1m6cUJr
gUg+VOZFox6/tIzmviB8PXtiiC5KdOTdtL3QSOmwGaFFBtZ4E8QtbcD4ryTPqSSj+IJxmuSG6Fm6
QaYJ4WKhIx90NffeMZBmCF5gUOj/LW/jr9YQ5oVyILWQHEbDCL72USh52OYErmiH7LErk3npe5QH
Cfk2bPCU/39RErqXi8LQJ0QmMSkWeuUXA5Hw+6Fa6OTVoTz6TsQF9wBGcgm8EIlXewggcNXZ0Htv
/ajSDKG3+yQH4ugSWf6UdUK+GGosip2LmObyWf96i1rUQZYOeCCmZOpH3G6zc9MbuYeAlq64xZiZ
lyQavktKczQ32NmtiBUBtuGWBCe7Kagq4JTVNIW3Sqj9rxD5q5n1aoXhvgpo10U4zKk+lLll/aNN
uVzfo2OaHKGDd16yCj2F3vjiQLtRuFB6rYI/nYcYgZsT4M0oPOtScUR+3FkFPsqCLiIAKZu8sp2L
kUyXXn+CTMG9M4yR4VlJaR/tzt11aCMiHuQshgGrLQMsY2xNBO6gTMcKnrpp+JRCCzw4AztbBtQj
zkT0+M1lJvNyyyi2MNUhk6Sr2mW5x6DWwdtbmekZVeo7u0xUL0JY/n0IfOztGQ/VofmHdgMeY31p
q0Yk9zEKx7c4DNCrM6TghDy77XfhHB1El51XSUuWw44CCfaua+xJqPWDSvDGNxf1gvf1YCk/Ycgl
B6vsxDC6GPxElvrD0H75Kue4ijupC8JbYWMqeVKqUP1tCNNB8mdMa/sMa6Ucr0VIrXNQW+0Esv9H
yWLOBU5qDUBL874ubBWoRjvQLXMiUfvxNJf+mEvR9c0pMXmwTXBBXBYQ0SrEDEoTp4DZ0JIvYzxP
qR9ygIphfMbkSP0fHosLYRmqgf3a9NNFL9A7D6wQScOww14ljcy7CSIqY+U4H45cOvdeIkMXyimA
yDDfl030V/AcasOppbiJb6LicrcQafKHKjB8O5aOBj17+3EpSgHsWWSs6x6NrSqtnaoztXAehI+0
F6eLpA3/vf6ltthqbOBBM5OxgKxheLR6oMKpjcEka7tRHZWnRBP1B2Sj8F+vB+00Jm3lM+vFijSR
zFMQDwbynNOb0TD8hkUdAVE3NHiIzi9fahRbXSIHZOaDnFXXVKuUizYgqV6FzXSwW/ZeKqd7EeRT
uAA2O1OKHTnJUVQVadTe2WMyXUZhxwfU0t23ChkZCBmzLCRcVk9EQ5EJKDSCm1wqqh8VqnUu5mx2
LbjwXid3qT+gKuYVKNG49dRlH6pAfzODaXmrUEJA3KPdtsFDxtPUp6FcxvBpi+Ic0wABdVkMLsiX
9OCt7p0K6nhiJ6R40Ner8x5hhV12TY2p+xjiGdZNlluPY/08NYcIh92loHqDm6O22mQvlaVFugHR
/AbzPjmpSKP52hhDho61N2NXkVgBacnhoHkAQWXVP1kUxjQnVTKI9l39CeCM9RV1EhQTHDMyD4rT
5Q2tkrIFTsFyzNAR01jdsBKn29JzdF2ktO3Psix37rzwsNU6kS5yXtq/Xj/3O6+R9VjuDxBtc+xl
qUtCVUY4pyvnLEKBWG0fNMqx92C2goPdsXPloSCzLLWgxzcs3V4vB4gLC++RMXniG+R6PjIJTo56
gsj4F7pILqjcWp9ef8adrAWSCjcCeBjYq+v+l2wUWomCLJm7WsynWi1j4pucPml9IyN0mzQMpjr5
KU+z4e1ZC41MFFxhrSydmtV5GLNM4pQY6CC0w+gbYRT5GCSmpzE7NAneCzXsUbwQF4VGqodVqGnM
CTmvFGtxJrx65VqxOZ5KVRnPSW6aUPg1tTp3ZmHdVAnglV+MVWfeV47WfXvz215SQ1qONFS311Up
GXGYqhIeB0FXP0aSaDx6b8x6RfBbqFj6ytjX+OMI1ez1hXdCOgubsGMW8fPNVsaeXptKk6opylTn
Eb64/tiWSXx6fZWdA0Pzm4iO0BNXh71s8r8u/jxMK+4ourcqg5nPitwNZzWcFkGNQ6XT3Qf6a6lV
LMAwtLdGxo+3dixN31Hm1Lfk7qhztHM6FntinYpsERn+Qyz864GAuUZlsxTTYhiyn3B3wy8qHJ5L
Sc5x1ZM8TqARGjlzW7PLv7z+Mnei3Yu1V+dD1aa+liltb7rI8hPaXBbjJ5qnRA/FjXm3B1tkS6hf
SPu0Z2jOLKn9GrFWVEkzNRLKUqA/wwgQQZhek1bY32heYQU4dGhauQ2QH1+egpAnd1LtwQiL+RHp
wOwIBLK3lxbdAlrzCBGjlvJyLyX6zNfHl+/G1Y9gv8VU9dEEy1C6ujZ0n9/+ruG5Q3TXDEBDf+LH
X9+ZRuCoOcAaEBcqn3NmbOcoQV0ZpmPsp8r4ZqQQbxq5kuVeIdRv5pcOMkagUye64bFT3iJdb7zE
0iU/Ck3joPe4t4OpSMkaKbCtjce2GlXBEGlY6mo16ArgokH0YZAKhNOjDsjLYIWMMOrYDEYfpJF4
+x4m+1iaroSFbc4DHmEaDTQFb3I8m0B1qt/yhN6NoZbdh8RK0oMtvLNnUGXB04U7lBi0vlKUQbOn
FPjxra/79j3SUfp/VThUP8pe6o4i6u5aC72UhrK5hZjZBtOgzkRNp7WM8SEPTOOqAEW7dgYcy9d3
595SED5IyA0GAJubMg9kZg8KYTVq++jdLA3z2Qyz/nMiVerl9aV2wio5LpEbMgsd83U6J/LBlIuA
OU06Gsn7EWDwHYCP/+E7kZby5lToUzvfKWDoXNnyMnOqoh9T01ZeC2Dnse8a7eCB1J0DwICP65Zy
Bl7M+mhL6MglAVIPt8GeLQnwcmnVJ4zRdec8ArGJPa3Oks6DcAbOSs0t81eQ66j8JrUmP7cz7syU
JsUEXtNQxOcmG/lfonYwcUiR+gYx3zTkn1tjMuB0DiTCVpbZKFt1CIhhYj8lvedEjhT7WA6x4cMi
035jaj0kZ9kIcCGIWxvkzutfcWfDMFhZcn+YUMvY7WXsBM3VAY+HzYCWanWC1jWdHFQnn6JmeP/6
SntvF9dI4IDIaVBILf/9r8Ap2SJoajTNEWFRkTcGj3mxR1NcMGooMGrLMk/rwhFDPnzwXl9553oE
JsxHZa6/ECFXz9hZbR1kaoGxWJ9kp4T34VZCDJekDVs3y+X+4El3TgYIV8btOjfSFnPCrHvCuQkM
9P9xdh49cuNoGP5FApTDVarQ1cGhHccXwR6PlTOV+Ov3kU8ulVCCdwfYy+40ixTDF97Q22Z0rKpQ
fgVZ7+2E41tf7jdpfCngb8Ai9DiWYBiTx1BC0ksHfXxVRtTJUN/di/y3hgL7jIkRCFLy/PWno05o
RZFKQaG1q0OTRO0JokjuZzD2d77VEvetEje6igsKHrIVj/mytn/ukhnmvaqHWLSYqTKebWE0X3UF
JavAq8LkVExp8R6uaR39H+dgwRIgCkYAd9PbbkbNkVHqMm4MMBDS1PRPEU5v+tBpXu/vxs3F5NUB
lkQEcVNHoC8LINaykkdHiVLk5iIzQHLUDGat2guytzb+sgWpZVOxuHnkxPi7/TEnCADNRWBDmP2e
h7kaWF40PzsNBZT7U/vtjLT+egj8ExhBqma7rE4ahmI22E5kgJwxtr7SdNC/NCBn36ugWr9YdRF/
nPIGh57EaeMBOfZQ/1WBnfjgQqxRA7V3lDkg3sGo0xma8oIgQT/7bodp3ogLqjj1qTN8H6zOrWl7
NhNcp8lqikOrV9aTKUtzz01vo8NC7YCJIGrEf63Lk7wVg4lsTPpY9u5Ao1spftbkvT8qJ22HwJSm
S/2n1aeDpEP0yRjdTu48Slt3CVpAS9lpoY+uz0NnuZPTNg70fmlVXwwbZFmVRdMOlmbr1IF6orfN
l1tkoK9PHSQhMVgLskNp5xKgYtKdp6T45HlT8wBYuA08PJMf7m+WrXNA0XXBidPBukm0JZlnF5qA
LwZH+QHlSHupszR+0HPR7xRMto6Bu5CKCcEoPq3zAxlRoCDgAh0jVeWbq5jad6PLswhxM1k9j125
Jzi29dR5wHF+Aw6hCa6WM/Yw7bCtxbY7buu3HIk58BIMp2rFNX21HsVno1PmY56zd+8v6u2HNChm
wbYE8r8BiuoMiCpVxU0tvDE/YsM8App2p6OLv2ww9ZhaNoUV7+ye2+kyKHk8nEjk3G4AerIhgklT
jDuVUJQPumL+GO3MDHIZ6bgd5dbbLqysg47/5U5daAMtwciczEWxmp7F+nS4s2W0yYiviFnV2Vca
rrnlj4mUUBHxFjjCS4b0nLYZCgTCU0buHcv7HHZd9abB2En3O0JYPeiGPN67em9Veuh7QUdYmBDG
BiQLEXRdJykkn7FS5zNYjhIcE1rq4cHShvI/XMYqC3aBkr7tZlH+KCJJQGQK3fgnAzQqfTqHRb7z
yN1eJvwmRG7g+5BVUlG7PuZaNVVK3hNMq0UvHowBjVO7hZN4fw/eHmzKCqC30CjYUmh0ypTWd0W4
5YWF9TgomRsHdZ4out+bXrFnLbO1+UjhQORRjFikt67n1GtF4vYKV3QWJ8pTkVuq76n5dCSZVM+F
asynPqrMJxONn51QZXOeJFPgk1EvvXHQgXYC87EHagUmBTrAAHK6bXjGFA3hpftLujXJRVQbyiPo
vpt6S2N0aQGTklgviotLDAEkCcrQU8yDmysllnBz6H5uwq5+SiW6rTvb5vb+pPVCuIK034LHWcfP
URrZqckXfGyMuQvmPMneO5ET+7Ia07OpZ/HOm+ds3WJ0Valuo5CyyPNcf1MgT3PSVItR9WCkL4ku
xgoicF0KiBYtGvB4MxYtHxdmRSArF3JqTsfyu5N5nXt03H6qLlA05vYVhTcYI9JwYc/GYzK+GQwp
3C9DMiriSM0sLV6ko1fcij0omwP5naU8tHY2hWfsh5PM78JZ8w6xiQfeaWq8zjgWAxhX9FzDsvMp
VfQGpIKheRntIRUYRoU20l+6Fj4V2QDVoHKl/YVutBv5atyUC12mMl/Cuo/VAFzsUMPsF9Vr7iRI
i46TYlRHRJiK5NhK+BG+k7fUzCLeRWwtzHxYQEgGYmMDjT+FSScVpBtA9Phu9bMxId5kDz8sULf6
YbQmhw5nO+Qc8sSdnaDsJH6yuiVaeG6dUo4HqXYCVsY0ZLZfS2vQD3kX2u5J75NY8/NaLSbOb2zW
j0qKJfypRxG/eSCOMz4VZa32LwV0j/rQTIP6TqXDn/h9aA/xQYpRM17vH4GNTUhagITnUgZgTyx7
5o/EYKoxStFr3tQMXzO/oNcSzM1ovkn53T/tyBk+3h9vYw/ihGAtJU5PR5NhBY4qtEoKpUnSx7zq
dSUwvecCWcvcD9XI+DmUavdaDG6985JuXSmLPumi6kaner3xe1QseJ7BFMxpZByoXeG/SAx8bkYh
diKFzaEWgxYuTcSd1oda0JFvEjsHU+DJ4sQt3QYoy4RPHS7p91dy48uhIEMSgjrD8jIsr9IfX86C
pi+LZKB5i5yF4fetnb6SadlnMbnih9Woeyj+5Q9eZyFIjlAOppBJKecmshSOHABGNTCdC6e0fCWM
GrwrFe6LnWt5a2ZwzymELyTOG2Us1e5teiU4iEs1bYORnvOh1xrhU3YcyGDmPcm0rW9G/w0uC0Vu
YovVvTiFJorpLn5BhirrM8ZRzaHKhu61p4F7vP/RNodC9ovUEXMMSkPXHy3iNR3UMk4fbbUfniKE
0B+12uiO82yb/8dOJAsgyTEgw2pr24hyBkqZpxOrWJbmUeky02+iuD3GJpSFv5/VUumi/2ovJYbV
rIRtT0ZcIxk9FxOCg8o4pQ8IpoUhSSaS7vcH27hB4Nyis0cN6Lf01vUSJqY2I62x2PsZbhYY0nN7
H9hy7yNDUZ8FUtlvqGPsgT9uU1Z6hjCRDMCzZK3re6vOK7RVVeKhYjKTH7SlmmNmao3rt9aEiTjd
i5B+jA3VCpqrZ3+KlN7bDX5vSblgsvjXkUqma4FI5fXUHbXl3eH9fIRl5lCSKhvljeKN6K3WcZM/
ozjjFq8RhOUWhX/Q+QFePvWnQlUL4osEZZqdT7FxUEHFL05RS4GXJvb175m0Qh/spEIqfKqQ/ENm
0m/TSvetuM2Otgj3+BgbDbLFGwJaOZuM2ou6WgCPlwkcHiFTrKe6L2Zvemh66fppHTuHzGqyB9up
6pMZyeiYSZlSbO7DR+niinp/E27chdjXU/wErL8Q4VY/RBssNSlcns00z/sHJ7SS915hhqf7o2zO
lzIyzSPa5kgqrg5WS7sT+WdcUlJ3wVu4hXfCvdrE5h0tmG5wy4vj1fD3yYOC1kI/JeoA8pgU2M/3
f8nGvQUAi7IaHRB+ynq+iPZVlYNWw+M0T9EBTUMuEyuTAVbie9WuzUkDWWF56YIsPd/rXVV0SZgU
0OwezbAxBl+tOteC6aq3P4kR67cwKNNPVdJbD1Y8P4/I45Pqlfqli7s9rf+Nq2ZpEzJt7mqA6+v9
rdsEJ7Jm1lanwK2N8+GJ7lb/zu6T/kwy3n6m6jDt3dwbwyJgALeM5whO57o8FglBhY6K6kUrJ1wJ
K+nGWmAgZXpqoSuVAUx2NIS62kXD8f5n3hgZ/hzdwqU2xt9aoTRqJ+rsQWTexbSEc9Lrsrx4ozOd
FROKborWDw4z5Z4418ZZAjK7eK8szJCbaqCB3ogTlwyaYOZwAiOTH+2BGsf9qW3sYCy/aMlQnaD2
uGZZAVB36RMiH50CXT0oTRodWtM4dVCo//5uwKqPMjR3EcWxdTgRSRkDVeRCrEFd+JPR6u9ElOo7
o2wgatAFZjYLGJGB1hk6PqyWwFkFoVccy8ZgFI3ymmpuR8Q0Roniy762zRcV5PzCiKob1Gfjroqe
Gwo76d+HNXw6bigPsQg27WrfIDAbOqEqoseQZPFUoVrwacwcy48duacvuDHvhXUMKpkHYAkElqT+
j7iXqDcH8wbK2y5xWC29UM68c5r2o9ML2QSp5jXiWNcy/JAs2hBBmXbDW0+0xs/7G2r7hxAt8iDB
Lrnpa7rNEA89N/QjGg0hjlJVEmB9ayQ+hbIQBmOnnbq4ngM90edDkUy6r4em/d/9X3G7rVkNlDp+
MzZvndbmprJq3K+VS6/WiDzzexCKcm2Uh61i5wRtTpiNxg3BC8yW069Xvq4KMx4iS7lki1tZYERN
avhJZWANm4OeeEBWQBfnKlaV1HfCwYpPhRW1jwghw2u8P+2NRwKwI/OlMArxD2HU69/CcF4mLCui
d9bFwLar2v6QIvb2pojq4d9UMRJsnKT5OuftfOkrtK6POISahl/KGI2u+7/mNji8/jHrhdFUkmcJ
Y0Qv1fI1thwUvUZtdp6btB6DfNZcBIegkHlu9K5GF+zvrwJCIYCtnEBEFBE3ul6MpquNfkD+7hFZ
bxQYTCL838joHzg4EPrlWe29mYcqPCHot6jcKd4ja6GUO7fA7UW+QM2JhqAVOovh2vXPSE02Y2T3
0WNmOeKhsOxZCWSedP3OOLdhJ3+bNH7BLdJaWX/7SjherIwabBJzgszlpOAyrao/ScuOfUTRlPf3
P+/WGVtMRSgteyav8qpmEaOUJk1v4nYrauXQTfV0buXQ+0iNeDu8i62hFl4e4BmmR35/vYSlO0Sl
O3KnpJaS+BFNvUPkSlT6SsQ5dqL3zbHAZIIUXExczNXnclKrLMoyix5FGneQgQFFWp06gS2z9tpt
m0Mt9ACXjJQmyrJz/rizywwAwRTbiN7mavweMRnzU2GPwxscv7yv9z/W1iZc8NDOgtexKcdfD9WF
Chbsdgp7yxzGo1mHysnJ8mInMne3hlnYMUBJCSaoiVwPYxSRVYXjHF68pJ+Sk5OYqniZIaVH74Sl
9V+SNsu1oHAk3eehbsT3BOZOekZRr8yCuPIqK+CBmBMwfF76sZinLj1FA7VivxGz+nNqeTr9Opyq
DnGgNskwfxG5eW6JLORhkDOVyy62o1+Jmba1z1uEFU1sJFMaVG3uDAfRKXAcpWMlcaBTbPlVQrQn
NbCs6R0eRVPoUyHKp7dNWLGdVUQxRTB6eknOmLaO8xC5amMGQxzbJU9qbpzQ3CgapO16uz0MYpq8
Izl/NmDIAJboRdWl+ynVsql4xstXoFaNLOZxNlO8FjuMsh5ypyzAhzh1nD7IzDa+2TmOAH5Y9lF4
zKahkGcnH5XuqIkK2c5arXP3mXB/fogiBDv9RfvljaFUYKLnUek/t25ehJfYaNufpLdefFTUOnvR
G9GgsjQWCOdAhxT9UYAhR/cpTFCHbJE0qPxO7aIPJEzoT8QRxrN+p+P35pelNiMe1bXUzRLFrL5T
+0/SnYdi4xyABlqapqpmUQFdxS5hQjtYR//mkppj/sS7jqVvHgH5kFSb453zfdvdIBde3GF4qpHd
8JYf88ehC9u2MqKyTR49O0qO9BMmH9FweSikKo4oDBzKIkdL0In3Br7NIkDOUIFYamkWBMrVxdLr
VW+0jhs/mmqWfU6xX/gyamOKGLvuigvWwrzFoo7snfluvMJYslkUaRZRdqg61/N1jTjsm8ykyhtX
3VuXRXlAev7taLryKfXMf2lrKud2GijEV32zc3Fv9Ewp51FehhgErABdkOvRPUtqZiH65BEZ0dJD
X2uoz5gzUZfqBRzErjWH6hF1SL3zESQpvoEz6t/1hkcyiWZr5k9aa5yTuB8f7t+HG1uOSsXSaHJ5
v24A1E4RFTJpVVBTFVaaPJ3kj2k/HSaaYju7e+u7Y23IpUsWwLOy2nAJ8mu6TNsYJaLEhlIq+yD3
iv9UI6r8tPe8Iz3jvc781vS4gk0NRsoCb1o9mHE6F/noQlSEua+fuEC0S4go2XOqaHuq31tDISdK
Ekl2vmgmXH/hTAA/I8BiW2u0Wy16P4eh1QZ8scv5fP+jbUQ45MN0khf50sX/5XqocPRcwCkmj1g6
h4Zf5V70PPbVIGi7p+KcQA1Td07PxpC0I5d+5GJOScH4esgIqxZs99wIq7E6PmI0YH2k/xSdvBhR
tMyalJ0Ds7FZliYvzQsIWbelrSo1RioY6GQnns4T3U8fyjavvoHLtgPJNelb4zz/HzcT4GRWdiFL
QTNd3Uw5cHDHnjxyx6Tpg3bQ7bfKXJI8T10eIL4sgqmu/9rBka+o2dSq0bBCLt5eDWojYegONjHd
ZFUIJUaUJJ0g5EA4/8cnXKIRYlRyUmBw159Qi7oKpTepXAycqX0aGnFgpJV7WHTkzlWSK8f7u3Qj
BqIoDqVnQRJTB16NF2ZhkTpiUi5t1tbfHLfsAzez9jbK8leu204LE5nKO900qmLrY6ckg0ydzFUu
eVfq53Huy6CSpRt0VWv9/bGjQwg/x2ZTktKvTvg8zV6fewxl6lH1MioQPgrD+5qmjXvE4HNP1Wnr
yP0x3JpQmoJhtukPk7vHXuLHsaWdZ6MUByvO9SPotL1y/dZKAkbjcbQo/jtrnTFhxN3shJN3mU05
+gjTVY/olppBPyhiB6u7NdTCPobsvIjhr4tTcw2NQ0P48tLN2TKXqn4w64lV7GGT39+FvxtZqw3C
DlkAaPR3b+swXcvZypwYY7hSLx9spMZ7QAXpeHFp3r9MakhcN2atlx3xsk5/tmbfjv5I6RmgUj9z
Ik1jduWDKA3UvHOSZ/uDmnhSfES31xRHEzMZNUCfPmwORSVV6x3OafrZLTPrS2qKagwssDlPcV7a
H5xKWl9QQyV2t22ZG28oyjnhiWe++lnnRoGo5uCKl5BcKPrhEnjOPrwP7L2SCWBZMOlanBwcMOyq
Pyqh6/m1CUTeR+tfuD86OQj1CIs1+pbgWDL7uTWq5sVtS3UMwkQdvmZ6OvZnhHCsz9TjeKTIUJDK
N2LE60xFizJ/cLoZ7MHspL8KSud0ju5/jI2YkzIE/yz5Kw/Jsi/+iDmlbad2UqPoHOuZ/ZSPWXiY
NZTWlwYRyQdJswJI5L8ciu/O2d3YcRRdYQ5BsEdqZn1NdBoBlIodL6YYVnUa+X8c8rij3jNb0+v9
SW4VwhYYASEuSpqMt7xtf8xS1IoAZ2YoFwUHv4eZ3BaKmJLNxNfsQCWfFZ/Hawza2DbfmqXxHe2b
5v39H3E7XxxdwKfTnjBpyqybBAV2iL1VAkksRO0FNjDeIGwd+dEQmdx5qm/v+UW8Z2nyIa4MWWp1
LRaFWTqRTat6pDH0QHSrPORZ0/+6P6GtUVzEmVyG2KiyWBIMT10SvuPsqD1X82heULHV9zBf2u2t
i9wSyjyAT+wFILsKdMTUoEUEzgq0ntu/14C4fM+GSdoBMnL5EACxpoSOMoZ4SzYrPuEuIM9zAi02
kZr9HfJq8m86th5gZTX+OGMj8DCynT/dX4zf6I3rS40yKy0nVPgIbm/qm5Rrct0tx/gRAevusaJW
M/tqHxe/BsWNHkgrEBrUoQY+z2U0kPcW8mMhs/FYp4pzsAZHPQ1Ob78dYlte7v+0jY1HtwZpDto1
9Dis1W6Ie5lMmMMgpO52wxmbwfbBCvG4KW0tP/z9ULAGgPzq5MsIlV2fM1dxaYPlyKoIpVcPat7j
uVA24TE3sl0ZuY3tBxwdJgbPCFjOdYO/JCwAEUc8GkH6/j5QQi38ijJjdg6Nfvxuo79YBz3Ja+Q3
Vti/Bf4yDD5oH/HdpqwhnkWE9MVkdoMJJIxqz2GSnv6jBuKFBbMLWcZHhlVOpzhSBaU9pWoyvxmM
7iMWjskXty3G2Ddo8z7M+pTmhzQKtaX0Uk3fPAsw7kG1+v5dvWCxD4YtEVXvFA1V1KKY0CnTIqu2
IE+pxndBD4byb15ZrT/whvyaxip2fYGwvk1DYk6bQMdAJKQaXSUfmlh6e/idjR2yQCrJsKlG0xJa
/vc/rkeFjlfWxeiqFG4yBPoky6MObPv9ZFR70J1ls62OydKExxWBjgPWIKvN2Hu5ZYQe6Z8s029a
b8RnqVgicAujPehup77zYEMcsKRX/aQU887+vM1h4ANScKDdhxgPDczriWogDtw+pzDcGpl6KFpP
HKAhN0HkebgLwwsB1tjsSfNsTdkgwl8sXBE+XB+KaHSKTEEe/HFSU/fY0n+5CLtbsHT9GL6WYTgD
SgmL8BzXFXWFpm+BCN8/l1t36EJaWuJk+g3UQK8njlTOOHuhHqJ6LTL2nZcXF9pAofdrxrlB+9ej
0NT7A42PiwA1mTzg8MSjKGmjK8e2NPV3Y5a6n3VZWr/MsRqRU3QGivdyVPaQC1vLRTMC6D61oY26
TGOC4nLa8FJgW9OAnABPhkh1QgxYU7yyfZEkugN3R07tQ21HsfpJSzrT3VmyjesFLDU7FbgMuGp1
FTKUiUpmlLWEJ4Y3B6Nu5+/MUtR/TckgQWI7whhYmKrrjExkmdOh165c5jpRx4OlePHrFKEIGlRz
1eon9LXrj/f3wsZzyuZ3ICdBprmtikQ5MWbWifBiZFh/Hlqlts9dMczeEZyO98Gluf/p/ogb1wtw
Vfb/gr6BFrXafJ0WAj3vovDSciE2BNVHYVAvmPKs2Kmd/a7Hrq4XYnkUxZAxXZpNqwfIypowS2ah
XMbJVl7M2Msdn2RUqkFST9MPNpzEOAAsEgjkuizmS5ZqyY+R2k15UMq6/Y5Gv9H4sO28/0Ib/Wjf
VGztxcpG6x3+INPod1qTaoHU1Anhy0JRu1M7KKX1OOs1VTOno4L+n9ah5xLo0TgRA4R15OFmMLWv
/ZhgaKrPUwjsLdPrT1bSUVQlSYoLzFRIJY/D0AxAEMJe/KDdglSSPinmx0GTNJfa2ivfKXRKLx71
LBIWoZjeK1GJ+oSDmaYdzMG0qxeu70m8p1MFytrt00IeQi0H9z2YjXxvEnIrgVt6GTTcolTahyQr
0bF3y0aLD4remnisYa149qCj5u8J/QH06NWMVkTrepMV4BHgiCDpdbXHArvu3zaqaAuqpw7N0zhX
P/VwST70yDq1vhIrw0uSN3WE6AxXciAn0I1V4bkfDIOECuD24LwxwIJ9drWucgHOIDp9SCqnMU8x
XVNw7jKd5KGUcmr8oh1oduFwGbWBYF0GX0Y4MvlNGcbuwY1tl/uoCPP+gB1N2h9gQ6g5gizSg2Ay
VTm8Ez1SVN/J6vIfmBL4MiGpmn6+v9lvnxiMP6G4uzDdkE9d5+xDKyyX3p91USkmH4WiJ19z1JlP
ajGgKDlZ0wl7gr24ayPBWexG2fXkcXCK129MLEhmLKu1LzPqYqgkmY2JzpVZzRY9SQD+vm200X95
a2B4RnXS5ZPocTvnTxCWsm5nCW7P+/WPWa7WP8IJZIj4OIoDuz8rokOJJ+Gxshv9OKm7tnobqw3G
Gbo2dS1azGuipWMXHKxRNy8aN2cAvF997K0qLrCwlN5JclBehIG62P1vvDFBcKUEMVwyS8NkuWL/
mCDMPJH0xWBcBq7Nc2irzQFpA7gZ457S/MZIJOZABfgPs1zLvybCRqU8xUKmB7t9aISVvgo1Vp+a
3oq/3p/UzbvwW1UPoI61wNh4H1aTGpWkHvTIu9S68ipZ1kdt7D56XYKGoDSivUdhazidxhoPAjO8
aftqpVkBS0rxOcWj5ihjYQYEE1rgpaERmIXc8+C8Wcmls7ZkJsSdICLXIq84hcRWqEoweqFTfAoH
EYKvUvA5rUup7MlP3MQwy2AU7JBE4DW6KbTiEhhZObKCFytLkvChBEdkBXmpF8dGt7s+kHOD396A
O0fELRnnb7teljticVsLTLz3mwVp8fCuvqfUaUfgbepcXNrWL9FsOvl5AG3aENvn5VPNFboTWfzW
9rl6fZk24YyBxj4Z501KZnJ7FwB7vEucuXb30GhdLg8GPTSIwdAUBkBVeIaUWmLBgfP60jhoYgh/
duWoX4TTQ16O3Sz6VCfxCL6h7rIOan0u9mpeN6EdP5MCDG1dELLU+lfHV3Elz4+CG2wDjPGjjmrz
f85g/LUC+TIK0odQxYB+EnVfnydPh62Gzwamr2UzfauL2QZjNdPjj1BI+nT/7G7NaKGJAemj/HBz
mCrDG0NJP+OC2sl0JCbun5I60Q/3R9k6QgidePBtFpmh9REiuisKkhV2dTpmQYYXzpn6au2HHjXV
+0NtHSCSenAh0FZ4SVdxnD12OC4CYL90WqlGvmMNxtead/t93xfhlxxUQozdUdQSuoYTCD6btsm8
kwFsHSCAeiiPLTR+Jn39ATVMrTDKmt3LDD5w8QSlbAAZrBtSCrmlol5wJN2b98aHpJTGqSUlMBfF
7+sxZ0TNCc11+0JK4x7KsmgeDET/L/dX9zfkcnVQybCIU7icuBDXbTWz1VwlVTF7iyBY1d2hkt3Y
Hokv0g8FggLimJLIugetazqBdZSNhCeeW3n7DgVTIDQysaomwAFFsb61GCO960OMUHwg4lEUqJoU
8xsPWZz4TejE1VdRWUJ5kj3CWMHsOdHPwTQLYmyllCfkdr0uUC3swcxQwWSrx78Cs6tOM/JLPVbh
Z1E66U+3z7IPWGEb7gFln9l90E18goKxbYZvqjODMZnMcfx3FGa1h27f2PSLADLQj0XQgZrB9RdR
x8F1shHjMsdt27OmRt2pHAzlVImsPN3/LDfBDPUQWnO88qga8jCuhirzOW5tBSfumVg7AAzi+Z0Z
pwdIIfJs6QUpEzJix/uD3hYul1GpWNLrpB9/g8KghJvVFrKJFyR6lBN5eUk6QP/mQ6Vp2mNCKBkF
JT29l2lorLeyy4oXhYLGW2Fn6cUePDgkwtTtbx5yvPFOPrdxHCxWHb0aaPz8utU1wMNlybSmFqAr
dvVvqFjy/RxNzf+z7qQTcFR0EuJ18JwanSOSxvUuSoVGXYpAUBWEeWy2zw6Ehv6SKl31b5NmCIrf
X/uNW45QZHkgSAgW8vT13mr1vK3bdAgvAJNp9XjCO8jJC4PZTsvjmFbqo5hy7yi0aHrFqPevUbB8
ecoPBJdscPNmv+HLO2co63sEl1Z/qYWXBEqaFw9529eoWWn5c+sV/bHrR/1U55a+06XYmj2APPox
HiEZhMjr2c+aneZakxABum77eZFzeGsZlcrSO6j1aV15aLS880kgx2By1F109Mb9jiUkz9kiCsMv
WE7+H1E8853dsMzDi7mwd5HL68p3qZun2kH0Un83SV0pyRDb5r9UjjEbL3P+aazYfALRMWqIJktj
ehA0Mr+FoUmQUppJ9G6CHV3vbJOtK8iDc77w+n+LAl3/0LnNcLkeCF3LpG2+TXrqABZIZ/Lw0YjG
nUd+48iBdYPcTtdxyWFXR86JpklpI9IAHVQrnVJh/bIntf/n/s7fWHvyJwACwHQp1qzXvoy1XFWU
igcok/YDylvap3gW4qSGpqIGovlr+hfEXvphC6IDxd2b6D8zRFuPbexdxqwMzx1C4unRKfq22MkM
b+UuGAiMqaED3qI18dum849NJXWkOMKUwKXUBK4ZuTbbLjWI3viGp5ZSffDCefjR6SbiuDwE4rue
JyYOLp5J7dkpk/oxdepk+PsNdPWj9OsNhK+ng9Nl42KW2c4ntOLD9zqGwcdGDeVO4HZbiVgWALQC
LxloKIKL67Eao3Taqlbdy2SG/XmMwT0lkHN9p/Lqh4LbJoBoYfgcmQRn0okiVV/m2c4m3jgxXGwm
Vf6lKsLDdv0j6rSRmVJ3RPg8ty+mrcBHa6vwEdXePTe/raEWthkdSnSIb8L8spftbBXsrMoU0a9O
DP0Rq3Lx2bGrj/fPzMbJZOOC1V8I5NzYq/BAs6ikJWDnLp3VmccijKpX2cXOjpbMxslkjAUQCXb5
tjwsXRqXVkvUixSV/KzGIn0Y8Wt6l7DUUZB5vf3j/rQ2noGFgrTw/HkKKUlffyuRFsKJ1NK9VB0w
Zd8Zm+RbPjnp9DXWCiBXZuXF32Wb969TDkU3GNBQ3TsgW7t2IcXi6IMQALp8qx+BaLPTNeXoXFD+
HL/RmwvPLebEne8ORpn6ISlA7EPmKyUNibZ9AiMgH2cXq5Od83ODxyDRWEpLvMdLl2p9/c4yRPuq
V62LF1P+jHrX8DVrzI6phspxUefi/dxLJbCQEtp5jn+/t6ukALYEZ3bRN0EhcHVoHCx3nDFq7Ivr
1I48mlNnnho8Ul1fH3RjeEbksm59AzGIh8ozwo+xcMKPqefIN3OXhXtHeCMYxqtmQSRziSzkxutt
EZJixXkeWhe9aDuMjvg+/gjx4WAji3LS6rY+ukUrv9/fjBtnDIlEByVBgMG3BGkudEDyTWFfit7+
1simfIKLEO9UZjauDBSlwTzDicZyaN0DJa3MIXgzNZFgcV+oU4Nu+NzPP/Crs5vj/RltDgZIg+4L
AG+MVlbrmEaLw/ZMPTotqkuJdMvjYhB78LrR/PtonQo0OE1a2ku/Z/XJWrWww9yerAtVHNAZRS1O
s2plOydkc58StMIm51lEpHAVNU9qYYzhnFoXaU5NdnTVskD5p8jT17DRUhE0Ukuf+6RKswBHyPhN
XwNt8stpxBG5VAsUmf9+haF7L36jdM9vWtqeU3VdPmfsVL2KnwYKS5U/wrvLDurgmv3O07a1Q2Gv
AK8A8HZbWqRWaU7S7eyLQnsvEPSSAnyA852UaGvXQLoFcAuxmKd09SlNXIaGsmIU2viQ9QxrDDKz
mU+gb/r/Y/kgqPOeLbgopC6vNyhShrVVlwwFHyDzc2+cLl46eYcwarWdobbWjq3JDfobNL2OOuOk
VWQNQfSiOkrxODAeSMdpz7Jt4zFBb2Up/tEfwKFxXTLwKJW48ME5cknh/RRYaYdBKIUYfWnPSB1r
QFN/EiPZaBwVMsesuyqzg2GOFLXub83bx5xfsoD7FhlZou3V2nYRHXM30ayLA4jqZciyAWSlsKMB
k2ineNZnoe/lD1tDLvCn5SQs9aXVzrFBrCYRIeJFh6n2AG9pUYSBcnWKsAB7nIx+r5p7u1UpDwBL
56P+tmVYPd0U0YfCcBPnAoFgOKRFG52oJ1nHsgVReH85N4eiIIFw3FI8XneXjUk1QEha9iVX7ALW
tIpnG5Klp6ZL1R2K6LJM148xs6LnQzTtEMOuhSSIwGg0Y6h2MerWOarhNJxmMXzXksk8ZqlDSTR2
Q6SzGgwa5nQfdLfQ4W7GJ/9b+P22DZr7+lSqqaHEwH+cy4QzERiIqP2AY5b2pA4hXsCNNp6l0Va9
n+G8lPhGGY9vkK3ZwypsLTh3HdUwICu3aeIAVS61zMi5qJ1WnHTIFYFpzPmDptOvv/9tN+pgC7iQ
r8vbsnBUl9/yZ+ZWgTCG821fAF0joIoAmP5vnsYzSYurfMxBMJwVq/A+tO1kX6apxO6+h6b5LHN1
fGpdozn3yZC+On02/br/00xHv/0abG8EZJATRHh4fY7N1GXqYD4vYRZ5w3fCr9p8P1q5pgSGYjjN
yZQ2CmYOomX6M6weAVJ6VubZXxTWtNMUY+BZ+6XVINeVZKAB7fd1rZRd/WxlppW9I+LvkmNT8Of9
oZ2qxB+crPkFls2t/ptLW0SnRgPB+izUMtWfG4/u7kcrISPwe4zd3Ue9GiLgQrNayX/i3OvKwO5M
dOMUy5ux07GNKP0fdWfWGzeS7fmvUqh31uW+DG73A8lMZWq3vMj2CyFvXILBPbh9+vnR7e6yUirr
1gADzKDR3TBki5kkI+Kc898eIP20Uzxai7LONM+SxmHwjcGKgiZx7Qh/b5V884jZkjAOZszYIpDs
tLjqx6nDohR5+hyPeMZzHNm1eijdrBB7GPlwuDKJMV2UaviLRJWv5BBT34JJ9NjrLjdZYY4M7rWg
L8O+K9pzteRTEuZoEuYQG38M7LBDMm/9vAZB6foW8xkhFkNGppX31J7Qo32YRvP4qXPq0Y1yM1NZ
rLeKf9nlSXaLdV6rzkXeGskhTVrd3JFiB2+7T4OpfyeUJU039hiOew/r1BnpvrJ7L9k1FsTu3ezn
C9EQcGjX8h56ht9czkVuVBdT4Sz1vitpCT5NtZz1CHq7O0bVbNr1Lq8UBlE1tp/dK71stBKf0XX5
2LVOZccoPcrXAy702idyu+vrtBaWHqOqr5zp2K+90QyhclPdvioXsmqi1rbmy00bBZtiHJxPnjKd
5NZwe6bdONy1947bjiLGXhjymDFksLBQVpt6iFMarr/4jugjgVeJ+Q5Zf/bVsFRAxWXO86VsEWue
uQ2vzx0CXPkAxOG1IdN6kYXYwxjvl8TU+hvEWrMRdgYp3ZfgPNa1M7rrhFuUXXxR2Jc277K0LJcz
5s3TJb5RtbxdORKyXZ46ZhEWo1j6cHDc+ZyQnDHZT2s9vsMKxgzixdSmOyNxnAtdF9q7YOE/eBYv
C2dw7slILVnyoaatc0K9S8QYT8Oy4ogQGJUXhCr3sjVCZlI/SLDcNLLtxrrtGHKMFy72exgaLnzH
0JLKWqLGaoneythf3npTNTwMva/MOJAFyIUOX0ddiKST1pnQcksd8lFVX5FaNVNcERb+SQZKtKEI
nM4KG9rR/Tq4+UOObchH6ZFjG7p6iYVWqk3B27zPdAPcSxgqTEc1v9IajVqwKJq8DwMHcC5UrZsb
extiZ7DH5pDMF402PJ6TBIw1Gz2DHi+X1XEgo3w5CEs2CR/Szq8KEl+/DJNvtLFhNPNblS5uFpPQ
49+6+MdVY+x2s+W9mo1E2pGVJ8rZg64jV+jsJhvozpSh31s9xnrHsnTT+qJDEZFoUecO3hJbyKYh
9mUOTKuq2fiIne3RX099FiRYYkwOlZ+yLO3OsxvpXTBvG97KAZzvwV9ESaBnr5LsyugKw303F4s4
UKxCp8/rrIep25bzNFzMIrWSG8/M8+6qcBqvjnCYDC5Ayodil2rBctUE+vxpLFZmYAgHCB0ojNZ+
1WRi0G9XbJoCtkK8YdhJS/uzAQQiIvSqwXxu+b09ngFE9pczgwA3LEnSSsMa3xdcJKFyD7d5McOk
TMaWRMQVkUiYWMYI86wrqvuJrEYED7ZaJ+TlzOZuVdOX1xq+7slhTBox7hQTpZSXTi4O9m95fdfU
lQHveOGOtc7avu5bUU/vjEwl5S5le7lZ1VB4yF00/aPb+O0NhrqDjb1lrxtou+sBVStjqSXE3Xr1
Qn8YvFsPYzQbvQ/OZJdGg8vGKxR8w/u101gfVup3V53Lu73POA8gi3bCj3QXnU6EG3i7RK5F+lZc
YWu43BN/JZZ9akFnu6hXIycHJp3z+j7T+sE4s1Gov87UUnl7nq0fXHPYLyoi7Wy8aZI6nSM4gdN0
1SweVDRcYbwhtvJuFVhF4AAYlvnSy9Bu9ayMvLoc230pTDfdNxXlNEecocqdZWKIT0Fi1HtHkm4W
5ekI+2sUpvNZ2fNghJUySwzg6eJCBnm8vAuxYaG3lPXdDPPlk6Gp/KvnddZtKfGOQc5YFV/yvpu+
6MJzi7gZ094LJ5QFejypxX7NpLyAmWqsOiIZ3r97DuRexoGqlw+B0SavR3fuL+q5Wr7NvjuDGpeL
ejvSd7NPVPMwhKQftveTuZaE5pba2u1LaVRvPatvPjSJkb9mlpwReCPKZofzpUEgRj76Hx3BzJiA
2yoXcYV1zzfXBxc4T/RsrI+GquosnsZMv6l9TbRH/J3z61X5kxsJGOVJOIzkzEUYSmVvMd5uPJoS
3uqo0D3ZHAfon0UM7u0ul0PtOvcZlKCEcAjl6SEm3vO3yQexwUmL4CgfMeFVhwGyHTqdg8tw6Trp
pV1WjQhRtWT4tC9DFydjz37mCG9lFDwMPY8MeuArCd4Cyjmk8xppVZF/XptktXc0FWQJ2YPdfxzT
2mju59mX78AWJw0pUo0pT+Vk7LQkK2neUS1NdvRJmqjZN6zg4zQuzWebFBt7x1Yk9Q/LOLfOPukS
g6yGbNHt3dA21bXpye6Dhfseh/xkDldK68z3zBOGNXKsXs2hNdK/hLXJ7ztr6iV347afob2EQ7k2
/rmHVtpCG9aPXSi6MscWAts3TM3duno1rensMPqWpYqSXk+OlJLee5dmT0SM2JI3foWRbeQvbd/d
UkKanC9l3qDaDYqgjhdNWz9X3qg7Ya0IWYk7KAr0jp67WOfzYPpFjFZ/MXazVs76mTk63aE3Bs+J
tboYs8vS9Na7bqxb+4wMSd5xaE/zu66ETxmpwfRUlPmBKHkiLQ236KDmQkVyCMujXmiuCXJbl4OD
eyg9f5qsb4c041sG8GrvZJ1PRmS7E96J82JJLUOTm6zul2ro2+7+12Xv01EoXJNtPobN5+bPetK8
jiOrwc6EcZSetI9CK9QUD7qAzGgttEBhqifpRY8l9GWhPKN9oQF7pvXAJgqDLKpMGGqnTTxqcb3k
RDOOQRlsRVqa36IGlmHjFi95kzxzKciLzHpxSAcNO+312JBlqQ3sxRhXT3FKHRV5SdIflqH5244/
fCEM8Rnq2AbT5dMOtrb0tM6m1jlWveXsErzV9+kk01e/fnLPzAA2QzUGtyZTqifIbj1Ipat6co5w
iLU1RAjTvJvZk15bydTtXayDP//6gs/dQYittG8IxRFUn3Sro93VcioDCJnUlTtjHMzLqfJw8irF
S76iz7yVm6E7eg6iC0ixOpmnziNCQWIHbbae2mh3K57Su6RZkuowJFp/hhufT87RMFWcjY2RvZTE
8fTWbvDE9kYyGcC74eSbStHnVVrXEEKH1N57ep5cmCXcWjsY9RgzveWFmS7t7zO9JyHITANxQoE0
d7IMJWX+OvqmicVgpj00GBwmZDfwKUJ37awy6jqli2ioxnGMXOnrayj6vr9sE0uHl1WRArhbUmS3
pJgQDs3nLvwHsycDKSzAOIrQTvWxjTudM5WjwqqJImr14GGxuhV/ts2iKi49kRJoa5vDvZ2O2nw/
Va0posaunPejLmw2Ki0XEJvXxsW4OaFo03EVL0hglyhq1m5oqJtGTGVoBppc2wkzGJJzfkuyXjT2
ttNT2RtdnDUgMwIT3Mm/SeCdLHd96/n5Thtl45/NbZnddo2+2B87w5otgqxMfNIpKI00ahj44QiT
ccClcdkEmgx1BGrJmZt2E81RYvR3QdDXm7/0lpZ1XUhDzQeoFiYGH3k1A7O0UnMjXR8SFdu5haGm
X+iaccYYeRbxqKWOu8+D2ahiiqBKYdTitvWhnT1K7tQ0i+Z6dA2MPFAztMVbD585LfTxWM0v0C23
zc5r7AbTIWLCieaykH+8tWnhb9YZjn1UuIOlokYV6xqlFg7yodvDb2Dms+i3s/TH8go6t/N6dYKi
jrIA1epuzFJD7owgrYn7xvgdUjnggH1oxnp9mOfVeJfg7MNRLJsmvdQMr69C8C3OHlvWEl+VXObd
GTy+9lYFG3ULRxIZUCeZ8/YXcWLcmUThoPFk2J2FS6KtPihg2mi7YezyIfKwjGJWoZyij6om6F9p
li85GTjHhr02tNyDSNSL9aZq3FKloQzcaQgHocr2WiZ5230r1q66d/XcpX1w7MW/yA0/vcRGlNhI
eimhIpg7yXnbCWJeg0rzcaDUy7q/lJPZO4dFc2lckGrLd0FVti4yDtNhHUACuB8n5Z43zWwGZ/1i
FIirZbqcD6XT1WGTO8l4NsnCWOPB9cv3Kkf1hxHhaGdhOQvrtXKa4ANtTvF6DlrzIgWI1CKVObK8
bHxYsmFXV1pwQCGvrkp7QW45idUrDtjl90nUC4CC/VAWFA4SMnIdk7mpmpClquO31Jr+tcjwNIKU
XOEl1rdp1UTuKOsH2yYtjyVYBp/tVGYT62Zt7B3Flg4emabIU/AlMNbIRAjj4JpYj3dKr2xxqZdY
NKBjXJJ7W8pV4sLv5++pEb0ycktnfRMwFv82rq2+7tq0nN+IdW7UmYbcfMCW3Np+ZzHnYi+60b1L
12FTbOjewCCocqrrZizbGuDTsb7QAqza1TIF6vVU4ewajkic9V3p561AxrN43lniq5xxjySaYl/D
1fiqlW6zoHCBKBiOlrQkoQLOcoflXVtFGTNGM7SIMZDHoKm6s7yXQRANOHLXkb4EqR5RwsvqYs4h
quG7pec8LDUgPF4DZdVhplnJLhdNEoS65rZiT0dn0d2RJs1D1Zy9NWUKdMNI5gtljqqIAB5miSK4
AdL26mF6M+adD8QZmP2boqs9M4ZW4LqR4dB9gTyVJDcTGvU+7VPbPHPadI6TYmywHwPFyaIh7fWj
6Kx53Mmu01QkFthNx9lMSSMwxqS4ped2P0pTZd0LR8RTVAVTP7T1TKqhcnFKPB6clgYqc4xZrOO6
jVCAgvvYHNPgpfns9mseT6S5DIQtDj1m70+sYAyvoilpC/sIM1YV4eT0/U1QFVXHep6qr6Dq1c3S
V86ZyDAXDQO3aNxNQ2pinWgVH35dcDytAiDPYmaqY/lHaXr6nf2VgGmPGciRiKP6MkjoTzXTVOfM
/bxXjPgKfBQDFfq2FGe/vvJzBQCUue+Mk2eQuaFse9Pre+vYd6b/alazQY+xyL2t/Op6MhLtBczs
2W+6ZUBD08JF9LS0sjPcDaemtY5bqRfWwVDHfmvl+zKpPyaBdN/TIklmld24//UXfVrTYZ1OQbcR
zZHanBbgWjEiSrRc8+iW6YoFlqPi2RQ+Uy19eeFST0scLsX4CgM0dBvEFT5+gxltiKJwUusI3WGN
S9mnVwOb2Q3m3MVeWECeo+u50a+/3zPLZouapFplrg9lf7vxP+ENo7v0tVoL/TjYbXsMVPLZWfSX
4gueeVuQoXD7iGEkfekUx23GrM4x2NePszG4beSrSX4iZne4wus9aHe9nzsvKFqfeWy8LUh3+C8c
olNOa+4qDNBTaz0ugh1Ud7IcG6Uq3yvNly8wVp5iZFtwM0yNgDqYYe/JYyN60RxrRxlHskHW3dq5
5qfNWuwMTZt93uHIENHfdZgPKLp87FNf2JGeubfYRLm4X+D6AL/i5PJ5JkqvBK45jrjA7boRCq9w
i4SydC0iNdn/BwsCXspWhn833Djl50gBEiYHfT2OZqdHzSpqbCDz8eg4Y/kCCeypOR7kAV7OjXrD
DWZbf/xydo47VY5y9aNMala2rnn9w2Zf34bGlHWfg5KsHIyxrKoJiyLQioiWbx5QinbGtRpagdTR
00dikueg+tvNJR+NrhLjwA1iP70Ndjv0rqL2wpo0d+46y1o+GeNciHjyG/tzYzA4eWGlPrM9sNPD
i8L4jISTU2SwLVH5uZ5AlAHb4jjq/Rwvq0Ugo9Oo8y38MFLIVn+9OzxdRkw2NxHZ1uc5OOU9fgB1
UM2Gs67W0UnqYWdMFZjSBMwQYAr49y/FlWAWM20hyfh0h4dH6eZJyYliVE4Cujap8gy3GHfZCYVR
wAs38+m2x5aH9I1unY0JXdrjL4avOkFwmm8e1xE+PbND92odbOeFreHpI4PFBgcVDRpEK8hsj69S
EMrZlm2qY2uk51edQ42bm9K9dBbkxKOuN9FilcbDr5/Zc18NwR8cQkK78Jo9uSg+koln57p+JCBQ
XvR2K451oF4yjXvuq7E64SgyYdmIXY+/mo+MxrRJjTwiIvJvTGgOgGxDfytEar9p20BPwiWDqfpC
HfDcZdnkIOjwhnhEejy+7MDWk6+50o+G1eivtLzAsKZ08v0ICGZHhkCeQHVQjO0L132GTYMohRvK
YsCcjJfm8YV5kUx7RMd0ZHztbRKYDmS27Pz1Hkd9ODXt1DlJ3FOC7pt8xhbMGKSMRdV7L8W5PF2T
fBLEOeDzWxb96XmjDehPDNlSgS6r2CcMtI+m3js7o+1f4hA9cymMSpjSbZXB06Ot8oYhlxs8Y7fN
dZL7w7UwBhxLKs3c/d2X9vuR4sLAIjyQo+Xx7UVu1tc9QSZHE1ygjbXEAQ9zamm8sCKfLg5Et1uE
7EZqYbM5eW3NOStzSbDL0ZmL+hKufxUvo6m/sJc9U61SDCCERNQGg/X02zDLrDSnsfWjO3MQoKZB
XrOfl6Iw937RNmPkDKr4tDBBA0ruK/HS4vxOpzzpUojW2aaDJvvAk3cEcYatUncxqOoYQ4Y9dsmo
V0RFzw/yWDZ0tMukh1DSzTsMLIDJ0Ynan/GIC94HbmN91sU8vU+IRSeaB6z1WrWM7KM52+zEJ9DL
j8KazPHBNBTzpA74PtQVNNqjhcHBjUVD9CAy3/nQmHnWxgSta33k9Z762DnFemH1YtDwrkPjETcL
E5sXFuszJRGk3e3A2oyMn8TfOIVf9wKy39Ei2IBZ24w5uZaC+9JqR+jM1OHXL+/pMkES5m8Agc5D
3+hf289/qqF7aZmV7yLOU2PWAZyB1Nta2USazJrjC5c6vdZ3fS3UYAiEsNTZdB5fC0Mx6TOUnNmH
ChC/noHedal5s3m9Coj0UdDNwwWOC4QVaGmefeDI1erQGQP7hmrFv5xXOC8hWjLc9QYgcDMqprqr
3xd2snjXLZTgqIOb/DAnhMN/6ZwyuNSnodfn0G8z12VwNDkYGo6OIWKMLJzsps9mB9S8a1QdzVvG
VpSWbpIiN/f0D+sSrKQZ4iI67OdSxynVbNpujrXeLftI29RXIXljSKz1tWvTg5r1+d7RzAzWrHT5
goP0/TTOiqmpbqdp6vfOPIzLtZ1IBhk9Vq/BwZ6C3LptzbTgeE1HgecJRWpzZMSXp2c18xH3AE9n
Ib3PZ+z79tdP5PRE4oFwLhhgM6TVPpVLYrFSaqwLdcz9xscAAre1MytJVHkxgr6PB6aO5vugzub0
JWXwkzOJS2/M9E3qTsUEWezxu0B4imlrmjseLb9LReRnDalK2VSnH/VaeGOUkSCinbsDDtNHY9CM
d6xWHM5lucKW/9t3gcKNpaYD7UBt3ZbkT0vAUwWseKbvx75PxrjGUiEsjML9HNgwGtxGNpHt9ekL
m/n3L/jzNscNAN6BKQdnDq73KZOW4AAGf02tjhM8uZEW3Q1uDMlcDtO3CZOzwp6ZBmdLUutXck4R
UrRpO7ixVjQ9nB0jLV6yCXy6PNFvcL6Ab1EU8b+P70NW5UWOe+VytKs6uEmVVhx9fbLite3FC7vc
6VHmoWrCr4kXgI7AfMLvLVGR0vxOKxCQKg72IMvzBvrd2a8f7HNXwT8Gmjt+XdiBn8wHpAjWRDNH
/biWSsbZKlAfd+VLepNnXmWLOdb3bB5u3hPSvoPp0+QLtuycQPTNaVzHJ9Dvd16rjNgUW1Q9cps6
by8CrXWvjaqaXtjEn65jPgEzNKaH+GWA+D5+cvXUw9uxF/2opjI5wLjLDy2C3H3uJd5RWN0S1W66
vlAoPOlwt4fI3IUVjPsp7eRJ3WONGN6VE2aLxFrCzzETj5haDY1ztlfVrB/HRrQ2mAXjXsNceqz5
bL29gG+XDbj+gc1kXqp58CTxTXnhsz2R53//bDgtIHLgrHlyrJVpgHdHNqzH0ijNi7qY3A1M8ttP
3kpqDaSWUc64xQHcxP0GWsAJCtbqqI+dnUVQrtMqghWKRdTSTFUeom2S5qEbqDYibSA6M3Qx/eoi
a6BPiZJscu8tq3fnsGuwoomV2fa3Lk32HOmQOD6QMdw3+Gy3IwAKk/2HidV/M8us6MJkK2fCbmhl
FeqpPn0j1iJnFjp4RR46A3BBWMKzv7Vxtf+gq6F5KcjqtODbbhW6ARxkeExPzUFtt0nyYOjXY+cY
ybXuVN6lLFJSNexVBF8qWHnfyDRW3d6rO/fNr1foM7sgY2hmMtgDMIp9UjujKDN71s96hLyb1ztv
MZ1vIsWrIrSF9OaNbJXctIUqyqhnc6zirYi4L4eZLAfDHpiW//oDbb3z413ZMnGsYFa7FUT0ao9X
EulKONa1g35kw540QJalGLHHIp/NsDCSDodMgA0ZML5kvNhWTkWpa9YLXfAzGzF+9BTgbF7M6U+P
htnWqjRZuunY1F0BpUFfdromktcUgs0LW+QzOwcOoNRjDPcplk9lnnafJBT763xcwWhu2kEANcu2
iaa00c8rdv5YiqL8103+r8/z/0q/1rf/up/9P/+bP3+um6XLWWknf/znzfi1G1T39berh6b/jQ3h
y8OQ19V/b7/kP//o8a/451X+GSpN/W04/VuP/hFX+vFJ4ofh4dEfdtWQD8sr9bVb7r72qhy+X4DP
vP3N/+kPf/v6/be8WZqv//j9c62qYfttKR/+9x8/On75x+9bFfFfP//6Hz+7fpD8s333tfqc/Qaf
/aHi5fjXb/z3P/v60A//+F1zjD82dRLqW4Yv0Hdsjrfp679+ZP+BLpe5qW9BErFwnfj9t6ruhuwf
vzt/eDShKIHor1HfoVj7/Tem4NuPzD+w24J3R1tBxfHd4+bfH/DRM/vzGf5WKXlbg/D0/GvncavC
ZuFRvSDQYTq0+Z5b5uO10g6GKaDYOhQmyQgtQVvNIVpsv4Hf2IvRDhemrD0MEmcuEbC00wery2wU
zYMAAcE6c43qGW5dPKwtpgVNTUh4mFppegZ1yLD3TDPEPi+GQe4GZ50O9WC29o4qEJPwXLjaBNae
Yk9M6q8Ihy5Lb7peq0n+8+20DdMGB90oMZsMtpOxruzKcJKPNeFp3wIyet+NjQSCLJJmcA6rl9hz
NHaybncAnol+Zi+91px1hVoFQoYsmV+DE7nnUz/2c8TN7z7wqsFNMQrffdXWs/XKTTlUDnKpiy9C
W9o7oQcCFmM6TrCLM2BHcwAG6eex0K69apoPk261UDiydvkqzVo348qvvc+qNrP32Cf4d45VShSr
tbeal3ZiaFYE4X5NopoT6y3oMmxaLLgxc4cZLL8YZuLKd3oKFv4O0yiIx4lmE3/iG6P1BnIvzoOp
52GepK8OCqJEjoQ1De4M9qvA4Mma56zPb3WZQkIWgZATikBL8RSzEaKGXyitvcLjVkrutVi7M0XO
DtPULG3PmTa3X5hK6jlQr1W0+85bfFDForSYhiadueyaYK2vpUJDHiIV7hXB0xbjbtWUqzzPjWTa
yDCqBVmXaM3PksARN1Uz9jxO05Ukw0sYfxGK6uFLFsxmd6lEquFqguvt+0XX/IfKnOwvblaBI4I0
Le/sQkvvEZYUfBsfF6Cd2diuCmdG6ylUc6aKME6mnnO5QQB2ZeOY+DWt2kreiLa3jT2ZanQL0Prm
4u0AR86Oh7lyShpja51DU3Fvw8rNxZWR4TUS5rQ5EBvKRrl3noe2dkOx9SONV2rE1exRaMDWbSRM
HCKp33TEYnCyQA2Z5rBtWGfRCMfrPcb20g7TLp0/IYXEsRj2Zd7HSb5072U7G/Hcdki8O+n6r+os
r7W9NXIivjIIF+pwBKsnkhxKe/rWDUmQn5d9kWUPbGCDzyJILO9C9jpaELngrRBT0/ZFiLjVTfYV
pH/ionqKtkiuc+VSe5SFCo0yG6Bxe3gQRm3fMhkQRZoWZyvpKe91fI2+tpXnETnpeo0RmvimAllY
1iR5VlZ9mJ20ejWsnT3vLaiyvE2C9z3OPXsdYgg/tr9r5sq34ryA3RZr9PrfNJE2DW/JoMG3L3yz
v3THrHrw8FKiV7et7rWYLCwfSMIy6c200l+jCvZLe6Wyeph3Jix8I9ZSHRPDsd4gZfQ4TSghK+8N
s9HzwwzZ+GyG0w5fqdTHV2vdJu+bLO22OcvgX0u9T7qYnW94U3Yyg5FsWuINlh4Cjxlz9u5TqQd3
DQjnrb5osOMxMomYFKk65uNkKqaaqWFkSQlnuM1UrVi0cAfYIfN7aq35IYHZ4R/9QKVlxE7dytCa
c+p0ZCfVzeTjHbxzJ5O1mVbFdLuUjWGFsJ0SO5KLEFSKHRBPBC0iSHhF0RnEvikoN/Oi8g7p6mLM
j/twP5+XiZrH2EcZxFtPEEOJffLo/Wjn/9aJ/pen86MT/X947v8/eKIHnKR/faKfqQf580G+/e1/
HeSGbf+xcTkdxmu8/ggf/32Obz9BdwmOg/cFo5j/HOKG9Ye75fJsNEnsMZ0NB/lxiPMj0wGz37wl
NgMy2/z9bxzi38mOf9a7zBFx/sQibvtwYJX85sdneLrVC+aUypvJaYY3vlTqQJZUAR7YdeT2WGN1
n7segyqkseVxWsmA9zjs0l0A3I+57LDgf2te5eSPzTvKx/QO1o92Z+lLflPIwLxfZi1/Y2C28DGt
MeOtGzyoiSy7Nmp9Ya5Mn+UswiY7flYXA56ndxrT3Difk/mtkQzFStieJS6zzms/k0W/98U4vMpn
gcjHJF7M24Fs0HVOzuqfS7OZoSphaB/m09Rekltm/vC0/r/xojdfq9dD9/XrQIX7/0PBymv516/3
/qEU5UP15bdjv/1f//OrvkHb/65ZvT+YQTBpYZhsb3XpnzWra/zBLB8myoYDM6PYYMsfNetW6m6Y
PFgcEk3epA0T+PG+a475x5Zdhbr9x/v+t174Ext3DZQLMBbnypPhVpcrrJKlKA8YCN/M2dqGyKZy
GIu5tZ9JSv6o90Jj/l3O7yGhiajO12kvG8ONlmReIgJOgjN9hcE46onxTnTM6X66nz/q65/r6e+w
7Z9L8c9Pxi37efxIwJo+9r4tDqWVyQvTXppLMXekOgMGXUGsTSK9CxxaUfQjxrigSrTWt6OGKBXx
aFvC6YQuaa9lGuvwB/eJmbexBSB15tX+vMN0zLp74ZM+Vjb/+UlPNgu9Vi7FgBAHlRh+ZHWqQxPa
kBnhieyzXtrZhWvP9W5c4XWETmJT2bf9iyYrf3X1k3YDyVgSgFGIg96azp5yY4o1pIs7v6V46rJB
Hvq6KaNsmpq4MSa0hS0Bob/+6o9nJX9+85NpdU3ENXG4pjisVUqx17hj/ipFz3zUYFNGDmzGu9zK
lyAcPITlv77m42nAn9fc7sNPY2lCBXRTQ6Z9gEIr9xN2KmHtV+VVnehffn2F70SpZ1690/AvHwxN
6uskDqORZhdr02Y7gLb6jXTz6YCsbwvFE2MUpIseeY2sDnIdh72frteinOLA0TATt6v5KhD9p6p1
7X2dm2pLJk9emJZ/N/167hOejHA1rawxtpiKgymKeQsZKXYuCNm+ZCp5sFa9OkcyJs5Jn5AoPtzs
DcAT4kSjDcjdwm1pSdI+XIiHPbPETP7NZJjXzarmC6ttlqPeB9A8W68P5bwML8AKf/HcTgFU2U/5
UOIBdViTmTF+AOSEzG08qxrv9a+f23c7mOfuyglioTKRlhiv14cShR5jVDSNWeVrB6ds5ouRPoHD
Ma/PtB4t1Fot3VF1LW4d0hhDfVbGK7/Ll12GnfNNLSg9NbwT74cqtQ9pk6mDVyxDBF+gwnIjbc8s
FCi7ea7HMycziF3plbET5YLi2Zzx0ErM/ThgvWyPqj2SE43Mz+Erd6RTXdip3UJnhdsOhvu1Jzvl
ysSQaT+lnfUC3+qv7vbJvo4tD66ySNUPFfa90SZHjhd37dBXLN7+17f7ZND/n5X4PRj5p5XYduSm
BcvM7faKfo+boo4Gn8CBoVLXTSrvp6T7YA9ZFU8YCYQEsSwvPGhj29uee9AnOy56ZOXZnV0fBKxA
hs5OYbvRhBUpjX42fpU4q1a05qXnxr5HHRWpxoArHwwMQFp8hPTDCpnjJaDoLz/OyRbczKjG19rh
ZjfSupxWMRLU1ufysCwOzNbKPq/8tNy1wPp0yPW00wyBYK9vUUGQFPvCxngyPP7zeZzsxmPlsNx1
oz6kQZqD1YKTiRFXmC5N3rYWiBVhoSQx6wD1KLV8eI2Bf+b7ZLP++oV4PAD78/onOzOQg60xxSkP
/jR6kcH0IU7rsr2odL+kD3NfoqD+xbt9SiHEKJqVNfrlATRWooBwXQ77AIDQaN/8+pvQTzz3fnkn
22uHQfSaNIE4CEgdcULiYFwILeAJGgoqb2HsCnMx7n99sb9aR991Uj+tI4VQYpWo+w8z2rn9Ilzx
qhQexsbbriMMF9Y7DkZHzW6+KWV3MYrf6oWVZP7FCf59mPnTtT0GUsvSDtpZnmfVed8wTdNrf/2w
YHB11RhGhZ6HGVWkZQ56msZEHKAbI5gM4yfnkz5QkYUDNz6NrSkPrqslSay4cxYsCJxJ7jW7Sg+W
zA1gHjtoPgn9fzN3ZsuRKmuWfqGmjHm4BWLQLGUqtZV5g+UIDo4zO8PT9xdZfaryRO2Q+hyzNuvb
bTtFAI4P/7/Wt8L61RVFe4gmCICJQZiipJHQLX0q3BV0vTO3KwV34BuHtx8vJ8cLb/P0lv+4RypV
AOHJJD2Sxb3+IAwTh1nHnV/73mZE+8HjuWMt80l0mXopbyTHvxJUa7ZMcetGkhApCoK7ym+JwTCG
6q70ZwafGDM/kTqs7hbZ48+3ytX87tlj9hXciUVKFx60z8Ajps+FqfO0LkYc5Chfe4gkBYwKON0l
6ZNjgPZ1VUVUHfwMy74ZTpjMmyizUFWHaE7jdbHvhgmFhJNJe9rRtY2u5DqEbO+EZWw74s/xspuo
YJbUZwd88BVhNCk+r+nROGkz4jlQwUPuhfXK8y3KGwF1wkoWfCceRGzb+Gt1+4ryr1EvuxHsGNHt
xAh8xqob3IgJzcO9jpS1A4LhOglB7jlxlFSZYFgQc+InURF0/q5oVb53liYfDwSb+8/OVIJ7WVWz
/TLwZX+fSxHt7MwIvWO3KuepCymWxfjZ3Nu+9CMC9CLP2lluJlouuiqADbq23Vg2U/9KQQebdlRw
e/HQRVu/q0On925X+OmOMfIfqQseJ0deS3Mjk0YtwqIi63doJix7Kr+W1FWfSUqsHiqKeVedkuPB
y20Kv3TLePM0E9sw1rItVsp17iyOwzoII1V21BPfSFz7YauU9eqbmi7c3FbgMmbLrx78MoiM62L0
hp/Y2uWvuWyjGyJbW2w17aB27MGaHQpgjTZG0M9MOgW+Icm8CdO21S/hcx1uvGWLQIIPqobMHnut
HaLqEnggjA3GKfVHt0KP6EQVNGFt1a8zvj6KoJtwQW20BO3EBQk0NbzbwnkF6KOPTlj1n0pVll+t
yve/166BlIa0pFV9oo+HisPTG2HLrr+MaUnxLn/yhaO6xGoNCgdEcrGft5FifKAvW7/kdqMA1Uu7
Mo8oeOmEOagG95mslHvV6cHGRU0S4R5mzEanYPAVW8dG3A7eGjmQHXXVx+QG6Cz1cX1QbkZd8wTa
mC2ZmkwwzKEY7I+Ta9h5KkaUEbG1KpnOreendVSAI+kjEBtgGFKKitnOojI+xiTlUeArOZzGWV5u
n6PV6zochJuvEjtbxo9d6ykV08g2yr05tWCNQ7c4uMtMMhsRTuNTbjGukykLGewSyiqB7e0Yu958
agtYpbfrG9qucTBt3dEg82W/DF1bPoBM8D/CmJ1eexND4A6GOOOQoZOn3uKwGfJNp3waiuK3U8wn
IZJvrcMX1gcfs6lVvwy64t/DXFsghlbt/SSiyReJRUIbBe9u0p9QcwGfoQEWfRv1MBbY0xz1s8nd
8pNoBkglRAw6UyrdZXFjmJ+rFXcQGr52Zj7dT9inqTBN0942+unZ70WLEy/DhjKGTdbuMs/IMPcU
9n04hLt8gaxD9WkSv9DTtLuyDr04LLz2GizI8jxaNSX0pay7r4Tb0jYoarPvjnZT42ABaipT2YTO
Zz1MS7HDQXw912Zx1Y1ZTx8F8El7DBfZ0MNfS6DWrgxsYCfW9q2K+nY8rgNJiDt0XsZtNmyEczAp
1OAW5cKsObafcfCv9bXZZuadmPB+dBNw0NiBuvLiotJdqO2v4a0FlXfc0aGGMm/MFPzzTNxDADdS
XmR39DpCu9A4NmJKomorqd4HW7rWQjJRjKs4arhc9clSEP30GpzPO5Lkze91Tmk+5rzuVeAtl+lb
x4lA7cOWyTNuAyuvE5+69t0aNSgipN/7c1whRIh7FRQslnlIJdBo3c8mmVdftcT4EMvBRqsX1Z1o
Y7+qGM+Dxj7MHM6cmYguwulrFoV3Gy0u3+HbS+CFDZN/dhjoZgfaQ9uzPx1X1HbKya8AwK24mp33
3AWnqszf7Mj9s2rNMtVD3dVNc6TE3tPKXJ1jXq7ve8Yv/PmzDb/Y7CbaAlsdl7pBc6AqOpERbZPJ
ywG3Vc3wUXoSqhH8KvAqkZssmeNfTz1bw6gRxb6yUHKHOHri0m08WiRzAdmsFC8tsKKDYY/EDkrk
QaUXlDGvkFUW0+t154bDvdmX7r+5RffPTgoL3ZxMjJs8gpwob2k5kkZTIvMpqdfuxQZ6Y8ib09cW
DVcd29CDzLoFho5+T5xNVfFv39PZGSFgG1dXIaBdby3Nh1K72d0yt+Wr0YFTWOd6SMkrzY+EyhaH
khS0d86Kpwr931737GywQsPRxeSKY0aE+o/SmUdvL3BYWkUwt7dwzHwv9vIp62Ld1fOn0XOHryPH
FeqR06pNOF8VYjEcyICzgm2pd4s1C9qqrqbZGoBDeuHkT3cRtIIGqjHI/NmQNSIh0D5NtPML7X82
xkXjlQ5IGOlcJ2MCcdV7vOcLz/XcVaPctmyYXItjMS1gC9fiVCgCqrybCCH34qXLPM6pJPm5sTIz
9aMYyiZP/63P+zzKa8OvPfoO54dI+fVnP1/WHd23JS3b8l9Llfyvo925FrRfRNB34VCyc7OTpTTI
51EWG1lD/FgQAL3zeVyYp84NGXmwCSPv2gp8mePe5mgC6BWy/Z6JEn9nKrx0SA7OJiqlNt+QziKP
jrcV+34u3EQKh7o30I0gDVh+ksUr10elCMNF/wzYP9zKg0l47M+3X9eZUPC/H+bZZBaQGR5pKlR8
ZcAr2mxdD3akikerGsVTl4+0/0+ic2WpidKG492VXe09bV3VJSvy6GObyffSBS58lr/xkH8cjVSf
CwbmWJFUDl4jlPA2atObCfJrjMSqG7IMolX/ezWpcxoN1bCgKse8OcIenxGL5GHSOI2xc/qs+fD2
s700gs6mmXG1mmDpnVOREWNGl1eKzQ7gvWqGu/X2JS6tdKcZ4I9H1qJ+10BDGqqKIKPgODYp3gfr
HUjQhRqKf1Z5CLOZWkDgq2PXeX2ClOm56evoZpDzCiHs3VSoC9PVuZ5P6fmUy2mpY7G0284czfle
5sZd3q7bLdlLFNNWPm8fWhzshuy90GDnwnDzT3f9x7NTS71YxaCaY52Z3UsVCm7IN0pOJoZ0t1fh
+GYRIzTPOfTOOWkVPWZwh1zNeuuTrDOq21H2J8xXJqpfyIKalwZBUhgPvu6NQ9lo+p/q94HaWJmL
N4Wb9MbxuuawtvX82NaLfg0WkVV4GxQxWza9ihRrXZHFTsZ282AiYzxBQbqIE0S49k9WBWAEcWpP
rPkyDvoJJGH1otaarpOruua9lIsLT+Zc2xiNM90sWZXHrKEIIqutBfQwbreODIekFFX5SgZq/s4g
u1T0OZsDUZg7bUPw8bGyt5+OMz4hAxs4vpTYTrR1GMJZfoFb8Z66/dKce95NN/1yJUWNFpWailsr
nKYnE8QxF0TIE9ii3U/wGfcyqr5mW2C8onEy44nV+vHtL/bCpOCdbboqK5MnRXN1dAcqWWXeBDtB
P3Fv11K805C5dImzbVVPyyVctCqOtOKmqwz4Db5l0dxIn5Tct+/i0gg5m9q2UFV1Oxn5cXRqh6i/
Tu+YI6rbtrfaq6XTEwdA1/j+9sUu3I97NskpJJSc3MP8yNlxSMLZ9K+wp0bJvJjB7u1LXJjp3LOZ
rgjUsiHIqY5EcTSP1nZCCikQSSP8n0M24gJ/+zq//+DfHE3OzZXR2HkED7E9IgNB3ZTt6iSD32Sp
hcxqrwzHuJvCoboezOnB4sN/JPqVxByraV8mZVtfiSSX7CKtn4ojBnHEVgPk0nzO51IdNXr3rD3K
ogPmm1d/kXXug1YFL8MhWSWzYZAfMOXV3ujHQ9GcNIJt7e10SJKumnT1sFred4IAV064YuT0AXdH
N7kTm0HRxVPDBmjxi/pJ8Xp3WdWzHBOQeFPh+UmGAfTv5mdfThFj+4Az6DsD7dLneh59i5ewQclg
cwoI4S0WpWoAo469D2ungVYo6RoUvW0ee2PO9rqTxud86CZQm9I8vv3OLox19zQs/1gnQCHX0eZY
+XGog/wL1EH1cbM7mdiTaSUa+GQLpMjVP9++2m8/yN+NkLP5MOi00Ywklh3lGJh3gT80OydT27Ed
+p68b7s4jP5gc2oc7NQNdI3PkZogjAg3zsA8J3T3P0UFAURDDYRr8npz787g1AdQYV98Wi2nFmGJ
t07aKcdw5Hdr07zzGV16VGebyUhHgxGIKT8GyzIAK1UkFmq13m+199coKvG0SQocbz+oiyPjbCZd
SSor6xZPn11zFgeYPhxMOa7fAr3qG6GFvtZ+NdwUsig+zlXdIHYsh7QTWBje/gWnN/J3b+psni2r
SAgDNPIxOKkgV2IXIJzBUHr7r1/qxLhnc2w39BFUUloWuZVTvrUtAmm2U34luRhJtCzBTWssNkrK
rcQWQmgn4Yf+v4Q5+a9TwXnGCeGWsGJbtjGmJ5E0TItKzaoUKYCG90KEL0y5v91Bf3xWFJ1K6NRG
cQwgDb46cNDuUHR+H8JN6YTayXv1JuvCoPy9//vjQuGqkBOhjztWAeIPyMbrkzNvwHz6EYJ6k9mH
0JPmfpaIgMlhF0/Knoyd8AVbPr8taWNQ20cTDsRc54FzvXq2SofAz/7NZ322D0VL74xryHIte1U+
ZTblYGuzJS0Tz3p5eyydpqq/GannDhKxhs3U6kkcscZEBzT3eDfBTD64k/ueOefCNs45m7aGWZpL
4AguMZTDdTBb6HCMKtrbhAkcAPLZUFataUfP6F/LDfzvMXo22aDx7rY2HMWR1zcmPtSka4bskGCW
eg/Bc0l8c26fQP2ea1dGVKgCo4BM3dUHHfX2o+x72Bq54aRr1+iPXBe20SCKIwCALvHycENer0A5
uRYQwmAh9TtaZOoqf0ooIoxp3y/vhepe+pDOpqEp6saZ5pDg+ORRzZ2JIlrLYN03Pl2eQGzd4e1B
dOk6Z/MRmU2GHeTM3721ejTT6/VmayJE+JTTkqJe5TtL/oXBap9t96JaoRHrPEH1dsIbCPQmNrLI
2PWzfC8c88LM/bsB/ceU0NANHK0NcYLWc7bbxsi9Gzu1vrMuXLqB00T0x1+3fI0JoY7UsSfEKwZF
A4KWZNc0XOnav/0uLl3ibM6oumZ0iAZWx1Ll9JQACd0P7faASv092+qlK5z++x83kUfrFPakGByJ
kwwf2qpBYtb026PWwKTfvokLA+ocNWAUYovwvdXHvMvGlywzW3wGoIh9cwDhKLPx6u3rXFgAzp23
/PR+mSoHaKRnf/SH9h4jvx9bjSFT3UJ59UEbvX2lSw/tbEuy+SwsM9r/o6voB9gKu3wZdBZVhCJ6
5xKXBATn0ZtjbiuCIXR5hPYxsatfsmtzEUZSamUfABhgATm1bGzKC6AarTHu0ZRf93UY7GQQvrsv
v/TyzmaDsPAoCyiO0UXTtQtAx3AcEoz01pesa7CG2GvZX2k7myIUBujyh8b64k1D2yR6cp3v42rM
11FFzIlbceZAGic5RoS5RQHl7XdxZjP+r/XhHMHUGMLjeI9m15lImyg38+PqTvTuy2Vv91W/GxfK
rUgPEfX6TZgMDnkA9JGnfUQ2Q+xKz0uRbq33AutrPEtX0e0Nur+m3AoPoweoVdfZskN7uaU11qhd
eXL7T1Vx089wgTXg12bAhTRBNDHpFt7qNff/8otQH2rIs/sp7294g91Bj0YECDe37xdzSK3+vTni
wop8Tt6TbVfarcVAof9vk/e8cE6JSnS3Zs9hcbN/kRLG2b3v32NY4sT9+33G7y3YH5MGSs2iCpeC
LM0tMhE8Tw2k2a42SYhlE7alJOyejINgFJIW6sudJRoNpx1MR79zPCFSjo9IUkJaxn0iWGkt8opb
VtS53FTcIxm/pvmmE3jEe1IrcqpRimcLiUTOX2pyI3CqN0Z2GKtwuLIB59H5pwb7o9BZP8cFq/aj
1xn6AVmT81E61vJIeIj3o+hI6j2xlUCGjIPw74h1aEWMCWgqktKxs4c6MoDLaiOaP+S0VnWat34z
7Y38O11S1WD4yex7RXYB2o+6ogdh45gLHLstCcYYOwivDmKlYMXAexC0D5cdeQc5rN8wkMdpW+gK
GoGxyTRarSogWhXnXRzCEvzpU8hJl8AzAgwXzvC51yb5IGOIkNLo+oh+BJa+lZ+2ZV9NUMsvODQ/
jH4xX3sr/dXBih7aHLB9uK12Hrt9MZGkt/oGnYUhsG+bWZkmyR6Fq+MMpG674/7Ej0lK6zYr88xL
fAdjeYpIBqR51xRf7aAf6GtmJVI9T9Sy2DmAnl+9sbOvZaG6XVGEQ3cwa0WpwrID2NfVDCs0Cdus
OzoGtyNmMnqSkKWreKyZDaxEZVPpJNTKl5+N2Y76A8rJ7kNJXAmt8jCS2UnkEn3vMnizCWxmecyh
rzWpsvwM/1W71hhKSO+a78fIkD9U23uvcuUUGht+FQCaJ2DnJSwFrO4Z9gvhJIUHbmgOlywloCT8
NGJKKxO95e23clr5VLZKAsXt81XDwyudKTbppidoEjp7j0RnYkhvtk+bki68jBmQ8+tqWU2OT1KH
n1o7E78MpE/igNmxrtKAJMzjMqrSS4Ze0ZZ3V2QYsTs7JXKH0MvIx8vHyT2QMDI/c+JQaJgm0ZV7
TiTehkK4dpdDNbukkDnasXdtmbtu4hWBuJt9sYHP9mbzac6LLQAkgZVQ2ERf5NCLxF1oKewRZruY
oOO3jUCdas2l2kGhRr3VDYb6JkYXcOYyjYRLBNE+C6l7J7j+1scwWlfsmTIKDhp+h0PADEDl0h80
IGuSy29n2a7VnqpWRwyFyL8O5ib2hpblqYpVlIntD2Z0rWmnNUkXBvz0mTbo9SwsWydkHORP2Dzb
8Mj2js5X2BuB3E19ywtl9na/RWUxfTJAzy4xX0VwXdrWsiSVUiZcvcAsH3zgmK9E1ugbWo59Ftvw
ecuEblL0MReDUaG3pR9Kazvqyw9UmpuDKg3vO2TSNmUsQDCfspoUlrHqxKdJZcEP8igqFu2yXngk
0TDkOzGqBpV0R6dgP0btljNrZ+1dPp9Azo4hh6fcU+aahNQ9vAQmA4TBPuwn+EJYHQjNKTYYRuY0
V88GDlGchOS/fEISbbjxAsnqW2g1nDQr3+3AkgHC4GIwxh628CTiJ1jal2kZjNkBsVxf7Iwo87Z9
RzHxXtZLpeOFGUTgCN4spppWG7hL5ICcbJKrsVsdo7VS6eAa2DVbOO5dguCfscwg99ZmcAtqqwr3
RVSPP7S2vCgmcmrbryIyafMAwqSw4BIqtrm2hN5OEBEzo6ZO7ozznXaBq8b8vTCxIXIc+2wo7etp
2oBpc+vIBtuilz+iSM9TCu5r2g8UHT9Hbm8ydRGHxRPqtA6vHBBwXlwPHnfA8NU3y1blYHCtzXsw
TRhNcdSP81XtkBoWh5HwnvjqOySERURWT81IXtM1D+ek2dTUH3Kq+N9Aht6FdfeSm77oU3gv0c1i
G/nPmn/PSEDMA61MiQe3DpzvWYG/LdVlS/pv6dveVY68Ptg7BfPULtoEHViFTe8J/1ol9o15qnou
MnBjv2NBJT5t0hlbnZG+AcS1NY2iMqf3XltWF1OdMV+zdbblcaxhZQgneKgdbT2Lhm7jVplFE3d2
C/8EiEaEToDiT4b2Srm3km4bA72ds8fFlJ4bu2NrfSZmfGp2HiFuQKqy7mHISHdZxPoJweJJNhGV
6tkAjl6iqyyGH0QYNWsyIOxq0HxX9RcZSX5cI8h/S8rM7a+pMNZbYjFk07VtQKMvIjSN1AYi/wFF
2vyhKKMFe6A7rIdwdODz+ZXXj4nsxLyy9yQ9JGZJN2lPNbl5VDyCmAhr9Q3HrH7eGlXft44csU2b
+UZGnyL/Ol0Iy4LexMA5ms2wOnFD3FOemMFSTIkQk3AOLYa07wXf7mc2Br0d1+iNW2R2MDGwXef9
dtLrVioxoywaEVwE2ZU7KYp9dHSnW/raXoyQy8EIbxsxgrVboftWxYtnDx/+F2ESvmDXEB60Kuu/
0Ovw0wpDtX+9vQW9tAM72yOXGbPkhLvzUIZMVpawvruzHMB50+6r88ylucVKo6sp+vc6P+bZ0Zmp
c1HF6YKsR+1ThRD4F+dc/wp6y/e3b+lSVfKc1zSb7lCc4IeHQFMVUw6Be01dVHsy2IZvox/QgB61
TNt6wHQ61H46ymb59s7FL+wvz2lGJipR36CKd9DW/Jx7lpmsusDMgtc8sXNTQ2T3iLEgbSy2mZWv
ZDebN3M3Y2B3K5U6gzT2lam/vv1zLrxe8+wQvmw23DE9+wdzblh2cu3v+00N95EomgPCRZlkppj2
OZuUd6544dBlnh3KWTbHyrcrjBJGWb3Y+IRSB+7YtWDCukK1v/yb4+j0/P/Yx1sN2AvbnoODN7pq
V0hb3rG31Cm4xerp7Yd34ah8HtGzSRLg+jYID8Q5Un2J/Ae5EAPXE7P0zkn50hXODuMDySOOQfPo
4IfGp7F0nMdSkvLswx9/p7Bw6XWcVd7AXUh6Zi4NAEE2zQywhBy0xtrjCm0O1kTu5tvP6kIBwzyb
RzB7u0NbLMYhr4pXDrFkAM9ojeviBxF761Xlj8E7qpjffcj/WSm2z3H0fi+JqCnK4kjYoZ100DYf
g6jXD3Sa/Hg7kQ4df0KdOpTqDg+akzR9bu3solhSIIHTCzFSv+q5Z88ixupWZ4v1Utazg8fHmeGs
rcEuzFEvuI2xEmUGNQZNtL+zpfAfnZGMahHQa/WpS6NYU8HVbJCrPK5uvTPoQpLOuiJfj2z5kG+W
ODhBW91lgU8PdSIvUxvtsisCs76qZUV7WIKOYQnddmou612FVD0NTgFvnERH9ITD+s5Au9CJIh/y
nz8XUj5KJHTSOHS+Gq4s9pm7ZpFFiolxSN3MLaHGrBhtq8q4HsRofigsiw1ZWBTvDJCzdN9/1DpA
Rf7zL6jsvLP7rM4Oeh4i55TWJx/oEjp93OOmOASW39kpYInIQm04DF+1revUX/zpEDat5gSxVlZK
Eqt3H5XUp9/5WX8/XYND+Odf5RT5MLrGXBx72VkHJViT0HLa6dtfxYXv+7eL/I9JaqosI1oyvj4P
l0DSyCLilL0SyzlRaXj7EvZprvifn4NzzkSfMPgW4FarI7iUKOWlrvs2p8BOpFr+PevR5zblNuOt
7bZdo7L8Mzzx/lAu4Clte1uvpc3BLoOeedhmqCf1EGV3WT6JPcUKPJl59Ni4Uj5VY/O99yKxf/tn
X2p5/R4mfzyaooGNN0n6PaR+jrsZ2V5S62re/6cNeyMVs3f87wsJF7dydb1jJGjN2MJ0WbfD6NGx
ouUeiSyfXuZGH93C82J7iKybt3/ehWnztxTxj18XEoXoQvirjlnYBk+RPyG2oFaa2NGGv60P3OPb
17kwbf6uoP5xnSo36yoHrX8oovURPmJzIO9pimHcZTEvETwOroa3L3Xpls5WAnKjJqtviMEy+0Xf
rujCEs6K8x4oNb5DzB7/+ej+XyAu/u8Ybv8fslwsk6d4mXZxmNYzLtvvf/APyIX/H+BRYYpDvWR4
kwL4D6CLcYJcQK23YCrCS4POxi75/0Auwv/gUM2i5zngpEhKOWFg/sF0+Q/+AURhkjjgqPE/hf8K
08UL/3nTCJiNHZQFG84H4gp1yj0bMR44Lr9SukiKBc83aConIBS2atw2IXmdgCUgBtsXvVnuJ6yX
FmKfMCpF4m1dgZEDRvHHGcA1SmGrcr4MRQgVjBUAAG2hjOe12pwf89ZGdjrk6rrjfP6B/jZ+mdEg
oTBuKELcOK2FPiN3dP6hyVzo24baqqdpGr1bfG8Bkb5L770slaCm0m6qmZHktrNHGtnqSlSBFvHn
w5abH+fcjCj4Uy58peIz3lOKEE46zJk17pFHcEdBVg2vwGazmRaoc+J8Id362sMQf+raTOu4mJzq
Zz4UpIz1SI6oty9VP+2A/nqx0bNg9WYBoG7tTyp6zwfFcTCUCm46O/NwM+Kcy9NW1j7dDpeL7Sy7
Abfkz1b+maC66U6PuayYiKPVjXVer08F5373QJl0uK7N0KA2UWvjgSw+V+6HYDxlvFHY1eR7UIGI
6wmHWqrwdmWn91J7V+1m2sc8h3BxT83N3ZhQluCz5Y2n6GzKWUaaDVWETxafDaf6QJcez37G7ImS
VFAE7PoBJQ+wbyLXg8q7cmbvI52q7IMBFBX+3uBMYYxm3/oA5TuXaReEwZ3L78tTXJreRHpdsH3K
ewSjMULV8Mr0a1KRaDeFEK8NdNyx4RZ2CX6bfM1Y1kb0zSfKqUha3xu/WQtK69ipcHMcbZPAO28U
K4UVQ+rnmcQXTdFnOC12U5dhkCsp70zetVDE4c2zyLDrTFF7B9WKLgnxBIzjxQisXyEKtjqG9E2y
3dRZw8DTlihczZn0FChmttvhw+r9NQ00HsekWQ2MH5O7/nCGpvmpN9/8tTSb+eD3K43rTNlOi6UX
KkzSzijbdhWFSMgJrjHyyrpVfCv8mXSEnsUW11M46C+a9JIvAfHAgCVw5KDBXd2NFo8Ps23z5rvN
hHa0MweFXGcOS2xR9tb3X8o5DP3Yn2EhEocr9pZbje6OeqV/TTC5jCjeZ8EWb3lhuzvcRZR8fNjQ
/bfVyOQ9MUMSm04RDFeTOGWRESRYuzukIp53CGwtiWr0J3tLYaTfWKVTZzv4ae2za9ZOmChou0Vc
2j4ZbYvQimNtjsr4AFlUP/XRWpdXgWtGhFErmhZJSD7gt1ZtcG96lypqHGmr8e8Xw6beKNiPPFBz
ImAS9538MVrh0N/0UVDcEg7oLLFrLsTpWn67ih2UGlIt2o13QTWlaX9RtS9+VrbMXpGSb1+Nhlef
0Lv2PyuJNTIZTbf9LAtC2OMmL7WRmjNgv9jEhlvG3RaJGppHsTyHHMRL6nu2vtctzsOY/fr0hUwE
5+tc4YAEuF6URGDOCoIgyXFfgwl4ZboAxfwBxxvi8NZkw7NAfj5ekcNHl4HQ8+6j6mrriTHmkNto
ty2l1rGpSvolJHKQNBwZlOgxL76EnLwVqlcGbtx3yAf3U1DU+U41dgvDym0j63oy23m5165YAqq0
5F8m2aKn8RrQ/glt2/Vo/GrPKopksrHvgBfaYOs2pAk7BdLJDo5Y6pYlk1w21c2Suq413RAS11T3
XjuIYNcXgylSPaI7uivnIncfcC+a34wysM04k0UWHqTcIORvwjwp8vxxWR46L2xwtjitWd02eEzJ
j/Bb73GSxjo+NRvF9cQdlMjSbCUH9YNrGQXd3WJtzGujA8l13U+152fxJnxrsmOXDHOQx0HN7psK
qiWG3UCK4qdgm/2efB9SmBPlBrOZUP5kfBeFAzDDDvO1f4GmPcqflQTKEsM/Dee9z3ttk7ALw/VQ
sa1hliA1/q+wqMPHgbE4xED4kL3Ui219I47R+EbjrMSDmPGu4soRs0kZth6fZ54NEWRup6J92Q3B
gjlf+Es6rEVx75nVfD3ACnkVZZ2RoL5F5d0Gfcoi71ATt0TD2KAnODft93zMt+/eUPUPTVeVX1pi
Qm+Kwrf+yvigv1u0GrZkHiPgmEw6QZ+e0iN/BPM8fXK8vEGeKHQ9Js6p/4TRhRzKuDXLsAeNkoUD
nmM3/MvRS9Tc+BTX6A5uNdv4buyHHTjNjWTDjilnmuEoxpnfMNtEtutsKT7SBnFoZBI5iq2ZsiOy
yI+2r9z1OA+t99LMs6SLskzrJ7sl0THRlST8lYRKGnHOPKsiFiM1mH1V96i2KWPwADuEw921JchO
BsSZVcXe0nQ546pYghnjcDe9EF2PK94IXDeLPWsSxLFvoYWcgkbTJxHMQ5isQYSTbXQic2S5ABRJ
Qm1W3W4RYZYx87G/I6aDeFRXNPYXe0K7FTdMKJrlv5J6DzHO++LnXv0ryGlzcPDy235vTPAFVNMs
L55deqAKMtP/hk5hfAZobLOCuousY8kpglUc78L3oDGiKz1Gw49QrNVj1E0NEwYROCrtvSGqd23h
yacV3n2zHFhtI2XeKKCRL1OZddSy87FDFEnr/FeFEumXNvPol+W2JrNT7d5jovKbGAHs8OAprOj4
mpo7WkjjqwqJt00xjDfPYiA1Nt7wHiJvdi37SoCGCI6AHTkvKU5tt3J0KCX2QjnjLjDRBaYcrMdj
lgXOtEOkVzuEjK+GAjntmD/8ednWlH41LBhYK9ApnTKXV+aiI5LiS9t+Dp3JfUbBnKOLw4VAvKNZ
ZjRy85Y911KGz+OQKT8RUdVjNGkV51ooneaJ4alfI1ONzqk9Wwk4CeTmYrX2tnsaNvAdhmkartAs
hi7WdlneT24u9X1dlxSKvLLOP7GimNVVGVXWSxB09pw4y5Dti8Gns7OgYnXTtQjtfOcE0+rsSaYF
KKRU738aHTpth42d02sfFJI6j1NUzyT6tY+gJ0Se/G/2zmtJduRKtl+ENmjxCpE6s7R8gVUdAS0D
KvD1szKb5O2eO0bavM8DzWjk6a5TVUjEDt/uyydVQd1ekqI88VKHZOqZ00/aM5KfTLPyu4S88EmT
JFYIFlj86sB0AVJA6KERmM+8Q+6ybQUfczse7qHhpy/sVdw4SEbGMX9maa4GsVIUz3NOpS97Fc3+
oJFgPdZJZnUby5g979A6pOD9fo4HbS+yuCXjnSfaa1dNzT1epqbawR1bAPAS+QkNzo6jFo9zGvZm
rU2seaGS+mncOXsYK5PuD1quHeZ1zUtE49w+gBRjPcJCgtynSAVYWp7hgkNTZydKwruljs+YeDeu
OuPBqlpWskla9r1+0izaOzNClWKhZ0ikVtITb+lgs/kQMbZ7HygsBT1i8NhwYqBU8h1Fm1keKCYl
wmHdr96jrFfJ8t515mcz79K3xvDaa/1LHfcQffT0rVbk/Mt1cgBzdcHo5NeahfOmwARzLMwqfRjZ
8sJbnmfnuWpzYgOc8cmFLlYi3hocJnDQ9UKETEGFJXvXpt6F8q3MiHI+ZrUxKu9GrTjGLleMVQua
ca4Pylx0KURcae3prDJfcnZnvGB7yb+gASZ5x5qav8Ncx6zOJqkluo8IaCCejCl7otvd7/8uxH/h
jtOU8O8uxE8jLyLI5X/FPt7+kX9eiY0/PGCihnNtwFNduKX/uhJb7h+qQ+Ofx5Pv/OPe+48rsQ31
UQUG6bLUgTNqXZXif12JXbg2xP7ARVqObmn/mxsxq/m/aWzciOkWgNFlAvMBJcl15u9qYaLrvZ1T
zQqphHZqv9VXB46dnhNBL0vbTTeuVrZs+9UYvw1J5rfKrpejlcSzDr8sz+OdSUP5Kw4kDk+RiZqK
drMs9EBj4b4BHHL9r9cZO4KKmm3yKa0I38+shOq+0zJmvTn/zJWVPEeFwcPYuo7AAm46lUoJ8WxV
R0kb3pe5jNwLLaby0TdWJx39QqfIOGQjqetXP8PVKZnDs/DrbGzvIEKoTSBbVqcRR1m/rccrFKLJ
REKFjY45iGZsLkNwgivHCUq3N78ZcgChzM0KP3K07aLdJ8JBJZtUWTKDExsuHlj0rqAME0tWEUUm
pecbTe5xRzdsdsKooc4PbjTpa63M87pR+6FaAi1dvAczWeLf5jgmL7E1i5feaPh2SFcZb/2YpI/6
oi/gO4axikZDZzaabqBjqg3qu7zGEop/BQY7saMqJQNDftHdt4mzfOEty99IMdmfWVa3YzDl6UIR
B21fHX09eTaGyBFTExYGHGbtSmT21lm/Z8MQP85XXnPDdeWa8CnKZ2YegM6qyMZnDp/rQaob7qW7
wZ+NwfXesysRuoQ134deMlXbtlWJR9RXejStGNgPIbSPh57uTEY0+sy1MIYUs/BmRgk/w+UAR53d
0NTCS8BUMzT1T+4NXo0/rP6Kb0hrPb8GOxKa2FtenVCv8xsAu1uuMOyO79WN8hsk+/py5UoLjR4K
xA2kLa9MbWjeV4vxBGKQMCnQ7XyacYNC5ADG7Rpt9ku9ErrLG6xbyowWo9VOFDqsbkBv+wb3jsu6
sX0hrtDv1TB5i6s3GDifI8DgcQ9wOqxvwPB1WC2mX7g0LsexxlFca6OSHahFWH5Xrrko+1ZxEuwN
ZCyqh6RsW2x0duk9yBuwnEENAL+p9O9LSWzsoJmlmu/tuI+fhmnkPhaatGfpL6D7re4bbqGdH6W+
Tk+M2ZP7VpuWgcctY/OOEZRdzK7rlfgJslAyBKOCeuKrEFcaPytBlD9SKV+hn88KE1nAHp7ygNTS
k8sU42f3HVNLYN+IEnhJzYU5P836PJ+1RnfGkEsWbQKMgFgd9LHBYu+1yTrcx/BvbNCGOqn1XBV4
4ggDLIC07SY1iyATeV5vhi5HWahlro2HKbHgn6sKhim/qGpzwdFkJYw0RTKdRAM4lcmjI5BRp02e
R9afV04b0jx/QVt90Jq0e8o9+mOirjCtAdToIp7t2wV2qAaaWWbbNEKmLuUL4kpx52Uq196GaVjh
h8lt2MTi9jn/eUVekvmCVsDFebneodvbdVrtYNtgsHFWhUnheuVOl4brd6t37UdPaUJHNljYH0R1
uap3liW/WNfG76puJL8IYTa/MX+Mht/m1mrixbpe+5uBBS/LqqscIK7KAEzKvj+6Rlz8tFSj5qd3
UxH0HEFhSezKvnQ3oaG5iQ4YFd1v6yZFGInjUnknyjLfJ0y3D51nk5j0co1ILY5OBI3qJm40Q6+7
gYIz+LldWP5GlWkci4H+v3CanGK9OjKQSsSalRiHbhKKvKop3k1YwVFcXayb3EIEA+lF3mQYL3Gd
wU8dJ66iziycw1yMvYMBsZmUiJdbQOcToo521XcYPfizrtl3SiBvEpBEDIJGhSyUCywry59ikYsP
KBivGhIeUq52DS1JXLaQ9f3yqjfFkzeCU8stZKjmJkktboU85d2kKpl3stu6fY9JivqA7k2/yVp2
vf6sr1IXaVlw+OKmgMmbGqYuAmUMxDwq2ThRC+V7N/UMZQ5nf5kJ7bc1W/hQx5vWFvPrehhgS31m
ZSy5hBqH0qndwOsKZNo0r+RmlovNlEoK7tm8iXqjsM0n/Sb1qTfZb4AS/J2Ntg5b66oLZjeJML7J
hV7GQt6Hi8Znc71JijLr3L0+xRrSKRnZ1+kmPxo3KZIFvnNmtkWgnPuKG65Ch5Af3yRMqCbVux3z
/e2BqXnAA+WQbqEWXeXPmxQ63GRR8hLpswJX5W0ifo8oVDMGUKOBVfrBpKjLVyrZPiY1LAj4CVqK
h2iyLc64pmoluRrcdv83TP5/3TdA3v7dMHn/1X8l45f8+zDJP/LPYdIEcX8d/UydI9PmP/8aJm39
D6qqbPpVGOlsKOIsU/8JEde8PygNNZkozX/8n/+aJgkP/WGrNsWT14HS9Uhd/G/myb9vhW3OGtOk
scqwTHY/rnXd5PzVwsIY5uozdS+RkZRPNdQ93+bDh+08cf7Dcvh//kq246kahXjMr3//SuZU2Jpi
5kWEzicv7aha91BXTSwA+KT/8jtg1KGRtf4rf/x/+lLX1ZTO+ojv0P5vRhDdNMdBH/imiIDfpzCi
AprbHrs+/g/2j7+vMf/84RkGsWruD7bDz/Dv3xILMpjghZdHxaILWr0WthdcM7UjeTvQSDnp8n//
jV1/Rv9vv/6PL2i5NpcTenP/3Jb9ZVU7YWbOTMgS2EH68s5rXPT4vD8r1KJuitRTfKqtxX+ya7g3
vs7fvqxLrRa/M9dRNdps//tDEleiUzxhpBG0XudeAdz+q25lTG6GOKaBkf1pWtr5Iq++FWMQ7Y6L
SXlY4HRdYhTr0OohzlltUb15KKubHAP6YXJU+35N4cmYFUzIVI793mMw2Wlsi55y/NfIaQt1dUKU
cbBW7N79qmFD3E6le7CXpvgoCU1Gjp6ilVHe1IigL9ohVCccHr4s0RNiEN+45QvnA9J9tU2BTpq+
mIVy5074JWM1Nj9NfnUZeCo4VFVfwPEYxkGeOCqHL6cpf6bFlAdcFi+TcGBw6t4UADvyiMAaQ87P
w3HQRi3sIjhujxxogHQ1osBQgZQ3zUzdi+V0c6RVsMZte+yygDjB8lozlG7pwcnuitnV/bK1s71J
SmFHBd+X2nT6Lu6uSzAojQlaZaN99fg4nlruMSg2C4Rbam/kDxovGqbF2S03rGzGLVIIBuCymqZQ
sUec1F4G0C4oGVDuLOS7wbe7pcR+6CEVDXZ3SksLORHzZRFywvXvJDuKR+bZ+dlJW23vytwKdWW1
BcO4/m2vBvmpTK0pMk5YXa5xppwWPXGB16sWqpI7/khsqfh0TGnPitFeHQtNbGWBHKr8ZDfEoKaq
jPc9ptlIXwHQxr0nDik5n7u87JP7oezivUZXIYo5/+NurFQF521VlmHfSGtTEIa22U8ucZCV+nRo
wSw+ycrqbCpx6llDdKqcw5Bb6UeiGbbmry634HUqbVLtBb09q2ocKPOuv/RE0B3UDLn+gyOb+a2o
xLibY4Kyfgo3AQ22d3daliHL4zKWETdBLTSrZtqqTXaXCWfFu7COP6+1AIdq8QhPqTaaNbmDXnsc
VOo0RlUVxzxObKJ6/HBXi1alTLCZpklxpiC97pi9Wh3xjOry7r2zp2RPC7NBJoHOnNFTUic0RnJT
lAXW/lRla2jIaQYYqlmvLBObe7zQBEmSugjipo3f3GHNubvnIEjNSj3gfCteLdygVEJ25adUyLZ1
jdNi6nJ/DXR3boY6c95ZiiF+2oN8zrwqeawny6alyPReYqQACr9sd8vglxw8sOBnwj/uwvJKU1+M
NVXvRqONL5qWsU2FFbU8pXRAhtiT458ZVXp3i1XnwSqd4ujRdPJAxYB450bnDIBE266MFP4a4oeS
mm0a6dKr8t1QS7XZzPVEwbnD1DJMZEeusKm+EEa3xW3eddAp7aV6mFQ9T8OOMi/1Z+2Vc7lBWxzj
LV1/br2NLVBFvuEZTXNOuR3vCkN4+UtRGIbmJ7JUfwpmVGcj1TmRUZIh75G7AB165kjh572yPnCD
WA7m59op9hAuKC3OBqLLOIRKXJjzwc5aePswse5VKhucXNWsLdMqN7Ie0OEcogYjU9YgeKsvbPTj
czY1Jn3NzGJOhLXBPEPypuQLc1E1H1JrjptDDbvrjSHOnFg+GstXNeHO8HGjWRDwdLH8GFXEF4za
wnilCclzDoWTDr+rVsgnTVap8ZwXMdZBLvl0xjmVvqb7XlEKM6ycCqR+miPqh0wE5SPJMNdXsvgF
uFK/VfH+Yik0lSAWw8kCbURQoKEBSziEf4YebMjE1p4VKQ1mzXxIkJo69kGBBkD61Ziynsx2nv82
U7kGbDNp8+g8Six4nBb+YOs6vgmyY8td8tDXCNf4udWjMtq8L/h57CnM+QXKcTp1ptLeD4hbgVqO
3PIaS99htSfDIKengserGVRKHUnOq3y9rbYwgg+p9yxGcdfb9i6uK7fla7nqpurEtk3sg+4sXejW
dMXVsandARJ6xb8R1Gu65QSidqM/OsN8tFNlX7XOsVzKV1p33q2my7ZLLH9YnfZlTJ2fDya1u9OJ
tfCLq6bTC+fQls3hTrXZYNg9Vm+c/rTQzaBJY8qI/CQZ903dbFes5v5kr6+F5GMD+hYjhrN+lVl/
aorizCmJy6H/Tfxz2xjmnWm2YVW2T01XPtSGV/s0fG5n29hmKGmfI+8Gv0qvSoODa53MkF/UwrxM
dfw7NednkMV3jsZD4tUPrQ7Y39H7qEm9tx60dOCx5IENE1ebRIgHt+U5mtadQ59tWuIlkB0iW57+
WFTSh6P0E+/X2JI/6SyP3uHylbvp4JfWxCuz5BpSgMuFHw4Htz5Z1vJBxdLOMK3g2i1oNLx3Cy0q
84o8xvDVT/yNV+2UFvIOPBf7WNH5pBqZN9uVP9FtRD+Dy3HuBjGDVFbtS9LonPvGeLZMV38ynT6i
/XvbTctzlcxFYLP6PXduvEMK4znSqx280I1sARg7pfwAmtuSwSoP8zxEZuaSQNN4huNG0YMZ0yLi
oWJux6VrwmRRQNIjRATajDWxcTvfcSy40l4fNG6p+Lqjb9lqY0CQ/b2ScmnV3MkNWsPs70YY4MZk
wmyIF6M5leuYsvLEIwNM4mCS0AxZRwww0crnzGI0VIv6zKY02RZlvRnXbK+u7tES6VfZFNTUqt1j
aiaRdOBam7p+yJGKpmsIlc3Vk1e5R9klxl2u5DWYJ/BDfAG++byOnFgCqzHUjTMoLBsX903G8pfZ
smTtLHsMWK0QpkzHMlgF/iZ70JwH3cnbC3oLdX5EEHxV7S9tS8HB4injA3w1b+811ju3b35kQh49
J483dqnuWeuqW5oph8epH+NN03SUDCnxzlv1+Uuni/3cOatzwHF8H2f1TqqsqE0MKOdCsfadqzS7
jNLsPhELuU3l0+Cs3+FJnfzK1c7coB/qhTaXHno9W/UcKrvqEoFtLxhYxXvKDSmY+xLmmNC3Mp6h
cIsiHMbsHY+82PQLDnAyj/yZRASLuzyIKXtttPkRge/ozYKclN6kPNzxtp11/aI5yplEHyRqG1mt
GdKnRaoXzaDUvWofPEMexkycJtjf0K8xCIVeWs/brnHPrDrXyFUJC3XJ0Tb7XbPMbNmteiNHyi4t
FCqp/S6yeecY3WOXxq/I9I+GZVySoj85ZXpfeOO0mVZWpXK9hkxH2jHl8sPGFSHJpZmFu/eGfidm
qgqvLdR8XFlyQa4QxRn/zqXMi3zjutmlmbRvY6nCdcy204CnI4PI52uK+6mZ3WMitSpgcXGHdBxh
udugdVAzWhYkiapQS1flZKv187Cq30QxVL8upzBVliy8giV5ZOf0IAyyYD3feOKyq5XLgmZYQoRN
5xGaBj8XzqX1RHLvtOZ81kEx8S5sEG6yzDIenW4A8Ixs7pqjthsKFNylpwC1bVkXDu3o+F6rvyhC
29fkDyO1Xx2/Uie592YKApVe/6m6/BKLa+ZYoeNUK5QfbWmqGyC09gE+rcpLUbyUjflUp6MC1GPC
XzwDZxe65WGZM/rsweqv0UHWNT6blJXVHzm50Z1+TEkTB/XUnkd7Vg4ZhcnEvq+Pivcuyvpz6evQ
Efn6tLJ09QHp4493OJzg/XWbdobvQZznzRomyb9y/iDPdq5KzhvHxk6vkeWjNkFoO3MFPTksIv+p
T863PpRbKZSj7JuvGO97tJCh5jUVUbxX+GVSDpvWRrbpbG3d5CmqfX/zNyTTE6sUDpfW3vP9863Y
9SXP2l/lIo6uGpO5t69J1s6gFYyqKUI35O0X+o3Oau45vlUJxR/0UhzjSdB0NCB501Bw1cm1pt7Z
eVFvm9XO1bBW25yZNelCrSPcazTyV7WObYjDgcpQY7x2BbQ1wYSu2w5kIWqE5hyir1CXVyBWywGN
1/pBt0nxDDv8IiCHk1Poq6d1BIi3tgpFM2msnyqs3dyzBhtrRu1o6G3Mxyr9Q981gmgS6FWqRZXR
uE9g+pgAEu58188iT12CEI3G0vzSqEI7KW1mvaJXe9gu0mk7zAY4N7siDCezAk9OWgxe5F6ZgslU
po/s8u2vQi2XXW8aZ9Da6WZW3eKC7Tz7RWGuM4SGJ2i7tD0lQPOHsokxJw2GJC4GbCjevnZT9sFY
mOQ+G/GT+fmik9YhriH8RKv0E327+YG6jSww564La1DS97FrTxt7tpZLXzTD0zAI646G4OrcF94H
hG82/ljIfsUlzHxwZQPXGzuxg6TgGW28oTn1vAW3JqYuUIKF/dTLOo9UiOGXoVaQ/PRy2cQ4s8KW
hQvxKmu6w8dpv8pJULprpiOXKNmKsz1PzlFkGnbvnE6yh9ZLqrAA+REYMSYkH6z9G32I+pHVkPaA
OEAi20uN4kxuP3tWkoLxN1bVuQsKKy42PLHOD6xWDbHrxn1beAp/O87YR1M+69+LZ5QntVjbYCRT
fEyrPkP9hds7+oSXRUr38lwRTuCzfyAKn2yJijm7zoyHsxVT9llm6q9RdM4GH+1AXiR1n/NlMe46
T+ue5lVXQilmxrNK26fWGtOj4/6ceg0LIS+Sg1g9ftGLTk2q2jaSheg6PvZWdVU1nHzptgRyuzpc
rr+pA/ZRZcbxk6RMTWCMVJ5beVIr3TDd3zURTLeJXIvH4d5JdSnHs2p2mTaHHUvFnBD7QH3d4Eu8
YEbUyYJwTjlTaRwRhC0JFy+KdhY9rXL3duFqb4NZ4be9uv6Qjs0meaxMedIsk5drNYu9miYTvmE6
JbZs8lggScvgsoWlxIznquIV00Q2f3sG0dTY4HXQN5pWdqfW1WlezVwRgrlUo0Z2YwRUQkYaXSfb
EXr3RvPseTeNKuPJOkW9IaEVp0bYzG2No6p2kGByk0YTYwjRCd2ToZmub47xfTczLWmEvgGYeMu2
4eCH0pnr19oSfl1FO235VpcDxrB2y5X/SU4LZRjJ7O5jCe1nGrooH+bknIvlw3TXX3YGv0gq0Bon
Y1AiKkOMQ4pdxOzXR5eVRaEb6iEBCAteh6XTksghpBna2iwLQe+JJoQDHYj9uR3ceTuWa3lMsV+T
+GORqEjDeI89khx8nreJakEExPe4wZI1RrBhJZkU8znWGYKlJTa4wTxuFDrruHbx0gA7jn0cdLYH
lqVM575y2k0M02U/NBYlDFWsc1aui3JhF2xTX0sHY6OEDml/37LWb9oBePJYCQa0n9gbqRG2xBAz
VkGV2g+WaR57S9qRC/qEvw8NfBI7es9z1PmN1zRh66p7CkWcEx/lhQPTwbeGqRzTXWre9W17WTKA
16mtDpvEXLxD582a9BGx8jfRVFg0RZvMe0pyvttG2KFdDkWE236KhFs020XSQ26KhOoM1ahAToiv
TK71hjg3YaHMVTZpnGT7dHW7u64ZH9nB2qHTJ6+TijnFkXMR9Z38pIraxBI4sbAC27Hj805172Kz
eek8TutJ3TQVMsRUa8a7rOpuE19jMws6gT+7xgWpU7K3LkXIrbIKuWKMR4v8WWDQZMlIxLpug2PI
b5g4gkrjwUzUIsayGiPd0Z195KL2perF7x5aaOryaoZcV17yRbrnzIvvQJ9xnej16cPAaLn3JC55
v5kMrHA6+PprC8eLNfEWBD//0A5qdnIVelWIB3ibSSXmh+1D/dB4Me/bQu1DSlCcM6/4PLA6V+y4
xpQRB8HIQsgpA6L3eiR7x6KUz7qy3LTlfUVejYTtyhM6eHWXL7PkopPX30oczw+4Ri1sDp6Vf1hD
XUStq8X7mG8+EqwBo04fzJlKFP7HkY3/QVcphFP7QX30Wiu/+v3xeSaVor643chhqRh2lFX1+FSD
Sj1yF2+jpofJkyiwm+Gldvhsa28PLkyDsLHmCJs5BRlAC7wWzEblxhfFXjTc992rHIt1L+PCCCY6
tgPL6MFB6HrFpr/80iFbBBwXPG/wA1bTuGhJq95BaFZ5L3lMZU5X5wvpCVKGYSE951WnbCzE2pZs
F69XDoZng0zAN4wI0bwUmPyxhWrE/VMniPPGZFjEejsTvAjlYri+Zq3vPA75TvTrFZ2QQ2vJwav5
+sQImvLx8K2JJ8VkUBbaZ2VSb2EMGqKzgSWAz9O9vUyAX93K3YwFen2upVit3Na+h4paXczeuJB8
L4W/4qgLWUTbe6XJXoZSe9FcnLuiTrnINxbzn+wsP6573hI8Em5Pw7pBj70x2K/d1XlNvwAjzLqh
9gyLd733xjoyl/bDyd1dHhv3hnQ/oU99M0pZjLjUKpLAHu5Sc/lptqu5yU1RRbHpcO0Q4jtNZpKR
FD3SkMIlr1OHvdbP1j2fuf68NsVw6jnid1WuibAlrb9Lu2SJ7BaEUpI5inpPL1BxkHN2tjL5ZnTy
S8Gzxo1tlk/1qopHc0bg6IYkkQFF4YRNB/2uHSvGTLp3XDzo2uyb2Xwc9XHe1FbtvcVCLm+W0XKP
MlzlDDvxPJaZiSOTzETiUo5D1c2TPbmvjmcf8R+UmxLGS1lYnHB9gg9x6T5qW3ahHs/bdloODvhJ
hoYQQfckHdP97CTnaJGqIfep3eSMT3OPHX9xw6pYH+2WCncU+I2VI4VkanOmlEln9iXCbuUDbJMs
e5h7ESKAh5Q2hY3Fs5jT7TjX2d5ZrIuTee9erx5z8jqtqRN1yw9JZ+7ctXpeTNXdYIwJCKfvxob3
pZc9CGV8ntL2pa/HoG/cHZrqJqXZYkQO8arpkIgsLFN7Q6jn18CCQNBPIG1xXyur9anr1KxhNC01
Dlt6pkK9U6Im6SPRyPUtd6rdOkGpSy0aymTUMqiXpXLsOz69tXc0HG1TxRO1S5MLRmYhPyPuXc/Y
eFb12mJ+TrP+A9o8oAuuxterzZocQAdh2GrpUgFvizX+Y6pI3xfw3aAft71OtoWE10F69kuMGcny
9Kg0R56iNfSKjl47HKI5pHUH5d/WOd/wXl1pQH5S/ayMtrsslSd2s96EnBoHvCft+2wYh8rqt+k0
782UUz2Llz3wzjBtYL2ZlEoh7p6Gpt5yMeVZjY1TDbEEwSBYUhFM/E2LpPlo8z5McqwaXhZWdXvP
NvTdUXgNugmHtmqfKqt+rAUCEgZtpBV6F0DhbZxGYyug8csYg9yxT4sjtqkNx3Ms7w2jBcuTpwHe
58gZ3I3iFfWJH+XZs+LnYeiZMn4Ys34SWbaBWHNvzuaxy8ciFCV2lbi8ly42m3XhX4L6zGXH0ycA
ZckpgeRM31j1BPjmXErUL050Y9DDtauuOGgVlMdsPCQpHpnV+wTDBBEE5AGHB/qoslv0PDKMVcfc
u5xwY5+F2/K+cM/K2B7pnAxLi8+y0uzrmGv/yGfMW1j8+e1MbzGn/ENbJidjyj9nMd7LpM5YIQwH
PV+DVLPcR4R1yRhQhk08DpFt2edxxMSjKFcBkzLAupmWB6PQkbUxDJjrkN9z4D+U9nDuGSlXtUBA
0JHW+O6LCaqQ5Q1HgFuPNCKNfu9Mx7YUcJgQYulg2maA4VtTOy7VSPRtBsuP7HRPwOtkwpsO7GR+
xA77lJZx6OQ6vXEw0GpDzNFo9KU/eLxNY4UwVgqAcjNk6i5LoVcZPFfcbSM7Nz8NN6Y8rxg/GnN8
7U1enRhy17AQztHUpYMXrf+pziOny/h7SZd9P+d7s/HCpc4+ptR5YGP0olu1i/I+fpbGdFwL19uz
i3g2eWu17AbZcUJbSL/lJA/pBOkpt++ll+8SN+Z1ybJHyzxs0bG3cbT+cbYQFfTZow4sW46dqe2t
otrGnvXirsqdozMnN8pKbiExn8asFkEMEwbr+Xmeql85bQlLp2/bRbnz7PTLw5EVoLvsY5OL3/Uq
1/Ctz0pzx90kNNTiaJXpMfaWx8LuHkeVZV5qiUPdigvn32eTUaVka+5LmaTLttIH5ieHxjC2gkG1
1ndOX5x66DbbWFnf2GD7c7Uc4QLdQSVbuVfE6glqWvakJdzDFYoEL+vKVm52m4RJY9LHpzWrnot8
XoKUfr+oUJVEEovquXaZsbZ3PBLmmlrI06ypuIG89dL2gNJdweeCz0e5F7JztsliulCZjHY3dI72
Iq97QYpgUeg1d5C+ow8UJi7k4PSxRvBxe8qNZsbZd4VigpWHzluPmWpoZ/xQQ1AMouw2DWVfkdb3
1xHItTcsklkid+W1ErRMnyr6Rb4LQ8/vS9mh+hSe7MiQxGo4Zpn+OMnMujecFJqTzLyEuotC/TVN
HkoMHImRF1GM2zyJaXno1PS7TJe438UZ3fGE25PxQ5k7yQk5N/M9nXDtDBLLHTmsKOSjqyz7htRJ
i1pV9w8d28NdU+jOk5F565utWJBDq8m9KF6nYdotuTF7WbKGYjJVuo3L5R7p0PiIlVT9nFGSdziq
8FVZwEGAzalxkLOGK6MsoVCVJFi1iZ1sfuz4zUSS8SaKW1JEZD2nqBZJ9uV1DqQJsY6hvQxLwFbd
YB6nJMjOB5zC42JsWCfgAm5i7xHkGo1rquDeWDJcZMQzdWOjoZLwYp/mM1EUyGnSsvkd1fr8Wtbx
Ai5ycg6TNbtfKU0BGzxry3NSjKbvuuBRZrNcXkjA4mrEfJdgIAsbbJ2EbWYOAM1T253Q6/HgXnGQ
cyZ+5mn66QzWcJehHkQahvrnsTLV0TcbMdG6VjR7uY7FU28hrLZzhiiDrhquvaYFTmPVQcEqRcVo
yE+iTFhKIqBazvpdsxuEd+h5835RRLltxcD7R12djeN27bFr+poPEK+2LlFDs9EuDZr7ZkF2e/TU
tThmg7XFmPDAash4TKuVOZgCMBGpuHrCxa3raGLaflvEAqAXrliki6GGXWlx/ltJiaCeySkakFBD
3UBqmgzEhg6r8DluHOVCHQqWVmfCyOhbGW2rGPbKO13OrMxqMzma/TJzdszx9TTBceGDUBsvGZkX
ePZafoxTM39QG+ez6/Vug/4jNklhl1tmJ4/sk1VBJGs42Efqiy7q5DQZT4Bg2VTQ5nEA7uY9eUMB
Z0uMjfi5ajHMyWTsq03nzOOd26oV1zUbUOG46uN2mj2CUfBPFq74jrldTdEPjAWY+Pw+xQpL/axh
nuN+MQ//xd6ZLceNpFn6Vcb6upEGwB1bW3eZTSAW7gwuoiTewJQUhX3f8fTzgVJOMkAWo9Rz0xdj
lZlmWUrSIwCHw/3/z/lODd3kTMZFgmeqnEi1M4Mi7rYp4eInLQ3QWa4ceez99Ureo/DTi7UxCJwl
jkoFAC+bc52mLRbaYlRGdozNeDXEsAZxTzRftFpLT+IuDEh1x7oyNI1xiYEm53cq5lXh1dbawG3H
NR1TPBxRrq/+fcpQ7BStRinB0UeMmLav6h7rtcdRIk887YtjRmbwRVgWwD0COwlVsMwZFPjvTaCV
WkkrcuN3CKxob4BnpTfWlOoVUaZ1s/v3OI0jEsMpVBSRQz8rCBnLHZnjg0u2RfDge8R4bl+0Qv/f
6vHK6qFLJFn/nH3wCSn+Qpz38hN/ifMEdg7DsEz8CGjFjDnZD5Zf81//xor7hwQlgBQEFZk0VQdp
11/iPKH+AfSd5BRMIJzLjVdWD0XIP/gZmyyQX7/U/H8S51kOGkAxUxBwpOjLYCnk1p2UPRC5Kc3U
r3UyF6ewNt436kD15NWVeUczdwhaQFo2j6VBA+UbW8gRZ03dK2kZ7rFQhGUsNsQO1+vYM8N9p1v2
VsSy3bXkxN7FUc4JoQqmI2q9WSV3oC6bR2ZMiBGOadtLUrM9CDbJOh6q2Kd8nhtYwAqaAx9/vTeS
wHkQwfcjflm19GWKVSrbRsQ5g4SGfQdPDiFAdxkfA+As0Ea/ruKrYRaII62Dz1c4DNNXXXjVZggs
+rJS7gupYEdk7Wl3+WBR2Q0SlisjiT8TIHkTDK1/RJq4CAf/65PgreB/0jAt5vbr+9knECntnvvZ
u0jM17WbXyoubUHX2Gn8k6Swfqu5+orStNus7RvOlW76Jw2tM1rnp8dI3+/eY6Smf32ahVISkl9o
ErsqNl3v5xzmjQtlDsH9vXtsqTyqyCIdbjCKW3upMJVj33vEhm/wLRpbRU+Sq4K3IRkwQ36ElbP8
PsCyNA0HpVQN2wCosri6UtQ+O+uIGDbEf6sy1rmjTXNMMitmsfHBs8E4lsXJnjlrIFhbcsbUFvg0
76qJnNwh8hC1jMFEjG871isZBF62k10bBLsiFPJPwQFkIgfbE8UjQkFHj1eWajcdskrVY7fY9wS1
DXbgEZnmgUO9ibsSH/WKhpq8NhIl9vH6FPSpKnrbdN9krRm8pHSrPq+SkJ4lJ82EbV4G0/kGHzMC
GjmOKoXUCFc2AWyJbl+mI1fmNIphDsRA167s+bTlGBdYuHxOh6UahiuygCwXQ9GgofOyOrlGODh+
svoGuUjVldImD0JpkpNw/ueuiMPaOQmqoYjuiMopKOv0JTpOuyw50XFOdB5wdHseUrTWd9C8aAb9
uNHokGwo2ESf0myS6AT6QvuKLd1TePagBmyANkN9V9JCebA128zX6AqGdeVndbRrpAwrJFS2X28n
kLS6q6YVHErFyoFiRgF7gEJLNZLTa5u+VeCJL0NAuClwt7A5HdIkbU/8SVEuk8nKYzrCjf1d5kOh
XQMUpQbgNH6jk/njId8MEi2kMdOqymUoNbvcAcij/NObif3dUSOKnjvLGexzn3g8Z+1YI35kRdil
iuq4Sb6JSFBjrtJuGrdZOKDviSkYTBR3cPDRPsqUWcyt7fVKD72VaY72vgQ7uqczat1U5Iz/afCM
5G6Cl+nW6QKtW/WkbBurMMZ5hf7NnLq1UMb6RzAIsKeGAVuXyh1GwVUhg/4+hhVEYpbZT3BpA8sG
Uq+VlbbqCj154v1JfbfXuvJrKLMmdetAD5DuKHbGWUCVTwrdhStf0j9a8cACBghI5LY2heX7bMUb
P/kqnYzo5lYMsLh70q1+xEBPLqn8e0++X9R79t3wkKH8+JWrW2133Y9F9hl9HwusX/j+dSgEAfRW
Fts3NVr8aSUyXGKoA5TubqAR9b2vi7Cgxt0POS1dpSK+3lSCz1M5eNE6VescTz8h6cFKalVyhTKt
iTmw2w0RuF2IwA3G841OjD12RTH2V8IXA83eDpJBpSMEXvu6Wn+CCuCcVq2JJ1BPLNPH064avBdU
MnzDMcV3pYSdejMGaQuLNaoKJK7QyYIV2A9gJjET/Zpk8BCSa2IpmLESCjcSq3WLq1MT3y1Ndup5
7qTqpUJD7VEvBDA5ppl9TexcRkOraXoMZlaiPpoOqZ5glkOrwBddyFvH63guvQIbFM1J81szjXRW
HKw5swxEi64zrxg/MaUQRPtgRtZIJvuBpywqEMWxUF7hIucyRRQAbmvWEI0qEreBQ/M4a8BoPF16
RioTDH6i+TJ2dkqnbmyMdciMuU0ztOIoxar0OQMkDIA/EjHzdkQowsUhZw3ybKmbJ7KM0nNDkyRL
2jJKDMIQebhpGRdlzAEXZhJqGSDmdF/6OnUpVdPVCFEVBxAJxrh19aDIH2EIWawCmtHtB3wyA4hB
u3xWVQUZsCl0VKOjog0XRkt63EUYl029SgKOalsrtKZ4C3zCkZseDp26KU3PIB24w3S1wtVoDDfk
98L0Ddt8pC+UFqVHdlJt2GdejXcMsk5ZQZDn5CB3cgJUcaEBzHjg5NTCN4F5dBfUUqXMVgs1cL2w
E6g+4RckG5x11XQ5W9v2EywTHaSIloiVntXXyF+iYmNoKMupWtD/nYvLBpUTaN/RiTqOJRgDqgji
RKL+5YapDfAR35RF7UK9sJnN1GzuujJCqxKHCkWXTM1Uc2dSN2MZrEwFjk2qDd1Od3xEObIRXu/6
Y45ttPf1oNkMdhsjoAdtM61qq4CVP9KKUxHTw37d0sC1+k0cqm1JKcbGnR8b1mqsg6S/NasipIDl
Gbo4J84p6OlQjgNa/i5I7JNM0n5ai2kw9oPeV4VbWIMwNoEacw6cshBBhZbz4bepkevKOSgXo1ql
hIpOkKBYUSOtKj6xwfTlxg667goTt2JuSERL7A2OB1SWuQ3hY5MQaEGjYS7quZyG4XGbKrDYCwN/
DNJJ30goYqqBSDZFHunNvUlBvV/z4hSfjQGYygk9ksHBrOlxwUBulcM20IHcuTQLvH7F82XkLk9O
OwH6DrwO/FEolA3aKKGukCxmcI+dJrpkWY0cil0Ie+So47nEsHmnWUWIlr/zjDukXhJ1sadnbBqx
o67JiHfMFRkdhsGv0JMqurDtrv9R1LGFaD6NysJNeZ9zloa52+yssJL1WaI5geRsns4tKr4bfLTM
0j9zSk8IfdDNL02DweNCCZQ6ZyWDiz6b1cRFKWoEkDK0mnhbIYF+fNnA/daR9fpfA/E9Df/xlBc4
JPyg+cdl+FTldf6j+c95qL///8N/rf/x8u/+c77+1nw7+JdN1oTNeNM+V+Ptc90mzT/+k1/067/8
V//w17n0fiye/+vfnvI2a+bfhms4O3CHYUb65yfW/50+V+HTt+x/3X1L82/Ln/t1bsXc/4cmBVBE
ejPYcWZo3q9zK/A9DqcYdaRuWoZlzxvTv86tGn8kLVt1TEDw2KMsfqzO2ybgvKtJkH42piLBFloa
nG1/59x66Isy2LHy6ai9GoxkUdVZbMSrxik7aXTWnT5p+hrdocnuc2w2qF3VUy9q6tNX1+ids6sQ
B9tkvqdpsvd3LF0IU+JPmv/81eGVhrdTplPe3VvOKLx12DVUliotsM9In2/XNvrBCyA2/lYlRP4k
d6S/q0cM7GtN+sFZ5HXIXduQFrzAGHQqQjFicGq/prZBP83SNHlbyTF59BUR73xPU66BU+GdFXUa
no4APb4NEowmBdNMXc8CUmSWMjszcshD3oMF4diCVT/p5DaV6dePv/vhCeHnVzfYKkhHGgZspwUg
UdPB2Y7Yi+6pJ0s3RPOzhkzzhdqnsf54pEPz2TwSKEgMrRq1Ala2uezx+iI7jZpUNLfT+8wKoReS
A3hqlQTCeFZD40f6RX7e8jb4Wcb6+Xi9c2+1Be/iZVhqLLqKVVEVtrVwKGIvy6G1D+l9VQptq4et
BUnPqdYkWQYrCJQxasBZCd4EF5k1PNFtHe4//uL6fJr7u0Lx85ub2EKo2+K945k7/OYoXcZK6ml6
L8pMv/LLCleA3TiI19IrdJj6Fq9Svyko/G0DdbpRg7qloc9EVOMYv2Nt6BvUrv3OTKr4aywhdYzS
Ck8xg1RnevdDVrwjR9zXl0k16kdOqsv54VCkYW7YeNTAk/BQHn52VG5YPZxQuYvUz6buu7lypsfH
psbygZ8HAR7KAAaDvXngO7JkldCPlTuCb3dm+NykxY5VYDdEDy+34rfeEP90tT9Y+6+L5+wOk9Vz
c/mtOHwR/Fz6/+9r4n/Ge0H/8L2wesYW/v3ghTD/wK8XgimxEluUB4SN4YM6JpPg1wuBP6LiBeMV
mg2+JW3+o18vBKH/MRNkeE/MVTH95V3x633AH+nS4mUBFVZTeZnov/U6WKwcYGIxjlomTUc8d6bx
8ny9Wp7LNlVMNCHVdtBitJkxcRXtqvdQooKg0fv1YNxSH1x38Xjl24RLd82OD0UvEkRMoF1GVryb
E2DK8aGbYler2Z8O5KUBL0+b+sSr7TUiobMCd70jvsvm0bGAdZXtiR34n8Hnf2rbDDksDUEit7RK
dbPetaJ8OxQTUBnMwdQE/Iiw5yb47Muafn21nsixAROA+DYhG0nAqhYXcMGEc1KZWFNsEyFiCGzK
SOcQhSy6h/2DxrC7nSjH9CFtUVrkprETMVpNRC8tv0frqyNL8uK5e3NhF+89WzU7M/XqatuU+dks
OOzNvWyjTVcaR5bhw4IXUMnFLZz//NUtLDC9BkPBLXT0vaJ/7Y5BrufC/es1lgHIlVFNDRYx9XYK
hYcDlJZCyzHqq63tX+JGQSx5x1mLHHjXlKuY7G49d50C+UcZXxXBucjTLRvVdRRdN4go4PZsBMHX
6KLPasVYm93nVtRrVXsYmDiAvgGHIVrh56OGjTi/qynHC8eYQ3SQMYobZaREhAQ9gkWGP2pDusuG
hNYVgDh0sbgBlfgky+HTcbjLjbMSifTHL5kFk36+wlwADWDy/Bxb9CMOLwDoAMsr+q7aVhQHgpxX
zFPEnsJpPyM+ggoxczqhLA18R+i6XBSg6Vu47puPP8e79+HVx1i85VOMNSYqomoL7XBFQXI1Ctr5
gG551R6ZU4tX05tvzH709ZzKC9k5gT+wLKD50zVccezAIBQe+Ubzwvh2alGrRc3MYsee9HAcJ6gA
BMdc2Vq/DwrjNFI9dCrEpfKWos5TORdUhdxGnlVqezspV/ks9po+68g5JviQWaGucm/jeUBN6tXH
V3vevLzaWfy6BH9/tMXbWdYYnuqorbbUf1EvWus4qFcxMI+s9De8VXewPjYK6OmPh33/Jv897GJD
4yjD6BUdNxm4zdrA5JlDQK6Lbpt4x/ABbxeOeVr/PdRiicqIK6QrzVAjrGMy3VCO/Tw1/tMd4rER
FitH0FYq3hJG6MfHysIG+lv8/b8eTIdOH99CODMi/fU0NdmUFpHFIttq18341FrMDt/gTP/08U15
93GAxDFz1U3euYvHgUO1M6Q140De5LS/K9oHdbr7eAwp351xZOnST4BaId5kTxq+qqopMw7aAStc
vyUejIY06JpJRWCK5cf2qBVMKHr7bWie1yhdKd2jsxYPg4/st7B+6AYO+L6d6xQweZThU9e0+KDD
ak5v4j+lWurGXneiUD9Lh09RrJ5IjI6BFkOICq7JgVsDvtwkhbFTi+9+029V6nQtSqHGelLL78j8
3NgqzpRCPdOCqw5pg43I1OBgBVK9nzaK+F7LT2hlJlT4FD4iXNXUnk5hQq8zi6cbYaWiOAjYs60/
eds+jVjCi1OPSLxAtdZYapDYI9PVzlDNnVArPmlQoBa4JOrkSs+eVfIJ8z/DyvphyO7BNKY72xtu
G2vX6FeUmm/axPoRtRhilR7FYrXxIvWO9EzUBMF5w4WrA4vUZw4plEvC1llhx9+Q4rA2+32V+Cul
f6xikO1S7Ize2OW4X4uUPoF/hV5+wxTZp018Fdf6RVx+J5N3hTXhpimfYEZ5vBvnrwAwfetRzB6V
2zb/lplP/vTYys9VjAMg/0bi5N5D426OLQAtZx33ZCOCncz7aNM4zgb20bavwQXTWGgHAnGDT5iT
tmWcn82xWCnqOtoU6hRdRiPxDDiO5umihCTppFtiO3aWDG65PWsozKgyPHAUc9a1cYFZ6LvdDluJ
Tq4fUIyFKh4hzNoXUHovcwm+ARH6lej6u6LsT1rkmUN55wUJPKfzVEcPWoabFu6qrprn9F9oecXs
trB6G6t+fj2E3O2hWiHrccktIJOwIi4V8Enzp5JGwFlZx+lzlt/xhazQwONWHNf2n8RdbtAdbkJH
O6V5dGr557D/EAEFp1H0TRC+iaJpyzXPsDd0zaVUf+4IAEdESnti+dEMF3Hn2nBaiE2ap+umc+7T
7ro2COwxCSTF7si2r2n/xHVToc109CuiT3t1r0qK+OC0ojq4xZCxFUJCv03Xiui+AHTh7TcbG3jK
YpwPrb+iBbXVI6rErcN6rF86QbcuE+I08+SqsiQupugxlNN1ZuZX+dTf1r19kbKVpZuCufkMxcPK
YhPatE+tdMBEVQ9kfHFK/9SB8c2DwvXzP5vxuZdwKCi7w1c7IYSdjdCIx7KmZkOUFfjshDN2sG9D
BKbRdw0djGh4H2raJuTjWyTJN/5O9gSXdQWkAnbSTghbXcGVCTUVBjuM30hTNgmmvAIJHlrj87TM
3UAvLgc/eyz4ba2ub+z8msotn4A+QoTsprnOY/Rgbb9BmUO/qtuGSrAeo4fE4OxQpifIfpiQsECK
Rzxse68Vm8DExNiPNO8KF9U1VIU7JMkbfG8ueUg7UPcrEPObWqlW82ZSr9GgJjcV+QQ9wr5wFKcx
WvmwyrY0flxDBWeAjxfBz9pm9kNxWGXBJoUIJ8vhAu7YdUK7KgCLbVDdJvSBaZnCYENtqIyIuOc2
ZkKhl28Y2w1R2sOu0x/pfG+i7A6HU8zNAZdT59k+pIAUZOmjXSk3IQJkYMMX+hw26Pe7QblQoJ6X
JJ/W02NEoUNwFwyWaxyUG9R1Ls9YU+RbjYG0otgCkTiVXrKtankivPZ0CB0e4W4rW2cDSGYV5w5G
5T0bzbWgQ9ibdJ4wwsPNP/GV9eT3F7QVN8gJdl48AxL9zw4LlIK1INV/qIOzqtV94LTnIzEGiknN
2L8wQv/Ggl4vykdD92+rdjjtussCRR8x0RslBgKhZ9tqVhBmp5lOuymJd4LlrkdXSmP7oQKNjQXj
vDK7a81KLydSwVsitaDGbMDJn4b1XeV3R2oiL5nOB9suDrW01C1oksBa6e4evtKVcaoDWjTV1gjz
s9lCYlJgN+id5tiRVT3ZphlHQlwDA8Y8BQE4CqGNtIPzuFMvEWu7ld3BAHiIsTl9/IJ+83pefLLF
9tuCygqTh09mpvZaQKxSCZFAyL0y6oeEe+nU6ZachfXHo77ZeixGXWw9RBtRy6ZBBTIAM4x8gO68
k3pybLM77/XeXHZNUkIzdNt0llHjgVVrwLRivhyNR7M1TwyF3Xbb7FuVJgvRzfngIO/sr+cNAJbQ
zYiTx5na8660v/jcCgQkAB1R18eu1Z7rJA0bUI7mM3rQGytcM3RE5SdZCg6NtEmMkc61tQYPg6mC
p8Y87c2H5rYJ7xsNzbXju3GtrYS26U4ER8KOWFSvIiyY3mhOOIr8UngbIdmd+PWmhVlawPYfA/CL
5nhFKXQvyX+1xTMR1Xs6Jfv5mTO17sHw0y8KNAJj8vdJ7WwSJ730umzr+P0DzP2N7fQ3daE/9uno
WsGd6aObHKphm47TXa1QQe7ak5mpgtDzS9L4txNHE1Wvdgrg3ITTWGFFP4aSDVNLaFIK6TbHoYBq
ChHIzE+fLZzux/PjJWvqgzv3csR6dfxnCfQqpB7ztLxSWROD6k4q27mMY0/2Rcc1nh7as7bOd6y9
nnNkZ/ymfgRv+GcxCvYxYqZ5+r4avS7twagko+f5DtjttjgNrsLUuKCN+XOK/lZ98T5P+WtZMjwo
Lv5rJcjdc34FaLpe/qqDJtX/jOqj+LD6eAfhIQW5d1on37Lv9eu21PyDP6uQaJT+IFOQOgWYw9c1
SM0w/jA0tL0SEt+vjKm/elIG3SoLhwI/gfoQrdOrlhTlSYoN/BHrBUQyKX6nBvmiyPp7Bs+KTARh
2DTZZmqOdIxFEUAnVLdKrDTc5/RNT4TmZKS+JQ6Byo5ylquYrFInATnU0e818o44uGLK99mQRV+m
yHs+8jwdzuifn4bOOidjZ24vzFfx9Yy2Un9opNNF+7gprC8e2nK5So0huReIjZ/7Mal7MpZTqDcD
2hU0rP6NWpqEFVWFAKidsX4BNhLafTTO/I1ChiWqBZRJuZslWX/k+dPFwcL98+OiqOMxNHXIJEsZ
mgAKbaJxC3HCY89Z511f3FddXoKORYyyt8eggDGG8vE0C9PudhiN3HeFj7Yo7vQrddD0T11hD/ez
iNtY8c6onhOKcjuFCK+bUXfiHzoKlCdDBtOnsY6Lu1gfbuErKQ8fX/fDUsFf34MaELwPZHVLkasG
2Y3deBXuTR1HkE3Qsct2Wdt+PMrh2/RlFKYrbj4V9id/LQoSpL/bYdkM4T6tlHjdSa3HIlqW51XE
LuPjoeaNymJWOzRz8ROwFSPPcrGR6eLQKWyTL6SE7Y+kM7BncGKoFZRtFe6jjwd773vR65x7gDSP
YeYeTlokHgbhpRJhsN3Icx8VIn1OHLWD4K3w8VDv3CiE8FSC6SaBJ5WL54Neb4isq4r2URaE216K
fjMhYzmy7Xl3FAOkpaQ3wd1afCHAgWqIOQ9DkJ9GW/6LCiGLckx6/HYUeqaUW2jBzQpnfbGl0zWz
94ZJi/YsSiAdW4x/nh0di/dc9EnnWWfwNzVOfo1KAWlR02sGCVA+iJkKpIOtM4gpJ2CC61XI0dLy
Uy5giWrIGm3w7kMOTQ3a0+XHd23eJh7ORgP5ts4JgRy8uYR1OEEiYH+W2cXRvg/0Hy0Ozp3Q6eUE
s3eZTDZg911FvmuOk/Xjgd+5xLbgKlOs02llifnPX20Q7CTxOtSn0R5frr9uEVdz2CGg4ONR3j5s
s9gXQ7HU2IagcliM0sw2Aj2M9mrpCNfojG/6mH1WcO9gtT7yALx3KemoUvWmZSfoux+O1UV2MNay
iPZNlWibqmuMzZRR5yjJHFmLwSkvJilx16UIVz/+li8VwMVdnNuC5C2yTOrcycXQQWtnvVcne3t4
jOvuUo6IyCl82JEKfkC5j9BC6b7nDpmHHFXdpNMdQsBvlcYudiRSIKaK3X7/+EO9vcGID6RDj5I9
AruMxaU3uzLQDYIe9k6ihA8wHJzbyPCq3cejLOT78zOEgZk3soVmde58LuaRh2XXztsgmt9o8ToU
Tuz2vdmcwHcKka4G1ok1KNFXs2pzGE26cxKRJYnXNR/cjz/J29uPf4RaMNoS1loSRw7vQa/Jyva6
CB8uRdMTAFmIZxp1wII3ywLVTHJynUK6plVwZOS3k5yRDRYTjCcOSqLFlU6FRlsErfV+IA4WaAzV
ntCkIeKg4gYiFKlHrvnhgfflknMU5O1lzpcdlMzhN9U1SH8GRu89op3wfiL5BubvoBRz6p2AmSh1
AUIU1kJ6qiThNiA9eDryld+77exCdZuXNQ82b4PDzwDrX4wSRO3eKjSM9g1nNvAX+qpocUF2HewG
yozNXTSQWJgHpunaXci7TwTFkVaDmFfIw2cPfdas7cL0w/pJVszBQtYWwN+7MSXgCQDU3AYElYq+
HsU/iAENimOkYA91eyA454pSbUyktFAbKjLe3ByMEEzaVOn2VIEyb5MDcAVD0UYqBUYfUwQe3Jl5
P9b4TkEUe/ZF1WT615yiPCot34HyMGTNFyT5w20atXbrcu7KZp6bcmsN+JzThPCpVd/Wo0mprqh+
FO0IS+rjuf92BrIznp9E/scjry7uRog4XkKurfe50ukukS3qutYQCwB1ohtZhuLu4/HebmvYACCa
s8B4m2zbFtdcWJ1tRuXA+R3UwokRCBLkRhQEUa7+Xhd9nuwMxfJlozO10NotJrvWFuWIibveh7yQ
z5QYiRDUWHP78Rd6u1jOOxp1flU5gn3uYhUrxza0h5eChCqYMUPxWZG4K/8bg1BBo7eHF4Yd9eFM
DcoOrILIqd2gU90mhESvRmcK1789yqzoEwYaFo1VaTHKqJSFDsqDUouvJxut8/6MA6JOf38Q9i0a
O3UgAqz8h1/FJm+hwQLQ7hO9raGLdM8dNPIjg8xvzcWTPdP6OYWyfZ670IeDNLzjnQYG8D5yquTU
N8bqRHHU5BS2p7+ZJpG6RE0ee428MxNQL1PglERQ4fiZp/6rfZFplYawRsGgKrKHGGjrJrWTY2ne
7zxABmsVelOdjdGbWZ1mWkXMR1Xt4xD8oVNGyhpQHqGRBoiMj2/VohD18gQhc5yLQezYweAvXowi
re0OOXi1j8jEpbmUWBsQBdq2aC0i4/XGudCBjrhKhP49D/Vy0/uluEvKPNqYnTV80vtGnH38md75
+gQyaJyOkdhRWlhMnzEJTcr5WcNWDUoHUTN4C4pknJG83ZFJpL0zFmcJatYIITlgaou1sSmARqiV
0ezhVvoPyliBUwEqgaAprvpdQAoLu4Mp6zeyU7Vy9nyNKW78CEuUTwMiQhhTN/V2tLPPYavQPyud
PM02H1+Qd2Ydb3KBoHi+TfZLpverWZeOvloMVd7uU4sIeSeGZWIMYXvksr83FQ6GWUwFyyr0lCpC
u9eqwN4ao/CvZQD21pxd356iN6d+b2n7wnBAcKgerUS/V3YRRDE6Dv7gWuQQH/nmC6Xoy/R06Lnr
No/Dy2p/+MBlzRh4o2b0+yJXiouI4IQVwKw5iwlWwpOpkcS4ChDiE1tYzogKkJzVnkJQobp1h0OH
PpVPWhOcmcJ3Ayug/xMgPiUS0GkbywUVQA+nNNt6GxgKcHbihWiqUygp9nPiW3hkZ7QQVv/8PmwF
TeDKGHT5XoffxwZ24/u50+5DpP+bOKiibTdiR4KTbJOWSxpBakbPkUUNyqvr7sxrCBei9djrqygx
q82YJf52osu7rsjEWIlRp3qUJDoFWL37DprVBuyfIX2p+aahYfwImlbubdn52zyM9AtgEtlpH/XO
zg5tG1ZoXZ8qOoYNoN/jukP2ceS19vYBY72UnDV0ijec1Rdv6EK14LMEar9XlVpxA4TGn02zylGg
iejmdx8TolC4pg5CS5O66eKNUA5tJ83J6vdKNYpdUCfPZdxpJ/+NQbB5ipe/reWzqIiyqYKsGfaU
2vp1TqSAS4lPP7IuzcvO4cuNghcCT1YlZGCUcg+nydjE+cRGYdh3Uf0cNvZZZNE1gYCwwl93rBnx
3i2atf6c0YhbpEB8OJjXS+A6uTfs9RFcEODKcZsC5VvBOk2OPM8v6+nyi/G6ofA5j8a79HAsJJ6R
NxrxuK98A3K6b4fw12J9q9OQX3eZUp45Y1x/00JTb1xun3lug8cC4lXnNb13eKaNG0aVcKh/4Bje
NVbc/4iIlDlm33+75nJmNyyBxHZOpFkeYfoaBa7KWxiqXF+4aouPyaz89Mh68M5JiWE4IguJnpd5
O3+MV0t7meqKlWpcD15w6r1Txx38v1gi6+rNiuiMylKrk8jPO9gsda2RnRT7/nbw/PrOazGCHNkO
vDPvqMrZ2lxw4uW7LBOSQScqERYTSUKh9m0CscTstqJ9Zs3UtwFf08dP0ztFNudgwMVER5iqlGnJ
gI1deNcjqWs7nAGA7hLTPxtRKnA4KrwvmTqqd02SiG03DL/XrJ3XZD4DRSFKMywelKMO70HgW9Be
02Hal5Ze7qAsp8DFlGadCf/3HPW/hmI+UbXE6c7KeDhUS8JLHKY9wGLAtpw6S9sVbddvZV8fU0K+
06Dha/GEwR6lCkA14HCsJLRpA/XGRNnJFruO8vNa+lBu4pggFuLQJCWIDJt9OLabyUH204HzdiMI
//ekO0ZHZvrbsgSfxmavRXWYVFd18R5QisrOMIxO+5HFYVVrnfEpTwm7CO2sPotBFq10rwGlK8RT
VXXKkb3NO0sc+0mJHwsqBg/1YpunUWlvIkQ4e31KvjQ+go0hzR9qARPv4wn9Tmdnzhn7e6TFVSdd
G0tLr2j71IR4hrgMkrmm10W0drSmuZ6kSdZ74iUtFmtRa/vOr3RqEUVq7qbGRhMiKMPd+00CGHiE
rEtGagf2h/K9k2+VTK+ebGzNKKggFKkXPKE63GDVji6yknRmtywC2OIff6e3i/aLU0lwGMEWRSVl
MWsRdQ3kOitiX9kwDL2wUHZOUKd7MhU0BTNYMeKjV/EWrsSg5zdOXaifCUJTu1VBlESMXsaYMEo6
1g9yURSVF1mv3MVKpz18/EHnxfL1ywUNhA3gQceRZ/ByUedZ8GoxDUPbHKcor/c4ygz2pGLa9Q5h
VL87ikUpgLg4nfEMJvThKL2ZxgK2YUt5I7rtQIxWKCESLTsyzHIppnrGEZPmkOR5oWm6GCZFgU+M
StXv8UlZFz4H2lUxxM4nJczIdkGHeHfka+mLq4d0lU0T/VO22vQ77MWARaI1gk2TuvdKYT01cQIQ
uNSgAaNc7TrfTSKLDgBIOBvmCYVukKQJWNBVyOb/ey1iVbpV7ZMG2XVB+Nkq25p8pygjGziHIAWU
1pg9Gymbp9S1msC81tIQi39RmuFjzU/nq4w8sWhlZm39Z1Vp/mXdkh0T9Ap5B3lgqJjJJ9Tsrpl5
1NdCrSKHrsgr/OJRHTa0QfW4BkZQGd0+bQsiJYJejvaKjD6E5w2KFZAUhiguQ8WuYqJGh+Lp40to
Lxc5dgtwi20DaxDgbg6Vh1OjbcH0ZRnISMLVYF5xXp5OnN5Wr2RJJpNQPhnxNH6dZGSe2nitCbhq
kxx8GWHTbioj50zNp+J7ptGjW8UTwrx1GoXk1wK1Vz6PnaXVq7G31LNgFhddaKB9T0NPC5A6NrL5
k9y4otxZyJ5PuL3cmbR3gr1amdU91m+aDH5im247VbEKtLUpxGUL62JYeUTGnhHChCtDmKNKJXKE
/L1C4umXICQ7+UBWFx47v44UWGcGDJ7CweMMOVLvL4OphHYRYM9/QLiH7n8mIxvurBaL3Tpr22IF
jsS4oQ9YOBvQTMHZaDSyZL33ps3UN0ASQ2ec4Dc2VjWdK32U6Lj4ZPNJjzMEr11bt7brV+j2zm3c
OZeKP3U3eW5jnE989ZEZ1qYrNWi1CraCp6ruiI0SBZMV9LYbQylqd4bec14tSh/ip97l92Ecz9Fx
/WDHuLmLeNikfgZ4ZpDQ1bN0DE5gOQCoqKC/P+iSIwxmFhgoq3SCfG5qAzph1ajs3ccTaLmAzfPH
xEOGMB45rrpsp9djGuptobd7tTWbjZZRbcT6L7a/PQoVM9qz1uwFxTl7OEuLJIWukGXswSWoAgEZ
YgNC+NjB783Wji/DMCZfaJYF4sQ5HMbLm7T1lHZEskWCoWo2QHcoP7qRmPodWbPfDPIIV7D/EYm3
nLRrJ66PHNbm0/TrF8L8EXgM/w9n57HjNtKu4SsiwFgkt6JSd7ttqR17NoQjyWLO4erPwz4bixJE
+AcGMwN4MCVW/MIb5gYmrRdqnpc/AWisPypIGNE/1bRtBo4DxyQMh1SReUlgpcdSIk3ojr/vT/BV
x+9tXJNHYuZqE1ouxs2bDn1fp6RvUKMFCA9Fqb+mTAOlfsV1/2RN0f1xiUJiJHUnJPTwNNnH0+Se
EIYwvT5NvmhZn+HpTXCI4uRY4SDcI2aB5oierLRIbs4RfSnuLXJAYBaXc1RnHaj01kS6o+vUTWCi
DZJqvYvaMaltjPw42Gq3IQGzC+/+NN3Y7dyUNJh5tWkNLtGLqpWhcpGI7tT2qJ73OFR7ESXclVFu
3MnUEmFlznabOuHw5fdlWt7Ypar0p95RoiPmfcC0nWjqwAcRVL02WRo6m2wswz9N1Eal55f+uFb2
mdd7sQ85aDQfASaZXHyLd0F2bVIlo0I63zvTEZuH6BBgiHK2MsSkksr/lDa2/un+7F6V89iEsxUu
hX46FrqzbHmqgt5SF2jjKVJd6CIYVg/Ze9LHTzrd/LFUPR7A711ibsFUnwqu9kSb4ZByu/I7biwz
v4OeO4zHt37z5QI0eLxz8QbkPIijPjihjgkQ+oCPKfCxWeDH8AYdRWy90IodyQH6KNZo0zHCzQg/
vnqXZrqGa71prNUi5oBmsSpkumy8+YIi613UO5PKgpMS88Ocrh0gQIR/HIWSC1K2OXqpXI2l1QCZ
7YL4eyKFs5+w3vTwg1FX7uMbu4NTANJjXiiu88Vt4eY+7Mc56Q76Vt+oQ9Z+GDok2lWUULzAyIdt
oYzFw/1leQM8LL5+DisJmKn/OxyRy2URViILoxhJiUAGHXzR4UJWxPWhnxSEg0OE09Fy+FhqSbsz
FfS+KokQ60i3AA5O45zJsmzMqTJMDcK4fGdKrN2grDdPgIyUfYXTzwPGDM3P0Y36BwNLItS5nGSr
d5r52Knml3HCKIZbmcyBlcdtIFfAH6OC0009tJIsS6l1VsaG40SLBYsNGorJFmtE4xn/t+zd/dlY
BtucFXpiczOJGbGuMpzatH3ZISN/qseq3jkdahduUaVb1HZRFNVHc+VhWuaj83imSqIokAunEbe4
lMqGFn3c+mw9ve1PsbArVPyR/ZFhlR/uf9qN40c0SskZTQs2+ts18VdSpAQmj/AU41egaeLYT6F5
wN1uLUe8NQpFbZrLOiAzFE8ud1MEgFLmVqeeaouIVs8wGupUztH9b7mqaczzJmi9zZBYA+2FRY6S
TQZhex1qJz/hkQUxMwd9BkH1GZOC+DUYhu4rzmRh8+jzpS95MGDRViaWXe5x7FRLL8krSCv3f9Wt
b6cePJP72UPOkmld+GhtaqGrIqnvACaJq9GLuGtXRrkRVMydR+IYqnPoTizLVLnlSCOyM/0UW5Pc
5Z0bjNtATSMsMt0k/mLkMvxKBReCGmaY5Ul2RkuKFkdQA/qpjv6jhWhGaM6n2Q/hhPV7A/OkemOL
XnM9XEoDZ+Vau54Wfq9L02rOZFGqXFxrsnMpqo0WJQ4VGyQf+9itNuIffX/yr0/u7H8+g5lI+U2C
vMuNR6LvTKLN9ZMtuDxa1E1Itozm3VQn4VH2E9oC/8OAFIbnlxw8yfI88dQF01hP+kn4Trh1Ir/e
AGbSdj2ppTdEibu9P95bGHR5UfOFfw04z/NfB5gSgZaVraGfMgPzUDuSW6yNcNSy38kCXwWtxzaj
Uxp/J93e36d1ZB4o2KCQ0OblC/WQbBtk/fiY1+V3DHgl5jeG/pCJSdkP1spiXF9r/FRIsOD2qFnY
y5A/My0JyoWfiq1HtOV5bTYFwEkv8pt4Zaib6/7XUIuQyiXimQa6BCfXTJst/QIqTImpbUQ/hnuY
i2th5K3dzOlGbgO8gUp5/HIVAnOUJGepfjLwMnsIIpWvGvN+5auuQ4G3k80K2GBaxJKYgSggZpex
zuaySoHOZGmfMhFLD4965DWoAOxAk7lf7++w6wzAVS1Oj4rY06xxtThCmap1eKDGxqmZDOH1TfJH
LSy84CxdvKvVgsTc7abveJPbKzfErTW00ZhCY/atbbeoKxpCHzlh0jgNVhEdubVHvF7y6b2JdwH0
Vb39H8ZzuJA4u3MxelkfbAvLarE/NU7IoFJ+tZTo2XbRwEtDc4QqleYrqdWN48B2IedAzUeQhS5e
K2re2I626XQiySGIk6N+QIL/tyyCeGWkG7sTXCNIZWBKjLcsFqJrOPSRVU0naZTqIQvtZ3Cwa2C6
G58DGNihR8IgdKsWy5UZg+koDkESIpBYhjcxjgA6HRo/r4KV77mxM+jFgLkmbaA1+Qbr++vOc90U
GcdCmVgpR//QDLnxHGPztU/aUTtQCkxWzt3N8WapAJSsKYtcfVro5yM1XfWENLC5t0nYvpZJ+5+C
h+T7KR7ClXbEjdqISxDDFrSRGIOvszhyY15rhRUJ9SQKdTpg6VKdjTBVvdL31T2nNdwHTqltisTp
9lZTZY91HysrGcCN5eQ32LqJx6IBTnNxo2Va044pT/jJoaK/x0kdCSEhjYNBlXVlem9sTyI3lWTD
sGdRmsUThmBFIwTI21MX6f7TOMD+DqpKXbnHrvoUkIzmJh65IIrVtLLni+6vXZOXuZN2c8Qx2k7x
08DrxxsM1N6tzNcfaxWTF7UJ+kcdQVPPMCH5ir5R9kYhMKIWeYqlRPRbKQztOCveYkwP7OX+TXvr
LafeMbOwZoDCVZjsVNIZazVVsb5pIQnbffjO6mV3jOrodUBL6gAcLHpMkvSrHmTZO3tE0QEbm3Sb
FdL6qowgx5vKAUfRgRMvewsJgaya7fNiSksrgc6t/cGqIXxoUMaidXY5m05WxpC8LfVkNw5cSazL
XjrbnNNzf41GdOMFmjuV1OrAc4IKWAylowojEivQTknDqlj0Hp6HKsneN9hnAAt2tZm7pfJC6M2v
+yty6yN5EdDgmfX6Ecu9/Mg+0utQdpMGyQM9ozCa/qut3jomEj/H+yNdtfrn3ckzO/cHdGDo6uK8
OX6DKdJY66fJKd7ndAIOWpA2P3gaso+JkYgNNaIaBnyi/acNuf7ZwiLmaNjRyt1zI8TgniPVVXXU
SoCCXn7xEEZRPlWdfgr0CvWmyXyf9Y7YtlRKtpOkmYW49cf7n/52fS5CWHrrPBlIp1k8hfNv+utg
Fmg7xoNvGSeUjKuZcxEm78wBmtWG9mUSb7jdHtNIwHlz8hjHOSeqLBsFggTjLUuM8SkrrT/0F6sQ
8V+8IN1Rdb/iICx+KASaWGraAVJSTlSAhmrtOPsjZT/0SF7VRewhMpQiZKXYhtw5tuJgUVK6+jet
Tcf3ozX0h2lsFPFsYhePu+KsjcI2x6vSSdMnP+4FLdlJlg1NCguLuSj3TaQI8Ax/gp6EH7aY6hE+
mhom6Ra7lAkbFDxqRrzXNPHB8GmdPWs2rkF0QeBCAIJG1dATVlsPXjL6g3Js2CoHTDWyJxWh258Q
xoTAcy5SPtS6AKkGlTI/TNQMc69snPyrofSqvs38ycG/JSy6rwX+UShLGfKXb1V58dC0gTVX+yoX
BeGgmKWY3ByFEd/HIvD+yt7a1CCGEBmbKyeQShdX7kQjytVlbZyA53ywp0LD682ePk/Z0P4xR7V/
bCAxbm16fq+Z6mMdnQ7YamlTnhzv/5IbTwyJEDAznm8Nls/idPVmrCi4HhqUWLPggT4iTETbCQ7/
PMp8hHVor+TiOJlcbmScPHRfKr5xSsrI2fu6iHfQq7//4yCzNKcGIkhFNlZQu70cZBA66iVNI05R
05e7EouG7RRFa2/y1c3HKLbhAs2zkYKGCXQ5CtY8WOj6mn0aJIrytgwQ4iTJOZa2uXb1XV3vNLNm
mxD+Iuwmgrwcqu9jE62TWDnltjQ2bVK8xOrYbJI4Ux6bRG+2qhsOW8fM1+BVNwae0T0kGFy9UFQX
Easlp0nLe0M5CVrSZ7vCRCwpU+wOp/SXoyJhIOMJS6W+XduN/18GuLjywL/PQBe4g/oMSFhceSXo
U3Tmo/js1DZJKlWdcF/nU/Lc1ko0bWmCKTSItap7phcoj1ZtFbsimsAd43/8bAYqhQuRKu4HE3mh
n2ku7S8RNnkfOiRQTc/16zz/RGEF+foiHjN/rwU9dlSEP/muzKbUJ3kMyxqpPR1ph7oe8sdS6HqJ
lyiwmy3Xq/0h1uwGl81W5KWHhJSdIskTdsdqKoICsY5pOLmWG0TISCbRWShud05SDqA35l120srU
fY+yTvJd5lrCxV27KKIkKaj/WBHxVxmOOB/Ayuh/i2pqJ+Rwav23Zs/GGWNfppumd59wsDTrZ25R
qR1qrRy/NlYfGJ4L2CHY17U1ywnKevg1tJbxK60C9U8OBZisVNZIn8yIUhch2Ajec4inxMNoRSix
wjitf8dp8qBwM3H9Bz6MHqNhMxyVOO7fjdI1PzbWpPCRUSKOZT+JIETZyZ52rRsHOzsFpLCpQ2vE
kLAx2l9dCG3Hi/oOCblON7o9+mhZvaNmHh01XDoC1C1biilOSd/ezqik+zkqLWqg/IeLQfw1nbVu
WZvcVd6+Sj5S3TNPFArlV9Mpa9Rf/NBC96kL62+NWZflziXeOjntJPemWwQPpRvHr0nVGgBAi9Z4
H1rwXnBISUp/M4CLD1YC9qsgYd69VCHoGrHG1AUWJxZrJJvQIDqrdYg9l4vxnRbV+bY1i2ZXF2hT
FQLPn/v33nV1lw6IDReRG9bk7lsSJVWlNDPROvFZkTTirL4svsAeHL1SUYojNm3y4JRZcohzGvGh
nPSjQUd3mmLtya5F9K8pKJxoUhYKMbRxYYPP9+dfMYsULK8b++mZ3xHudNM3tphMm5u6gxEbjL67
8rRc54TE0hZ9SpoQjAkD4nLANklcU8Z1ftZkjDunrUwHiXHc5zhP6w9T54xPaixUZj/VDlGajC8a
yvKv95fg6hXFEwuq0wzOoMxMqn/5G1RHCR0nk/rZDvz8yRmT7knoeJ3+8yizrgXRwkzipjtxOUoQ
dlUp6tCkM6lbhD6WwH7YWKsQXj9wglKFM9OQkBrUl4xfbi7dBppmniyzCp5tnDQ2SYYuk4+QwP3v
uX5mBPVGogJAU2+rd/k9Vjh0k1rF5mmqIYSEtD3GbJSHDAmOXd/lNiXX1uBCFu4/8sNnHQ/iC0o/
M0+c1OJy4AxjvRQ/R/NU6W7lCcWuvwdDae7d3h0fY9H3W2Rv8p2N5cnabp13wuX7RqV7RrZT8YWk
bS+OR62PlpOWqXXy0/HLGDfik90KCYbUCh+1WZArL8cHLpdwKzCKfT9ouMRjldgo4Y/7k/92K1z+
Eh5Z6jZ01+GcUmG4nARHGykWGYU843OjbLMoDHBlTPVvUxIqBzVTgm3RONqx0LAxxW22eIgN7JKq
2lA+8uY4Oz+WxlE4sXOMtNbejS0EYQ3z5rNdZ9FjY4zjDqLTCc2i2AXsZtSPdo1HvQAa8aintraV
GZpJGQ/Fyg10a1tRnyE35Qa2r5qSohAicVvLOtV+136wJkoCm6Kr9KOaKK9sK/i0kGNSgph4+nx/
UueI7HJOqclCiIJXSYUKqNDlnPLsyyKNDOsEoWLysF1N30X2EDykY9J/yCvnSRYJ5GnJ4xCQaN0f
/MZNyOgwfmgnAhwABHk5uhFmtisHAuAuylE7yaLi2AVj/SHrbec//J8QIDZrE6XMKC3PAI+S3ZBb
1Yrh21VJkLP1949YbHDXx/poykJBn6dTvQGLg33QUyOwGrQzUA2Idve/+sY+xgVAwJiEME88uYTD
DDAi+haNl1OlpgrQOZnE3wwh0+8Wb92LVYC99RrVSQKvKRrjGyERzvQ0VnA+jrDYbDBC8Xu2OMLP
yb7FrgcJQoC334iJgP3hYC+aTQkUt9jIqI6xsWkscCAkdXA+mkj5VstKVyC/xe0x0bS+xgO4V34O
FWHb/S+9RqboJAI0vqFtMjSA08v1LfOBaLJyxGkc6PDntaI8uHXlvpep3+6pWaoblZ5WaAgfTGf3
QUrA0zY/tmhCNIc1XV3rrV6vNT+I/GSuNqvIAyw2XK3nfdfnpTiB+avOWeb+5vbqj3aYOk+9Pqy1
EK9fWYZjc9OHIMAgC7v8/gi4YxlZgzhpWmS8s/IUz9yoCx9Wpvn6/uA+BCKOgAi9aWj4l8NYM9ac
m9k+maVi/QDYT31iDM9apLsf9BzV1EBplG/GqNSfOiyCno1BPjXSVX7BfCMx0NPA2gW678RbVU/9
k+u7wVbFdjfyMq0bVxAY83G6vHHmHwtfnPYa984y9sNFC+tzZxSn3g4mcJ0B8pLgLmE71msy2Tfm
hbtlTqzfoFHLgxaLohdRYdinuM+nQ+C62kGZKlRHlSE52hRyUHDu3W3VOerKGb8xskVQPUeW8Lyv
yv5ZYjSTtMPgrI3TcKTuNOyDIBUI2iktUquwMaoKFq4f9mv4jBt3KvVwQlna5Fzq4H0uN0Mt/Di0
BxGe+zo866i/7tKuLB/JYIttVOrmZpj6aRMT1+K+LF8N1CpWPv76kM2/AKFCAhWKj8iPXQTUudlY
uppb4RmgDZkhYgQeDbJ2o02gH1sw0CvP583xyCVA2nDP0Ny5HC9WUzsYEyc8y7asD4ZTp8egTE2v
qxwklljwle+7zplm8BBsMcFTbYGjvxwvBAydjBV1BtWWiEekCqIu8qEY8H8ekwBpmRD5+5UjfmNM
izou9KUZeAPF8nLMFrg2rXYtOusoMX8cLcgPuCemifkcjErYen6WFJ8ghYJXjvXG5nXo8gQ3RzCO
kJyCQDobU+/6fmOYiDA3kzB+p2GPObcY6/SDNKpsTbPyxqrQagIWTG8PGM/yUhIuQqS5E8tzyiZo
KkpPOOWZJN5mtBFoON6foHnOL28VUgyQh2AOkCLhjr+cn8oKJ6txAnm2EkRnAVvJrW7VmABQVT78
L0MB+kWCbs6YF0uRUFRPtcmJzsDWnE0rc/kOg7PUC+K6XtnZ1+8HX8XsubTSuC2XRdcuLpWgwj/0
bExlcIDMoWwx2PxXKbQ5+/97lEXVTtHSarIko4RGZXutmoASdN0XRy2xGXXrNavfmxuD3sAc9eGt
stzK6tB3ttOp8myPlvmxbIvJ68bRRtBTcR/bPlwr0d06OjBsMZdGf41+3OI6CivVMZMOErIO5m8P
p7TZ5oXAawT7Pc9Cz387RqXY3t8ktz5ybi8DiucjKSxc7kd7TIMW3oM8z6SZI6rqoYeIhtiFYfQz
N+RaJH0dxoN/Zxkp46CBw0a4HA77OSU0mz4+S03JNraRPTWD8jEtzT96Z5zdQb4zU+v9UGb/qgDC
3qHLQ2Y/e92CSVgkpiFFEktLuAv9lss9Cmx0ZtOxW5nNhewwrEaG4fKj4o+2D6CjxRZtMr/2Q5Uy
FZom8DkgVDVfM3g06qaPScg2U6JYDyrRzJYGNMXPFlpnsPHxEHyKsD5Doq431d/tAJVtmvrcs/2p
tnZOL6c9auRTu0H5IV4rc93YA3A8OLXQ4WcBz8WdNMS+NfkKlWG7T+cWf1MeIhFHh3iSwhthbK48
EjfuQKKqmYBPgxO/oDko+auQBV0wGR1fUlWruteIcviDrLvf0GLWZJ9uXEuAzaGlzzAihpw//K+B
cHd106Kz03MQRFCmc2l6jW4PK4t+49w6c594FmChqGMtnlmRjpqZt2Z6RvKHLhv2k1u8uRsvF268
y9Bx2la66ezun9tr8OWMfCH1IHOZheqWk5gO1dgpbZCde61yPDCVc8gyYDzQDerBAWBwqMK8P6eD
CdY+R7FNJq71vUD7fUsKjZSyj8i160oNS2jIUFXrlO/NabWIeGOtHULLuQtG5Rbu4OUS9K2TBoEY
s7NM2vjJUSdq7CrGssXgNCvrcGO1WWqKhDSrKFYuMR1Ng6STDTX/rKP15FWZgshzgpj2/Ym/4tNy
xCFagkDgVXgLHC6/SLV7De2lOD9DaDIBjBvWo49N3Lep7N5ONa0Ueq7vJhl0Bwo7+b6I9fIZVVJq
BpZV7oupgeKjFL+rIo/2gKeyXeUnwx7jq+hBdMmrLi2o3nox/Qyg2XmJAgft/jfcmikwCnRHkaAj
GlmE3ko/K0N2Tk4gqmrcwrVAByNc45i8ockWsc4slkPGN/N4QINdzlQABRCQn1ucs8aM2Y6yiw7I
6SP5prSpkWxb7Kd/hDFc4W2pN8aXaQwKe9Obpv+d1oR27gZ9+OzrQfExm4T44WdjXe9du5Ln3NL9
n1Dq9Iwa44y4rmSjFZvY8dOVc3ZrquYq+Fx+fpNLvPyGyS2NMsrj4myY+SyE0PhYPdSp+3p/RW5U
IGA8oWAM4gOWJHH75TiBK4phwGDhbPg+8gr9l7ynnRJjLNvWVPjrndlqO1kixz1ZtdcO/UPdq8/5
9G/q9G8PGBVqGqN0WSijqvN8/HVlGmgNsKCZPAvMmzxE54YHaRmdZ0i3PrhT/wcb2X3rN9VnY8iS
FSTIjVkgUCUVdsAmCqSIF+GBFpeqhJKXnSujs+GQasMXI8R8AU6ROEi87+JNYWCPYql5+NyjRror
ROccIK1KT4SVtctMI1/R6bzxpnN9zbxB+FJAgtzF8whfLghDg8KebQzB96qORzi9oLheR9Ep6UYp
9RwzldEJ0K4zoydZVtgwG7DpNm2gqf4u4r/6kdgaZd8hktBLmnL4g3MKBFaZ+SqNPvx61joab4Hb
5eEDfE49gQY3TQekWy4XUvrpkMAuJYeqzerFKEPxOQnmElxAgwLdKAQn8y35h+vjlGeXD6xIcUCV
OlK8PkIG3ystv433ZdaaP3Jf1Z4bPm6vZ0PFORuUDoCOaCVkQF/BKa3mLoTGKFod6P6ox6dOMWHn
2IVSv2pRyp/BE3R6NFs7fxdjSPLBGaPR2RZG2Rc7DV50vG1cOT5bLTHilirnALcncKAO1G6WeZ1f
KGJvlMBzd71TR4HXVkZSbCe1tKlVgVZ6UII2VB+VKawPFBb0dEOQkZ2FVpnghaupwrQmQEMRRIGy
JQv0Gmm/R9VoOhU9II3JmsTPHJWYcuObSvWpbfQ29nQ17L+rlY13O+hPPGQwXc5++n6XvzbJJHAw
0Zzs2DiosWA0gMM1DN7ASDxT6XBXn4ZBwWaojwUO7oxdeRr3O6K9vg3upEwz69zEVqlTIQ3GXzH8
o9Ib3ZoOqkRGSWziBCXKTVvXzp/RLGjK3r9z3Ku7bT5qM76Niqeg+LPY2IZiWhEcmeksyhgIEfcB
opFlXqgYGUZOAgN5sgkA28nNDoqb9OpnCdB13+HIHm1BimjxEz3BodjUeWX81ofB/2R1jd/Sc5GB
V+GSwulADREDFrR7/yu6yW88WHT9E7x7FcIrS/AStSR1uzYw9dfIacJ0g00qTHHTqLD+G7XhSR+a
CVZuiDX9nv+NMdvVqd+jTJ++5GrCwSm7sjC2fqImJw2FLZpNzRgnOxi8ie/lGEQVuxg3nh8YFnX6
NtedRt/2nHhiIHfsoWgkDqmd3RXG6xBl9UMTo4OxQZAzHQ+W7MZuU5kmfZghafQKCwn0rux6BMeV
G51r7Z226LSNAmOigbg+e6DZYabusnxMt1KXbuIZJVoMZWCFv/wiyCMAk0GYeGmiifARbp9CAiCN
8I86NcFXFD7lRy1scW0qK4GCYDEzFUxjdi+ku+Hu+nQCn9YnMVLxipFOTzGk6WzHA2m+omvrc1m2
QfDdLwNI+L3ewZPr7XB2kQJe7ilK6T+HcRrn74Mm1nuckS21OzgjuLP9VOX5x/t77Kq+SENwBpxw
e8zoHnURaYSRL5OobepzL53Es4rCfjT16lyrQbXpLJRKraT/UQ+Gu1K8nW+3i9sPvgLkMvrWtC1m
wejL22+UxGByGqtzESeGl7dIKueBjgyjb5aHpltlm934zpm6TgmJR5yMZvGdtcy0wTF9xkv8pzah
/db6hgPYN31qq+zA3sJsUjf+OaslCuUbiTRpNdL9XAyri0BzJr2rz+HMiJ6F4neJQJj//iJexfC0
BewZigpeiTLIMo6rp5TjqabdWSvt89CG3xPVdN/1ZqWv7JYbAxH6CGqHQKbZN/Of/xV8+A2yOIHe
tuccYewtSQscTVoC+7is1sL46w1CTRQMFluEEj/1v8uheg3UAvHjcM4QHva4E6Yd1ErnyR4T2xtm
DPz9Obwud1Pv/XvARdIrjRzQUjsM58kctJ0LZ9BzR6j4RqwjfsFreMCy0/5iWTzLRYi7GIXzfCWY
vTG/FhogJGTgKVx0jy4/2sTkrK4cdzi7RvYnd634ORsnjShAdVZS/GsYJp9LVjvHzOwZyguXQ4lK
xqVVKcN50LX8oKSie6qwztpVZj8+AZJwvDLo5UuW+9Ux4Ed7gNParVJaa7/k1je/iWxTcCINWf6Q
YZRI5JZNT3ZuVpuhL62daMJ8G+M7vF1Z41tjzZBCfF7pjutLnCRSMKB3kmo415ZxiJPgv95xotey
LDeO7x+MNtzGRnAYh/IBFMQTwOpPDdtwU9iG8mxXowqbWBzv/6YbP4kFAOxII5EiyDKviFojcqZ2
XnIxJAcEJPsPsgflWOkUlv79npjFrMiLMamnyLfYXm6ZdKNJDeRcWQ3otFg6H2VvIyBpICB1/7Ou
e9MUjgQ9RIwxIKaBc1nsL3BQShiY2rkHxUv+p9qZujeJvbJN57pw/aJeFoqH3yYhbzorG35WFU15
F9UDOrmSKdM3k23lp5KHs9+MrY/fBfG0nLVUoTc0fmrsQAGKHxNE0Q9JxOPrVUP/Z5jy+CevTouZ
Ya9MD/B/eZrtAWza8+Tj2bhykm4tIL9uzg7fZEfnP//rTjSHvDOCUYxny8gN6CI4YIWUtV5oLpQr
6dfNoZxZDoKzQhVzcWaVru2UMVbGszt24zablf/CFPepYAzHtaMy11svH2hqchCq5sYjtTN7sX5o
weX6JBjLaiLbyxvceUxFoHueIWtuKOEzDBllG8OsP7Ie73rdzVcmdh5h8QswVOeGYguhCLN8bOhw
WgPB93iuE2D/aH+pxGgBeqfKxL+iGP+aqHm2Ic5M1x7UG4/P/FrTCYf1B5ls8fjQ5ZqssE2ms0Ve
g3MoPcBK9CXZEQ5k46D9+7mk0QrjGYI62N+l1hwOwFVn26N6dmH32JFefjZSo3kYeqjo94/ljWsf
6tbMdSL6Iv00FgFJi7vtVCSJdZ5AU3z2XXr60sUy1StLqF2bDiHfh1wBh4C/dYKcizu5g74NihhM
T1nbX+7/nOsEZ0bFUwJmfakLLumOZhl0CIja3TnOsxhyceV6bq//M1YD7XKgg7Pn1Fy6WW7lTHej
stRLaqhmGO/7ruKbdVM+aA1ei3HXaCsFiRtf5VAcseZ4DFm/JVqAejwSHEFlnlVEfTZ9RhGsyt1m
f3/urvfoXLUD6+XyjM8t68t7py3qioJ5Lc5ZZWWPMWSYYxsY4YE8YjiOnar+K7qJ+2CuYwOKn1dq
qbHt12UyjeYoznRWNC8lrt21ai+9LkjcY1PiB3j/+66PP+Qf4E00a1C/5J+X35dmAZoQWmifNXeA
MQorHT5MozwEJQU3bapqb8oc+zAp4a/7A7+tz+XFw3P8BlREctbkErwcWYQNMiIVM4tTVv/HNAmq
AyXBk6xVPjPF9UtBp3wb1Q6oezWBlFNgU0qb19whkjC+10Ir8Vxp/KiJEBH6C7Ozg57x3m9scxPZ
VnZc+b3X+43XhySKG+uNZrt4geoYq6+hNexzmSjZTkAX8uy2lq9+jmyb2qMe6fp9tCXdGt/ldVaQ
HQfRTmsKZVvbotiEsPC9uAelc/+HXf8uUBSgGubKBR2eJZzC75gOKxiCF18HDE8srXsSwcq1Z+L6
pYKCzo2ECAtj4PlyuVzgs3Alppn9olCZPLtlqZCJDy0gCq1o+u/54Jtnu6R84E30VZy9DJAV8qJI
03Kk/6oeR97Yzj8kPHcwsfDh/oElVas/OpgmHTMZuIdQSrBkjg85ezMUESbGY1CX03a03OY8lhbu
YiIj0d6olqzwh7Ws9Asy49OTEFmVossXurAhAKJv5t7jtLNDGR+l63bpq41jA1IXbYkxcGKLZEfR
Jv/qtnD5uyqMX3ie0192EJnNEUWq7HNZma7cZUWkv/iTbe/JaNLvapmHFZId/pBuBR/zG7yBOm24
haZX3Yix76qbEa0Jo6/wty3ayt/1Wqk9APuQv6JCkyovWxIHnpOaVYmEnSie6raSf0piUhTO9WD6
Wua6+CDLNo23+RQb71Md4cGDbeOBgyb40AWbFtk92jp+ESaHpM86LwkTwb4qKbSCmxqanY7d+Dsl
8EOQWoWJ728tRayt7Ic5CLo8vbM4/yzJA2iKAppxuR0Q1mxLO2miF9kgR++KXt8aqd18q00FSRej
ax4rWzF2eUm7a0JPbiVGu762GP6tbkeHi8bmInSIJhxqTB9joCw2vqVDCHkljIVn95GgCGu3Jxon
eO926JveP23z//jiuxFaJUgCVU4OgxLz4rtFhGdNC4jghbZO9TzkdretQqE9Sspie8uXwTNBv7Jy
xK8m2yIy5/Xm5IFQIGO9nGwl4VhynPSXtAqDT8JhdiNcx3ZBlai4Zcf+vsCMbJPFRf4Lpm658ia9
hSuLjwYbgcQv4Ej0EpaVj6bStZ5fYL5MoQCMNrSOpeykbvUfBmfU3msypNjr52phbIQZtECyO+vV
qE3Eg5287FDRr/L6qSMn6vddlpnvK7dHySlLJ7XfFoRHKE1ipEBV0fWzfS+DGkAtUj0b1PbaYAci
05RbMzfdh5h8hmB0QnJ/q2lZgTwZJXGclXE/p9gUlegVBnbDs3V/2a/CAKae+4+/YRWGZs4iJxCN
rPqK4ObFpUwLWMtNqY7U076o+myHEUi0vT/e1f6eC2hvZTS6q4Ap5t/zV7oTIL6NUaQ0XmpRxc94
HFGKtXwn+Vyq+ae4UvXXMu+tV8wQ6xXqwtVzMo+M4uDcpuZZXvaeKkOpa10ZjZe+GmYfYiXxAN6s
PVrXETLDADtEpZfJpPC+mNDUTYdeL0rjJRqD/DFyEzwzLfy505jCk2ymAOk/Xb7XWNz/rDH+5jRm
9IBU9ZrG21WyN/8OkkQyaCIg+rOXE50UZiujoDVeYFSMn9Q+y49uQY8vbJTgy/01vTWzfw+1CLUI
6FLT5Lp8SR1qk0OhpB5h0Rra8fquID0nAKeYh4Au0JLLD4psTUVsqRUv4Who+1iN0geQ4wYWnWN2
bItCewx0A6sttZ2ex1jTVu7H6wIfoCZK3cAPwMwzn4s4ITL7/2PvvJrjtrI8/lWm/A4vctja2QcA
nUg2U0tUeEFREoWcMz79/kB7xmy0lli/b5WnamyJvAE3nHvOP3DX6576WKiDuYnMdBcGUWKrTXkN
kPVLl4m39dQdcrW664xwrfV5Ds9PKtA7xOs8pTWdqvpijrveEMQmC7THaRqmYxtLygOqusGxi5vJ
RYaiv46TIruNFTH9iln7xywPZyHbKlqLFud7YNERgtuZL8ZnIOe/uCdqqzUmo0qFR7Hi9WBLRk8h
G32W5q7iz+71FJdYu8yGQnFMVO5+9n67bzhkYZT29ehMTRFKeE1b0bf3F+HFxlPnfCQkLy4TGezZ
8vvUsQ8CG3jYg9yO/m4QtRvTH5W9oeZKjnVOOl4h5VvfazHQmTJKBbIQcfZc+0q4th2WW2/2t55z
ZFwrKqHlEiQmGVUY6CSbH7JCLgO3HoUi3sgBkbsVl3HmQDahVKEhhTLdWIUQQOZPSzTcfNVqPpv8
rOcO6LOPINhaSXEnxUzm+levhptqQpzJFtVa59gEGYyyaDZlN56R9IZd5bGwrxJV+16CxL+hsNBX
cELD+ovJNdra8EiK3ka0vPumtpP6yRKL8KbMRUoLCq8ly8kzmH9OWs0Zs8iPhydTGRsgvVF6jYGg
hr5WlMk2IVshuxXvFwEVk2IayO0mWUR2hWqvLQ1puGZPdaGzMr+iCBRgawJzvRQCEv0mk/qijE++
GlfyYZiA3NhN4CPyGHZmLduc9/FLF8vJB2yDavJ1U9yc5KZV9gTdybdQilQAyaSISRZGlh84CPKS
u5Bw3/m5sg7nc+DtBqGvGI0AJIDrDlxp+Z5IJi2v04i+QtBF0zI2k8bpulLapYrY7lQ5yA+BlKc7
Oari0zhrV4K96Fypj2OHrOeaqIq03LB4uVB0AXky0zK4/xYxFkq74ViVgnwSMBNBNH1PSnoj6V8D
kzxGrW9nOZdcf06l6FabmLm826tD/DejajoBDwHLVYRyIFy86nW8ufZRWtFazZPFU5K3ugMVky8w
jfquI9y+SmuxtIsi6L/2aEQj4rkSc1wAlYhqyXq+8su4lTlBz6+Opm00z9BT4zTJ92FyrKW7nKKs
qbQuUpXubKymos4bRY96Y+Hk9nmE8KWoheNrx9Q4lJW5UTPJtuRPURbtxLTarCyZ5RP0tX8AJjnf
5/4tLdEGsx+EWEqME/DYXboxD93GtIdNYD+839DyCp3bQaiC8gWrkyzeYh7UvhjwD2IeYlt2UEVx
OhsSir0W410cxct2FkFeqHhF1+uMR3Qku3YCF0FIdxPZQEP+WFf/8X34T/8lv/9jX9X//V/8+/e8
QHDFx8jv/F//+xh+J8rOfzb/Nf/Yv//a4m/dFS/ZqaleXprjc7H8m2c/yO//s333uXk++5dN1oTN
+NC+VOPjS82l9toIPZ3/5v/1D//x8vpbPozFyz9/+563WTP/Nj/Ms9/+/KPDj3/+NldX/uPtr//z
z26fU37sNq+a4KXK/nF8rsLn7Pkfhzp5zn7Uy9/w8lw3//yN0tDvBC0QgMCUQludPaT6lz/+RP2d
/wSmecZuoszLp8rm3/3P32Txd0gslJ6pd5HEpxL92z8QhJr/SFJ/f2XrQz6Zn28osfz2r56efbK/
PuE/sja9B4rR1P/8bfHy5PfzEqAiTEVi5oIvS1gS1zBJFm1AxqFSXKo4X424VJ0oExFlzrLJCap6
LZG9CFlpE5rr/OCEEwI2ZlnKKmrTyBTulPupa7ttKGaTG5RpenjzTf4c6duRLWPGuRnS5BSG5/Kc
xf/ODx6piJI+laXuvpKC7CaI0v0URIObTKrsRsLQ2UEt+0dyZ4chM096UqzJxyxhxEAzXpPXVEgB
gs7P7PMe5ChNjxNAiXsT+dq9WsTWtkeVkMRPR9ap1pBBShH38QI/dNKykw8oVpDXyq1kH0uVhhhS
NV63gRIfpUbyr/2u8L8piJuszNSrDd2bW5N+ztemPMtQ8EEgjJ33U0QlOAL7m6EnmAVbPYsinPF8
YYfBnLaf5KlD9HSq0SFRyttQGAJXnIovUhBETqpOPxrOje8ZGNPbSKzKqxS87THwImufyEa7JfxU
doVvRlvux2Kviu19r4/9Z0mpkRHR4OkEtdTBPhWzr3o0nP7uImBpM/2v0SnB4NI3FHMHYewUNbnX
rFi9KkGSYFyohTdiTzoAK1HRadWqv1W5+zcw8sRtxqNx5QqcL/nz6eVWgYBIOAJpgVzv+fTmNVUF
DDrie1wu5WsKOJ+Q38k2Sq+329G4syZfchS9CtaeLYubDQVocu9ozYjAXskvLSs0jWjV6CSnPiTL
MXAmU/qUgH1ygpkb6kW1tQ+b4GR4s3UItCUXwoCwEnksDR3pwqz/xxkDAxNF/qX5RCZZeRbpGWJR
cNV2uMuobllOxqOfheD7iJx30nhS/Qjxq5FCMeYgdVghb9PKk5uHZX4NyDvYotA9Psw+Vggg7ORM
yNykkT6jJeQ0ql0Zk/X3ikBzryl/83jAJZWX1lLALG7UgqAA3myFixE8u77bNGPprUUei2flXB9B
3Zr5oZaAXP6S+C4Pee7nhjndhVF6GPxW2A2YwV2ZaY0LvAZdpamGZ6VQv4WtwbGlj3bamobz/g5Z
xmdzL2gajC/fh4fbhcVhjMFhl0/yXaZ44q3XekdDSbzPXWOZ941XgOsolVi6kdNI1fHS6L6Bs9cD
ty0Mk4VTxvkXTTsGtQWhZqp6FDdIMRm3Wp9+FeUskPdBU85XiVp9nVqQjO/3/vKI/cPywILryj0G
POx8b/k5RbwqtsS7INVuKiTpv+DO3W8iQvLRqVCg9u2utaJjVNb5keyugYLO0HkHo0MIYUtNkefL
GEhfNfSUjuSw8OfulNGnQr6OUpr7cnYOUJfSZvUOyh3E4ksEi2wNcYoBR3OnRGn5KING2vWlZ9SQ
BqWtIPhIlXeZcZ2NxfAxzYva9lIpH+dHFidtGXVw9FWUIe0ijZo7wVBK7Nwz60+T3P+P6n6bnan/
96gOtGr8y0iOn/ojkhPQlvn91RcN3RxYzVQa/xXKCRxxv8+EYMxNWFrUrf6K5QTzd/hfM010ZupA
lJs//J/BnCBLv5OmnMlaPBEV4kP570Rz528M8HZzOEewQWWee4bVdr4bDEAXrV55JHgFebDD2K8c
NciNXaPZXuX4LG8cpUiAT9PKPXse0r02DC1vdgCfYX/SspaQjgD8a8rmj0rm5W5uBBYAoGktUDm/
SGmFQHmWnyGiI7XKLjofHv4pUYtzlfiA1tpRMMoXnN8CXGSGq7j/4eM+dkWecuWUPt+0l20uosgc
AEsxRKL4UONakuIeuZPqdNwWon9vFmuP0fNo/I/GsAZ9FXIgi7YEXuVC6nHu0liQ9aJrxa26KQEj
u3gBTaeUcvD2zQr/VYx8fgW9NohiBBx9PJNwBV/GyFT9lIratvxQ+fGj7Kn1TeUBoIvjgy/0Hyp1
FA6h3F6V6t5rb7VmClYChIUj92sH5kIzKCUexdy68/S/yU3keJJUVpPLDzSl3LSqfBtaebErhd7Y
90CL7UKvLUfschmppaw5xSDkW4Rxiiz6FIbZQTg0aO+tVCsuvjn0cXzs0SwBWk0+aRG3+1ySUpGE
xv2ktr4d1qDBmwRDWqMwpr05lGtr7HIWZr46uRFiDeDUhODns1B1eq2b5aTfZ2jxOKMZnipJuJbS
AkZbhN6o0MjThyQbBrj8AlJpqF32fegIBUYxcqZVrpjmJ7811oKDi/OEfpHxUyy86QGQzAfo268j
ykOMB+9k3OdiuekS7aA23tcUhYUNcSfS3Lp4A8Mg2mOIWK3Q6H45J0BwqMQCXgGFuNjsVeIbNZo8
xr3h1zepEf0EOKd8xHl8S2+HT4bV3gWNne0mrVI3FGL8gyV1u9wg4axAJb+xBk9eCeR/tS5AlHH0
c9T9wtVU5nz1S5nPVFTxPRZDSPT47UssqF+yGVHy/uZcTj5ESFYDhHVcunihGfNh8WZr9KHnqTye
tEfTap+tUj5UhbAFXf9hGOSvwdR8HMIOLehpNS5dHuYgB3kyc40hzoeH1hIt1IdBATFikgAwnEIg
prHpu2qq2P6Vr912wk3ZbLoWj7DUTTwyd2HoKt2X98e+4IUxu3MfUA1B7YJrlaV3PnggWIo69bL0
2AHeICJ1AuWbKm9b/RY4Cmvhp6Fvh3CvC46fYQvpBAdvsqM1A9+LRbjsxuJ4AryImAeX+KP/U1e3
1Xep3UvIRHaOYFzhKue1doTLzDN1Y0O6UoWV9baIbi9nYbEEmtxPPXGk+T7BAXPvy/suRB3Wzoy7
Xtj7H1XJDirIQB+TzA0/Z8k9dnfBWoh9/oy87MTiEGijNONhJ0qPrZ46WvmlgyjYohzdDd8z8aFg
gVTW6NSjuvYyWd6Gr5MPgZZLHwAO6evzNdCJZCTHMJEf1XQTB44qOpMH7c/Rh103PXr+SBUGizcW
aH9EN9Su+q9TfpupVwAC+uSD4ccwnfadcgpaNy3wUDmksePrR1nev79aX+OqvyL7P6eI/QLSlVQK
p9Z5TxNNaKn/KNJjXG0Hazd19p2OxO0AOcZtGtL6uOq5HoT1E0F8+b37WR+gV/LeIy5LtkW2K9tb
DABki/o02VrgF0+z/GbgtIYNYM9q9/K0cvMu3n1/9HlOSM9lRI6qZTBVBPB5gdTIj3G26+P9+FzJ
N+jWCNkXQ90k+J34trEPVTq/KSOgTe7kP0z9x0HYdJlLhmfltHs1G1/O4dv+LL72IOVBlgst/Rmd
KAVy5hi3Znf0480UbnUYYlRM4mPtH5TaDYZtWn5EyA9RTNts7/yvKQdR8pCK15q4F0EcaxSpP4U9
ZbmNXF4Zxqar1OtS3eF3qJM++BybD4m31ytbfEzXtE3mDfHeSBZnlyU2TSs0zCz68rizWsY2SXee
+dyOT4py//7SW6T7+YwqByTYwVn0mGTFMsOiooVrWZkqPVqNA+pxm+7znbe3jtZX42oNsvOakTgb
2aKxxchgLKtGAM70sQVho/APmj6bEM301NgY+ZWW2hZw1mCnxtcdtGbPQUQBqanHsN/n45US3XXt
bSNtRFiuN8isprmtPWBrHW+G3q5Np0+Qi7alU3iKO6fM7fqzus0lO9aPEVK7RS7YSv+hVvZTdwyi
TaS66Xij+C4/HH7XsfsVHuVsBRJ2eQO8DtmCL0VVkXBkEYYQbeKHl43S47gDJS+WTqptpe/K5x5I
mIw79o70eGe4YXBTwmMtV3bpq6bnxYxzCdML7kQC5POTRegTMIOYVDxaPhxtG9NMa3LnE1jLbI9L
ZzNGt5m2y0l5gMHeQ30cfpCn6U23kewsP/YkCbxtT1VYjp6EAuVn2/NILDxkOPux1xKss5DdtdWT
vA9jSpSb6qUsXDn9bOWPvuBI+TaAtWt+mKRrsdjj/527Wb920i+fIa+LmIiKF/Csw7gE0ddFbRmT
zyQnwa6enHhw5WeR0/NJ9+2gcFrpWPpbebjKELq+bVGS0lHpd4Z6C3hXrHdkAd/fVa8l0ctp/6tD
i4vXazoprYdBejRxd0MvW36K1Js+doM7AdR0ciybuy686/SrNrqW9CsqGK1gyyetsmGDSmAmIdly
fvpu7WFEy9PFHfgo8MPv8IwLcqf9Vj8Z3wt3fAwetGeUD40Tq8ubDlu9d8fEhvRePSI5/xkmjfIk
xbav2+pPrhZTs/un9JYYwLqz7qMJpjOoeEcWHIyjeSQVV8KP9+dCvbiG5x1A+nb296XedJG2EnWK
VEIvPQon6077Hv2wFEf7lsrXjXoQpa0ubFuO65vqSnupAK6CRbhj7Okzgbj1GQBz/ixIbnrbPKIK
9JR+KA/az+qWJSeiSfYZr+eGS+c7mMsb75r8r/BQ39SHNW+mBYjhz2NyFq8lrmU04hxsvwmmYY7l
zWAxCCa36sjxORCb0luhcKtqV2j2rAKr28ZLgw8oUMBdtraTX4EnyyU1P/KAUCGLRxrwvAd9bUHU
w9PkMfgBXqP+GAgOKkCta6k7r7fJyiT9NrG2HJpog4ufscW4rj9kj3zQ9pAWLv7ACYXx7th87APb
nFzjb4r8/jFHoGfmahUPLl5R5z20UqMqdJM5ArgyIu9iDx+4/7WHTYRd833z0VoLb2V+4cWUvGlw
cbhVSdoK+ryyMgwxPVt/yQq3EO2xcqvRno4IG2REddnKabMQHr8c52ItZICQzHReC97H6Xsj2/1t
+2J+kB6i5+7ZekpW4ueLZxzb582sLitQAsCnP1rznzwNVrljPss/tADnUwc5xPf36q8X2V8zuiRe
+FOjg9vn6TZOjjgclBZ+2V2OTCCWx/aQfw6M1B7UxCaeyhNKr1tVcApzG3IDex9aY4+zojXtC+9W
RIxfq57U7Kiy3DpeXtqdV57yVXDKLwOYt/MzL5I3OzOIMHVRQo7a0nCVwB1Bz+3zyu1DGwPE8DvV
qWzVpHiOU95ZeEs4aobrHSYAtOnxHSQbzWfB2mb1iRhTgCH3UTDc7DHybYaO5HWxe/8r/XrIcHcx
LiHve4FRE3zcvtsphQbwU3z2xyvviyVtsm/FtaTaQnMXpiux9Wsa72K8fzW4LETLfpfVVl7Kj7q1
kU13iB3N2qbjB4A1o1baOEvYYbPL5GuDOCsW9a2cr+z1X10ipJL+NeQld62rrBqoLEPuPlSZzbMI
zwXi9DH+8P7cXsTec/jAFgdtPGc0lxrpgV/1iPl54qkfeDNWNginsdx2KdrCAWCbVWmhtfYWpXOQ
fRmIQ9qLx01i7tt003S7pHRH3ZlEB5OgJnXl8iEx3JjH88fuoUaneRPGK194rRuLTdRTYfT6jm6Y
0hX0b7xR0/pK8r+EGbZIf/+UWUzyIiZGd3QyvYDWBEr4oVMObl5vg84WNdtPbEvddPpdekTmxjM3
/nAQv8CeUfyjrlCNcGPP5h9f3I6hK+RwM51SIqVJGt8p1rR/X5OEZwt/0VP1/HDRYohMBQo7p6RF
EcXxi5tA2UzdLiJTeBvUBz+/BvaBSEGN7FC1w+Aa42oZz5LvpXqrFsTYSM0YeeoqBcmE6tibV1N5
G1ckwNxRQJEm4Ry9CaaWEvquFdF35OLSnQF8u162TovFpbDPpdwReaiWxintfry/3hcIQ1b6a7wM
ARV7QVKF1iL1gORj1GKzJ5667O5rYfWOGjqDfqgMV1O+KPHB4mmPJSU4UX3tHr1IDC2aXsYLZmiJ
gUjTgboxrF3UMwlO27hW4NRsBdmRvbUmLx4KiyYXEUMGbODP75mgt3pAqb276qytqP8wQDiIR8Xa
GPXKcf16aS4XkQwUa4ZhgelfRm6BIOLdiFzOiSxcUx5UcVeCWlFIzmzRIrHa+dE6PmHwE1uuHF5F
8dYIdliABf1WVu2u4dY8pMkO7R6yQBFKTmg+GxsZ8gn8rMf+i3UUzYOnfhe+jl981iKeOMxikNi8
j1XZ7h4rKtUe2EfHOpqhTZqxlghY50A1zOzABMcMvlj9ZKK+4l+ZlYOZUL7m7/x6J17OAuYE1IoA
kyxBQokV4abaCOJpNiFqbcgw/k33U3eyaWt4d5bqiJnLKkBxOfjWYmEWumyf6tNwNTgkCMwPwiPY
psRkAo4EeGqwEc29Um9bjBi++B/iY8q+tAdtE5pu0u0CgE/1djBRCbb91gmGj5awadWfrXAFZkfJ
nb7dol0Wmra8I1U0MZmfAp10/IuXHUzeaGSF15DQF5Eciw8Nz3/PwOKQbSxMj9qI9V7LD03BM2IX
Cnv98Fympi2t+XXKFzHKorXFIRsI5ihkOvNNkuVQfTf41Ga66UviR4gefuGYgS28JMj5y3aT7WSC
5ivemLyrvldfI1z2OLy+xSukrV92aj5qwDGKQKwXUzCrEIUol0onwIKQhzrf4V2ycqLNZ/LFQput
cfj1NLTMuGBEmSBGPEgnI7Ar2RYsm6dx8yP55st25DlN706VnRcIWu/9T++3vcAr/XGaUoT7d9uL
+0IZFCtQU9oOa1t9Mj6JL2YxL0HtU/epB+4SwQm2DZ7jX8j21JLjf/LIqexj5tq3xRUY0q8u9bed
mT/Gm8jYt8S8DxESODWpM6VO/pBqjli7GJuslZoun0TzYnsz7sUtklnTKCAALZ1q+DxmTDKP3egi
LmZKN2h5+ahKKltBPI5rJs2rLS8ukTgdA3H0GGRVYpNml4MNRRfhsJoXCticwi1NG8lOY/UVuLbM
FldJGkeqArRLOulf26fqC2tMf55MVANt4Ul4CXDnLd0EBuhasuuXN/bbuV48PzUICqYRM9ea8qhI
rtq5frkTbwkglbvxWX1ph12h8KWnleW0gHn+a3HP5XbAZjNB4nw9WYnRKF0vStRDoDa6iuII47by
djCh3fErBFC7DT5U+efMmGw1+h76p/HjVFxVypdSkuxUuu9jKjDUYikFeoqdyo4uj7YSVo4i11RY
Nu9vxl8v/7+6uzhrAq+QuoaWT5jIVapTcM/UB096ovzYrqmzXD7J5g0wJ7eAwIHUXNpHNYmQ9IVa
SKes2ZS6ZIPWdySVWgFQg5ugEGwv3BbB1Wrq85VTfHHavWl4sRpKITeLVssZJWF7YnMHUjYqYzeR
N/i4iCrUbDft3OkThZBY3jaCo7duHLsZ8NXJFpVNK7l1C3bVDeLDiKIfxfBmp0ZbRb/RjYdOPfnh
NuoOXX+ltcdp2HlrtgS/vBb/GsFrYefNMWVmoSTUacmymhWg8V5lfZANHaMvDa4XAfFO7L6/Mi5T
kq9fC8wI2glYWi8BGok0qUi4EpEFxgGhBxRqb2qp5f2B/nJykFu3Rkaw3ZWiU6l7vA22A29ASXFm
T/Fqm2RPWnpMkiNJN+wotfAOVp8pO53gKrJdFYeyPxq8moz8UyV+Cdtj3W2m5HOiHqrsIJv7BIfB
eLop0gQ973KTReTLZXIq0mPgoYF0WhnsxT4AiooKCmggMPoKPIHzbTuGGqw0xC5PVnHMCe1UhDvb
hjSzuUufKutgNA9RccduxcHWTw9GtJ0SyrIPWm0Xuu3FTlagOupaL43lKD+lES02N5bdlliNIIzg
4VYQNuiqBBnvtutmVyROuU3GzYD7jnHoP8vXIv6QlNkAwbiofr4/vNcq7tkGWAxvcQEIGsYoXc3w
1GFjtbwQnbp08mfTEa6sQxdv/dLJgg1GPWSR0ayLp41vXKsaCamtWm1JqRWMTXVMzZXkjecjQvMT
EdJK3rRMkwJJzkGGuxZ2RQHWeJNCsd6r2akSbTVx+nrfGLZlOmLgarep4UiRw9RUpqv5Tjpt9fgZ
/9BGPpJir0O3lV0qtqhCtAhllnY4YLNhN18HCFRfeb5W8jYpsL70HNXcVtqnYk148TKPM88VXBJs
i5CSIo18vhQqKZRA2viERupmlLdiENtTc5/5hd0ACVJ3uerU7b1fXk1z7D1c6c3LyteigYuP9aYD
i6C06uS+0UviPzPam+XHorlFxNSQr3tvZYtf3pKLoS4jsUJDOdsk2Ebkt+FpOY6fJf1BhhFW2G1+
ZXn7uLo2QjfP3Trfvz/KhYoMN+Wi8UXkJaYK8vbzmsTZmXK0nrgWi2G4EmdOxE3dHbRgqw0bz7sK
qx3cPb/a6ZWDasnAtbiWOlsQWS57szgApgoCnBcF0inF0cHYm1Qn2o16yn+A20O3tai3K8Ofv+J7
X3mxJUH0oOkrM3wAjtn4o+wOqYk3q/JJTB+z0S3rhzb9zKwTunhDfXi/9cuHD7gPedaEQXkGxOwF
8KuWkyGb1PiUakVH8G1mttqkKLta0xfPyBN3gsLD47L96pdWcB3Pz69aU3oEcXgNZSi47MbKu+2r
NEOQePxpyoCoJUl4qRr9KzHfuFPS8Tu+gd3UG0durA9TXVUrwdZFdMkgFB6L0L0QzL+w1nz1FlBC
KT5V2Qyq0MsBiVtpTTfkMmzhMSrhIoeiOLhbgLfnB0JjDIoQ+UZwKk39y5Cn00YJGwC+eUOJKfak
DVDlG4tTDXgaldOWorrSrY318lh67QXwUTj6UGzMRWlrqJAe8L0xOOkDpcy49l2z1CMna2v9oEJw
NYFN4VYBw0Z30nwvCFj6yiejlD62fTitrN55N7xZvCgEALKGiz5zwLGrXEZy5TCUTYD5+QnLHNkt
w+QUDLVhi43/s6+qVYbLYq/MzSH8iNLVDOwHLLp4RsRmpuG7kDP2TrnR5VDaSkqDJFsjf/QgOSMF
Ee4bWak2RZY+lzEvKUXMhetanD7nmEZj8WgItqoX5cZP0u8UQP221fYlKs+Yp6uKE3KwSBoktUDX
1iThlxigufNzSh6SHMAlBRur8+UzjjmMMJAPj+hL+/ZUkj6spAyRZy8+eE1y1ARDOmT+gJWgkAau
6afC1q+oIUEHx1xaz5/GHPEjjF0PcoH9umJeY0InuJExoCPftptOU9a+r3z5gV9hVmjlUM/FLnYR
MfcjHBXZ8MXToEu3QYr7S4mQS2+G9fUUeR/wWhEe5HTyqboPxj4JimyT1bK4i8z+VouK5noYSBYC
L70Zw3Q8tIqEWat2DMF126MoBvce43TadiIK0LXuNhDbHtobyvh5Gq25qCxPOz4BUoUKipgzExQS
zuKsbdB5t0JNrE9dZJW7CD2vrS/UIcFFZmy0KgSIFX1GFbndyjWxkecDpDFS9J70nJitytrhShB6
slFUljNk0m+jkBScP+nbkCI3bNPyoZENVDkxTsXmpjDtXKg8F/KRvJa4WQSqQKUBi8L3Yv/BdAfN
fL6axH6wkLAprMeoqPJrIew/yoSaqQ4biIWEZUtRO8j07jHjprg3aP1tGgBoQR8ovkqkeINfD17Z
SYSYFjq9wJ2w71K47l/vl//nt/w2qwv87/wWTK3Ctwzl+W//i9dimL+z/SG0zDjbP8nJhvo7kh3I
fM+6i7Ao+Zp/kpMFSf4dZhzMQmJQyArg9s8ILYSoXAIgpuaXGRYvf4OefJEeIsyF58EFN8MmZvLk
+ZoqzSRsNFb+04g/wRWkhPpzF6jCt6yutLtAyaa7WE9H1+O9diuw4g8xsl1OX8rJ/dj0VDPfTNn9
H9fIGal4PhHf3C44azIsKNuIcCs6JJTFduWyDXyxF4wnVY6UQ6PmjV0nUX6tTgYKnJbZ2IKQZ6Sm
ZXODrq0PFLGQHWTm05VM7DLAoCMzVQBVx7nqc2Fi6k2y4mVWKz15WZVsAj+oXbwz6v37411IAcPP
mM9/pEYBt1L/UJf11DHRBa+RO+9J4DZzVE2JXTMVJ2cKDFBOXmPuBr255mCYHLme+pehqAIXUV/j
oEdxBJ6sSrapVLa7IfXBQWWTfzB7XFiyzpJ3TR0mrpd2w7WeCMM2LjCzlsSg/pg2BcrCJMosxB8q
rkZFXiNnLw/e15HNxBeuQE6ui9BJGxs57SghPwlZdl20AnmA6jaXEGVBZrgysj2EaFsfNbfIc6fE
wEfB0UxtqZQP5T7wicBFb8v5ZMuZAY8730aRsUdQ+NRovEkFbyfIvByElULv5WdHR0BCEcCcNUr5
v+f7Qeb8V/qmMZ8C3DT2ghnji1KUayWvX7YCBAjypIGHxVK+Nx28XDfDzHwatVbDwgT08Vgbw0qk
doGtfMVCEekTJpPqhyJ2PhgfA6dATuTgE/ze8KGVAGXsYFsBHY39pH6oarUUt4oZhU9jVbRcCXJf
HQMTzxBHhwpZbppK7icoUqWPXfCkp/kmtcYpWunnL2YDCRMUaFW0NQy06s67GSdVgvpf6j1FRSFs
LAFEtzzWa1rUv9pqrEP8xhCjJrBYcrH6ohIR4BC8p1lvfN/lYXFdyiLWapnWcH1rhCl1VKObXdS7
KRtMZ2xK+WQhavRFk8PRFYhEnR5L0u2YZz9CKLn7nofUfdTosa0HHfYgra5QLKxB7E0dVlqFLm3H
Ns1wA4BUl+JSeyVHcr5iF3HxPJg/M8oqgN7Aec4R5/n8ZWkoy8BdvCcRHaWramQkCBt8A6kX70wd
A5o2T7pti2oVbIq4OmZGXtp5nqiPAhrhV60IDlUL47WzfL46zo5ygCKzjBZFXSJgcVln0gafTFqE
LYgvq/71EEoEhagnX5sevPOxosbIsVYd67Ru3fdP1UUEi4wYLQPYJnVJSk9bvnAbZWp19Mv8T6mZ
3sCR10+GECE44sFmi/Q1lcH5SlqOkxcockgo3HA3L3aZ1sNMAOcffLKSmCRFbgBW7RUfacW0douy
IAkalsrKxbFMCjPEmZk9S0rMsYMyT8GbpLAPL9u0cst88mCs3gZhYTiZomaOrGb5Z+ihxmZUs09K
O007reu7lR07D2kxZKiEKgl95DRnz+3z1iNpiusGo6Wn0e80tBWSrwFy404yxmvVnItU9DxQmFrI
/+P1M9sAnDdVIvyiJVpoPQld1SIfX9b6zkfc5FtXtsG+VPobozeNvdSX30yqbLNF5n6qBs21fONn
J6alC/8tv1dC+Ws7eNNeKNUvxFXGdhJkDNvluAMPnAnbRI1/xqoV3ioqtDMpizUnQtoFlQSvutZa
5dMkjuKmsKKGVBlFAKkVjOuwxhFnNKviGtl1byNP+kZFxrRMrOqAZTFckzxMn8dcs5DG1JpDDoF/
O9SIC1sIzFEAmRQw5kjwv7/+f7EikTAnhYl/zKwruMgi1oY2KF0xGE9QF62t3JFET1MvJqeaTleT
Dja4S9O/p4JFJIN+oUXMxEYnuwSx8/xDRZovFkqhW3Awcv1m6HTFlYxM2KecpYccjx7Hn0C+A+Y0
QDr27cqG+MWSNDlqCKF4GZGZWOzCRhNHpUli1kmgiHabys19ofgPUprnK5HhRb6Q32/ilalrMySI
i2Q++N7svQpzCN0aA+tJD6fs3mzF1lVCRXRrvc5tpPD6bWxUvdObo+LEHeBQvenHNd7ERaBMJxT0
dwiVgf0Zy9TCkNZ9L2i58JTkqepWjZHfpIVU7uIqHWzPUKoreUqUGxmnsj0JBmvbBnmwR4wsWMnE
/eKwnSW3ZpV1JOQxLDqfjTDu1EHLC+NpqKVkpxKa2laU57fRqD02kyht/vbaBuOtYFXKKkPjaHHZ
wdZVEaNVzKcqBPJfwIff/g9p57XkNtKm6Vv5Y84xAW8idvaABEiWr5IhJZ0g1K0SPBLeXf0+qP43
pghWEKvZ9orurgQSaT7zmtgW8r2kobiWxqP62Dvmr+tjXgQovJZOFsZlBnQB6vL5K/ZpX0260tvH
Wg5Nb4zyn9WQ2CuX1kVFnoQenhiXyOxnNssMnI/SWCT3SdNHJyFRlxVTiSpKoo03fW+an3yrqg/4
MQy3QVZyn1V1tA8VVbotIqd5zEqY7B1lirWlfrnKuELRKYcdSJ5Kknj+TBidIakjakKLNkc+Hb2P
+7jrJ1dJ/PTQGKO8DzVt9PyojCgF2v1t3Sv9ngLhuPLZLyqxM3kbIRW+vUM8QZZ4/iRCKGkWYIh2
QtsKFHMaNgeI7N0Taav/wzLUzosGK98LiokHI8yS27wDeVzmYbO/vhguwxoqzxx3lMd4FpL08weJ
Bzrcg19GJ0OKS+GOTaJ8KZWAVLhOw0HgxpLlDU2sIDw1diu07fXhLyDoOEKQkKJmbCNpPOeO5+Pj
qYIzhNN1Jz8pp60oVM3rEbrZ2jp9PaLT/tBLfneiMEvDO5ngPvpOCW41t0+xrw/37dDVPxChLZ4S
XQ0+t6NMS7xJq9t64i4EyJw9I99fu7kZSpvW9K1NNw7VoUQDfptkhrKPHQQC8kR2cOWtOhdNHXPl
/ro8UgAKcKIQq9OIo858/oqKSMNRKHKGsLo/uEWVqns7Vk1XlE63rwd1WJnTy/1NYk2givgF0sn6
sspvVOlUF0CzT0bWRdT8pnqPi4u+ckNdpmPQeygpzH6Fc2ZpLTaTWaZ5OjmaOI3maG+C0rhVMwd6
hJgGT4tHDeXYoaVjnEtPmdEH+zKqf/WRKv8d4751YzdZusuxjzyi6+6vPNu8e84DOjJ0aHAc4mQ/
F1GWyFKpydQ8OalRoLl5IFCyr4T2Ihdw2q4v4Mv9Q4+VOJk4gdEg3Z1/3Epri0EVan6axjx/7itR
/NWOMS5TWdHvw9qOXhS0TXcRsghrJ+zlaQZincIEyHUoVQgvnA/dg3eoJ7VOTxGKCJ8DgwNCsyDc
yo054tbWi79iHxQDkaP41fi+6Vq2hKxLDTrn+hxcLvA5WZudTWePEnSXzx+k7I0QUU4jP+HqlGyV
zs82JgRLK3fwo5SLNSzWZS2GAxAPcSIzsIWA/haXpqFiZpCrWX6KtGk4NcYUQ6uUm7tGq5Gis63u
pVTQ2O2ySvZCNaa2MmTlRo5L9d4a0ukg+6gCOCHZcR5m0i2y70Q2ca/hgBgFD/S+cMk0TWNvZPbo
xnDqN87YDneaWWAqWKKkcX36LuNbTnGmDsXquRC+zOQDkco+/MHwVA99+qWOLQhVemC7XVk5+06t
K3cyYnst4pon6XyPUDUwkMtgHvnrEhSTCfzQQj+NT1yWybOfKtat8Dv6HsYP2/yrkvPKy6R4vIun
rHuMc2uN4XZ5SkEdo0iIm9Zb7XexeutGlXsnztIT92Pj6iMCVn1YdCtze3kSMAo9cRYnmJgLq4Qx
k63JLK3kpMs1QBXcK+6SuLD2aLmtqfF8OBSRKz4cAJ5plJ3vAhwYrKFv0/SUCpFtassvXS3W8GmF
PXV9wXwQW6GbjeKGgb46wiJvhsPvQnYnggeHIH126oPA2inUBnZSW9YHq9f6jZ1I5r6t22+SBVdr
bMbmuU0GetptH3qViTK1kzv9Sgp9+TVnFx1OAVBHBFdL4nGEDXGlxxlPhEkw8skahBZHWkvUL3cK
lHULZBNi/bz+Gx733Xtbiq+MhdJnJ2ga0X1ndSZ0tCHf1SLMDo7eGq40gJK/PtsX3xXlVPoWDsI2
8GIwRFh8VxZVOoX2eEJD7bU1qnDX1YmKwEDdfLo+0mUqxlAokBI002OFnj9fNu/eT5YDu5ETMZ3a
LI28wXQ6j2oq5e+gzG8DhB8xRAPSF2pDe5+39CzbXl8TQr34kmjIcJKzKZH4A1qxeAZ1jkttX1dP
vQXnILc6YEuIMq7sy4svOQOS5vdEYxqh96WQLGWgMpclrTh1ahXdSLVi3MvD2LsgIaZdENs+PlOY
i1yf3/N7igiTRhPziqnFXD9GvPB8ehNF76vWduqvgWHeK238UvczCyVUjlGe/b4+lno+j/8MhsCa
gow3H5TnPh8M/6wmU4qg/ZohOZRurMYoAHZUyR7GgLVthDPuU7sxASxzPjiVoj8FyP15iSUZN1wy
3d1kgoyQYx/b6bwZt0rY4aad4eaY2RAwq3bsPilW6mzJneK9nY/2vjTwkSzres3oZiG2wbvYiNHx
qbAP5btxwJ2/S8SWkyZ/ao8jhhG3Ge5LXsAaefDTMtvYZaR6uDej4IBjiCcCqiRgXWrEZ2iJ6EZq
HZEMizw8FQsvt/Ept03u0CTLk6Nspfm+LfvqkSVt36aDYXtN3SefJQJYzy4heU5Y+W5iK5Lu6GH8
HmJn2JdYkZxUnNK31Mbjv21A+CDth1JQ6LKSWx3ZqTs7oN89hYbi4W9dgOjsLddUqCte/8wXX5mZ
AcYyL605Cl6y3dOmV8bSttpjX8ehF5uNtsHDfDXUOz+D5g9AlMeiJZ+WaeRcMDL9MHMa3ZePY2er
vP+IutiQ627bie7bNCbdJpsiY1dWknHw8QsnBcLFVhowuMHzNb2vM1x7q9YEua1Zhfunc4AhMV1X
1gX7lprZ+eqwfakaM7Pn4Zwc2puCaSINL2dl8y44+f/MwayXCFKHa48+0/kweYzyb9Qa8tHGp8Id
OcMAw7cVdCo9faJVzbsqfmh7mtYUW+alRFEUxuEkjZD5DFlsJtQOt35hK+iGGMkjbYZ+ZSbOy9jz
I1I+m0sMKFVTxl4ShfUw6uTIlpRjEhuGS2YGLDXq4SUoRgfAJR8OfmmE+1YKftk12+T6d7hcJJQ2
WIlI0NGkoJZ9PkGFL0JJmIF6TO0hvm0tcDhRQI0yQ/1r5WNcnKTUq4hZ0ZGhNooY/qJq4GN9WhVp
rh1JJrKd3iq+Sxibb7UCjeyMsHxlYheN/beZJYUmiENOzaGAsxhQo+s7cNNrlOh9/fuY6dqNXGnF
kzPDcAyqCBjUo8xDY1+7kaRJ36pV5u+mNkmek6RaM6L76PWpKYCjQRvC4qI8n+lQTqSIydGOUV+M
LgVwYzOQAG20pNHdvLXWbC0/+LKseMrfFj1FkoX5FHoXF6jI0gdJaWlHDnj/jriQNSQG5VG35Gxt
pufd+t95wT8zPbfg5DdeA6Xn87EMv7WzrmUNt7WwniYKw27XSy9mH5jepPcWAKdCPslWbO20NFUO
pVOpW7LUkUJN9UUFVOjGf2n7GjlzTzKwNYU4v3YhffiM7DFk6IF7ADs5f0YzzcIC+3jl2Heq/knX
8uGhr0XqjUUb7Gx6vbssFpYruil+vr7H5pm+mB3we7hTOQZ9nMWXkMiYMCZxFM46Vd31idrvKnuq
bv54FAoYMsEgYpsUFub18O57GxZ41imS9KPdhAqO5BRQ6zBd5UVcvgvLdwZr0EeebY3PR7GGMHbC
IEU8jFqlp4v8S6V3a3XgD5YuDlto3xLaopS9BDwqUiUUux+No2KG5k0gS8FBb0V+Z+IZ8PLnszbb
ULMtOZhQ8z9/nzEBEqRNDIX5kg+AklZlrmXtyo3/wdqjZjuLoCoKzcplp4LUKzTbatCPEYHOfgos
a5+J2Hjpxz65G0UxwDSmU61Vjry2Nd/OlcXqM9H/JiqnoAiyY7HuY4EHXAfi/6i0gwMbw5dG34uz
JviZpqx6tPFzFEMkvAzuoqiLv1aNZH+iclXipxTZfxMSlw9FajonBeWDfDt1iv9TymvpJdCM4qkp
UszypNzaNbpMTz0urcjf5mk8/QXtLoZjZsjJz6kZc8UzAUPaWzUxqQvQrS3unUkNdlrZxVwCvZIU
m7iwq59ID1OClCLDvss72/BQrYKXahuko9h8F6HbTHjubZyqMf72I9/6yym7StvUk4YSUGA0o3Yf
hpG61XJKmW5qtIXwFKs2y7sqpYS+jexK/qlrnfVL0pvC8IZp6A/oo0vNNlFEmbpBmNSfR72JPmt6
W+j08IT/jJHdQyjwwdw22pjLN1WjW3/ParOQQ4q69wgY+2gfTwEl41ipkwIVAhHfOUbSOxvfidBi
MXOluU9KH+JESbG82g5ybn0fe5blpq1UG63tSAH8M2rEyn7a1ZNXpwNadKXQ0seSSGyPbR8hTFnr
E6ZcllGdmsSmBlXSAQ93fdlznRqDn/+cMtBBDe2x4CbvVebP10btVzc0FLsI6zh869x8LGnhRRBK
2rzatlmP8Ipw4ngGBAsYKMYUytFBlVv/c8f0wz5K8u4YdJL522nRHIi0WDzNKQrEcm70my7Iq1+a
P+P4tawQCRIFnSpvatNvv6ppPOQueUnztSinPtk3StN+swfbOMTqYCjILFbWryRMp3ttqFG/LQqr
ITYTcRdvpiZPCNujMUTBECQO1C+jTLcFPpo3ejcVtKORT3uusmZvjYOuHsaYZHujt76WgXCuxm8d
/kjWVs4C5TYNNDGgU2OAYVfjAI+OVPXL7yrrkRxZaVCVzhSj3FpSha14BhLmN+ak1NMUZCKbjSxP
2slGmxVdl2lyoIVF+n0TyHLidmNsJa5uDvaT2hT+FvOQ8JuSYdW9GezO3GFyFbdbyte1cSOmSfy+
fpKdZ8dvdzA3PVAAumfy3Dg4P8mkqZM6ypjA6Lhbvg5iBN7mlIOEGj2LHxqRH3htrke768N+EGID
kNao5dMho0O1zMpTqy6G0Df8I7pOxkMZ+eXJySVIep1R/S4rwwcF0mL5SSPPLfq2dLtU9w9Bpuov
thHliMVA9R9Lcj+2pH2bCC1auRmXM0MvkVMcA0zgp9y+y1wDP1tVw0C8OSZGFz0mQZ16dhdbW32q
4XIls7BhhQn39Xn5aFDcTxXKB9QRqe6dfw7E2gFhtVlHtGvF2xhv1q0I1MmTQ290dlaX/7o+3jK8
nF+SqiA9yvkjGEuoUVdgizdIZXf0p3Jf2WT2Q4xqQSuU6gAUaOXt3uwl398qDDcnbnMvkrInhcXz
1yv13By1zuiO/dT1O92cGjcFzfoUiqg7xNwM2xoWsqc5UYU+TewfQnI8BNE0TJ6LuHQbWtdbK0wd
jweH4EircSsBfvfCKK4fHN8a3akdx5Xb8IOPAmhhjl7emmpL2IKe1rUTGlF/TNTRRLJHt5+VUFXY
7LlyUMvW98JeW8P2ffBltDmSoepKrgUG+nyqqLz0aVPm/dEpq/Iw2pJ06ED4bUCd9m7cdNnmj1fC
jCHEnXRGv1jyHIy8CwS7JG1qLayHYxCYn6JYxT86CXDwLpzbQB+rldHmp18sBHTcbApQcxZPinc+
WoZge0+FajjWlQRHGFNstDiqtQzjgzmc3VYxXKJiMnsfnI/SacCyk6EcjnlT9tvOGLPbpjc/cR00
d6Toa5v3w+EsvhWCnAqwtsXqJlyTMdVWh+MUVxk6Ryg9GYCgb3B6/EXhSazspg/mkCIZeBqiNAp/
S/SiGLq+96d8PPa2Hu6AKIudsALl6x+vC24HbPKYSGVuoJ/PIUIfto/b0niUG+OnkbbPjtq9BuPw
ag1d7l0fawHIhGgy646ZGscRXWXMJxbZSBDa1lCAGTlm1ti6ahJnG1hIk9fFtb4frSI89ERcG8nu
opuui9ALzbXBtcI82NZppG0L2QjdnBjh+nMtMwsKbvBgSFApz7NW3461d3vDiVKpQmm1PUpB1+0K
O9Zc9Gbsgyy48q8PdVF+mMdCWmRGhcHAAUt/Pt+05Iwo8u322BKCb4BqS19KTKvu+8IsPK0WQBW0
AQSog8SJ7Cjj7aDXxd6fivSmIRLf/08eh3OBSj1tIHqg54+TIn4sCz3sqAdI5c2kcvUC0JgJMvqw
GSdqT3UnNKD3IPVUf0D5tp1Kt1Xy+hC1eb8Cmboodb/NDgZ084qfg4fF7BSdyAKrkSgPg6++k/Fv
dY2BUNYBhuCaKuqjepjle3lMbdxoou5xiHxnX9qIZ/hjD+se4qg1NdneoYO7taVEfaqn1PaMwpAe
2zpPb6dUhYsPNW0L8G9A6hoqc5OKfgUgND/o+QGozQc7JQW8p2n1aOfz2jpZ10mAQI9qOsHfEo72
mOikWGHYyBs7dPxtSgvhTo/14/UvupAEn/eYBsCXuYNWBxDnDWzxbjHLnVZxQ4vuyNGB9rc0Tl8A
pRIeDxaSPpC93LqCxd4b5biv8VnYj5nzPYp99aWdiuIkjNjyJELCrR7IEWpKhrRxEsXwqp5Wt61J
ElwEvGMlQ6/dtgr1nVl2PhwrNJgnJxRf7bS10ezQ6GuZUbVRwqq9U0AcbjQrnLwCl9ltU43ps6Sq
9b7E4mIlrrs8NnUAWSoNffpfmrYEkyRhA1y2j8ajYY8oEmiiJ/GMjJXve3lkzLY5FEhnogIx1gKy
MlZC7rPInI6BIdotDmYWbsNOflM2vbRyZHzwQhDuQUTQxptD+MUtB9+UjLmR5WMLjhOV4g6RBDtb
471/9ELoJKozWJvjebaEfB8fBDRlycQT5QjgBeEbWE+bqXCe7Uxpvesr9PIaBR8N+hYTSeIQYtPz
kRLNquh/lFTfO+UgJ0q5NZXspRiNW5Pi38rkXe5DWtsKgDBgmBT4Lo52KrtK5dfaMTETayMFo7zF
M6h6kBXqe34Ty4dRyOKUytNajeWD1wSOB4YaeCSN9eWETlLVksOH2tHpA+tLHeg/lVCWf0mRg/Su
ZfUrJ/kH34+gBKAxnVYK9/YiOKn13G4KrK+PciYrLg4G1j6ykQhXJbP9ev0DsiIuTjd9NmPHp45V
QZVs8QkVcwiqMfatI3bCd3VZ5LYXVU1w3wiKVfBBdOvLEDd1stUTyf4sGlAjbq90ib2dejO/dVQf
TLkYCULbRifoJQcyNOoDNhJrziByDK4jOf5OuTb4WlkQNA61rlSKq+nkr9vYKZAlbjNEscrK7tCg
yAdU8fBaRRs9MvM+9nSJsIJLFNb9xq5a/dbqE+sT8EfuLrVwNjWdxmPTRMAUx0BQ7SVUBZIuHYra
Ep8sP2tayAmhAVWl7D4VfYqaR9Az8RuVulTtmlOofjOFog031jAq30K9/NQbQ1JtDLXBH77LpPR7
rCdxu7ehGjSbgKs0Ra1yBENfRDxbMNTSzUwjR7k7bSIXix/S4VZuXowYKD41l7FTDzpX2JeWQP0X
7WjpuR+yCWksq/C/jmPiOOTvcgfnG8DWrVwKwqkw7NDgBN5voaJbgcmvAPc725CalsKVkzb6phQO
utNDZLSUUhJKrtvE7IeXsZQpzBnYfM81nCC5a/E6BM4oku9KO0p/cTpQgIMGVnCepuZBSSbOfbUw
e0zJRRIOG0eNsx/gg6jFzHVPYyvGSfqeAwH9UpU6UmWmGan5JuXmBBFUTfVXyrc9yHegU59leQju
GilI99UYNJ9r2Z5+KJbUV/s6zJWCSdIrim56P5l7G6hnjKzm2AyeWUPL/JpPUek/Gb2DUQflm/BR
ijtzTYbvg7ME7gx4Cvq03LLLfoZC7bmAQTMd86jeNpZZHPCrsndNqEm7kX22oXGFVIwcr2ztywvA
oHo/o2phMclk8ucHZhkZIh1CyTkiMVAdRjkxiRFXuRGX59VMd6XwOndEgbYt9nShT77UiUY6Ep41
tygP1Hu1FxL6NrNhgqGvRcKXBxbjEf9C85wTuKV1SS/80MKUXjoWNrhlXyBq09XaYw3JcLd2Xl0c
VwxFuwvCkzNfBfOrvwuJFB9y6FBZ0jGqrfAudJTJU6hourLV0NopNckNsIf/FGMD/dToTf47KILM
dYxec2OzkNZoaedoyzlCmx8HuxbgcvRXl50fOn0tYYIqHSusNd0mLKPnuvLHWzgBGFZqfrlj64eb
SQ+M2wqBhq3N6t42U7RWE/hoYQH85BYmy6RvswhilFxKokANglMvSYnb6hOFSjQOVmoBH3xo7mCS
HhBAMCGWNDCq1FXUW415VMMQfo+Whl49qureLJDpuv6lP3ghhAzwQET9ZKZLL0Il3zBHSfitc4zT
Vr9RgzxxC8zbVl5oAa56+4DmXEbBuBRfdWo45+sJCffExrDegYuNN5/cIgAxZFm94wgePdWhcWFi
QOpNQY8RupgMBCFGaaV9uMD9vz3EjBjBVIBol77YInOLyypJtKAKT37YgeWvrdy/J8tBbCGLdBEA
XpivSRWvHboibfF1gkiLpp4l2V9VR4Iicn3q50PoPOGZiS7QTiDo4wC5DLuR5ZADPxSQGi0kfLbw
q4Jyp06FMduj+BEWDGnbyLd1GTjBHw9Nk4673KaUSOazpMYHqj0MOefmEbPMFruqIt4CVXe2dZJ9
T2rtdRC65F1/27kqcv62CA04szwAAGKugkV6F0utbE4zO70cRu01BQo8Mxvq8hjqqQSCwUdHhRYC
BoNb04jUZCtyUGIrse3laoe+DHYR5CsARgAb58vQFK0TRY0KPVhG3lpv4honMNgH11/1g6LN+TCL
CtFkAjyJM4YpnYJOlWkVG4uj484qVeXZkrL0KRns6muWgoNVUZZxyVisTZpE4WNRmRD/2rF8GsvY
XknBFtjVeQdwknI10nRWua+WH6GtfWVqIxnVTNUUO/6z9EFHEgcYXljcp+bkeAmUJDeKsmqbB21K
QXcafkhqOcBFjmNXCfpgJfn8aLIoe8/nHChPBIkWC6MqHX8KumGmuGj9PoGS4vlznCulI1pIY0fL
JcctsLH7VxDEzlOh96ZLnMiZPyC6o9t1umkcu//jg5H87a0LxJ3rcHidLxXhB6pJh4k2UKf1G8ql
mVtAxVvZFW/1/cW2IHOcgxUSA0AmiwslzGA3DlEBj0DK4i9SOUm/1UgtRi8qlVQGI48gVEgr2Q1a
bcoR1c3bvSbHeDUVoRY7G1WvnWeHdu+LBFrEcusiwiElHmREuPzBWqk2ffS4CA0wMfBbqFYbi3Nc
CX3LzBM7PmljYj9OE+05aUyCR053lBQmADKaJdWfMGCNbo2RgCEcu+xWl9HhTUy93olSLvayCYfZ
aKsYWcwI08ABoMLKRv9oVVFzRvWDbhpyjEsJ7NGi1BWqg30sRiSIpTTDAypVS4Tia+mvYPC7X+FQ
6d9FkDZIdDfE7kaNDQFlqWrWyoCsawjqONSL/gyqPu9BDlyAVLStKHdZF6SrKW4lPR6cY5NApTTy
PncDXcItSTjhyhpekDX+GYsg7q1Si+znMpCIJCzZnXbyj4VsZzeJih5xodf9Fh6F6ZUtYsWxwG+h
CsdpXwdGtm9TP3gCN9DDWDbtvWahojooSHHJHSzBOg/D24xqxKeyRU42JYL52pV2gyxtL4OIkPnJ
gR17jtVi9hhk6fH6wXp5fNMq02zQXQDd6c4uztWiC4WMfEpySgBPHHortG8VIX5eH2Rewuc7cgZ6
EWta4M6Bli6WuK77yiD1cnIKB0z+wiAzXOqerVsp9rgWZl9eioB/aIuwDDgEAOGeHzJqHOWjFPjJ
qVBCc1O2supKcV7dV5loPJm9cZCIqe5FUVWupA3yreUPHSXFFjNJji8vmDLzCaql4tmZWbtWEAde
rTnoBNMe+xzI0yqHfg78F7NDvR94GjZraAYsRU0o3aZBkU/xibDRBPDsR+m3DB03deP0XZ/McJPy
CWxFcTJaruKN7CTpTVfVAwAZfWwh9+jFrhhEeN/7o//F6C0f6yAjzj5xjgxUQI0pOXah77z0WZE8
SAPn0GYaKVp4uVqEn+BVyFD3kxJdKrXV/PvY8csM77MGzZugrqOf1DezEPBlxDJpKLorzLHpOlk0
bC1+xK2d5FlDut1lnyvdLjGxQ5222prNgDeAU6vwpti8igTiAf/3XEnb73IZYDIVpWhyrZxTH00n
IRjnP6DRORA/XwA1alsp12J8MnIlxC03q9yCqtRffSJCj7H/FIU/g+cAxaMGReVlhpWfjyfNamyK
LsUQf0zT1UoEWW2Ukba6XjmeOg7DSiL+QeBPS3NuAMKs4ARaotfFIFlTocQNyh21SuFmtJ1T2Frj
l67vwtKzaPg/QOiH+JulqQTkR47Q7uny1F+T/1sohc6HoUNxG1ET2vp0GJzFxuYnop5dSt2Jwkp1
k+uy/kXYvbMr+uLWhDx0S/xhPEMbkDfCDv4uQ7Db2GYUO7mtqptJMQJPHtlqzqD0xMyi3lMWxduw
n36Q9awZAV0cQwAcuR5AI5CbKcbSLMQGWD6kcYMGQkb0iLmXSKZNn/07Iv4jibWn4jX/3FSvr83D
z+J/zf/r3wIv7wgJm/99/sv6n18Hr8L92fw8+4WXk+uPL+1rNX56ral0/V8psfm//H/9l/96ffsp
X8bi9b/+42/Rgq3lp1GGzN/Loc1E/Sviaa+/Xqufzeuvf31u+Fv9L/H7Xw/R35XIX9n9y5/zj6ya
Ymr/STkQqgWh3gyl52v8W1tNs/6TO2fWYqFDwqYhafy3tpoi/+ecy9I7olzNP8yNy1q0Tfhf/6Hw
b9AURWIPTP4bdOVPlNUWiSI/gPiT5Qj6Btav+XbLvyvGzPiwzCny5EGuo61iN16QSJtOpi6YqZvA
+fJutp7/Ocvf66YtLtl/RkPbaFaN46SX5yPr3WhTNCrSGHfJg5C6Q9VqiGetlHMuRqAxo7AHTQva
JRnw4hAaurIEKpfpD5ovq9sw63FLidI1A5qLWeNOpYExI5U571B5OH+PzLakzrDT5qEwUkxMW0P3
yipr931bhF45UZS1S0VfC5DneP3d/Ui9iRoKA1IQnHuZS7hSE+VRIaA5PdTEQPeKn/8urDF1E/R1
kCTvR8II7M/h7MbuOLEJCeMRkc87c9X5aX6/iydh+WnUzGiBOYtZxjC8l+jpVg9NHtk7MeHO6muV
8k1KrODg903gOamq7/RI813ognTjMrxwersTbil3ys0wJIk3plpyZxkzcz8i3sCarkACpPsmch3T
Y9HD7S9be69kIMI2kal3dybNo08+VkchjWfRECHY5r2MSNnL9WW6PM7/mWkitZlFy8ZY4vRSOyZ0
gl//QIhb7TSjPwkgSxt2MBXKoAl2MSpVL62AH5/5VvgIoRjoYkfR2wdX5SrocHmWOn4Bcy++UW0f
n300M1x0cWkPoPd6c/15Fzc9j0suQj7Jsp+lRpZSqFk+oubACfOAMoW57y0ciQYuLOrSvYN4KM3D
6+NdbjKIdiSUHE1cwLRcz5e/kcIHmhI9epCjaDvl0QblFvf6EAvnd5Kqmcz3bozFFtMasx8R/44e
ag+f025j7FANdQNP2rIuNspW81S8RoWLiM7K213O5iwPAySQtgh/LOOmQpbMYJiM6CFqdtYU3kc5
3Rt7vBv1NVzWW4/ifB8xFD07jnOCJnLJ84lUmzCpklGNHpqduY8+xV+cp/zevGW9K9/i+2wj7/P7
4UndW7tiB7vx1XlwXh6LR3GjPmFAo7db43ffbfynaGX25/177bkW+zsBOhiVMBUetP5uRJK1yE1P
qhocSqddHFmbEIw4Bk7XP/nFqoLyD90MCWvOFeS5F+VifZJK1W+j4QEg3m89GfcGxKc//bZvY5Bb
AFNjzyz9B5W2LuRcS4cH1Os3Ch5ZBtbqnf48JK/XX2ZZEKbAOb/Nf4/EBf7+qovjECR1xUjaZnLx
xD7E7t/GttrWT2tx/sXHYiRCT/iD3OQw1BdFrgAufGr6jBTTFdJ8TO+Rq1fGn910irCsSGc7HWul
2ndxAbyNCWNpLncCI1vEu3o6aX4HEePBSSkcASSGoOVZ4YPtfK5TfPzKlWt9bbxl4CA1mtMpjIek
N5a04qGb8l2g/DYb/ybAEENNVgb8aDESmOkkFoRb/O3888lqZw2lKYYHpQ+Hm56vvbVSe1pZjhef
zqEBy1KcIYyUUJzFQRqkok17oy4fra6kWQyLANszB6oHvHcUwFHLEeENQjgrmeHFbL4NS+T3BguW
l8z3CYKfPsRl+Sg50YssJbvG5xy3aq9UxQ/kATcBdrjX98MHbwqeFymsuVED1G6xHUpLUtDc4k1L
SCbUhW5oyu1qA307udr6avbSGvlt7dxcH/XiKCe/BUUDqQuEH5XFxfmaRZXTAOUbHyPdd2Fue361
t/ABiYv87+sjLSH27L+ZuYNWgsIly++LT2mLtNJDbdIe9AfpSb/tH5NbahjqF5/LKtwqeyjSnm5t
WlzrjJXPuYxG/xl6HlTRHbiU89y/i6oHoY2qUxsatj7mlmvTNSjejqR1daaDOJD/J8PNNRrUj+nz
LMNQp+sjbQgk7SGw5W3cP6MltE/78Y6uUqKWKxWz5T58e7d3gy2+oBkhoxcVb4Pd2dIPxf90/btd
/vyZJTf/xiYHp7P4bKpVNFoko89b9n7rtWIy0U2EXXx9lEXCzeKgz03Azp+oV18w8ma0TKRmInjM
kYba5WX9Q6RJeojHSNtdH+mD92EUAnCSR84Va3GJCnr82RRO0SMsoughBIfkdqG2Vqpb7itOfRDD
Goog6sydeCvlv1txgTLOSMQxfwolDTm70Na+TF2h/BWFeNOXcvrj+kstzyuGm+U1kdJjdSN+Nb/0
u+H0qovDCbHKJ0rb4FPCpz7TNtRL3LFWP/eFgjnWynb+4AVJU98+F3k5Edr5iEUZTmVcdvWTpqW4
Dir9jRFMMsam1l3ZWStr8GJ18HrEmfRpNQSdqJydD1YLgbeCX9VPDcexrvXjJtbRknaMu+vTeLE2
uGwAaRnA/fiDq/t8HD8pgF5qdf3UpuIuau8y2dn//42w2E2IzMUJjjn1U2kBLpOf7DxZOXw+mKuZ
xcAyVilcMVvn71CIzlK7oKmfLII3Sb5V6xspWhM+WPYy5wLL+1GWsgyZUk++kzCK/rV4suTNdErE
Vqo3zkuEytkmfcXoSKw1kC+O8cWgc/r/bpWjYDUKavP1EzhdeHWS4vn0uMCwrd0XH2wn9i6iSSBL
+cvyVqwdqazteb0JjGjNQTzrvtRjzxZuesShpEYpN3336/rKWN7/84zS4HI4rok61Lee2ruXCwMl
RUBoqp7scaviGfKoxYcaTY0As8FtvWon+dFwgB+Q1ZgVltFMOJ9Lc/IB5BlGxQc0DsVzMG2cnXY3
3SUPwX7aJzfarXM7/ZB+9QDXX8Xp+rt+tM/eD744PPQqg1TRMbgMiVMTz8isutdH+OgLgnwDYjGL
DTsX9Sf//1D3ZUuS6si2v9I/QBvz8HiBmDKzInKurHrBsiYmgRAIBHz9WcrqPhWhiBvc6n661rat
bds2Sw8Jl0vuvnwtKoahggXcJ3HmgF0G5KpW6uSIHPM+meqvtM4XgvCFQ+HIEIVBAJDGoPyl+CcK
er45WJo4jIYRk3m4B5wKentdbEBvbDAFSof2ui2/jnq5cmkQCuFgYmR3feXn599BnR1VGZAYgS9K
HdTCZMgwQWl9PhhGHXlQMOHjzgkWnPXSUnHjYCgQcDBQWJ69Vlt/zLH108EwQ6gxBkZkW6H53X8b
9yJk34bX9qVe6iGcXzlY2ZFNxWs6owT9jUixMszXtGA6qDAYW6Pw4SxhlaTzH2f3KDVjtATlFbxU
4TxqZ5DNOSqajTEfKgQaSGuxsPJj84f3dYBuVhV3d9bLvERtdn4mTm3K73p0/hNQm6SlPs0Q6wAe
evzc8CVi548899qylOvNMtCVJ4CcHCyUiqxb9mkMtdUQIV+81XZanO/GMN9MIsxpmO/aTfUr2wTP
fr1wNJcWqlyBXdekSBLG+RBk+Y05bgFMXUhNPx7YZwuVJRIJNcO8g3IQZ9Mre0xgz4fpRsfE94a+
Zj+GdpdRgKtDsSFP/tPeWGkP+vekD7UH7aHYt6/lM4uDFYQgb/uFZ8VZqePDnzBiCowfwKpnnNYz
qrAecyr9UL6i6oDSXLOSVDxPlhZ6X5ZSuotnE0Jq/2tN+cxlA85s0KPA2q/hh2PtHLYJOgD7QjvF
HRYCWDFtab5OFhIRhRYV0EJ5ao7sKh/Wyny7twTsVr/yR2edre243Ln33m32lN9ltzML9c/jwlE9
j/PSZoDpDDx9MTGuvHaAG8+mVINN/Zft3ZXDttoR6wmXtbVgSAXffKwOKHCgNeFVcjrj9Hz2zKG4
tdzpML7xdf7uPc/fg1v6WKZhfqu/TG2M4QWwnbnAu78tcaJfOjJyPAstG5RBQOt6atvRkiDIp2Q6
zKYbjlpkzkuvxrOCvvx4xyaUj+fZpPEARpsO+o0Tgwx4Pf1q7uo7c9Pd1LtiZ2/KLbNX1r4udjmE
JRcerUsLVB74k8gqs2qz+UBmooXNqK1ZT5aY9y4aATOufByj6qGKHfgEDKQ1tAcOmo3jAI3mji28
ay7dvZJJ+t8WlGVoFSgaGoK407Wvc17eksnbskrfXr/hL9yDqBSBZQevG1QZVS7vPO/BRCLDeB/s
g2ndi89tvcLIwXUr8oMrMVRCk3ENIh0CEl3x99lnBS2mZN6nqb2f0nVfvICD+2Ga7wLNXl23df4Y
la8lYLLQKwSzlJp3+XMxGUVQO3uzCMCim72MwU7Pb4MkQYMSota8judhqeRwIU4C/QNkgmRLttDK
Ur4Wm0reFqzvQUpibJt53k1Qk0h87Vev7SaPryrurkhdr4f222D6MdhpkOksEXuef0y00ADKhb4D
cKZn449uZgE+WOrjHkO20605eWvU/lmUs+6587WltoXsip9+Vak2gEaK1ByQ7TDlZmxACqOJ0UwP
CVLRcOT2ioJdhZN655Nkk6FeNSUF6OOynZ8+Dm0PoYwl+PPZIUFHB4hLABkl6fkZm10yFGiHpnaw
z5mPM2g36Jw4LF3bZZovNIQvmgL+xZeXE9Jh5QtbNRtFjsf6PnFmZ0UIOC/1LoF2Pe3Kv3VhZNof
45semupgwFOOCxm5nvepPh3EDLVxdILG7Gc+voC/+E6vBqhFHjK+0GI4OzXSpMzzJboHHTIlZNvM
MlsACaZDx8Cj49TbMTDi3LbuUUGJJpPvpm7ezGJJlEdu2klgkFV/OaUoK1sYw1cyR8gteWQMRHsY
TGZGkzYMtwFJ5tWYZWZYFPoepBjGbnAnur4eJS44Lyyj7IDhASkxpYIj0PECwJGwDpbLDc29rQMF
Ms1AWp462Tc0dlZpoa8HcIc65mZIfCN0AWC+/iMurB57iusjgN+AwkH9zl07TpnH2kM5azpodyq7
XJEuaADUDLofkLCE1iRvjPvBaJeqEooKKXwYMkFyrhUEueAZRpapPAOGTO9L0reH1tHyLAxcjWyo
VwYHx6P1JwOo0FsvyGZoMk1V1ADiGwo+YwoxMFC08ALI/U0ZoIMABs8tJE2gLmBDVBK0szkt0mjG
6N2ubN0x9JqKba5v29ndK3+6DHFgLjdlWfz0p4MXYs5akrSHXAT9CkiqPB41N1g4ESrg7WOHULhD
2osmA6woO2SzZh7rABWiogjwTOJGs3Kd/q0sC+N28CHubs/zQ1qTNhKF5a8Kv2V/2aOV3wgMwgDI
AsuE/1OeanNeg7E00buDOzT9bm5JvR6FTxa28/zooyAqDwGGxmWhUl1nAMiCDzKvQ9e59gqzh9W7
SOogcqdJPJWk7MFK0+dbfyBiT5lNHq9/zUuHAOcQYEaEHdkUOP2arS0Y74F5PYjCtjduzTB4Rgdr
06AZZzSiWLsDEKKarU3RdcPyDyuxB+Fczo/ANL624ka+loClqRTuvuTo4PSBxTZmJ/oogd9HWqFb
27YMvv+lTUxFgNMEqFNcmC7O3+liK3S1jMxLLZy6b5r2KRdJhLHH2CCvIv07xm2ccMWWsr5R1JXW
N4l5CKBnW/r2bTB3t9RbavKfbeOHGdlpBAESGMkVJ6Vz6hs9VEMOthO6P1NUG6fQ+NR/vr5xZ7ev
YkXxEnB4c64XeDUNbNxS6kX5cJOl80JyfeaLsBIgIgIfAkIUlFBPPw9yozLRZxBniHbtztvJuhlb
nPyVQe/5kr7I2WMNRUug35FyYpTHxu13akvjE9GJN2JFbxhpcMgK9ETW7vqunR1taQMs5GjIAsEI
SOSpDQNMex3Hxh0yO5jCpCtfSqhf+8CUzHYXJQYFGd1k7uo2ja8bPr9eTy2r8BIUh3pjDpiO/AgT
Lj3Nt3gnRdr8va3yR6p74HLoYtPVVhyY216PMWGyIM0g9+/keMtfAPAzED+ShlV90eB298t0bIxD
4JG1p6WrLPg8YTy+rx54ai3c5Ofvf2lNRmlJe4JxW+VrtnicQiuGGQcyGrHw3E1TkFWXmbHgxas9
viXEfMvok4ORb6GV4dyDOomShUfNJZfCAw5UGWg7GR8Kwcdlv7oyaFmAvesAsee4675aVR563Q+9
W6LluORXwGngBYWAhTFM5dk2l4FftG1rHKynAiKS7VeW39IfJHlk9gEQn+u+dGlVgMoayGdwC6M1
eerEuW5MXVka1gHcl4/erN+ClvETb6u3tvQWzsuFKAPqtj+mlK84FvmYB6NpoVdjPoIWZN3zEcrl
SwTXl1xTJi0AKeMlgz08XRGrwMoAuUREZtAkRJi/fksGEBJwu3+1SrFlkJBb2MPzkgxyU7zydGyf
HAZX81Mo+/YgOGH8oINx9I1MBg+HFsJ/lplNUVpV7Q7h8CfRS2/llTZdiRo68tlwB/IgGiY6rqok
r+KZ5uzTBB2HT03ZfQd1aL7JnW74fP2Dnxf/QJsGcIeOS+UDlqh8cRCEmkbCCcctCTl126+/sIA3
K8qhK5m2CMk2nqK3A0Z5w0zn+op4zbCa2NyDhwb8GT0o68KqB5kWJYG5vv7jzr+dZPjDNQECKrwa
XKXl3+J6EE1F8FoafAxa8OKuABFQPDjjvLJcDUKmRbOQDn4AYE9DGappUsEQQE1A2tUJgiAzoQAn
8a6YtPG+pn6f/RAlJ0+TAAd6iEq8+DpWVkCjea6qL7TPLTfkhVaiLIz+zdPI/Hzva3bdhRRo0jac
QLr1UpJC+9ow3aiQ9njABWtTkH+1cmNuQgEnCcI0Mc2HIuM6oJGZOd+IgjsPdmNqXdRCKtgH6QXJ
CjB1lcmzD7YT/OHRnMG36jrdvtYalDMNIy+/oHo+FWHpa95XuzDFQ2lMJYinml58mzoXnd2hKqpn
HWVt4HWJO7wCPFJ9E6Jvh7BmVXoYBdoZCydCjSpoyQJQgQtYSm1jXkB5HelN2gE54rIDQnecjqvJ
BEtTxiMo1V13GDWmqIaUwy40XXQWg6He10GthqEvcgiScWE58uceu4hqRTkyNeo8dKhhxdGBoQVr
Be3owp2u7hgKBKjd4Y7D6BHIQ9VSIehYDF4bxXAgVbFPM9Db5kEB0mGomlQlqmvXt01dEFqtQDri
lEFzAPRsKs9AUQPC1pBhOOQZKjuT3nRR5wPvf93K2UWG8ioKLMivMCEIWhZl2wbXHQdDywHSyIZV
24ksHLj3yJkA3aAVTsOMdqRfRyCH+kuvQJ4FwyC3BwurHGxVEgFfuCOnrEJyabshbevQY3k4+AvL
U33vwwrAAChvYDtxfZ5eNMjnAGKzahQ5tCE2+4Nv5CEFguf6Jp5/KqzlyIri4UWeYO7OpUhTCwIK
vSD5jN7DkjSSOgeM9jCsyBQRlpBCqTXk3pmFnvkF8kSexKTwDozOIec/0ceNyrmBaoi9bQKB2DVn
uLGm0LLGEf9FbBtt6Sicuw3ePugeo/2G34V20em+ThWBcICdZPejRqI6cMHR28RzCYiUyaPEsdeM
P2D+cOFInF09GH6BEC7Ir4HUB1OjeWrVhljHhNZRfg9pcSdY5+ONAy4le1d9/tvviasNpQeJCpcF
XuV72lXbGWat5ffE4Npah8R7WDnmUunvrL6CDAvpj1SiQg1XAhxPl5O6xMsJhgkPmHMdQ7s0DaB8
xLQe5LCpADsw7i0b5Z3uvZuQseS0WQLWqY6LX/DR+MCLT0cFTJVwrUXOoGBq8MMA6DUYmyoBZu2K
Ljwql6woMQZifsA3U50fxgAT2RUA/h4mchZ845IRx5Y0nqBAxINc8Y1RYOhyRA33YKUurs1Sr5sX
DfrT6+uuod4BcsdwWYJcEHTBGMZXzHh49PgUfMQ4hF69xvB5C10UrY0xn5+vWcfYQgA7WxaeWKA/
w5MHVBeyq3PqI1ZjF05tGeyQugNC8y/mvFxfkPRl5d6EAaCV4QiSSEY5yXibu1QfMOlMvDQMcrxj
0CLKXv87I4qnj20NDwCF+iHHEH7BPov5iXlLRAmXt+rPSpRPA23yFqSVeAEY9Cs428J8nsLry1Cj
Ht4YJ3ul3FkVy1wQm1vsAKLWcVd1oY2DWqBLHSZ89Zdy8ijEKNbkeo8wLBB59QlAVuxQWc9SCYGK
WxQwFo6NGlJVI0qoMxooFxTy8zffsZ55x2xwwyNDXzCz9G2UECClYDhGkkAFM3yzADjMl1KEJTeW
6zzaLCvH/CpE+9gBapShVt17zrPh/7r++ZdsKGcRQ91VXhDYSCfggf13q3p1+oWK95IN6YJH68ip
O3vzABcrKoyaGYBmQQhysR298DlUwKmYu6JrAqxk8HMMzGchs5fo4M8C5an3qvA90mERDTPZwTOK
LfMExhIOwgTLcfPt+le56MG4PaWAK+ZDVainzkGB5bQ49kgtVj56NY746k3Wygsek78kfv19JI9s
KafFzzF+WVOZyrRB1Ht3xvDiVll8fUEXXeDIiHJWWk3PiTBlHAO7JbG2uq9Fxn+S/mE24M+2KQeG
izJouw8rZhY1oLruNDOE6aiv/96lAaBEewOFSDTLLWU9rma2QafpCP5uE9lQdkC+HEJq6fquXYjN
KCYBTYSEVnIAK/cY67siadqOHawAHWMk16CIhmhdKCx0VSN/Kd288JFgDi9yYOJQlDhrwYGpD/14
AfdmX8BDFZZWCfWV9fU1nRVVP5LaIyuqv40OISgGsQMEEWXmsm/uy4diCnUIIg8h+z5/yh7MpcTz
4tLABiRfUuhoqNPIJc9Nzcx6fK+AxEkifrr9ENukXihPXzRzVH9QrmvPR4UcnQg8PIr3EVgvou3L
/sf1DbwQhE5qHMqFbdpGyR0NNoqEQAz5oTVeOg5e64osvAwuf6mj1SjHCYrRYuAdwp0AsYGJdl44
++OnVphvlKSxRX108foNGtKPDlRlSFDcDJ61Gcx04aJdWrFyR3m0RFlVyAhVcGiCmrHFMb2umxt/
UT/7LCH98M6jNSt3leGX1MCICjt0GSj/4joJ+XP36G3Ll4REVhWjD0ariK6Tv6SulGH4+LOqmtOl
oZESvMqIkAWJOUnCYXq47jjnuZliQn2x9pAfQd2CHUB2ELz1c2h8K1lYcsycxUG6rpwFB1r4bqr+
e2oYdAoAhThYoxOX0yczLwEvrddc+48i15+vpkIvc6dE9MxhKTfZys5vWDmsjfL1+v4tHO5APkCO
njFV1adt9/GFIFbp9LcQH9npSyoqF27+EzdQomOidaZNLXwjvRIbY2jD2U1XZi9Crdy3Rrq5vqSL
F8zRvskveLQko2lzzZH7NoC0fCwTYIA3zUzjwH6BLhX0ERLAhpZymiW3UMLKMP/bKHDsCCuHTLz4
4+e5Wxi2UNu+vw8UemaSU0j2Y0/XBuHbuu45nue8puvS0UOUokMXIGcvgOYtp/t+/nx9Ny9bhJQf
8mj8o/o7RZ+OVWTG/dkEcVIUd009RXUN/kjHfwS5dcT4EtjoDDj+e5V/bCq3AU/zQLgZcuna1iJh
vYEVOPatAbTk+ZpSEC+YOyOADMeNtTjEevYdMe0JZCJIcNF5QmlJuewy6rmkMzVnz5svFoHWEaZy
QcsXA1u/+suNVSwpiwyCwrdFlbr7Vr9PmL6zOiywQKrK8xcOHQ20F9bXLaqE8IjFp4tTDrs1ucI1
Epi0N7F5072ac4Se2QgWlS4EkCT0tumqitCReXVuJvfRx9jQbR4v9TPOOnwfPwMAHozQQBIIvGCn
Tsy0eibDjJ+Rv3bv4lcbt7vusX1KH7zHZkXe+13/RO9hHC20eLH9ffEDHxlX7otpFHPimjDufhIo
mYM/xAitIoIOyXDbxdX9uCEvtA7Hn0v0IedeLXdfYm+lwKcJBNPpskursnxIWLn7sY2HIQyyeOJx
q61yvkp46MTmJ3fBxc7irmJRufd1MkGOkMIim4IHs342ZojMp0PcJq8zBFWue9fZTXJqTG036kGd
sayT/owpMDBY+h6Lx0BfCO5LVpTPR7S5TtoSS6IdZOPBsonWHTW+X1/KWcxTlqIEAQFkslW50kGz
amOCHbivg63VjivIFMYua0Oo9C1g+C66JRDncAyQvqB3euocPptb9MUSZ0/8JKzIGDllrJGbbGnI
6/L+/bGjhICcEHOYZ9/Z5ynGnqx9o29MtpAwLK1F/oajC1hQMhsdDRBD6TOp+hj0rKGPAavaWQho
5w/bjw/1ZzXylxxZmhPdoh36ZXtIOugPwXf+VOthfmfuyLf+u4B0ZOhXYb/0ql3aQ+Wuh4LEqLfo
g+/rbpW1IoTEAgQ8Xq774JIRJVpYzEgLEIU7e1sLVn6er4vqZ1eYq+tW/i9B6c8OKiFC0wHDgdCH
s+/q1WAftCYK3v0fyHzcz5oe9/nabRZO8HXvMHUl+tMOCG6kAs6e0Y0V3BKormDgAESD11e2ZEYJ
FPPU2BlJ8ZGctInAQAkU8Fs9xmawxK179tw88cGzXpeOMazCmvChwGuZpyHikRwM34CzRNeijEb/
3bKUOMF1Taelj93j9vfEtW8a9g3ZfyRaK75u6DxRBorJx3sPfLSYGzqbzK7s2qu7bnT2I+b3iiGq
HkdwlIX5j2CI3fCJbJYm6WToOWlwSINyfh/zIGh0q+Ne9gQYeYve8D6wIPUC+l+c3etrunCmYEH2
CXEDg3JRcfYAWHEoY8GCnrEEFTvSrScKUj6vdJau3gVT6htHq9zBzjBktK/cIqrZqjDbyMp//Vfr
UXEOPoR4cgYMy143aVhC59btmqjyljx8aS3KdWgWwDVZA9bieSKy0XjQ83c6LA3IXHY4AF3Q0pWD
hmo5yw3mCpTnurM3nqq95OwHUwSyeTt2oKvchC0LoeELqpz/ZA//WFXiLJ0nnYLl2NlTCU165s6b
u0TDd+ndDb/7Y0PxOzkANXtQmNgDqXbnQN14VT95+yxun8jaj7t4+FW8OxsrqtbmN52HwRf6jW7/
q2WqKFc7AbzCYJOzn4we+WkQIzUl9OW6kcsn+H/XqcqtUYMlZZ1gnUJ7nTIoh3/5u7/v4Oj6yEEB
eZbE/SpNNsQrEp6nrL/vipnEGBb8qY360pzh2deSwUHiDsEFBxjiGRTFB2DQIJ0x3JdarY+xPyba
V2us3ecOjb6DbdasgFJ0334uSIVyaGX3HXLEMRWvWd+zaAaWuQpzYQBgPhFTfDXcxhkjADFSEjaY
af1sNTmEkUaUrKewAs1WHVZaxzXM3DO+8JJVMwC5FuB9TQ+HCvAPldIj6K2Gp9CTus+gcPg81GwI
i5ZVqGd6WVRD+FuSeS6cKPX1/GET9CG4NaRujnrBW6SvKAssfo+IPvw0RCEi4GDzsBagnnSgzfSl
1IeX0XJ2171DDVOwK4mmpX4ChGxAz3n6GIRJx2C6Lu5pYJS3lM5N1HACSZ4kzxbeMBe2Ve4ofBDc
jMjnlMfFRICoFLMj7hMfnKNZMvzUcKSg2/TMrflT0pPhL699ubZjg0oILhzQ8DLLE/fonmQrQbTn
oHJFaE4Yxuq65C+TEVjDosBwKjWQdNAdne6k4TdukeqjuA+SzIzKqS0e3US8UuIlP7p2WGItUZ9q
0hwYjoDPhj1gKJQQjOvFdElai3vHAy+QNfU8TkEDF1W0TGKNMn/h6509ejFEByAdcKrAtKE5pILN
UsfpmkzzrXvi/cqt9NEBg2fZ2NtSx8stMePR8W9NUX0qWHNnQyfoup+enQ9g6ND2AocIECpgfpZ+
fJS0BK3vaAXm7O6tqfg62l26m/SUR6Lmr0FjQQK0ybywaJY4mM4GHbDqE7vyMxzZFYkryDRaWHVh
fB4ne5051q3QTEykNuFMedgBjNt2ya4QBkCwo4VRnHohNqg3BHS9QPoAFAtEkcCgqqJkWuLrWj57
7r1T6n5MLacORTctNcYuWoHToGBp4/H6sRNHKzXwdVs5pHYPlR+2qSsLojIlJjiuf8czaj9Jq4ue
H2ZBwbrtQCPzdEM9n1o97bX8YRyh3mhWvl9EiUj0A/Ttahqyqnbf66LDaAPJKZT3COGQ8Wu8unlO
wZH5APnHcVNMfJd2tFzPqc5u5kIrfl8Bf8W2/sFF3tFf/JRa/YMu/Q/v+v93nOw4OVc42duf9ffs
H0+SHf1nW//jvf7xj/9T8/f2O8+//+MO/9qdELPjj/0mZve8fyI42JJHBfz9mPdDdP9NzG4F/wRd
FSD/nuR/Bm0VHO9fxOyaYfxTMgZgBg6PB/CLy0L5v5jZNTv4Z4DCHziRoVgMfPC/aervf6c/YLgH
/z0I7v/178dM6crNg9FbjGLgL8ng5WNKVcmei3xClX9OM7BFZt0zVFrLAyYM3PdBt5M1sWRvhZf6
gqd/DJAepWZ4Gko6b3DSS2AriB6U0KGNHXhk7QBqjhAlYf3ecO6I960N7ubiUQbIoQWI9JHxYlXR
FvTwJDaKZ1Y/2XkZD+JL74iQevquar+1JgNsUgvBWWImO0yV7aps2Ln9Q90N6yEpImGnUV7cmcEz
M/xV3UHeowDerZxXdjdGU19vhswIGx0pVbMxIZrJvSX6ZZVj+my5ysG2WgadESjERd6T/ynfIySH
kE2OtTWN2gOQMQ/kFQ8/9HnCJRYb5W44s6xchWLEeHUywnLi9n1ojeKQtG+pUaxYnf/qR2dndws5
pBrFzkwqyQl1XKjiWTDZ7LrVmq3WaEeH4LJbO5tkS3duWK2fjs7h/4sPn3qTCmpCyi1ccLRBZGqX
r8gBCrBrsTAeeXZMpAnw/YMxRAfDizozb/TDbHBTwyvb+z77Ocah71PGoPD9WhULSYmaL/zewCNb
ircQp/XYgLgdgcazDpsf/oa9tNvxlm7EW71Pf6Y3mDiFJPpt/ZBtUh5aUN0Nxefre6q+aeSvQL6C
9Aikdhg5V7Nnm3SYfC8IqCW0Fai0fAjahDM4rKdV40JRKMyNEHMj140qD7czm4q3Vkbr6twsYdMq
V0Peb2o+dyB9l2CCcl5fN3bBUaWGDIbR0JwDrNxCwD5+v4AXRINer6R3o5odpSYZH9LAT9bllLlx
TS1r208dX9dzU32yg6aL8fzy3yfW9tuOWey2qbr+AKYF86DlfvlzgjjY33kdwiMah3iZwvek4stH
XDl+dziagfiXa6HtZHnUghcgBoMR9MkgbhH5CXhNkrRdSnuUxw6IEUBGh3qZ5YHj2wO9yem2YCoq
IIaJwdw+czowtqXt2tD9fHt992UUOLoBQAaHNYGMDdSJ8mb0lRuATGIooFQ9bV0fxO+RSd2eh4Vb
O8+trjeHkU7ebVsZkx6CS8HLI2Dxlyh51QIRUO8YZEAhEgQ9GHxEen+6UqMJBgtUOcbW9Bt/5Rgk
wDyKaLZ2nqMRblcUWp7N18xtaxDJBO1tkeXNusyNKQo0ntwMvVsuMK0oYUZi5DAPIOsRmDZC1qns
/UwDXqdd2qy55c7QoZrZLaSo2c5u/Z9W7oktxxzIwmWsvuOlUdzDGPnC0BFIOlWRDWrRgmt1BqPT
WD01Va+v8z4oXzyzKLeZZbWA00FcLbZTELCB83myZKenayco1A6NDbBqWS/sg4rCwW8CmzOAaDa0
xTCpo4p7DqaeUcFmts7ALRjl1VTeJh4mIlnZJms98X+UgtwENKcASEJriQdsUZtDpsBHHgoWNIQF
cN5A7hVoOFflRHPmhEHTj41rFy6SRbaoDXgFGXQaZh7NHmsXE33r2fGrbNs0c/KUZC17B2McdddB
DcHqMBtZ8u36sVEHRPGrMJ0CJ7ExpYL/ucrlYKei0wZmDmstt8S4nlHlfCxAt7utna569Byes1C3
wZEMms5p/M6r3PFj4lmTEc5QBr/3QfcIbKTpaXTlsXl+gSRKusiPpARyeU1CIwAZE1JEDBeo1UH0
I7knvNrdIgYkdyPByLIhgJwZgU+ItGEy1qVldKHvQafKKQxtxyZBV53PgyifzD6yExu8vty5x4kr
N2PK+4WWonr2P34hGEYAe8EjGuAM6/Tsl5MFcRsQAm1rDJaCb670fZDhZubaaBtwcfKmAYc7NHeo
kVig+WuHje+31aoA5QNk1UF+hGLb0qCXEnk/fpPsIyD+gooBieDpb2rQx+JQ7nK3vJh5FJDOjZrR
sOPrLiRjyLFf49vIKiSCu1QHhDrXqRWdQwG+4qm3Deb0p97OPBZW660qSD0uXOcXNhlEf6C3BpWM
LonxlfvcwFTMyJwy2aLi8x0ztsWGV0YWm1ZdQomutp/BD8Teewt4I5eXbVxitD5yoBkrC3xZ5AlG
H64v/mOq5XT1ALmhlofsGowrZ7LUwkIQ8zIn2SacFz9GYtkPQe/s9JRoUQFwwwZBnt6SDLKWtdaa
LwYmjUOB7wH+GYyBN4nW33bgQ8pCb4CKVSt4fVPOXbXhtCgeGa7jlQHw1u76zz7/ZvjV4OdAsoe8
CQPip9+M4PryzS5Ptv3gzXd5HgBQ0jN9SzDtt+AeysUMJ4TGBNpzLgbUIPeh4pudMg0g5uoEW9rY
/bPfFmmxZtR03qYm4ZBY9jxAGAqj3FJoP9Xrti4cP7q+2o/KqvKR5Bw8YFuSvwPB7nS5k9uXZUfN
ZFt3gn2mIikf7NHpHppstMqYJHY2hLmDul7EnUH7UeMo5WFjN/ZqRj2oW/O54C9e3Yp0ZdMC4i6W
B3DuILSObQqWjU2UWSQo1wMfrLt+aIv3yikcuvUqB9Ku1HNAF21Qp1rIU85uNbm3AU6CgQEypPZq
2ssz1MvTEutKeOatq37yZH2Hb4ue9SunAslR1XjFqvNmd8VbtCRS0+s31zf3gish4UbXEqxHqMaq
PQ+3K7zZhybwNhi9YQ3V3nmTDMS9rczSWviO8ngrnxGvO0yuoo6B+qQ66Vvog+uDzV7bZmjPx701
ZDFKDd2qmEY/Hm09Q48RRF+cAh5wfZEXnFiS48kCCmbn0P49dSDiQ6WsgL7mttOhOmr2TRVT8LlG
FpuNFUaq6liran1VMd4cIExKFwLfhT2WzzcQFmBWFRPIiv/mbUNKsDGmu4amzl3ST/p9DecD20Cw
dFbUFyNc6sSU/ClHKcLIs0oH20u6w6H1t0zPnF2vuwR9aIuCmiHpY3BVlAsx4uL60K3wDbTPwe2s
PN4ra8D90ZdgPEyhaco77bOHMLDXPXC8XP+QF5cH7mF0OyEBgjz0dHmQPza5Tw0sD2lJ7NggWda9
/AsmpZIbq0rsJ0efFyCx528XBD9MxaKJCpI1y1Vu4dKefJEwLK4LeLHuPe2rB+aIdV2USITwEl1Y
4YWgIO3hJIIICePAKiXKjOZImRV5uhOiu8k783Wcy/6910sIyVog3svMNn8uEzBoTg5t1ugvJAs/
4XyT0f5EixxFSNQa8RNON3mcSRFUwAftwD1c7zQ/x0yGOYz71pPPyLxJQKQ9V0svMHkGT6MDDgfI
eOUbH4dVrTyKsWuI28BqOrriKzfSap24A4jIiWm2HK/VeapCNotqZ+iag0k1amjjzjcT44ZMkBZY
2ARVIw0XHyqwUiQdwGQEDbVrhHg91qD3CbbMd2ks7K7aZi3eom7GushGOIm6ugWqkmjOLuiK6abM
kKi5qdZvEk9n4TCQ5KEqSz3imUG3oun6G4ap7rfKK9pVV+sQmBst9zYHTco9sf1+h+5UuSP1NMYE
KdiOT2l1b4yJ9YlPFrnRQUgCYdaB3YyTT6Lc50ucP+ffHbERrEkyv4LGhWOffndh57SdTT3Yjj2w
A+Z+bs0QeIWa7fNhSZfpgi35csHjFkkBGrnWqa2xoF5btXW6y3PId7E+ePOMVL81GnQdg4Y8dzNZ
Yri4cLJAcSfZtMH4jIeTWj7JicnnlAfwsCL50RhWunU52iYyaB1mve+2vZcEUAAPSggIW95dQqdk
4eF2HkzwE3ALIGuTrUj1BQzSoILPJrhhS58OIUpu71rP0tidZnPlinJJ2uM8MENPBJsL9gJwbIBB
6HSXAaOvrSZNQTtbT/0N6D0YtJrM4Q7A3b+kTcVxka0DjI1jZTb0f5QrduJTD77pGrJhvnuT0qQN
C6/yYtvuyKbDbuIxnyRPri7cmNngMrx+L6jlSWkeoRJhC6ROSOBU8LMERWvDrOW4Yqkf1VPu71hq
gfwlsNoI/j5vu6nSvnUDga44TeZDTbXPuTt4wcJdf+7YEq8HTkM0Xi1USuV/P7qAfVI41ZgF+a42
W5QH2BgblTZ/gd6a9anNLH2IimlYsCkP5mnolDahGQnlC0g5qFdU0haim1EV27kWyVeJAYlEvF/F
gu+eOxMAdGB6gmicC5YTlSCgD/xeq0GgtBO1Dtpf0NQCszxbYTbrfKHQef5egyk4LVikPYwPqw8m
8HAKW3ik2BHaDTdD4jwT3QXmIkn0rYGcKrIHCFkXjQ7GmNqeFiZIzw+ptG6DCOG3NrFyahqD9mXi
N8Wu7kaQEf4Pd1/SHLmtrflXbrw9HZyHxVs0yZyk0lCZqZJUG4ZUpQLACSQBkAR/fX+U7XuVlJ6y
y73qXjjCdtkJYj445xuylq/bzGtjGJ7tpj4QZ9AQr2H+cvoQmiJFguMXCcjFs9iVclB65PkOSps0
HfxgXGHdGCk8R2oSw5pSXJiky9e4qYrZK5luqZRgfSq4dUhTZXGuGHs2VadjWfBgq6WXpQhts9XA
ombHDUhaTRQwB+hGko2RgXKbTUaYZEjEPnm9/Or4Qt6d2ZBzofBdp3DGomA5Z6iW9QJSWFSoWuQ7
1D/zWIV+tQrtVgPMUpNNHnSXAPObF8MoFRBQ+MORafPMFf6aIFl+w+yniuMA7rRQVzndi4iZKj2E
rNhJBer0iDR32tijE8ZcWN8A0cpvDEDW4IA4cnfrBYb8Ytde+GBZvd6YfUi3Nm8f1VBN0C/0WSx8
f0h8oDu2oeFEXwyXNGmAOPsCPvd9DHcY9TXrQztWhuHWsdsPL/n4OAqoHDgB8bYo45Izx95Hhw3M
PhH048hB/L1YqW3VsJzSMYdRpJuvIZBcr6ZW05VREie1RQYqAehUT59P7UfnANhLONoiCFaj/nU6
qq6Vw4Qa2ZJd6ysvNvnIkfgdnDTqvN9EI8+nOvLxwAhFyPsCoDTv1DeHKSNCWTnk5He2Aatnlpnk
Emrg5dqGoNGmyIfyzDvxg4MUeubYgbh54WYwm7K/bS/inYvKCxatJSw/ddyOxdRrz+GR3r+D0SuY
tOLQRvUfx8xpK8YE8z+DTPkuG/x+i3wJTSQTQyJKvMClWUfXhj1wGM6J7EyQ/WH/kNEPsGTg2rqU
z5Mk75vcDvOdsEJ1ZVkG/zbwqLv9fIF8cH7i5MRdgShgPtAWsZ0miiLdYeA8g3T6ihMzu9K6N7ZG
YBRf/Uyc81T4uD0AB/BkmV/5iysX3PGqGxTGs2f5ygsFX9s+PExRKnPjUJ4rSn40e4g0UAJFXIV6
2OK0LqD8S6IArQXCqi7poIpUevW0HYsJevQaDr/jAzEIX/2DQUVdDLscCA1zqdIH13O/y2ov39HG
pps8D1r40JbQecy0cRUw0/v6D9oDkn1uzkKOarH14IXsRlVPi53XwFTHhnfrlwxaITF0dAHv5MM5
Sa8PrvxX80gfRXXsiuV94dQlD+H9XOyQ+QQp01L5dhSIHSXca3eGCSHOSFscWdeIbgfToGcijg8O
NQTlEEGctY+QilvMap7VPu5gv9g16BvuXG+8HvPu+6h8uf18YD9uCUvHDZACQ2XrdPdT1LKjoqXl
zurzbAUqarftGKrnSKQWZ7b7By8eHFdIuSMgn11ulveDzvvREshE7yAOSp8LZ2p3WrfBup3ydsd8
1eCxXYdXA5+yBBGRePB6cfbZNR9ni1t4djsBvHRO37qvH/nmEG8g/Fxnls7BV/GyxPQFLlfHyFZO
FU1rGvQWVEsra4u1T5K8BqOF+A4Ez4Os2UaV0W8+H34A6N59zyzciKQ5XrvIVi2zya7hgB7STsaW
5a1lxTKg/FclXesmgCT4tAHQSbtb2RTuzxLa+u3Gd7Phy9gO3qOQQNW58GE4+PXYXcmx09ADUKN9
nxtBf+ENvfNNu0NhxhrI4FsIP4CwYxZU0xjmkf0uLB57We+Rz1A3qplUuEbJs3rJIIY1ruxm9B5H
4ogQx0ie4vUIpZxm2tvKKq9rWYpVhsBiX7luc2s4NM8BeK7gxg6Wti6h24PoNG0z5I5iRgariJ2p
lmnv1wA7uZSEI7ScHIEEPQq2JQSwS7FROYR5cMEVFeCYuQjRqCfLH9yZwm9VxXDjViOUScNGl1eh
WdJ715h8aMRUFGVof3DAc1cBivVU8cpOSd36X8zOaq7GFmKwqZOP1YMtcBp2HVI6G5Qf8W16JKqI
tUvFygqz6KnVXHyrJsMLUsureg9UYWkcJD6bxqIglZVOrLIeK7MmBzVyFsaG9Isgbk3JDgYSYMYG
lTeoukyK8Li0cu/LEDYvA8u/kcAIvNVY1tZDKxnkB2yNKuw1Uu7Dc2uG5aowM9+JkS7OrZTkgbOd
xzu4qUYmdDxQoi5DJHfqpFKIwRI2unCqdjqm78OiL54Davdy5eOmeXR5MJC0kr5+jCzpBxcogbtl
qnoWXDcTmApewbJo1xmBtTO6zoF1OXSwrifJRRRHFeTpwT5hXbapPR7+YLwaMX0lB+TH8FV2FY1+
d4A+v+XFHYAQ1mo0simMmaoDXHUGXH5Sg0XToXIZiqgq42GxKmTQT0lJ+/qucpoRVDgvkluXcr4H
/dTfTdRDmin3zSuQFZo9XE2R9c5UixJE0Pf916aGEW3SCbiRxuWkrKOZ4TTZdqXKv8A627z1Melu
XGQj6AW+YRRjDPa3STcNM8lW+a2jk6zSKkwt4V9x7Y8/4BkJBxXpBlkfE1gdtCm3zbLCAq7Mn3TK
AOGHjwRgu7YizYM9NP0zEQUMCRozaPNYdCYo8x7jLxEIBwfHm9TTZDJrxGIendSVusGXkCG/ySXR
XiK05z17cujMJBtbEyQ9IHwGLEMKMODodQfVFiCBhxli0KRWnv8kBIVqlMYR9AQ/WQikQw04erCL
IN8w5B2d2AlZUyWEzb9T5qVKJsCF3J05cOvZQ8a02GTDGN6i8kTsuC64mycF3jZpJKn7jQGtfFG3
GnSFklkqSwxS96DG2279PRqQYI2hJ+ipuGGasJVjl84FxfXBgadoITPWtYXjrVzcyg+BrihYAVGD
neQyFK0SZdIOXlK10npVUqaceNDgwMcs98vbCrKnt7Ai0XXsjAFJcQx0P7gYq3vDyaGZySM7h6wx
UJ5xnfViFw2j820q6v7ngDwwkF2M9CSBfHEG4dnCglDYlBkGIGa0VI/dABEnMM8c8Z3kTt3F9gCP
q7UVmdmPIVfy26BLH9aryIi6MXFKiBThu2mVUsBP4R3KXN3uImjUfBM1ra7LoYVITNhC2jomlfT2
uTk5eHk30fzgrbvxlrpDc2SiGTChCksXmuuV/UK7yftpZnj8xFND9G0HKWoDyIIcHldgFHhY6qxh
tzjACVQQPGfqsdY0eRqQc5sSLL0ehZFeFl96GAk/91lNnwNtDXZs9kCdxFlngpXoFFO01wI0k1Rw
lJQu8TpyjqUKoHCgB4I0+eAL01ph543wtNWqSGCoXH6tTPBuvCa/lBO7NyfPVeumAK4HDxoF0VLY
tDZm2hhDm1bAoQ5pBtzbEJf92HQp1gKntw11zXVltUG95fbUkwth0CBIUcIyvqrJ8fMVy6duL5ii
+yjso+cBg3kklfhSedE9no55nvoKl00C/kgIcGytvkCMY9KrHAv4sVF9w2KcWdGDWRJjwiPX1uBH
1BUMiMJC2WylCsaOOWQIH6GdTr/h57sAmKgI8zQVOruYSB9BmdTAZgGxMuS/uJvZKoZsanVXASF5
pwQshtCpcvRjS49Gk0aGMac3asQiMRWehur05Hj7UCu+KcfG/lK2hYu1PRpeFUOVxADnf4g6Erde
lmEx0aJkWBNyll7mFUx5aFGsdFc3EDsIEF9NleiDeGyphBA6YEygMEYDofg8+KBJwa3HvidiA7sR
mKD5VlNZCSfGcInF7KCc7zRBn9ZqaOBVzOUYgM/J5bVUESDDuvb5Y9XCM6lBgAjCG3RbYWhKkXUG
U7uAYt/QEMBC7ba3HgzqhVdhM0V/ae/+FvL+/zVMPTTG38Rr6ZN8+tdLLZnU10/Vy3//1/blqfv5
r50oZzT9/NfVj5TXT+Xf/068hdS//tZfmHrnj1kZFfBNlOjg3jdnuv/E1Af2HzMnF38IjxkTb3pE
9n9j6j37DwTGeG0EiEFnehD+r78x9Z7zB0p+EPrGExZxawjgwwJG/xmsfn4+nMTAc95g9rZC2A90
Y7B4TfnAaWV9VcEP1lOoa0m4s3VB/x3cvG41ZCXfKE/fDVzdvRm82z8beIvmf2XonrQL8KAFLgHK
+yAbAtd0+tiIJMqJPMogMgb67m1jiogjbMz4PeL16qmsqbHnVsNXfQD8y066o+4T1MQQ1PV+saI1
7/nKbazLHCEQSZCDty4ZrUtr3ZUmf4BMLaFpAFPfF0cpt8E2G/MrrVj/iyIYOGpkHX8Zudq45TTC
TshS84FTqKu5zvej7qq7zrUaleCAMMJ4gtzcgzZqqC1HbAMdojoufadScW8PEnvabPMxpgb4L0HJ
8j9H6rf20v+fLBawnd8smnc7LqEdQurqSfy160422Py//rnBsNf+AExsTuVix4Bj9e8NNv8JnF5Q
FQB2DmSltxvMMv9AWcbxUT3HKkRiDb/39wbDn82/NeNb59TN/Iu/scGWSXQ4SGFf4ftA4gfEDNW1
xUp3JlIU1LW2bSOcC7ssIJzRGjCyTZvGSzmL2gnhTcVQtM+ddu1GIFh0ZvFU9c7wpeq6kMeWMJ/z
IG921Ce3eIkB19vb+6h0EYj3Mu+uWwraSE+y6Uffjha4ppYG7dTV9c7NxBXvh7/wv7+1Kv+XErJ7
KtlT/a9YdS9P6l/8178O8gkpQRCNxJJxNf/2vylXOKL+amue95N/WL2eul/VS6f3L0KV8u/Bn//L
/9M//OvsPuoGZ/cPrmo5/xpCkvpkGc0anP8zker6ZfhX8lS+/IQ3PFLRf14Hu5///V/IH/57+eEY
xyk8C1/7OEgBVfr7fAcl4Y95heHUR5FzBlP953y3wj9eVcWwLLFmZ4vO/yw/2/4Diw857LnAhDoP
0N5/j8BfB+tn5/u8ut6cs/BBQckTvCkoC8zH+5IbzMMANGjSZPuqeR4Qa5n3lJ+x317k+v9sAv3E
FyM/hWz/6QI3OlVq6o7Z3mEmuEkPMmIrN3qyyFH2bvxmAj64N5bl1NfGkKOeUWHzZlqCUDIIpM0w
aGM/oGKT6OuoXY3tJkSWiiWVu6039jmdhI+6N9fFgY7C9L6Df5i5tBqXu8Ze/eLf+Z17AKfkbCPz
GC2naYYNIf0DK0Ng/E/HEDH4EDq1l+2bPIx76JxXBBY6Xg5yJDszhB/0B/E04F6oyqAqvZSmzIDw
IUDaZ3sk9BPDvWvKB79pYhue4T6yfZ/P1yKvP08XOEhApiNviqPWXGQvA6QFGo4kx4ECf+VD+r47
V4lZLnDUebC6YXQ1Z5+xlxarb5AFrUeYgh+azPwS2tcm8VJDDavP+7EIkwB2Pm1lHtQ3qUK3tcNe
k4kcsn6VGbHv3Gc3/rqHvXxwjiW9HLK5KQCNQCvAzgW9dtEhSxCVhRGhB9H0XVIU69azz2mqLylF
r/3BjWQ5M6lxtiM77c84OE6dI1926H6GRarBL2yAkN2Nz3xnP1M8e3hCx9i+h9sK0I9DtP58OJfL
/bWPgFoj/etA+Wvp62g3Tl1Lm9NDX95ptz3QgW+5VfwY2nOq68tM8589fdPU4vrFVZUH1tDSQ9Sj
1hwHe7xXb9q1/WW8qs6k6j+cuTdNLWZufs4HFYx9Dpbf7+BunhD5m+ikuTcIdvAeCOBJhi21mDfT
V5aKyg69MQmkxbxLj1HYmlaJtKwtrc+dfe831zw/sx7IDAx6Z04ohOc02rHJYaT2qohwuMoUSYbP
F8NHjcy1DfAbgMIFoeB0LSo6oR7R4YzgtPhl2Ft4KN+x4TeNRDByeOSAQwHOAl5h0No5bSUPYfBg
UZseWunlR9eiSA8HmUF/88B7bQYIPUQEYEa9uwzNUXdOE3r0EIL9rqc2TKyAn/Ol/GjEZqI2QgtU
UBCrnvZFRGXe9z7BqTp0K1Ve05Ld9jTffD4v75czaiLwZYTz6oziWcqZVO3kT543sINVJlZfWEl3
3uB1GR3P03LSyKIrEkiBMYJT7yG9ujk6W9uNo/v+BlnThGyf97dTolMz5Wlz4V52Y8wP9qWOv/6D
fs5MC1AsX21fT0cTtD1OqSHYwUF1dAaqXJNarv7v2ljsWypKFmVmixlzy22oIag4nCmpfThbb3qx
qN7pXBuSyoYdBgkNSuqpVIJGdWarftwIuLazZSdOusUJNwjUIMNKsUNddNsc+VZab//JQP2nhcVF
K4G/rPDWRws44IRJEnpO1f01RHwba70uOSBv/u7EMiYJVJQPcJE8dGt7A9bcZkpZfKySMGUvWYMb
gt3d/gg2Q3qtY/08mHG2DxP3DHHww5EEbRYpR2RwIDd3uug8OvQSRoXsoAq1I1OREuMcuP9ME8vy
JmEtNyjT7BDdhCHbiNo4c4u/1p7fjSRkZMA5N3F8L5+2sN8O8mxwsHmfUVTaVNtmLTb8qrjyrrNj
sPrxeLENUsyjvy+virW95etuQ1c6/vkP1sybz1isSlrlgsA5kx1C/1CrOYz10s9bWFqx/3lMvWli
sSxLy5qGugjYAcWjTXahX0Sxan0w/2KyChI/1mm9KlfNplTprGoFINcNWZ8DzX44oUhNAH//Grkt
+jnBL5KNg8cOxG83g2qrJ8Nus5fPuzr/yLs5BYcLVXn4qb8rQkvUQBDH++zA+HUGfeDSuNTKmWW+
fv+mnF0w/t3QfMm9Camt2ogG3mNIQ80SZOpQ0z3XxIcLFDgfkMPwF/x9F4fiiIzgBDZPfrh6ri7K
tXVp3UP9td8GqzadEujOpXVSJuFKXZK0TBTkLr4OW3phXm7/wR2DgB7iP8CK4WsWnVU1Q0wwVfnB
5eLayavr0TqHw3n1fDudOUC2oM0FFgpyxohyTgfUh6nolAeFOKB8F7yIyegPVj7KLoZCAEBcnjuM
j33rTb+acSgf9OTJJ1E45V3j9vmV74z2npGCXXSOJiTutIFqMM/77Ec4ti1Ox2kuq1a5bK9Ulpu/
RmLpH71fmSz2m5JeDSY4PIh4LAdooxDnQky73qhAkhDusWxtDmWN0qi/gjlvXtl+hn/2ANKNElGN
HLobZRMWKJ5rd0yiSIwCTl9WfZ11IwqxqA25+6mt6FUoDB8E4TEcndUovYLHYdkFEsW9HuU51tkD
S92CthC4hmgI7B7cbAIr3LP4gw7NkeNvIW2GKjeECeJwFOcMmOZz4GQOZoN1eKBBHm2Wo1jKb1S1
29SM5f0BdOJr3ey56/2Kyrlof4274HfvkNkv0kN5APlz3MVLRPfEWEGHkZhozIwD2AUb3ZnDwJ3j
kpP+gPKDVYt1hcjcBerxdE2ZjWuTirswXSsdzI+WZfPoh4PzEwwEKZLQrc294XRGH3uj01nAlXvB
RZfT/FfFCnKrohYhlS0LQM5rQ5fdnSK9yF8hC98y+CK1MVyT+M8stKtbYxybX1L55k9bTOq7ruwh
irOsd2C77I3QwKlU2LQrc1J1E4PGVez9NgJI1uKOpWNhjeSSeHb1NSyi8S6koQNibt6yOvYoQFwr
wIvtOu7AqbsiHWArcQmfP28zonJOYxQBIaXw+Un6+hg7HTxk/pD+nZ2+XzN6p4MXGK2gsu3Z0QBS
5coMIUFgWqpLoIfIoSc7lPK7HwjjIsw4uDgZcfakJj+AQBhWNPL5mXB+CTqG9DpieahZ4GHiAYwf
LEKOAPUW1ba8OBZm0azbyiLpmGXh1tDmbNxskUtg3oHjBhPq0DVNECvt8DvHBBgpHqH1uBJt2F93
XjZeACppJhMvjUPUELqOwqJGGm4IDhlcbIxB8ysHRda1ObbWutSevsCJxFMBLORVXwZRSgcXde5c
OqvPh/yVr3865FCoQrYOMqp44+GRfDrkgwQePZKWeYSj/HwIcFf+6kNwWeOGW/Ylg4DKY9X0086x
OgPaTKV0vw6QowOAxJT1bJtmH+tQd0/Kn/QtsAb0G+4V6yh041SxJhYgA5oPza2EgQh8mxASwJ4B
0DzrCPxE+9VjBeK4oFLFlQ/IEYunFtSAREUkfAHZY3ygnUB9GukP9tJz8LISP6TKTKjRtuWN4Rd9
mzDTGAFsFGC9NxmP7g1ATW6BWYelqJn3kILtq6B4sHvW/kC5OoNvWdOY31pkMA+Dkcsru0DJK+79
yEizsgigwPP5IL/LwWJBw1AV7zZwLcCpXOaUdeCzNuuH6KhERKJU+jkXVyLKUKoXpeqPSheapS0V
TQ70E/JziWpF6G4mAHxQbNOZ+vb5F70LjFDdgSQYyjhInYEsvIjOpsJtMuX2xVGoPNriovBSWQfB
GfTwUnQdGwjyAADtgx2GJMK7149JrNlfpaqPWQaD3nZQPpCncO2FFMK2UGaZVNGq0sTfZDaTuDDl
eDNUGTRZIPQHvPbg3QrswfVv9x3iNDNsOvCQOl6SX7gk1KucoT7WQxiuO8m9FSzGz4mKv4+kZrIh
OGpQc0MeFy2dbqwK0rAUUIRZ174Tl9Q3M9iVE38Lh6Vr0ujiMFslf7FIADvYEhicCbIfq4p4VaLc
EegHJce4BfIvGcHPiaEVWG3BlnTSqSr2oQDORw1jtfX9zNsqAG62cENuLqUH6aowL0QyQQhghTue
JSKDqOHnQzgHXyeHxtw33NioBKJeg2PjtG8kJF4biJYfh5aQVPiA+QoXDm1Qxz6nn7oAE6MOCFoC
1KpAuJ71ucLFGSwnLFO3nfgx9GV+ifq3vwoaM4rH3EE6uayDpOrL4hhZ0HdrGn1OnuHdRpmbB3Qg
AMMPOaqlmIjvlzzTvmyOCAln3smYQRGcqTMFoVeewHJAUViYIxMQzlAXOx3QBlA7mDfK9ggoKU2A
f4HqQTHJaVW0Pt3YFZNrF0+uPakyHze8ddU5uZX0lmts7bLUFxAcqOJmLECglaMNHA+DXKkB3bRi
ascYCpJIS5cAgiahSez12EDe/vMV8S6Mw5sWCx3ZtVmEw7IXKwJ6WzXK/X17jEY1JZY34/XNiCSe
8A6yAcfXBiXn8ybfVRhemwRRfW4Wer6Lpwp1Mop7e2qPheE5sc2sbBvKyVkNFnBJEPMIYpyveGgW
pXVm+X/U2QBNIiqA1zkuzdPZkjaKyaSdumNUQHEnzCSMOMQ0lSsXkKW0MF240oT2OeWDD5YixhYo
F5S90NulqJnZVa4pLKc75oLLRI8sA3eZnjMte7+18b7Eww+mFKA/QNb3tG8WYGyyweI6khFIs2Ck
zxLiFomCxs9vLxkoFWMOQ1xCeIEtOcqKiL7xqedA4RRbCyZHGSwyxLTRUMRPfIAMUs9wyJlFsxSu
Qa+wRMHWQd3ZsvDEXSxUm4QQURi4cczZCEAMGN+iB2g6ykTqy+FCRuGlRdVxFp+UWQi8Yu/tZeY2
cVacg9O/n1C8a5GOtuetgyhzfkq8ec93jnCZ44/GkUqUlKw8+DUy9Rey7H9UAZ3X4unJ4s60jwg6
aDOpZlk4Kh2zEpLm5K4L2mjl21zF3IYslMPDagXawjlLtfcxPGKd12I83nWgCczCp297FWo3NExP
wquD+d9562wIXHji3KVfx+zgDQWw4DWASypmdWEBsm6vi6I9s0Hfd3qWZZ1Vg1HEx3ZZfAMSQnhy
QmHr6NSRl9S2ni40whPk47negK9u7j4/ij4M8MDnmV98gB9Ayvy001WN6wu3ZXikzASGm062/VgD
xXAr7Cnv4w7FlL2rp0gBejjC4N6w+UDXGSvdnxL3/rlE5vsaHiYBCoizhDKmAeHn6ff0EGFtxjGP
joWv5RpiTWLVIt5yYqONjCvVBe4NEmHGZUXz6Uo4eOY3ooruPx+V9+sb9dJXoBGEIEDdWmy1qi3H
HoI70RHEShi4EsOYUda/Pm/Ee/fghsbdK1d9JsXMdh2nXdWd2ZUsc6s7ljU98gZ9hdUd5nLbdJMF
17KylztTU8vdSFe5Q1K0gS7iStQctVSgquOuCvtns4ksK3HBwCRp6A7wSWmAYcMzN2xuzJJ7a7zZ
i4epCgIee6pBjptaHjFi4mfhLZ6I9T2EpIdxljTsonSwR5FqbyxuczyNbuyp7kyYWmqFZ7jB+p2t
cgoEbZEZ3/CQt+skZyJ6ZOCzQDLBCmDrCa1VKNsYELrZu1ByuOOwvECOKapNIxYg3uLLskaRtDZz
T6xFzhwdN5C4uNE2sHUJTgLDT2jD96XZmj8/H/IPVjt0uWF5ByzsLAW3ZOhTaJeIvpXNHYk8tW4j
IPKjyTHK2MR5kLiAmicekJDbIM8vvF73sN9qirs2k+fKeu9XGAStwEqe65SgTM8go7dnDW+bKmis
Jr8zg5Jcap80MVAc3eZMf+efOT1D0QxeSpB7gIwPtO5PmzE9YVpdkeV3MCiF8TUzw0sS+BUySJAO
gXJNsc1CJlZMGXRvqSGIsdBE+vlHvD/SZlwd0DSAJgFptyQN8qz03Yn77M6MuugKxezxbhg78xqY
/6Ojx+6csvEH7SFnDl4kxHFxPS0D38YO7YJPI7urYM2aGpT028me70PPHNceoeeqce8BFogGANGF
cAwOLpTlFqcFEg3QjmaYS2jCyq0WMxdCuGQ1y+tAn6WFRcY0YPNF3I9HPyrXPAud1Mh6mKSEnEK+
l9UHkNDFjkImI83xdDlTMHwfcM5fiNsE7zm8HpdDUrsBXDuiNr8LLUyB10WAU6F5MBxHsMyKaUzG
XrV3NTublv9gnc/wSiCd8GQHcm65AFso5wHtn98hcQbOJELdNfKb5wr+H1zdYQCkGLDFEE1AVnZx
a/jUHN0+9AEmCJBMg2CvtUaVVK89JCw2RDFn3fSBExeF333RniouPHCt0pqaTjoAuXFmxc8Tvth1
yJkAvIH0PzA3SwOA1hrbzqjr4o5V0c1Y6F9+yI9+Rh6zIL8WvH/+fIO9D3wRjYJFCBohUtrvivch
bsqAwcP0Dm4dzaVvEG9vhNMDEqnWmY69f9IC/ogHdAh0O3IDSx0+STKvqoRd33lT9L0gpryNoJBx
nQ+uBl9QDCsIUw67SloiZSH7TbspBMAzrxoZiRBanWBiLtZSqMBNKlDpvAumwLyoOiQiG9NvV1DI
O4c9hL/yuzmMTPhXuq9SnFBmXIS4fmPzfIqy7q7BFm22Zs+c1AzBH4IyrahWjWsUTcJrZ/g+edox
N5mBxCjkMHL+VPMyV5dBVpbVZoBqERQaIddcxHbDvYMVtuRWW8ZEVr4z2WvH5yVKFWzojgMEBla9
qaizgnZDee0zzERqQ3/6yeoH91cOxbptbzWde+GD3v4E218YyzMzwMs6qBAuxXWg6gx7GRFBSrqQ
PUZcaRh9D8D+DXibP4e2clEMUcy9HZV2n2tSRCzR2KCryncgdCnLYPjiNHU0zIGG3mcU/13cI9Gw
j+ocRCM8dlQcgZJ6J4ip4xrbMYUjpsouzKY2gJBH1wSYoF4PaXevkT4kDsvgILjXXgWe8sI1zQWU
KkZlQ1TKb+vKiMG5LLe6AWwD+HtMMeTF2mwXKGVfEORbj7w1sl94hhcDqgnKDGIEF/3DZCnUnCav
KFdwqDAn4OeCsUpYzfFvTEBmBpD2ZmiBqSZqbgprpmsRLqlKTAhowg5Eaoowlw/BJjJQbMIsoEgB
boCebjpSGI9tKE2Z1K7VKwCIWieKUWjSYTrw3Ea9x3NaL0W9jdoxIkbXTJEIK1Z+nTX3kwf/1ZXu
8cxNRsybf2tAKkwiVs1tsPIiU4FpF4GAlQqH+lkKs88SHMK+q+9xUkueKnssgziEi4BccWTEIAQ7
tPoSuiXRM0Na+Tnr3QqKBoSa+KGO+ysPVL42NiEUAkZkbWcsVa7HdixSoDX0oGXe4Y6wq7gvQ45X
Y9A71xGCyzoOytmCBgujfgTJEgoeHDlzcxzFCkeAd0E6gx0nUEoT4rExtScXJIyRZpNO7WG8fpWn
vPFF0TlxgHpEnTIeFF0yVR3bRyjpHSCbDPf32p/IBZ3q6gpQJ/2UI5HrJ/Y0ViHEJxRM0IQROHlM
FHR4hVVXL6FXZXk8Ist/7KIswjSGhH6V2HiPUMYJwBcL21tD6vJFqbL80rk+A0yYuPxyNFs7Sg1f
kOdWCnKPkqXhp7CcN28ngJp5LAS7cwe32Fhly8u0cwDlS/D6q74F3FWXra/pJmwbqmLXHmiIDInJ
qqQVjf7GNXIKGKJi8pOOuqBhEbv2L3QEOmQ8Iq65hz5Bu+eFbX5vRRd1uPtZt2+7LhBxJxCkw3yn
964iyTqZ5OFE143rG/Uql+6q07K407bbXzcWG4wY1DRoQTJrgniNB2gZWvAH9r02Qv+GTDV5rkGf
x943ILl0URZsnujopq9D/yFDNbxDyGOAxR0Y0/gdVVRkDsAGh3qCT5w87crSj5BQs3ibZkbR+7Om
vf7ZhpG87Mfc3oZiwDDoliYFSNDp0DPzSzGY/k/ahfAAoFw596YzDTeYDqw8gtQfmM4GyPsxJ9z5
xvBnIo1MDn1JVvrqOI0I84/FMFmQGZHR9HO0CutGhVH5k9gRN8C0aZpDROCWaWZieg680UXdD4SO
RNZ9udEkICviOjUSxW0z/eo9PxaVcd3n0S4yK70twID46aN6kroVLCptoAHuiVv4bYKFDfdAR4bO
lUHwsgF+PGsvqsKVJp53DBIrcK3RsIkmvSMTO9Tm/2bvTJbjRrJ0/S69RxnmYQsgIjiKohikRG1g
EiVhBhxwzE/fH5iVt0mQzbC8y7aqXZYy5QGH4/gZ/uGPPjTRZ7K18S6OlPkB4uN84VVk676CyxDp
JF1CmllJM//OXG9h+5oeKcjJIuqLWp+UYGV98cqiIoUoWDeN6pO/ZHFoLpw9Ylyqx4joD9lt5ebp
lTpmtRby7ipY1W5nfm01K5pPNJHeAqIoOGjSkpEDKKUA2uSqpplnutdr7b2uC6jz2Wzfjp35o0Sh
7JPlNequbusKSdIqPWTGiHVzWU7BWDrFjvuQ92A7HROezrgyx4HwXczFmZDol4Fj1z/BpRgOAuD2
YehxcR3NxT3vplh8oXsRX5h0WU/kI28zn7Vjgbs2yHMHlchNiz0jyk6zZ7X3wwLxNZ9rpLoTpQ/6
0rZONGbeJrIvl3qTZHl6rYIZdNr7uU/inZGOVugtyynhtnceCG0+EPs6XS+a6uuveNFYm1QzmRE2
q+4jRfwYB6+/iV23CTD0tP58nDS+8zwAVEDRM+laNds2B0EAy+7j1K7v25VWOtHk9C30Ag7/eBUy
qDUhJ5mi87lpcSAr6Tb2EIv7ZCLE4ojL3W3jbvHxKm/LG5ypSIA9WtprQb3p/HZYBWhNPjf3kS3L
i1haelDjGxoSkNAlKxQv7MdhPutj61StuRXoJCfl6DEdpV+4KqdtgXftZBt5PBf9fU7LCEcbZAHP
ErOKdxCWrTFUaweD1yjqityf5plETYzZPAaKUYqgwHr2RkZqfq2bmQ5xG6GACzV3lh9kcPJ8diRS
TBUei6bP3KKFkFxa3Y1H8uGEbEgPWGZs0/si7irI7TpVldQcvgMGSkVySFA0U4jaErsUfWJC43eR
Ft/2dmGfMu7bniXkzWwLAAwdCiIYe/H61M6qEjEzH5oHFLLzoO7NNBAdMJCP3/JzEfeyrGIFDqtp
0OZnrsX04vUyuLdZ3axHw0Ptfw8bX/qLXwdOIPw/ya4KTkI6tt/idrnN2bVtkUaTzXJqYPmoM4Qy
SHfKjljOWtnuAhPu/cdPuBYw2wdkrAB0w169e7dWtyQCoHtg6T7YwrvpDDJzQ2Q/saP6rcj6ROP3
7TujDfBirU19E2VI+eumMjwM5ZVpPaXZ8eNneUYGfPQwa4H1IpTpGhbi+cT2XXp+43t+F2IMG57/
NIPCd30t+JIEB66WUN8juR2q/gmCxrYlQPW2ShfDg1v3EyeRzWmBClLblW5M93lTqRryCvVMm29G
eikQuS4vUNwGUiaqrFN3eZ3qAjDZ7CSAm9TC3FEzWDeFKpdq9/G+PEtzvdiX599FfCcXZlwKLXlT
xeKHl0T4Pc738ECnb73W9YiPUMo6SrKc940ZBdj8RF+cOjWYJXkQohGd92NFjjdzJex977XtTdMM
t6Mmi6tubrtwbtQ4TM08//Lxb92ckeefunK2mXMhVQQY6PUrXKgvyers6d5bHCXs5waMy0Rp+fEq
m1PPp6zRmCSO4i6BIt2zVNKLgyLNwVBQonHukW51b9NSUYNcyD7Iabud4ef4b6W2f8Rn/T/Ksl7Z
IR9wXNP+92tqK//6X8xqBejfv2gguSjjrzRoJm5/c1uf/4gMC8eMFXmo8VG9Ird6iEDBil3fIE59
hJH/x632/rUqmCLGS5sbOjQDy39Abt3AsrncqQtpO8H9Jndd0cqbw2gVTlx4irhXlbWZMiRqm+wm
w7go0HphyLk4zacuBfjnl/pMK6YfbNSpWl07MAtYRn9OpwzAVbnEV2PrxQPlQTn+mnPTQc48I0NR
m7EFzirktZBq8hNkTf6Xput/Th4saWLH/37yHn5U/Y+uf334+C/+Tet3VNjT9DDQzSBcA1z8++xp
tv0vFCqR2l9bqQy+OV5/62Zoxr/oygGEgt+18grXce3fR0/nL4SfjDgirEew7cSUf3D01gP+6l7G
k4Vx0drlR1iAru7m6GWj7uSidNu7wZrsr25Et7NBDfCgzHBiOpcmXIJcy5WUuX6etn122Va5/oOW
nB5MNGZ3Ch4fiCE7y02MZ1toxMZyQ/LvHEDK4eeFkcvPF7v7+a/b5KXkxiak8hXjzcl2MbTifxge
vf5W8LdIQa4ADweAt4TFtCy7oUbfp9alt9eK5BRX6FlN88Wl9teCKzFkRbSsc5DXC2bS6t2F6/Ju
SD31wWy8G7tcZqyVlHHXT+7XvDDri64qsjPPSeFN9AwcK3MoaHs4Lobhw3XexTLIijEK0GDtr4YR
T452dbbmypZ+7WXO3pxN55CZlocngD6ffbxl2xqCaeAKB2NCgsHXXyIRL9MVmok293/Z3SGdnaCH
1hMxsjgNPEMWu5kOppq18lyR/d3H674ZSbLwc7HHkB3wEaOS11unTNlQLtXU3QHX6i9mRU8PeizS
y7LHYMrrzNYfHaU/r+NoPBOzooQIlcgQ46dT4pfv/RLWZywJYIyrYFt8YrBniKho+jsL366zrKiN
KzdZhquUgv9stkz5mZabtu+k2p47VgawS2KfZdY0VE/syTsvg2kVaske7WMonJuCTgAj1NRKLHeU
9D2jqgIVjLEf7xtO0MGZi+nYThKlp0mFc0lW9ImvKd9hK2bSQ6V13COcfDtix/YVFIt+jW3k8OAq
RQFj3DNOlLhvxn/rlQnwDYEbm2Dz5gUapaNhepzrd24zptdO0oinRJQAyKpUXifGCPlkau1DH83V
XSbs9gJDCY7YvFTaXq3zaW/U9rLnj9GbQbIW40YyoI83dFvK8BOZu/Je0RLiDt9SwJU+bsyY9v2d
mUrjkIkZhTKd/DLz8lOs5fe2Ax0KPiGHWAmQY/0tL9I5BgSJxzROvxsaE0sot0yrxYd2CVujK4tU
DzIgd8eh6izVx21B/UKdPDm4+81ZsfNE28JI11JdoiuBquXeiRvLvkRaUPs6GI3x6+ONeRvZ118I
yRoxZDKLLeRHWq214Ixh3BXlkh7aIUIM1BzEQe3mJsDwVL9simU+p7NahbQMT8Lx3hx0mge0Rp7H
1GjN2+ufv9is3ixEX6DRemdog/VYzKA0L4CBSH2VlFfvIAqguierKc8B65noGzYF3bDQQQQN/UZV
Wt8xxpyrsBOad65Fwir8SZmie8MsnCdPTQrfmaR1CdjPkYGdz/ilJrY7VaApE+cpbW0TIhTCnPFO
logxs7wBsccbM3neAhARUGsaGDvjkmvoVEzDuIRdry9LIOuqLAM9mszj4DWW8GOAtZ2PNGP+i0mH
98vRYxn50VzGeeC6uTw68CAXwHLa8jsHO1Yjv2jrTSiwtkl9oHu5egBWvzAnF6IY9l4nPH3XjaU4
xIPL9MEdsPYKCn3Fgi4F+Ho8zdYeN96nGDDPvZbIfby02SXjZQU0RdQahV8CYMuvsxqfnKB3UL0N
0ygFMl5JcczsNmUQ0sd5aGqtwcS41fXoMCD1PYVNjkv5ubBGZM3VrkV8Xy+TGyErFxN7fbTUABuw
4lQp9Ab9xJkGD0LQw6dpDSqbwBdXphyzrHfu7HLydgwJVR/hz3Q/KML8XsN4+Yw5Hmp3tWXdoXmd
/JqSwjwRLN4kD+jUUDqTYqOATOTY3OVaXSdlUnfOnVI2+UFfxBRUzGb8Ia7qs9LRx/Djb/BNcGI9
kj6E0bzV6WY7aXVEtsydnrh3ipKOZ0WCM5RVx86epvopkuA7j2bSnyJQA/UFRE86+epzQz5UscbF
u2vrBGZGYsX7XIFQNEk93pc60Ix//GhcYySO5EWkjav0z8v1QC/3cTS53l2+MDRbGtPmo81/V2qh
//OXRrYL65GtRCxgSwhsTGBiUalGdyMDHcRAvTiMhRKdDVwI4dhG06n2yhZZxEmlF7U2V0j4AJZs
egOlyPG88irlziz0+gxhN2M3pEXOfJuvtLK50dIOIHODf9GuKRrzzMuzU0Zc2x4PkjMaYElw7rQF
V/fETe4Uedog21qx7mbYGugPK6Cez/OmUdsQZJ0bhdZUmoSyyGQmDZnAG4OOQxgHbeUY93h5pnDA
xWoE9/F7f5tKASRVuXPB7FIeI8Hz+sUbRunmWRN5d1ba28HkReci8qpzrbG1O4wmncsaWV7fM6Ih
VBWHqX89j58wcLRPHMC3iTn53Cp1wLGnGKKuf/1DiH6NjWBxfiy6UnmKYpl+s2rPvGkSo/vVsxlz
qM0dfLgmK6YfWE3oZaD2aayFjusp2jcP8d2HpCvwQTas+CHDvQemvKMA5M8hht0bOg8YpgiBZgGl
Gv19dS7ZZlGYBh738Boq/+O9ffsNc8ZRaIIOaVI0biWo+lZ0E+2h6E5JUMgUdm34/WIzNE6qfg8x
8dQ3/N567BvnHE8b91nI7uU33BuFrZYYPd95enuGFUwUpjTaEIS+aTu3P3Fw3nlfKySQaMi5wUdg
20qnayr1BI3gu8o1i7va6NIbPYohVkS2QCB4js9x/lJgKOhtmLTdGBoTdYHR60+SyHwddyA/U7Bd
h0K3ijMvs90MkV668mUUW9JPZumeO2DVd4VoFnCHafMNeNYpgPx7e8Zx49yvMniknK9PHYa6kdor
aUyaF1d+akffh2z5JQf9JzCJ3cfn4e31wY5hR776kdMI2ErZo/erN6O0lDsDJFdQlcb3ZBTQQS3j
8eOF3vmoWYmGMkeBIR3T09dPNaKRV86WFx/rpOm+Ixq+/DAsNHf92pxGJZgbK1OCKotkSqE9DIsf
o8P9fcQkcPFLgBziBCf4nWyBH0SSsCYKFJHm5uM2qw7vP1HFx8JunTPck8fPHVzvYGwBe6qZ7HZd
oxZXIDvEzvUi94ayRJyYKK/ZwKvKn71fQfqk/OQuVGubTUED3pVFkhyZ24/nAvjQzkpxgv94799Z
xUI1iKKCDhEQt/XAvciTK9lKO28mgCh5l4QJCViYAjs48fW9c2xXaVQKOSo5gqbxepWyrR3md4xC
Ork04J3lHdAu+u/NEGr9/PvjR9q6/nJ5UXtyhdL10uBYblkkyPfqituK7MiNHVYx4vJXI1YPVQCQ
pdUObdJZn8xiYNgXFVGZ3YLMRwOyRe/x80irUt0tXjffF7rwPg+uUv/UK2Ge21HQOM3BKG1pkCyD
2Q5gNLRnH//29ft9/dIZT6/tuOfZMSSN1xtla4PigeLIjlKVF5nNzBFS3X1dmJeqVTzpmixPBP23
H/m6IAJzbBpg5u01ZmVJvmBakR1H7AxIKpR4HxW9uhPR4J04BO8tRc+RZjMcm7Wsf/1sRWXFpYF2
/nEUs4crE/byo9Za/qwVp3hR7y0FydLjCGCEQ2R5vVSrZ3ifSC5n8t8sXJo6PthtrpwnunbKne1Z
J2r7yliDjqBGPDa2w9MpAfFtmF19zM2mv3XtVv8WL67z02Y49thrs/HLGHrlevW+QFS0zB3oywow
FcwjoTZjz63cDzXbjh02Q7KxjeunPF/MPIiVDIgI6jCtzojIasgDl7G7ikTeLiFH0lh2o0zl5yq3
apPvyMygEhRd+2grwv7ZtpEN9cGYhioYWqwRLzINkIyvqNp4o3SNc56hh19cxfYwXakyZo6+xPZI
ZTe3thE6aH7EMCqTEf3eRbeD1Jv0+VIFNeEEXJ7uLdQGoIGDHlXdvs3UbPFNWzSPSmnCetejJPmu
ismA0pDVbbFrHB1LRJSJxj/aGBtcW02/zxQ6pv5QezZuub0ocPWZ5/pTqwgJ+QnWBKl9PAytX9o5
FqBp5skro+mUBQ2FafqEVvl9p0RRhsXIPF8WnVC/f/w5Gmtg2rxcABowgmn8kjdsFYZ0ozCbXGvF
sYzLBBF1zuoYIOiBVvFkWU4UauqSIW40uzaUnsnNf0Z2O2tBU7TtbT20IxHDaJyvCzk7c9qqU/cg
5rPEH6JJnjMyNc6rORYPRTxYCDBX6ae8TWoI7b3RfRpgRxe7zjWG29TOvCeJToUM9HIcQXmaTv67
sdQ09euy0N1gTDpt2jljl31Lp045VQY9k+A2O0E5yV4wJaKFufUFyyDjdSDE2qOZ696TVXVcwy1U
8dLXBiEGfkWacIQSdBn8WRVCPdjKiLCzQZPfC0ytrPdlCQQuKLwSjQtkRKInxWEUGdZto9t+aqiP
HQ7tGRA0s7rmkcQQmIIc3s+WFOPoXMnpYXdFrBm+WVrVp44X4DdQyuzzj9/62yAMMY76ZxWjRRxu
W1yKvs6cqPfEUZ10Za95VXSRaMNTpxhil7izc+nkEG8+XvNtxKI1juEDg1panQxEXkcsZG/azhtk
fdToWoeNaKO9XprOTm3H+e7jpd5e+VR1axcRnjYD6C19uh2QX6m1rDnGGvxFW5P9zpum5URisaZI
r88Lq6ztSozPmS5uGy40kK3OSprmOCElE0rVvUl6pdnFEWCepJu/VA1FhjXk0+7jp3undGUuhU0p
L27tc2/j8ayZIoWTJY+StOOH6izqtVOryfXsIJdRL4r2WeRdsbMJfmFu5+4neqXeb4z2nLO0LaMT
F/q7P4dPhkHtOkt7c6N3Q0f2WNjdEUDodDDT8qi3LcglC++dWSSccdWdb3G9Xs17HOMwLfNwW0a5
eqGLtDqR2L7z6hEfQMwJcaNVhWGT7dkZbGRzUiUkfUgqZTMmoVoNp7B278SKFbQE6ICDjAPwttZq
YhfKUzqMR1R8tGs1HuYnFAFJmlHb7nZZbc/oKSkxMjS1KS9Kfuu8Q5MpSYNG7Xto6WrBRWSrOYhJ
V+nb1e017krcJdPlqS+k7EPLhhiHk0WT2OEy6xJssjKXoQt6Wg/1ZBD5GQ7E1lOUdlqgd0rpBcvc
ZqeotFvQCSA/ZGCgu6kGojAM+DeZba+5gxmn83QEzxod9EFya+bSaM6bZNl39HEOlSHlFW/kfqmG
7L6sdHHAGcfyE6Zi+zLOZloWTX0xRdWwrxOpXYxxVIfggacTBcU70hscIKQ9aJdBwnzruzprdgrx
fjrGqjM/YEI6BADsisJP88LbtTJTwtxVz5YMYJvGWfkCvFk5l3gMXDRO7N3oidc9ginv9h9/stvY
t+7h+m3wyYJlxMv4dewTQ59Iy67mY1MlsS+adLjs9QEwUz8n/x9LcR7huQAEIw/dvC4MQAwb0dz5
2KcN4hCq1QQ4XZWH3kjaEwFwe4usT8XcA3lCvrhVOvz1U6kd4D0L8shxvRmDwUnkcR4jN4izZriu
ity91uyTvubbQmtdFBYm8hiMPNCC3SyqeU2f2s7Aoo1ZgKCfsBYyJ2U3xPSj1CY51WJ+E95YcIW1
ULUjjAQcZVOl4g9QdLLv1GMpvXlvkJxMgRWnyZUYWjPUcxzW1HWYsEwW/ZBBux9afDDQAfKuxypu
Txzxd/Z8pTCtavDrtm+Z7b3wFL4tUz3SrsTkIu2nLzU9B38cS23ftPq0s6ZxPlHXvBcDVvF68JNg
KWB7bwobtzWNXBfucrRwTrpcPKvyczPFAGuKu4OEWYavmFIfRVsVe3XJ1aNk9BbSSxKX/dhdK4w7
Lq3WVG97oXS4IYrliky/Dhtb+cdSDiQSnHpGlQw86bdsABdoMTFadurl2CZp+ZDVvb5mV96+HaQ4
8amtR+1lAsDJIMsgdzY4GrSTNyej1iYCsFloR9Ppl3OmFPN5MaM0YhUQWuJ5UKkx6gkD5rw7kb9t
bzkSdUYsCMQgz8Xob/uQQElUes/ecrSHWb3oWn3+jMTQj4+D1tvHg2NO3FpNDxkoPbeQXjROZiT1
KHEL9ViJvAwH/vFrpZql75l1vjekmC7aphw+lXE3nMhwtrYv3DkwfqnV12wRIv9W5WQeYmy0UkS2
xGLOYecq5pcSwD7MEa/XkYA007wNF8zWflQyJnPu6n4aww4ZEYSj1NLZMcNU1UC4A8QrzKzEvS4T
62xi9N9ikrTwN0HY/mQ4NRT1pZqXP5MOkywQkB+RB037O8QyHi1rKT67LciFPccghikPmfKPuVj1
pQeWBHmFVfnY763eg7eijvpNJPP0ex9j496mwBwCk2njQzdbiKSn1Io3hefAVTFArzQnsuvnvsmr
w4jQxUqvBGm32rdvAcBuMaxDOTu/z6TaXMLiUvsws+rpypnTIkYpDnHFG4UBBl5Ujlnelk6VqUEd
lQjFGEhP9cG0lLXlmw1cBT/qlKoL0CD6oZR9ts5voZEh9pIq/lRVVZhVw+T5TObL+lLpOhAUGCNm
4OfKZviyoOcS7z29syA3RXHna5bSpQGtH3nGUAV1OLNqshMt1rfSU9D7tRUsiMcLDcWtIH6tlGM9
Gl1z7xhJcikwzDrTrKxOgyy2q5hgVNepXyZ984kKJzuL0dXDYaW36zkwG0Vp/BqMfhK0c2Ks5pPF
cBZDOtoVQ8PbRXBDs0K4JPO12yCT6zteXosQI73kp8mIqtu5bZ7th4U2ShBVTnuTjxrtxtJezG6v
4TN8om5fw9jr103fj2kvsAzuQELB67uXUYYY8tit74ehafcIAhJyeHPJBdYX5oFTUu9KrITP1Dgx
Ox88YnMiBL1paRNmEWGHOExTZXXa2FzEJorEsnfT4d6z8vEsr8tmVztdfgbv0QqX2OrPlTFH59fV
uZfxHgvG2s5uE6ecDx/HqbfqNogR/TWrAo2xIrFe78WgTilKefV0P5dj9+hoowt4rsMXFFqnmxVB
LCxGSZMu9G+LulAjxU4e31SOrg/IDhbdbWkMTqDmc/HXS/oPaPO/GFG+eElvTJk+/ejb/hVkc/33
/w3ZBJjJKASwE6Ie2C05JMt/WZ2tkE3+X5BszIW5WtYj9TdkE7MlwMA2bVwbYKIL+4C3/Ddmkz+E
TLM2lE1G5dbzx/8PQJsbvDBQYb6pteYBT0GyQ7r1+kDBVMGEsqmjz1yMpHgJYjZS/gQtMp8JVz8j
F1J8VGVXBdsYAu7vVmmOiroMYeeg8NyVcAuVyXnQ3CBK0uk8rXFSZL4ZB/3wpCz6z+et/c8p45RR
vfzv0ODVeOn77x+r197rs8Z/9Tc23bFBkj9Lh60wcqhG/3PYrH+5vD9EqJhwM4/gGP592HQPUDG0
QPKQZ9O5Faj291nDcw90IXnX2hBnkM086R8ctU11seqMUD+RWvN3PaNLNkdNp0s4DxBJHgtncpEY
ieevIwkn5BKB/6fd6d9s2VVaaBfFcB1FqfMFaEXyY+wsLiHLy/vHFzv4+a8b5CX8l6d+ca+sv4fk
Ab0PkkqUV+BvvD766ZJEzJFT81ErB/dyTNPmYjG6Iphy/RTSYX20/7nCWAqNBGfNWCzQO6y3ucLo
HMykalP2XUQHt8Tu0vVd26ImRvSErBkLoCI9peH47ppA5vDM4VCAu3z9eJ3lzRWq0Nl3CQesPgAH
C7IdlrInKoPN5fjvZ3uxzqYKt5xhGPt4zr53+yms9vFFvGvOf6i+Ep4aBG1Ak2+X2tRmDaj4wmBs
+t3xUUnybWhtka+GafDUhGejb/jw+8OPD8lmIoR+Bo/GHgKu11d+1JZ3U9DkiNos03/2zEXAXleu
fh5nrYnVKKNJ++CorYhDBz/sXaQJRQQgSeo4HGD5eoEek5gESMDFSyCMGi5iy/wxCgartROSU0rn
wJNqbgSxPpb6PgIt1wRZgkUZ9ol5fmM4VUS9PdbuT7cbQQlQi0yWb8xaWWG3HZPLtcKyH6NysM/Q
+xgqxjKeWPwJ9txBpstgBD0fUOMXkZ4vYPFlr++KydGeRC0L0JGG7H7JOrWxF2FK1O4mN4vy1XiS
ieuk1hHKgMU8+ZL4cpxmWxPokla4rldLmrtomdul8A0k+L1DGhmLF5SCmZafiZ4mXcxt4CG8AOQ/
1Loqk5dGownGCKWWXUmva+OgU0yMpwd8d6cArr6wGA+lwBsXOevXmBqvwIgpI/VeykiXAcPitgjj
viu/zMCt/tkA/fllrxFyJeMSEtWtrJqXeF5qle3yM9GW7tBqFcV7Pysnsrht4KGFRH5Nx4qOEgiW
bd9qNsgdhRqpP4WDRzUUHaylnbwOvBbb3Y+P75uv83ktYtxqiwpe0tgEXUwVszaVhfZTHYmBLCaA
rg6DVoFlkmrBRMpuyrt0StKj3XnR70IwofR79Ku/906kmbuPf887j24Dg3AJgwCJoUC8DkoSf3lC
8syjV7G9RwVl3EdaJ87a2VlOqDm9jn8r1YpLkNfogboDf7dFvCRulMV6X5WPRMdin6dSCfrMzYN5
TuPAZNAYOPYETRXlhSvoxeX9P3nSdfl1YRI/k0sZ8Mkm5NOf7qWmlcYj2miVj0UfXfJp6HcWEron
QvCmRbIuhcQ3GQR4Tbgl2xaCO85ukpFoPjbYiX8emTfv3aE5RTcgEXhxhz0/EO1cdpRBEzXIFkYj
Y0OfnU7Yj3WToFfv2O21jmB9EC3pfOkhOPL14w3c9GQo9Wgir7NJZMpIkZ8ldV/0ZFDL7b1odLrv
kWCWYOuLFvSmPe67rFnCBPOIb0YzdT/wKlpO7CdT7u2zcmJorUOc8qiykH18fUw74RblgHLNjyHN
8p+ltrjxQbHQUvTTrh2qK7oaoDkixe5dH/fbON+hDVTpAUbSwvOrJTGaQ2k3mF7XmlO2+2F0QJ5Q
eoMPdrss2dUWdlvnvd4t3JpZVP2cUHTKw1HQT8ZSApwBnbXZRm+jauNrE1eu81GapA2xRqw+kMFl
vxY6Rz225XGTnlcO+oWHZLa0GT2djk1LMyM+cy3upB2tVWXyF2OcHmCuZM0h9RJn9O1WiT6xfVF+
yJokd/eL6RTesRwc81pHqQeMeR4jU7JU9phBzDeUUexMZDF+oVVWCRKZ0hnOK2OoO3+up+4GwR+R
B7IdLXEY1dlS9x46NV64oqgfJlO49+i78y9nvV7UAdbbGLzHWGUAv10QvuZu16Yzy4nTLJjdyDOv
60jSeknj2MbKrdad5bpnJpSdGRXo5c+JwEf2rNBK1UZp0xpu+AiGIohsrcjPGrNNLlBTgF8PtyRL
DlA6SouvT4JPcbWkUANDqG0UTqoYrYMAhu/5HtYOvDK9qLTPXpWu6kPAU9uDIwWdcMWYANgvSKUA
beC9zHAdxpF+k+PGf6RTo6UCPZP73my0duclsGgIMbbGha4ynVvNGtQRnWS968LUylG0j0diTx6Z
8cNix+6XPC9LmBWV7sZASVCfoedve0dA0eNDWatzEdBtsW4RN2pLBm9eWfj1aKGI1EWO+XVYUI8K
Dell4ZwtTCXVos+a0IGKDO3ZRkjFHwu9SC41AV0C8HHkyPMi8bIhXJyiGn3YMWV/yOwyeegbr/na
Lkv8lM9ebFw0RtZcjgx/o11eyNrdDf2o/BqmaRXzMmhE79S09u6XVk/+TCVmF7uoQfEh8CZpcJ4V
kXCjZ0byILrE1HwLwLeDGJeef1YcE1P2ZeTD1sbWWXbMcuxDbMjlwTa7Dqffrq+J19qEUrpQ9XTf
dwbKyJDc0BwdmGd5P/DFcB7GSOoXE3NSWptOPaaBgg6cCOQ8MiOu4APs0NmKAmnD5oBLtDTZsUgo
iL+Tv7npr5x0y/0EICG5iftKubek1Lgo1Tkfrypdz7IrFQ+W7jK1Rkh5roSG41ezp17GSluhFDnp
U74vPWccdksXiQziQzYeY7tQs53XTeZ1OaruPSrE3qMACoS7qGbn3+oWuKyfG6AkfX2JlC9N5tZk
TJ1a3KSzpkkkfSr3NkMl4DeGdN4fI+u0rxLJp8m3rDbWz1tl4T+wJmGvfT6K+TBHFvzLkhcgvZGB
NW81/sqSTnA17Xo6R2NgFA2CTPz4qdkxyYtr3xtNcWPFrbw2p7jK2cCmJyUtiuYXmk+jtctcq6Ds
773ZN+RgQ9UExmK0fYT4V1Q6wGZb/ZbBb/owNGWPmbhRQ8Jx4uGLIt3se9KNFo+SeIj+ozyIySUv
CwRu4aIs6qqRHVpWrgEE6p3hGpAeTH5FGRXsAoecreqroW39eDDl0zCiHul77qDavppbzk+RQ2zz
EQpQMHiQC/PPOZLyj+MMY9h0+RxBBFSKa6Yv3V2K0nwC5noeP0casxPALpidB7lVVZ+TPkH6KM8c
3gSm6fLWqOcEfKyRp5PPXiJpVylD/Gu2gEARCyvHw667J1uPu1htglV893NjEdLC0VbUb7GaU7Xi
uwL/tcxtWs65ahZBgcLL/Am2lkbLFhvOyAf3iow7uGP9zBpJNq+8cpLkxbqWjSFabd54QbTSjRAs
ft3uAJwUUxA1mRC7oZh6y6+m2v5qTwA0fIbNyk1D5pHuSqPsRaDkxYKSVVoVj3mum/eMQDDhlEpb
YKJaaPMS4gbjPXYIFcudJ/EsDmTmobKbFWhuAv3pYQEwclyIirje3DTLqhsk5RSPjD5hUvhpE2Mc
M2FPP4QDXhtTGGvRTIArpUQ0bREOswQ8KJDHmhIVHQsAkReZMYtqNwo9u4c9WtY75JWVX4VWk05I
ZSw7IFMlImxLPPacoxrjiNDUO61l/+wUCFxt9zJIFq+sfbWsSisY7L43dqkoVGT5uuZxqhSIta41
l+djP7cztIa21fdF4gj33KjLgXgJBa8DuqRxqCv6Dp0P1i2x9hPDSBFGsUtva+pbL/MzxfYg3A6z
/QU9w/iprMDhIT6fdJd6JtIvVQ7kNrfUBOG8NGqv6KQIK5j7fk38UHjD94x8bPLNVjYDDoG5RHVL
yaLbfrDkjZEXdOsNRGn+0CFZVByII+e7niNmsoNltfwYoH0t+7GcJ1i38XDvToMA2660cx8KvYlv
nNS0f1VkENI3AFS5IcMq7TZPpP0kl2j5UxrxvHeViBhY2E2DhEfn2mWoA4NHkAwFnKNajrF2gP9I
pWdJb8BocJyF3Ol6C1w5bpQZcdjB/T7X/03aeSzHjWzr+oUOIuDNFChDK0oURYk1ySixJXgkPBJ4
+vtBO+IesYrBit5n0pOWlJVAYuUyv8koAG09n56KFJ3cLbtgCkAUoTSm+gRzi5vVa4w6gQgb1NWq
cC6m7mc2zN1DX0k0dTX4L8kWnzPxUzVq5pE5qtEj26vGTVXNTY85SBv/o3lF/09f8mdDKvT8N2nz
fBsXmb3t5ZeKUV0RyUb41Q5yuPO9m7SWq3XxMmffm54qomXUUB8HneLdO4zsk62DLh6yhUSmu8FH
viDUFqZXxAi8J8MOhOujj9Tu69QYxtfUHzzIOq5ooFTbHecDyddDDqLv28QcKN+U3tw9dij9NGD/
dNlvuC+TA5p3+UvWdC6nMnfLI7lS9loCTSZ4MbVDHKcfss/OHOPp26BEm+8kwtEmr2AMvhsZOqFW
qVSy5U7MbDQcLXVdJt10Bwn1OXAa+SCrOH2GXGfY4ST7pd0x1PMWlIws+9AUVT5GTSyDZFfp0/A4
V76XbBRJp2CmpU0Vf84nGsR8K0loGEqha9e0fR9ZWZbem4MTlIwbjancNipvYgIboSo1UuSYgDYi
tDlC0L+xu8act+hDKFo8qs76LSdX9VeJpptX5ZwNEadR3MM1wSaZz6P/ajYVWaSjHCJhak9hLJIq
XBhYHUY5DlzURqnsTV2OCneywlXfbb7VPLJM2tJ8n0RhM5uzO3hJOgyx3vA3sQsOMYLGmfagnONZ
37iqj5ubrI2LnYC3AWazL0rxgMdaeax16SL/qEbLZ6ha+GaoL4JHkEyiUegGVTENj3IylazgOabV
sBeGVY5bc/Ayi6xBq7kBxiH4nlSN/Axgvb8H7AuLgvFeh6NSro3mIY47wI9p57p3lY1pyYAuNwLw
ypymJyC+tRlpUuICY/gtrkY2OUZI6yO7WmNLQUZcAyN1ejlVewFi5ykbm7WVk8Op3A9mQwjRp8Xt
oqJunYlWuzEtOzBS3s9qnovP/WDB0cy43q+11B+JJpRUX9wFi7AbvR39b0I4fXw9N2VXb4alSu1b
c0XKzNu4zmqRbWpvaLov2J/nXRjXth3vNA0g7z4vJbHKmGrxmuZQVSI6AtYD2pk58n9IOHRXZu91
D0Wbm/21bRI64ajq9GyqBnHUyLBnc9nOWpvARlhcVYVmP3ef6YmN+s5D0uu27WbjRynL4FWvCQmR
EUu93EIzzdtw0MlDohjdvCWaihLqqWdXCJJ2aT7e4/HD1QCJBI1F013Shybw8lATSzXtFCNXEvW2
reeNy1C7C51Sag99ry9q16z6LNwm/viPn01Qfw1MEqpV8VQbrrCgmUJ0wXCrroAtI8hEe7MK69mu
DkaLmKyI9fraoYRzd83YZI9+PCxI6i0pIbOnfPncwGhBmXCcrTTygtn7FfwxlyiqKvtO4SceSGVy
aO1m3V7ZWcXIZWhRLiuIWsTi2NJ/BjKekXlt88eGTw2MC8LlMJl895FD4f90c+9uSVeo36OtOGVh
5rv+N4pY2P9iasfplgt5OJqVORShAy7lwW/RYwhdkWjppqgL+WwS0sT93Is8TSMbS0L0AJIJox9T
7+PnuDPS9m6syxQBv3HdmHKLLrkph8F88EXiydsEnDZ/s1PeD40+H550FMg6j8FJbmIUResNAUj+
M7QlFwDeN1jSaeOUoiNF/3+koRcHImwTZ/ye0ED5aWYKrIVHCevg0xHPN0nXdM+ujDl7uZVa9n40
JXZOBm2rTZKsQPoE+W9CWd6JL2WATxFg9VpskJn2bnHgQn1S9G35ZUl12GG4uh90e0IQV7iFBrCj
4jvs47x9pjZPnjVZVwensQeMbYvpeRS91YYIEGh3dZHX8vPoDyMwaDCKbUNb1xweLMNdnuxxLMF8
eihgkBg4L+PsgaULROK2vP5epeHqWd/9jFVXvc7CC8QNPQ6h3+qaCdixB30E+DzI8h/8iPZ7qY3u
10zV6tGJZwKRh/HZXW5pmEJW3hzQM3VQ7hnA6h89McsvJaYOvJky8duNia2ae514abIvZYxVk9vj
gOADEVAgWJb5FRrlTz0mBMCRsbLbgUY3OULlL5shI6KElZ9S1My91dnh3C3Ot7YeaOWmMg52vQGD
FVVZLwnAm5hetamTsuasyllfwiqfYsr8xOp+dPSHGDFMsbTv3RRrrD1qD0l/Z/uxV2/zLKftNqlA
fc88a9BAqfhlhTRv7RWbbl668jYx3drdItLleFt/aMdHTzH6D1GpnLrrkcG1+T1eIGiEVpvG6Ln6
U+Vujbwaf6fVaNm7TJdVuks0L3URHO2WDFAMDaNrR6AWZgs6u/h06PKb7TOG+hzz0K6cuKrb63hK
h+FKcmXkSChMg4FPTVvdOLIejCu9kniacPGO+S5p3GqAVq5ETbLk115ExczdZ5nZ5OykmTnpzlhs
1d/Eylqy7dRYVkVWo/TqBm2JID8sWtW0UVbas4P0btyiPOw3Cr/j0igboDZC5F9pP1T2czo7dON5
Ft5yxSvxpl2hrS9b4BrF9ZaZyee+tzACUzhKGpHSy/GpBmL0gxJJtSGupsVzAvOQPE9nYztRU+UE
GblPNJZ0Jjc56Lf7Qum24N/smnLvJQqqfhDPDCsKEr81sZDya5702feRE5VFg+tljF0QYuNLqFPZ
XSGnRqkt2oncymgGu0FAOp2/VQiNYOFFU+ZLBt6wCnWtbr4bhT3EkSg4D7dgvdcS08pL59YsRI1+
Q145P3wwzVM0jY58KotZd7bMEaBz/Q+9ftMB52K9DK4rf9VBikxdqqcW49L/P1V9ZyZ41kr1MKNF
hd8F3wTM3Vobg381HUWZS9qLrv+SlqlxJzNlfKfLmF9oML67CrC2dfi/NqnXVutfqyyLauZ+mXEE
KdxpC5DO38rCuLCVs37tuhVGV2gT0EWF7vF2kbxwaQLRL35RSDpsRt8SV9LBMR7uDonxkF3C6p/1
a1mPVBygICAdQG0n41TsGfoe23rxsgQdkpM2inT9lOr3tFmrHTYKz4mfzjtNLdmFGcf5Rk2cYRgo
kDLzLE+lVNqpt1O3z6tD4PXVHlpve6uRyERtuUBtz4f+y8dn5O0Mg0Y4FyoyDDBKGApCrT5pDncZ
HKCJuvBQBHW94UVqq9JIval9yMf/l6Wwqnv7Dj3pTHNsWXRQSk3empKb1U36Fh8brb4gVXB2JkEI
cExIfHSgZcCO3y6ljT3pvRdXB4TNA9LhonmYnWp4+rcbwrMJ7B4UZFYBTvV2FbpNvVBLUR10tGKg
AEB+sxHcH+j3Xnh07+3n75VOvjGlcMIN9Ko6aH7cX1v0MTdWUP/+eDtnR2+FVQDVYczEiAKo9tvt
NJPu61AjqkMxxfmulT6GqbHZvMxNZ32a/EW7/ni9U9Q/Zw/8F2DRP2xY/ARP3hL68QX0v6Y7zCtq
M9bqqozgQjpf0ZEvNth41FeVip8ELoGf4QGqndZauL6CBnG/LG7vho6Ymh/K7vUL07bzj4LPD/23
ACQJt8qfOeRfIc2Y43as+eoODgF63xlM1gbo5tdLPbx+/AzeebHogfL5If1MEemeHKGW6Qg3s2oO
/dSWkSfNHEcBS1wIKu/tB8N3PnNwf3S+11/x136KHgvZyS77Q1YEJq2m8p+l0MooYfh9YaUTXMwa
T3D9I1avxgI2EkungZPi0JvirjsU2ii25SDNK5r41QNljXGlNQgXoK6U3Heozz/DRAQg00/1/WJ0
5i9njOMLceDUFHn9OTQQVswDwDDCm/l256q2l8Gv5umAQHOGIqw3Uh4FSebuC/IQRJYptMytMBso
Vg3jjo3bdXUA/dOPP0+jtH+4om+QlrYRz8WtK1Aw0mguCIYjwXxdmdCWotytDJwbiyG+qhurvNe8
Kv6nsErtwXemetks2FN/w25d+mHQ0piNZvzOv4zcAQ9aLnD9+vhIvfOyeQdwCVY58VXt9+2WPdkA
Ck+M4WBR4h/IMZv70TXKnd04l2ye3lkK/W0whajPIAX65+n/da4g9KB5soj+UOBRC3+XXBV48ves
aavdx5s6m2ECMFhfoQFHnxXPiDiaE0MWr5YDY5Xtorn+lhRUbXNj+uVmaYY/7yUb5LO9QRFAS9gi
51gFrk/pU6rINCKgwd48vPikUxhfyXDR82didPXx5t5bijPqr7sDSfEHtfPXYxx9U6uKJh4P/kBv
R6T5tMOoxYh8Exrvx0udf59sa03WPJI1Apx/Egq8mbadqP3hYItkgW0NWNLoHBXBGVgiuYzJtm5g
loJ+flFUmD+0gmpCSxNno6fKfb7wayzO4v9CyYgW/BpE/OGnwHoKAIK/PatzUda6ltbjIaO+C0fw
wldqDFACMxnk0CzwH0U2C1zmWvfRG2t9S8XtPLdlqdP6CPaZ2ekvH/+k997FipXBb3HNwfST56N5
3UTT3hoPw6Cnd3hK6NtkcJob+suXTtipj+66e0zbCZMooa7P4gRVUbn1NE7moA6a585xyIgdAx1a
TeDYl86bH8DNUvz4g6mefTTLitAqnGDfOpJRPNo+0ye8CdQSduZMX98bC1BYutdVv+3kTy+Rcv6G
tho1ZsuD+unSr3g2Jk17LrJEf/r4sa2P5eRFcq48RHp05K251N++SFMho1ekljpMS1Uh6jZiseKL
6kI4P5WD//PEeDc6kCaq3bMwUEgq8bms5kNlJO1Wazz301IvuN1bdfmYwOCLmrL3wqRsjE9elraf
MWTmic2q36KCE++8vhxuAbrZV9Rf6sJnfJY/rcqVGHUi48NUBSG1t8/AMNu8T5dsPijDGUJSiHKb
NPFLI/jGknGSF+L8e48c0oTp8yTgkPyhuv4VNQImC+tAfz4wPmD8KFS2rWN1iSv1zqaAyNBrAr0C
W+A08LZWL/TUrJeD5upr9zOFGTCnFrSZRbs3O+O/2NXKgIQfQeTlAjmJCOagAfUI5HyYXF27wXmU
oTnmftt/fVwBscNPWvlf6AWfpAVlHaM5Hrczij4LL6cYtZ+llJeUCU5FhDmuLlh08KogI1hrFdj+
O+9Sjjn5TZAZB5F57c3QQHCF6SPortpMdUoaaPu+HcpVIwxSTmeLg6SBGaLjUtylTtXQdAJKMNOz
urd8tDs1PyUbDozbIWf6WE1ZdeEIn58pskQEb+ioI5IJavDtD3ZLp66EZhiHOo/TXd2UGFcNdnLh
Mz6PsazCw7GRr4P365xkKK3mW4OLL/ghqwKxz0a93MytaDZBP1kXNnR+fAHOEWXt9Zrhk1x/yl8f
SaZbfYBxl3PwHZrtEO1N+K6tex/YjbphPG5tPj5YZ3kKZ5aldJcPhlBwqqc748YMsEgPDuzb2OMw
D1kYyRcXN9SlMeiPp/Me8bn6x8fLnlJpeJjoo5Nu04DhMkEi6u0+Ef6iq9z22gFglHlFVOi1T3WD
tuet5HR/0uAc3cs5r5GBASrbMUxOnB/CLJssWlwtOHQ2w+kIFxHaoB//tPMjtf6ytZ3hUE6Bzn/7
y5LJDSQehuLQgx/5yqedfCu9NL+wyjvPHWUFqn0XThPXz8kHLeAICa3PtEM+wWlDa7HZuLHRMJ9L
2uZT6qbp3oLVeyEEv7MqR4s3yfUNVPEU+2o0lsCAjUkKKb52HePk/SvHbOklK/pkbwyVs82DIr/A
JD4/0gAj0Q7SKdIhcq0Enb+PdDc3SwCFtDy2ZL/XQaaY+BYtjfJOJvtMn4fnf/0Cg5WcBcEHwD8v
8u16janpSOKo6sgZI0XkXrtPAdddiAnnxwShPbCtHBJYgBAC367C5K8x296tj66z/ANLs9voXXnp
MjsNPBTALlUgHydtxJVt/HYRBkhmDazJOdbCuycwubdeslhh4khn/+8emmXAWqGAIKknyUYv7e1K
lUWztSZPPZa939wiBmJHKo7Fw8ernBquoLf35/RR6RHm6OOdhDfP0MCIDZyFJUU1d4seRZ5+WoLF
VHvNUNYDJsPZPSOCAOuD1i0/aXo7XwfY8463gTM6bajRkQeR35s7pKktbBkLo7JAwCTBXgVGVu+r
VO/6MJ2A0G80aYxfgsUPnltdM0g2y7YwqWmR7b7wYZ2e8T/74mzzxeDnew70HnM5UNnz+CZjCwtd
bqEINjf9Yj8AFbikcHN69k5WO5XOByAZiCpgtaE3io3Vw4OUnsgv7Ons8K3var2KyDsgf54WlOQb
vYFuTnlsslyLisKC8hzAAS2m8dfHx+J8JbLPFSe+cp3oYJ8Ew6Qb4mXBxO8YF7y7SXMp6mpq8wXS
weZfL2VDJ7Xw+yUN43W9Pedl1YBPLVR6rHRl3hZyYqLUwB8mwrsXQvxZ6UoyCJcBBgu3OeHvNERM
WZF0Y2XnxwrhGpgidr+RYPuB+iKvtXFsOM5kNLUe2nMlfo1WpTZWa013yZwg8JUx3bmQXJyfm7c/
6GTzWoxAYefp+VEyVrt2jFK7igukOy9s/L1l7DVe0ZlF99Fbb6G/cpjW8Muxra38mLaxvmmDUv/s
W5P8+fGbXDOEvys4nq6LsC7xd00gqH9PVpEpuLGpR5do1BHKKPThjtaIugUaH3zvS4s6Ex2c7TLX
wFpFkl2YQ5xepevyPo0AgqWOAMRpneHZQ5mA1ZNHZmHeXQbZKySsDHvLmdMNOuPJAb/U/+LJvln0
JGsSZtKAxvPlsc+Hcu/GaKIN/jheOCZnyRl7o/kI+ZB9EdPck0fruAqcu5D1Mcnr5IcEbwBcrcHf
czaGbV2AjEoMmxk753TYx67mRogEBjIE3bFEC7Gf1poTbD9+3+chFrU0i1vqP0zJUxGMDDX3GD/e
9mgDw74rNM959lfLMYvh3f3Qx5fMFN9ZD5UFupL6mqGihPL2fOXF4KVICXdHemrLgwKz/7lpPBXG
fqXf1zZKHx/v75QMzN0IR9lmLMPtCAbAO1nQqhvpWaBDj8JrDWeXlaVjhmmH0lPYj37yimib/xws
uvZPn6M3lIKivkq6DgtezD7LT63itG4a7s5rhzQZGTh3CvRNA2dLDweZOyX/WOHt2rrC6N1Wvvfb
7cFoXLg13vn4mZLQGCQCwLg87afb2LkWRt91x6AYDEApfncrDSEuPKzzVahRwb2ZZCwMWJ2T9s2Q
TswCkqU/OmWntuhg6CAImkueje+ugkA2ssoWjaJTebe0mNzeBl53dJeuiAw/zzdAj61/Gy5hC5uw
YDEOD+zVQurtQesI+Wlq5cuxpOTb6ekituBY0wufz1m4tPiSufMImmu1t/KT/w7KK7ei1VE1OTLn
0LptktiwSqwiM7YIZ7T3maX0a1BzU7EFvo/TsRcUFzLmsw+KXwAoE6bUmiNxwN/+Arx2qHcsfTz2
iWbfzuM0g0oewT2VCpDFCjj/+IN6G6G5dxmkWGimmRTJHMnTk2hUw9Dhq7swrau/g7uUdegOiwJd
7VhXSK5k2yRdrVs+XvWPWs3/3kv/WZaYQTsWduF5Vw14Sj/UjrEc+tmSj6UnezR6phGwbI7lrREt
npfeeF6MgYptJaN+7ULIJovLcEO+8JW8zav+/BQHPSmI2qvyJiJyb5+4mYL1qmx6Yf3il0CoqyUy
UhpitQqGfzWB/LMUe6Wch9mqM9k4WaoHO1tUrQuhA0rLXkI9AZ2TiCsQn5cK9JNA+WctqgROM1Ul
0tKnosSW0MoC0279ENRp7EXOMuefZSYAt5Kaj+l2MuP2acRQo96Q7wUOyN8xtqI5L5o7zKCFvUHS
a7gC0AeNxIpr3UJapmoeKicQ2ucgzhF4dVLtSTOYjocVp+vJt5vu28cH5e0H+Z9dEFdg5Ft0D8+0
H+bUbVFS1jme6Eais+/3xoNtdH3UoKv1uKhJv4PK0vwsrWq8nzOvulCLvXM4ViDF2icl+jB4e3s4
0rnTCtdalsNouN2m00CbpSRMEDJwEvl4q+8uxeUG+p1gfZbfj6rqe3Ry9YOdwtwefA0RK1G010EH
YePjpXx+9cnXxyW6TlHXnrZ7qqhhFeZsVTiHHEqQnpsU5NOvTuRmhGpmi5YYzY2+0YKbBL/3f9Xm
+M/7XFXqAtqQBFjzJMDKOvNGCc/joIqmfc24Obb8aXvthibXS9Fll0bX7z1VuhvWWlrQ6D4bYcgq
cQpEOA86jMcNzCH/Bjd0f5M4Rnvh634bute9rRReLnUf2QbGP6dnZTTwAE8b62CXhNQISbZsZwVN
8wMCOmymNKmS7x+/xxPq9H+WREWDBgtZPs/1ZElYn70Y00U/+Fk7ervRt+tmCwUqeZyCbjpUqgbo
nOZp/mW0rfqOmFvdeU6cRQ3/4oWb5PxQ4auAkAMqbCTEfLBvPxWglSP53tr/BeuQAjVCgCpFXLSI
TPoX0CKz4iltFTjLqjZfP34Qb3OQP89hbZtxd66KGWfIoEWTaEn3lnXAAGnER1IUGz0AIvzxKudn
yUaen7kMRwkdh1OZUYQ4lgSuYXAwtcaPdBWYODeMx3ju8wtH6XwlECqcWaI36TzTxLfP0lTd1BPr
siPTXmNjZHa5c1ptQOEq7S/VMefPjpRXx5oRRAUib6fts4TxfDMEfX6s46B6yRWjNeCT5jaOQf+2
YyzvDahoW0i19rM2uTZhv0dVq6wAesI0ibwBLHCqNZcyoXeegQ10CTMEGN3M4Nb//1eBvGhNjRar
VxwnP8s2QZcOkZy7eG+mTEc/frHvPQImCbi14yKF1NH6//9aCpyxShzU4tGvU+VeXyq5lYltXH+8
ynmqhUDnH+V7RPyQRTv5WHvRIXSAX9UR8T7rrqXPw3xXn6DIOClcAOW9gHfoNx8v+s7WPAo0ijS0
tJEnWb/av7YGU89JvGVddHKsyFNWdj3Whn1hlXfeFTn5KmfA989/T7bmJbqm1Jw11ACFiNIEuUld
08xdlYvsQoL8Z+D69vJCrgovJsb4JMnEvrc7ckE8De0y0LnWvRjeU9C7r36sJbeWyNUDJ71h6O46
2KRnhoOYQgE6Ng2R0fbcaPIT94oy2M3hXhQa4iDTaDF2rxdooGS/EGYqrzDCyVq6J1Mlbb7TM9e4
cVIdoXAExrEZMqCT4FSjPE4lDWH9dwXnwQ+VKpxvipZDHTbEHshbaz0U9p4FqwIw8A/E/YaXsnb4
jcAihqhFj+sJQOr4zzBgFR9aeVbVm8Bk/HANilL7uehlbYdlXds7XUeDMaKdMEIdxiT3tZU620wB
A5UhuO9pCfGQMW87DwY50wOR/eONDVZYWmWpz9NU0T+TopVq43cGTEl85hc02LLW0W6xHon1qJS5
nsDd0ZHQyqAYa5GZ9+ZrTH/usY8T9Vs6cJ2ZwQjo7sormqOz+MgJtL3u/6wsVH0jAOjy3q18ZYRl
n5f0xr0+qzZjkUFErRarhGmnFseNTNgKUOFAh/Tb0l/VPuDh+c8jAp6XOpnvpMEceo/AxsCWvt5p
Alcoc+RYVO0RIxuJyxCIi9vcmn+lGKh8roOVa5xq6io1BjAZJoY8jbDrp9Z2hh16GMmmMfp8Nw+O
vLaJ/9dLl/jbrqLnEOu9uqEAhDNZF+Y1Wgj2hUvgnU+XlrKO+xuSzwionpSCCWRAZeIgcqymtqYg
a4FIu9LYfhwg3vl0aaoATsZMDZDDqY4E2peTO6uuODYD7FMcA4PNvIyg9ePZ+S+W4ga1vD/uBozP
3365sW1N0MYtIjo25FelG7sbo+iDa9SI5gsF5juxFhmvVZGRQfQa/94uJSwYfKNTlEctMaGcMt7g
9ojb6nbUliYJ214Ej32t5sd//zD/VFvgZeiInEZblCuQJvJEdRwcTDRw9MUyeBJWtKR+ciEZOc82
aeqSbnI8mEiD5ni7Q8OqskC5QXWUFvaI3jKmUZIk+dVkD2iaTm22+3hr75TsmIKvamSAOEDQnkqa
avhbTnZRrBL3NhyYho54nuEF2pkjTTPdE9+1An3/lqTgBsH8dGszjb5wUZ+Vg7QLsEfimCICjdDu
SV5kDbMS9LF4rRkkop6p1r3l9OJTqRnpAyLEYlfyE0OoF/m2mS114Zo7O1WU7TwByjOU6hhKr9/S
X5ep7WUxih6lQTfd6H5wiH8Zti1Roc6y6xpY11UwdfLCez7fMncdul6MHcmv6ea9XbNaqiDjHjSP
cbegiw7XtwlrHS8BTBy7z3kxQXDvhvLea9pu6y/dvyOCkFqzZ3IHHjyrryitt+tPbpGAu7fMoy3a
fjM7trrLFudSFvoHEv33rU6OC1yQwRaHGeD96Zcz0SQHIFY6RzqxnRHGFU6tkA274FbWcTGschZa
sbGByv2wOzhnKHbECJvolOcySmTef0o0333pA3xdIonjh7EprVmaMHxGB6uUadIfkQHxbwdpDfdj
JcS2h5SBvUkBI1QyMV3ZPeK3N+fyVVSYONRuV2Ybg9NmRV0zZ8kG6RzjCpZ07eLeOkIeia1xedHM
yUygfAuo2AoV/lcLBRlws4W5NJGLMNg3X7SwCQSulFeoWPnXxjx2+t5wR8RlKi7kONQRMx9xOpWG
EzpQkhpwQ5DBt72dOHdWGo9TCFqyfpCyNO2wrSr9kzY4/HqVKesmduzyVeWpjRoZBzcqqwTi6YIG
bB9CSxkPHZywPVgTpP2EKrX5UmhYY83blwerhjC7KnRy1Z4af6oYxm+jlH1cWiFmJIbGErFXabsk
YoZ7TSYCiNGYZPoZSeZgvIbJCfMT53XLi/o2KdMNQt3pF0vTvOfapAcbTsqzH2c8HT4ZPJPhpioC
7cKHBdT49GfbED1o/Dn4bOrMWk4uWJj8xpTXMFEtaM4wcIdsfMHwvQ1CD6VaVJVpj0BKXRUHTKsJ
MJ4Vhv6ULJk82pkqmGWNqM9tXC8W9h43oO4O6/P+Jx5D2tdg0Jz2RlUm0g2GNWA7lQatuu011S9R
JfXU24/DiLZIIfzsFYK2u4RDA28irGo/+Dn2k/nTLWC4hi0aGCJchKfEThVTDhBmGqFiIzGDNJs0
K6hTAdJAzg4J7iyNjKKrX9HZ0dpNLjFodqdRzXuw0LaxnQJMmiJPqx1UpHWRB19R7KpmWj4+YlwC
e8iv6IwpJ0rbST5QcsX3GWjwITQ6ubwEQs23pp+WIkrqLr4f8h4BkWDWYFLobb58wRE+1zZxXmtX
w+Qito42SnYf64MSmwSZehmmPnofGyMfgh+uHJAx6Lsi36b97P8sYrncl5AEzR0CVlqHT9PEBLq1
9Qfl9PML/UkY/6PuEPHwP/Z+2fkATYwALL5UeemPYMBkHtz2hYwPskM6KcwwOMaFLRDk2HkyoTti
tVno2n376MiyDiId01Fwe8XgvObT0ggevnTqLVxPDdUg3ESecDyV+r3eqsDbLMMk5A1oC1HsOqTO
f+HmNmnPswa6eJPoRtxssqZX833R4G4XIcw/HlUt6/kTosxa9gXeuMgObi0cDRBZM0zwV41U6x4t
XRQ+KgNZLLOrYRnViMZ1NbvF/ZToACMAaGrulcekWItkG8tvGQy5LqyxKLI3WZzrHYNzmhIh1kzD
npk9ChiUAwJ1oNmtf3lu33/HdZm/YjjJPK0iS92TsNxu52LuZe0WIbq7UtMSHbZsZq7qzElzQy1n
5GEXDwLFw3kkwSgbM8g+zXhFY5ZRd8a0l32Or4U3ZMPVZHU1lsp5W49bofnJaj+qzflt6evFL7oM
7t1sZxiCJcJ0kJ2ZDPeeJlr7alud3UTMA9xb9M4yKHlKIDSoalRAkOpB8wqASqqQ29HxYk+waDSu
63m0GGrSN16uGddV+s1gZ7O2pT9j3nmdSuxNqTVIuNoDANBrVIqax1iNWnWNHnCd32HQGqQP7WR5
wP/pZFwbQydvoJFWDQrl2lK8JonwPvnCxymstrChhiBixW1o1KV3zw6tZafNFYFKjG7zCdlM7ffQ
14Cy8a+1UE5SpUADocjE/WQjC3KjpBHHV+CIgysjITmKOO1FF+m9Jc1Nbk2DuVOTwn/Hrt0ijTpD
dOXOkCMKBYwfYfxn0i89TF6SwboCl4YqmNBjWLDLxMcDxL9D/kDyw0Ppq/rVQ00BcKLJyG9n8op/
BPB7cd6OixEFNjONH0e9L5uwoTP6wjxZOFtDU/m8zRMhrnuEPrwQiZfidTQa8Plmkiz6BqM24tWU
m9XWDPgdmzqI01sn5fchPGbkaZh4TfJqdalj7dfCEf/3sna/xDnSYjdIZMpbpghw+MEzwddZTXwd
rkltRvnTXrw1QprFN09QbIcd0lFPC/fr72bI2z5EXDAGfY1GTYCU2JweROcjNgadN6jDOllUuvcH
I/6ulhY8gTn6nUtg6g0zskRB4Y9PnX0/6EhYhm27pPamoUdRrxJdiUMljoHNzh1mhl89Sqj4EnY5
ZYNAFSumQjWXJ9A9ATB00fTPsy3r335XWQeCOBpS0ort73k2Nz/rpicvc7U048laXiL3c1t7R17u
Ukd17yluO5nkT1qdGuWGxGLAE8nsEWUr7RX6m7BL8vfeMLZW2iKIaqeJqkMnSTHqo0VQjCGXipFu
qnGiuWqgeRBhniN13NWlNofeEBSoo5bMljfL5Ft7GVONRU2ri2+mdLuKqYmWfYOL7Xyb3b6RdCe6
FG92NIRe6LfF/sZUQf4wqZIn4QSNcddaWn+HiJr5NasqF14/Qtwhah/DnY+vTRwZUkt/EjPsMuoC
SP+hheo90U0s9icsAJAjEPOM+hI5JG2V3q+RF2SrAb0LZH5oaQjpXbkzA4mNLfSM287SEw15K7f3
w2lI7V1e1NTnlSS+hnNd6i92WgTPDIPLBMXFZnBIvTLvqscDnHuhNszfSda5RdTqefoqsaYrIfxn
xa3dF8uAcJHUkSFRcjI3KEqpl7Ybk4kMWjbZTlZzjtpmjiAUahMDYltVnlpfSOpQ+Koxa/jhzrM2
XRfTNFSRLZv/x96ZLcWtpdv6VXbUvVaob07EvpGUHWQmYHthzI0CG6O+neqf/nxy1T5FJhwyqOt9
WeUFE3Wz+f8xvhGq7tQ4me5WUATyxSBdcQobQr4sUcwgwmQt6h7rQsp/1TEZ8FtYXfImmWLwiljH
pyutz2MT7Bx0HVfNs/be0MP2sQIlcusMSlRvO73TQz9B3vNNL+zqC8Ko6rYgGjDFPl+xF8w4cK+L
QC1lF5N9emPa0i+z1tqC/kPOZDqMUkegcxb3PO1ktJXVqDgSCKxSccYdNWiycgqQu9fsSWQKZ3Ef
P0POy0FiUTANN0GnFgmMwUrX/mbi1hNwWrMKFoIGAsfOVituLarVGtb/adY3YkppdQxZNzBfmLH2
uyD7TL3JQi04xC2hHG7M/N25AlfZ30zoLDCjSHT4fm2qfJns3IlRLybG39Q8ZOs6tu0i3ShARDKX
flZgfy2YawcPTsgw/RjY8XeuNk5Wt+kE4J41ZVzR0WmhG0iwmc5iP0wgLwYwku2GrQZfUwleZLpy
klkOHnVqT/MujZSq/FnIJkg8ea7nbt3ZofnU2FIyueY4R180vVZBCQ2CJOaOs993eq5gh0c07tKV
CWz0PiJLhDobAaGuHE296ev2WD46sZLBHIMfNqwgTah4aEqbn4g4Anl0ipL8blSmaDhmQVMZLzy/
Tv6RBuiXwF3GsnxVM8+Eq9Zp1GwfMWuAbm7BQOV1M+RbyUjy5krLxihcD2TMmfcV9NY9CHPzW6zo
nbam7a+8gGeYGt8kGCb1W15F4ecDDqO16LQu9ces1CvaR10941HTumsnE420CgZIZgm0zHbBolSd
L1OMin1cfG2J3r3Uqac5Uv2jV1ClInaU+/GgKtls3U46GXubclab0bdiewg9my9Y9mlUjQkzl0q2
idamw+8umSzJQzpWPuZKIFW7KW/YQMxxJ9+EstLuB8uJQNrpef5La82JFWOq03StT1ka7uFjxGSc
Usz0lYCDHFZ6+Ehrq6es6gVdiX2IWqZ8i153YKNuW+K+b6Oh3nGKAa7DZefPVSVbR7YSkrSWsLBP
rmhaa/D6QolVz2A2ujUMsJAb4HK9tRJha2rulDbiNwdl+RssnfaJeVoq16WMr8LRhzxEWmSqu1SR
9MnrCYH5LgXSLLjvnCXWDZe2TzirMm1MEaHHdt9YwuU3irtRTmqOHHktVRvQM83RbGp5XI8KBzZf
y9VJuCQXycF1lSrVPkeeQUbGEBLnng/kCa+UJMsPWY4Q35VrU/05RjVreG+BDPKCvlZWoZAQs5fQ
utd6OMu623Z9XPxgB5as7FGUHm4y+MOVgY8DfhEYLs8Ja1Y2dZpYeZNmDj3R5yDhIzUVfljnZYNQ
wtFqr4d1xqnCTMOUXPJ8jgEmQlLY4HMbmo0sVHljZdB39lXJzJPGjSLv01lRb3Onqw1Pb0JSPbul
wclhR5ZMPyPn83E05PFBVqa0ALI6IuEtG+E0fikki1gtWzICz+gXF6dKN2DfmfwPt4xpKPFl6cOv
VKj6i2PPzpfJGJRkl0kmyDqJlGsOc3nwINfdfJMnkg5ztJWNpx5UpA58VbLLNXPuiCYzyZX2SDKm
0RzVapx/GUFdNlfNNID9DvoF1gzBluM4q87LoDVmv+onp5K9Nl84e6o96V+zYkyIROM1HVaDmCao
58Y0m64KnNfZ2zCvZr/v6mHwBzLDjlmHSxav+MDqp6A+Gr24IDRna1pF9CCxYf9pBeHcesA3ZZze
oKb49DWJHmGi5tFvcLW59q0d6R5gNxLDAeHs1G8Dh6bGhkro+FJDX2N7WozGzyUntfJLCNSGX5mh
AxF9oV4lboba9VsGlizyyoreFFMXcQfcWw6cXGzcPJVJakccV9S4oPuQjs8OMHKIWgk8/1UndfoN
50Vr4nxMaYLFR7e+4RS3sTSoagjwh+Jo69F3BMZTYreAYSsFyRFOpyXtwALksBBBRipXjZJPoZ9p
PfV2TYq6v+NhISnqZm5hRw7SfK0ltJyXlgxNFmyA2K9CI248Q4dhs5WUvtBW6kCnFgdzDkoRxl18
K6pmuQeNodyPY0zrhFWxexqjYTrSPh5u4iSfgp2Of79m11VJR/AgIbFEWtn/wABEDm00juWBhJoc
IBqSbHQpo6b96qNYBFfOPCO8nCxhbuvcqn/PAcTTlYp7U3K7WY9y3yGm6RtAxOY60qhLuaUJt8vN
iPD9CkG3wxjbthOVTMmRxTYzEmHcAMWwIHAOZc5RHDnBtldHtr80c/Vr/GfQSQMN6r6XNxNsRb2T
k8M0K/rT2FgWJoFUYf0EFRXpnhpxinSt0RCD25l9+2OeS/z6pWXlHCWj2L4egWsE16qmU/bo2FbJ
7hiZ4tuSGvH3DKx972jVEK1EScKAbySWdRNEunlM4mp+zoXU6h6/q36JstR8Hmo2z67D/XoELiig
0saW+oSbNFUZMhoTNygz7YEqXvg17aEwcTiP1d7t2f4LYHBOdVvDe8XURXxnyoGXWACmHujeq1bW
R1IA+Zx0QMNwIalndAHzSMWqzKZAFHsTVTNgQdIBxEYzm/ahGZP45UJZfCk5n9S+kF2olCaR/yNr
oWnLv7+qCVcpM10RtsUzM5LbhS+EDq8hsc72t6LkGFswHxe7MvmZxl8U6HEXRj/vESHfORn9rISl
FJUjW1ZXPHOUOkyQY3+VX/VD+2DeMT1Wihd3m8ry283Hw57XpM9HPes9FJpdhbrEqJmG2WY2fkGo
vJKkxh0bmLfGypx0rxP9hf75myrj2bUuf9WrO52awKuCduBaYaxZFvf3HthMxm1vIbUG+oVew/Lg
/v8PlgLh6XBgTmU5DbhIc1T9LMu9SX4hQBocYnShL/bxhdGhPh1pkKgrqX1fPI9Sf0MHgZE0z7R7
TjZgrtq16nz7+Pl9/Nbw8p4OWBWQ2AVBNs9VSgucu1nEtx+PcN5VPH1D3oiBjKIKJQCkxTNlNXex
sUm/hvHCGG/Kt8v7gBgHpSy6FcSBp1dBL96gx6cUz8VObHTf2ki7z4VtwL44G+LsRo2zMFp7VItn
ZOSrJn+OlEv6tDMbwdshzvo7OAkVeENcBYdfVtlCdYmwv6/9ZjVfOXfh7exF/8nX++q+LW/Hq+/I
wDQrgO4Xz5HdERC9qTtqjhu9LDZZuC2k7xi3LnxK775vr0Y865upzSQaK2VEEydRQECeuNTvffdj
fTXC2SxM6Zj9AJXLZ1mS17qk70zYzEFwlYoL8pM3bdDzV+Jsxg0w/8ZWNxXPmCl2CEK9yWrY0WR+
1xzAaHuyItZJ8btRLoKV3p0mEGgBMVoExMbZ+06dfq7oBRfP1ld0HFf5fXxVErPgphv9K1WZ1E8O
wOi/TvvJvZSg9O6E/2ros++AnsxkxqpdPPfOUzf+zRkwHBrf1p7l8Chl0UbXHv+D+ePVgGdfBbrm
Qpsaq3jO+eKc9h5vvwe7+cJ7+f7DfDXM2acw08u1cjBfTCHK+svtLTBsH/TPhWHeff1fjXL2+mPR
iLSOetlzbhHpwI42jtcf365Lr8bZ669OuoSCnttVQbFtV1SHlAVT4Y0Ea12yV7077b66mrMPQNJT
EpYUxiptz1obj9YjEOP8wi1T3oxCyDO9YN5zxSFnzDx7MvVchro6j8qzao7DLZov0LE9pPfZTGZ/
ihZpbd2GB3qRGolLReaxL09/JvD6/W7UkawnIh/d3DF1vyml3iPYVkcYWtkX/lB1eRNPtgmOIsO6
+ZPFzsy4BNe9nk01tavkVNTBTwSjiB44Wo6pZ5FzFZE3a8Wx39aa/ZIvJQO36hLIF1gQCC7pNWHd
KaOjgZU15uLamYL5Z4oxAFnFoA2ty36nra4QeVjkpdgOxfNOIq48XxQIbq/ONhZgDU5voOJy+/h1
en9RWoQlC/JrcWicXpRV08zOl+XbTrYw1o3SNZ/Ej/Bv547q8C4qj8TDXFoJ3zzxs+2dejpmnuRt
rGjsgnI74ZjyOAc3Ezeuos0eXopM++NgPXlqZ4OdzS/I0GEm5Wzu8qf4GF+ld/bOvEW6Z1FV2ZOB
FsKx/p1fWDs+3hRByji9wkDphYFChH3e9HV2vleVB3js4yf37kT96jRy9jZOpUhy2sistAjrXEm5
k3gPpfY2bfofOu2Contyol9/xvzfxMt/YMV6dfvf5Krexu0v7LnFf9FjfCqexWnsJT/6P7GXqv7X
MhGh/eWciHqKp/LPjFUJnfxfgEVwj6Pz05nueCf+X+6l9hdTAfMfKEoV0MyiqBdl10b//Q9JNf6C
9KVw4FyMBog4PhN7uXzN//4YDBANFlom/Bi6gXRXOSc2mk5bV31XzEdjLCXofh3d/DAktSNO/VCC
bfvqJt3+8xe/DrU8s3wv4yHewihBbRdwAyal0++g0fMxVpxIPUoFEVVypGcrNS4jyouAnwb1UVYy
aqpBm2yk4DbPH6SwpoZWq5eiiv/AlE4uHB4m1ihqasicLCqzp39IOedwCkVZHistohdKqSIoYijB
+Rhd1+JJ5EWw0WL6Q6UeWdumMV5CMXwtAKL4gM2NI9KLu650ik2uDd+sUsTQrnXli6oH2xaM8zpE
guPXDZDkHt2j34Y9CtIfqllBpY6H8sL0glzq/EHi2sdJjj4aEQ5Kn7Mja4WhOieqQj1QugsjD0lr
RxrOLwOheSzWunrVyVs9u9LTXdium3abibuYNvGtU+2SzrXgZ0me+bu8ylO6pBtE48JezeqqiVzW
NK6X8rsrDuVhKvdJvLYLDqdk60L/BqnvG6twZ9Y+kp6QfHjHpcyEG9os1uqzkbqptEYDNB+HBBba
NvquPAKDnywyr66U6QDAh9J8mXng0Yp7E1qSVv4qlCsTtba1W+q9hQ8buPOsinKi7/S+g4Aqx9e9
0Zp1HvkdAU2Wbw3+aKwzsI1ki+seOHDW3+pLd0s4gclJ96762/qh/SBBHDCbRYsN4RUhMetcfOcg
TCoVah56+NK+X5ubn+GKNqVkucr38k767tBFQDBirsd8HUiAx36BH+spY0WHWfPaX2gBalIzER5c
E83yWMtbw0FX406Gm+Y0gl1DcdVDcrB2hm99xT+C7Dn4Lay1DQedLvJ1+JOnZnwVXFWynSyvZmPw
jbzQTbDRNzBg6KYf4u8zgHSSTuodET/OzXC/Dg7OvrsOjpPlGt/K63ad7ccHB13MoSg8cOp4R8Of
M9FZ3nTVrI1d8IV+JYW3NPLG6sDucBw32m0voc9yHdpEbnrj/KBavJ9/5D+Lg21s8spPRi9cB566
GV6SwA3usv3gOXtnF61kX5Dg7VWP085ej/eh13jk0JBxatFXc5HaZnDV0QEgTfGql+TFwVr6guIo
kXe97RlX5I6sy+uBnj3EkluwJqXPDf1RbGiQ7erWpyfXrRUvfU535cOUbJwv9n7eOId+BSXnd3/M
js4dIilp8rLj/MRnC5Cc7PXeNWDc3yqr4q6401PP6XxESnFKFh3iWM+UaXT8c1r732XwH6xAr2b4
t8vgU9U9/dcS/7wheuT308kyuPzov5LGDecvHQenArDrT9Q40/6/ksZ1+a8Fd+egAEWMB/fu34sg
/4IzZ7HNsBZaDgBaVq//WQUV5a9Fbgj6diGbycBKP7MMLtuvf68GtoUnB9U2tSp+IWeyc6YVUQS4
WOC37gUWXuIXtFZ6KRRd3b66Oe8sf6dbtD/DGCiICVhdcpZZcU8XnTyYSwmJnr2X2ir7W5M5z+hN
Wx5BDhTfQ+y038n5UHdQWOXvdWSan3IVLMNTOnBwXgJKUoFqsal4fV4hM6URRmGEh0ImP1ZJ7dzP
x+HLx9f49lY6rPAO2xNckVAdz0q1kWyhwlPC6AAsM/BQ+BCLRaPxwkbidLn756VYALpxycHFQZJ+
dinzFAbOFEcHGe2UK9FjJeNyRllj57L/+QtC1i4vXgILau3Zypp2Na816SoHYn66Xw5d/DWcJIT3
nx8GVgqHXmSpcI3PHk4b2cZEvk90GPu8XeGukwl2S9sLytcz2+ifG7eAnEHuAqZFR392Soh7UdIb
k6MD4DbWAKIGUTHJGXsu9fcgRiifAhav1nX2egBf4vfjXFL+NJ3Pv4vYnRe+HezaxVVw+gB7NriB
hCfrEAmoppGdG0T/WNmFWtLp9vafV8uumwtlJuFMvPz7q3onPUnO5JoaHepUfh4AlbmOWd0ZRCqS
cTOan39TAO3wnjBVsUM7B6vRwFWa2DFZq9HusJRrwoW+UV84ob/z6mO4k/FR8+rzJZ/dOcgXPRXO
Jjlo8xgA9crYZ+bT70FGdvjJV1KH3ANEAH33Eop8bg/N00bJUMbkhxYzH0J6Xh4aykK5MGO8eUg6
LwKlZzzaBl/ZeRR80Np5alsVM8aMHNwM8/TZDCuEf11u31HdvWSBfzNDMZ6Nr4oHBIdBPx9vUjQx
NCKKD2QDp36UkPkqaXa++uzNw1QFhgEaKWhmjKynr16NDqq2EccdRtVQdsSL9rTUU+3CKG+/5wWd
xfuGWJtF0jDPZqdyMVQ0VpDjWdALtxl1GT1APT7HRemsozZUb7B03Wl2LV6qvilv6DYVaEbLS0aA
tzfVwChiqYsRfJm9zqav2MimUsHmftAjfYKwLD0HUjx+9gOjHCUvZAuK4Lhaz73RmVDLriYs9uCg
GV4FRYN7wOLg8dkndzrK2aWQKRaITJuiQ6umxGiqOkyjgWybj0d58xmzpCwfF/sOjm64a07fD2cC
aiIrZX7IJVUnM26A+xtJ3Yqml32hW/b+UHSDOReyZzqvU8qlPdilJeeHKVfMrxpQlcBV66G9Txfj
5IV1bJl+TrZSOqsYM6CuLPULbHin1zU3goQoqyoPsARvR7wHu3rUVRKvJk+Rey+rAZLaxXCJyfX2
/WNYg/uIN5hZ5LyQQYLG2Lch2gxbCTHB5XHgIkhMP/3QGIUkANiMTIi87qcXZ0dFUiGhLQ+QvOzK
61UCxq5rFNj0gto2DncfvyPv3EvYyXzC2PQpVZz74An4mwW17eqA7VixSS0mNYmM0Q6FiD3bx9Ca
7edJ6szDWAHiuvAg307LbEbYc8sannWVZfr0WsPG0ktttOpD2eK280mEtkIXhk3yI4oy7ZGMavIX
Pr7eNy8qOx+dQwDL2kISprR1slyrKZmAdZiLQ4hIxQWDTQ/USdCwBopxge7y5n1hKDYgis6ytkCl
zq6OaIPEMquyPRiqrL7oQ6wcK1lQAfj0FbG/Ycpaon8IrzhbBZCgIsYpsv4wd0p/DX0+X+edCHch
zLiHj4d687zYeXA6YUvHN75E/5zevNJJGx2NeHdobISeGQ/paiBf05ttqd3qSmtf2MG987CodnH6
YsOqgIBb7vCrvVVYtjThHdEdJJULImSj9YslHouUOGv78aW9+Q6WS4PNQGULnTHHl9OhePWaUU67
7sBuSHkiCA/XQdjn+5HgsWMxNyTUlg7BzxYSsMPHQ7/znnAvmVWwQy7+z7PO6zyrWEOE0h2GtCCj
QNeUx0KL5uPHo5w2QNinLhf4apSzZ2fWBBV35JAcNFTunU4YtgpQZUusUvAtSbIB0mcyfHYf+WdM
9tkLxlCDPHR6U7VCq9CpM+Zgp5YPbPOhThYGfzCF64+v7t03BdYdVUkDirZxdiQ01TnstdbqDk6V
I/vToM0L8kXIWVEubUPeHYr5mXI6dXMsu6cXBblv7Cek4YeZsJedgrD9QQ7k+SoWenHhmZ3Vsv88
NBZjyIco7wHPnKNShWr2Q4hkjUzwmujwyrST4yyZ6RWekvCA800ttuOionRTlIo4BcJc/Y1Xt7ip
IT3fkTCZXQLUv/O22nz/GlEXzDosG6eXX8mEFbMQwsMakOjOwaBf6X0cXFiW3hsF9znqMs7D1JzP
nuccz1I7t4wy9xlZ6HU3rlO2oauP35p35jPO9RRJKO+wEJ1jsfG/tN2kGsNBHVhqY5bAjdwkqLiV
rH7ohEg+PZ/RCEDECZqOahLnkdN7N0xOhIRRnnHSGqqX8KA8S0i1h1q58j97abw0OrsIANmAqc6Z
KZOwinLOdPmQyA3TFmHkqoLXjHqGL9WDFXhZMqIn+XjQt5PoAmNlIwFChb7uH/T06/nayoNaVULn
oHejM2HuNES8gesGZ2zW7KBaib4t+tuMtJLykC14ogt/wNtJjlMe2XusGChYoHme3mAi7GWC5WPp
QOqtfTVYlXIz5ZLYkPcIRiAReEn9RASxfmHct68rdGaOsLDAmMetc64iKIKApblcUp8te4XJF8tk
GUQX1qi3oyyrAxWNJWYMcvLy769ur6wG02iWdnAIUvLQJx1juBWXl4pRlAv5PSf7awAMoC0IdOCj
gO53tlQYlaRnPGj1pu65YXejNUr6StiDYd8BccLcsRRL8b7XszLvQ+wj+lXeoEfFEgvzJF8ndZX3
HoGeYlgRvy6bLXrozC7hwASIFI54QyiMaPogSzsAco3mG00SYbrXQkwcRtcH95JZSJRrJk3PtmkV
VKrf9FLJg1TAbLhBXdUCJUasjL4uD5hbHadMjMcmmfPJq4J8/p4VapzegjziG1PjSpjXRSBilBvh
SKbtVyXukKTLWC2NNaErXfJEpvLQrrWe9tptRJvUuUkTQ7wYolH6JTVbivakcVX6Ti0cEhW7LKxq
fwbr1Lp6bWbyVkOYj0pK78RDmM+W5WNNtcO9bZO+QRtEy2lXCY1eRZShvtxj3qn2sjxm921rNdoq
oVIVfzMnI2ZNYcf8NGoY145RKqr4JsJcNK3iYrYfBeWl7xJJ79lmdtI2WgtzKMPNnA5B9z1L61Ta
Y9tPrN1oA7MAgj6RmnGXDIpR0yUB2nczk3g8rMmys56QYZMmHuWFTQOkwKbmB2Nnz9vaqlBW1hkB
uH6c9DAMenLg212vJ3HuFs2Q2OtAlcavUr94Jyq5Th4avK8R+eFWXq4ERtOlB6WRvorfJH6qIhnd
Qy0bReS1VHR3EvnD8A+EwF1cYSpM3DwNxM9gUM0v7TBSIGQ72cd7udXLBUWu045pAVl6NkbF2Itb
TgybIAqm3J9NqdIPUtEbwzqdLZxtriPYJ64iChbWTY6DAaIjoVTWT9ZDPGZSanVhgg3QqO1VZc0Y
ZkvJKX9iIiDyCPk+WeW4Erq1Lkg1vEubWB3xnuSy+jhSlot+z5ZDYoYUG3a5yQI5Eys81RUZQqEZ
det5xJS7towkk3eBSgV7LQwMyZ7tpJYRuRTt0pkzOJanK7rHwtylLRnrGhx9u6OL5ODO9wt0Pbia
UrTrvpiHevJEShj6tZlZRCH3pOB1j9Ok1GLtDIMWr+OUTOAVYu5quBJYp4RwJ80Yi2vbGOi61ZKx
ODB6bGzXjSiy9GCYUqs8D4GYi2oFVyaqDh2MKax3wu6xpaI5UnctGNt4YyRBJT2ZfY4op4JJ2/ul
KpfZphexg9EizMw7ugkRng08woq8MA0QL5q04AlPyqqy2cxd0Fa7OOWH3Smx42w1Ny1JuFWLA/2K
lVI3fRNWEJ1TTk3BaiD5/NYMi4GQ44Emx41omjYFwVyp9kOYZWneu7QfmuJ+VnozeJ6VtggfJuJm
B1TiGYlGfiHLedTtqjk1CYGW7FETT1VWG+2XlK992ksVp5xNauXUv9tKa9vATSJijRt/jobyOe6L
xfaFPQZXPUTgohBmdDUb2rTV0uElDCQ8UNTb8D7gt2q76qopVOU31rsfbWPdhE6EVbcyvk4DzVAJ
u7QnGkNeWYbIX0Q3FuuWeHLfoR7vEt0MYSZUJoBbTbcRrThiufpeCJ1XKQ5jr0rUmzaWdFqwc5r8
PbFFcWNq61ddV21yMxIrJ6DaLJPp4BIuUh0DyBNrZ9Z1N6mncp2UeueqZGC5Cr6tu4TQE7+aCWnP
4vomrvTW6wZL2tqQ9o5BTNlOmowXqBsDsBDzkDRhB5rCkPAFlvouU50brQiKVT+M4XZWtJ8TOVV+
akl7WDkwYoqiWhtUtDYtjmkfSMoR1wjB95kU9A+m1m4t7J5ru421b91Q7p0+mVfjVAc77OvJlg0t
1BLMW3hZEr9rC2Uz9em1bATW8n/jAhJzswHXIm6yAq8t1qJopZtFddCV/FHLDYWO+3RXW3LoSb0h
1mMc1NcUOcKHYEhSvxinB6GolNtUeXBnDub4JbNi02DQBdD7GxELfsMg2OqtGUy0+Kt6VATdCeQm
W6XTMJSRiTFxGqSBN5RfqzasJULE2668HfLEmbdETevZnW42huNJdaxIV8yTsH7NDH3GtsFCZXhm
E9nlTTkFQ/FrnIt5vJ2awlqodg0Gey+R42L4PTVT2b+k8aT2X5y0DNtjkugzVXiqJNqmanBc/c5V
OZ9a1jFjnr9NxRxgH5LJGOivaoLQml9ZOcrNrVzmRezLfNHJSgBacq7yqUOTQqZT9kUSGrSQbJi1
aaMkXZ5vlUThyIb23TDWuFrD8iUHlNApXsRam9g49amSdZ4+jNo+CC39l4IS0XkKmKTDlSmwvq3M
Am6EWxa2giIDU1erbRPEMpOf8kXhjK8iQ828kWhNzGr2aD70GTaFPauXFbh2lESpL6lheizF6DQr
ilQ2CnzRO/d5lNssuEDnnx0H0qdrt9I8Xju5wPY2lmaOmmYcbGNFWSLXt5HSO7LbGjM0DiciQ8ht
VTnitFTI+kvRkr7rDrlRK27HjjRbDVkSP7Kka2iuHQOWeSV10VWEVxjzd60h91AnO8vXILrl2xH7
kuNBNtG50q6U9G+giqNfdT6kM2piVpV9rTgFyyA2wdS3h7aTj61RwLKzi7gQPveFzdtkj3rFMSCs
nlELBZil8m6uXABp9MdGCfPTbTHmc7MFOxUrhTdKddquA9JWpk0TzE60b8YIr6aL0UqDntTiJltF
pZWbfq4uOnF7pPLryY2mIdDrzYagwLYGWODm2egAd0kSBddcVycsYIR5GXc1RqbQC8ki+lI5lHxY
mXGj3USEj49gmw2hf+kKO2xumzpLmC9jyI1+og3IYpjWRXl0YFowWzcYln3dqM16GyuDEmwGC2P8
ldVEvXSX4yjL3LyWK8QshkmeGv1W/AmDcNwkHLt4lbHJf2SXL+dXNZ8kB3pVS9rnLpLrPa6t3qqx
YoNB2rBYGInXdmnaj3AO4671gjkwig1apdb0yj4CoJP2bEG9vi9l1WUBBhDEylxUi5WLfboE4TZa
4wMZsIeSioivStStKV/TIhsm15FokawbZq6XqVeTeMd/Hn8NddHei6YaGyxl47KXiADQpp4NOSXw
9LHE2ZPGBm+NoTe59KXQ6tpZWdPEulCHQQ/iRyhoNj2Wlkpcj0VWPRvLRnOHW8cqSB+JEhouY1gZ
g6/ymQ6bulS06aDIY1iuq7nQ5k1AF7fbqHmPl5q4WngESF3T3G8G4Cs7p5Wi+9jKG3QpZWl9hTwV
224Np7+EaBE4z3GsqAnOZHXg4bUBLeemmsMnyiZ1sZ3Y0xfrLFloFVrYJs2FyuWb0xoFN5IkUElz
2ljgb6fnGRGNsa3EfXQsiOk4JmVVMrcoxQ0LGTHAajtNrt4Nl1j/b+o3f0YlzYnNH83H8xYqm/q0
KacuOlosY7vGKOJVEmP8q0ssZh+fh9/UF5ah0FZSYKCy+IaSTvFcUap2jiD0CJy8kpweJljxyMeI
1fEatYwviPTenBAZkKIJ+dMqoDNUJqd31ApJ2zFKNTqOuWY9hLah/EgdvbxQNnl3FDq2EPvQtSv2
8lxfn0PrsatGCCRH7Pm12EpGZQY3zjTL0YWq3nsDLeVfTFhLGuI5Qqs39R77cxsfa0Ordyrxyytt
SprPVim5aRyrbRQl0LpIdzy9nKoVkYS0OT6iXQm3DnIEuAxJcbAyQK6ffyGWrD9aqRQq6EGcDpXh
7uYzHuKjITdf2sxhmigW1aPe/aDN+/DxYO+96EtFGx/bH/SddjpYUkZWYxOFcyxEpt/I4VD/msXY
4BFRLxXq331Q1LNkS1ke13mro8iKrNTajOKkooUssk0fiHvJsaL+28fX9O5AFF/p/jFtUKo/vaZM
j+NCY2d+DIKi5ahBCu69BvGl/Q9e8UUzgJKJcrK96Mxev+IZq4JeSElyhFzbfbcmcyQ4aq6yT4Zn
IjlDLkU1Z8mGQDl1boWYa+AqgL/iI6Sgzg8jBUiqZUdfP3vX6LIuCG5YdMtTOiuLiTaaWE3r9Gg3
47jP6l7e52aaXRD+vH3fMB1QLQK/uTiV9bPCeNbTlpGd3jp0ZQbCG8GMxyaoxj+bqZ9+PKdDnVWo
ZJH1sAcm62ANnXKo5cK+oTl1yTPyzsvG1gMB2FJKpWx79gHZYZXXejE4hyqRoGPBFQZi4rQXSt1v
bxsyA/qfvAO8bep5W7mH8KMrWRMeK1hB3gSDkSO/Xksjpn0nuf/smwBtk4XPQZuCrPG8QGr1lkps
lbP46kK5uSnQChI+35n6hZn7naX9ZJyzJWI259yJpDw6ttCy3L6QVor4LVklOvDAmNfgJy+5xt+7
jchD6JqTEbtMDqdfbDpCC1w24EfAGFkHX3rIr7Bdq/F2MKZ/mVJ+jf8n/F2+o7J8583QkeTxltN1
Rea//DGvVsBJHRIpDeXoGOcWqdFQnC12yWP18vHTentNlIuRlkEtJc8JI8XpMBQ/Zadht3oUYZb8
mOO+XhtdyVk/gxlzYWm6NNZSFH51SYmd2QCP5vTYx+p8h7aUiBYhDyuqLeGFBfft3VvKyuDqAboj
F1HOhuqo9gUhcIxjm2vBPYUBZU1/1fpsswWP39Klo03Fc3rTjMjNStObOE+OfRoLa6WYg9N9aVC1
9Z5DJpZ24TN+96J4VEh8DXQp55OFHCihZXQau4hhoCIwkr7TKt2lGIxlL3JSmrcRfLHEsjItyq8/
0NFXT0ld6v1Gx0IbAC3kMIiEpGZSMvptI9vlvrOHZA9CQDoCrhypfoDXDC5sat95UYCdIm4jCIOW
tXP29AyRUAea6uRoCUrmHNnmIPa6Mim/KyHMav/jT2D5bW8umODLpevBBu0cJqCHOjgQqUmO/5ez
89qV22i69hURYA6nk3aQNmVJlmT5hLAtmTk3Q/Pq/6f3C3y/hkMMsW0fGLYB9XSzurrCqrVgnOov
ZEE0OV2InGw7z57dbBDv4qo3H7uAju/9lTc+qA/tCC0dIlz11/WFgKosDYoyycJMFgyFtEZ6HiZT
7ljp1irMboJpA8vk3uBvHH/OdZh0szAF+/jN1TMoXPiP6Z7ssHri1+eI4JerjpGW59pwIkodkTNz
jpo1LZ9dYTefM5hlj25E1tVQ/w3e7k+gk8ZLAq0HcGyrH/SLpZaenJYYRbGw6QHeSl8bL0WP7I9g
8GwnvFFf4mZvOGFXvaLMf60C+KpiPD+zozTM4364cCdiMKQvzWjqXyHvG0/ZMu41/LYuwesHI6py
Far0encT1fgihYoxdEbDvjDJVT172qwdOsvrd7zl1g2gm6m4q/G6TJRdL9WlAtzGjB9DvqP47CZI
obRCK58nUemn0XAy59BFTfDc5954vn8FNnepBqXZKuUQbxXRzZTFbQS5snA23P5PKxAZkwM90qk0
Fxig27kKmyaKBjoDz/gXPNz1RpOkbKXPGqE/QDMdNVZzShYIiavRqN6h0mV/v7+7TbP5Zb2V2ZRo
Lec6da+wnGCUybziZzxo+aGcs+yZxlX53siLcgfRsXWiTF2CIoTNmlRzdaJWVSRTANlQCKG3fBdl
iT8dxmSovkcJM5w7vvN1Im99MX5dbWU6lJ3obmVmFhpd39inGd3xA82/6LdsyOaHKqsSeooUgqXw
BxjKPav6xvjIXmSxmvcmU+Otop1MnISEJ5JDqzpPECVLMKUeL/E0UfGsoNT90eYJ9ST0S6jYjnWM
jlPl0jSkhVVPHzvHjH4b0iZ+LBskZeZOX86JWznNjovfsgATwQieMRyVvWZX8v1+cqNMh3TYGJJz
XmdTf6mMnAIxOIYhf5gq728e+2anSrNpBBDeA2ojMffX4BagCVE0DDTCB4deT11ZX5cs0s9t4Wo7
vmPrdSEfI8pSMHsQltdXqvW1LvIFvsOa1Vh/VGUnV4765f5F2vJQFLdo276GJmu8gKjhtu8HmYU1
wJlQh8/rM7T+/XsTzsJPiycCxHNs8Wgg6rADsdw8SfQV+XY+Ja9gdYXtLtebvjKyMA9y5xz08OjE
5mg9Ky3BHVtRf9T6LgEoMS0XHgY7WIOpecCGlDA8D5e5+1kGmKro2+Vn31rmd2p/8iFJfPm99uvy
Jz3PfgcjuHmHLMIfRsgAdDuvw8a/PKeFHrf8nygPO3KCB01DpugZrnjEAs256T7nTSq+eSVidId2
Mn7MpfNdVqN9afzB+ozyOt3fxJmWHQ+69eGZRnHAiIDTQkrv2rxyKTtKx4RIem1RPO0MY7lEDZKw
5iRHSnVF9Sddhf6TBqvczoFsLg1ii7cXJVVYRq+Xnqx8DGodOJxXR5N3TDLUMw4wBwJY6Ep9qk6a
5dD4NfTcq08wVwbDztXa8h2IwpkguSxAo+ugQ7OihGSgz0JzyY0PLdCKL8wZZS/GrMWnXk+chyAZ
rbcxEf3PlYLlZ4aFEqK609fbDlokoXSnycICUdH44NQ2JPX08rQPI5XyJ6sy9sh5tq4YFAEszWnf
SrjGMplzOlpZ2FloXx2nkpH0UzFDkHnw0gLuu/u+ZOtYbXQjGTwilSfyuN7guER66RcBT1bS+awz
tX/3eQxuJ0jS5AKNZfBvQqb19f6qW6EHkwukbQrS6ZqrF4qpmQE6YR6CATUDcVjiAipEk57rgxqU
HC7WYPRf7i+5da5kpnDDkhQhyLmKdmaR1TJjEjQcZqv64CXxLE9NF49MaUd2/vE/LIZ0Grht5oRI
265PNY39RchKkNw7XfHVGUAHXuo5Lf6GOIsG+v3FblGrvPcshmi3ywQmupXXq81B1beBz2n2NXmM
luUTvXjkVOjILkfXQGahsI2Pqd5DtJeZCYpQHu2fuPfqg4Yq2n9w3IDyeCFATVFsWFmUKlMhI17m
9F6H/HtUChHmdUJxknjHD618bj8gkRa5B9iam/eOTxNg5xfcTlCpA8FXMZDLS4UPvz4Q9Me61oG+
K+zy3j4GRq/P75fRkQg6pMsHFDm09Ajs5DdhCPu9lnoGtBWGItaeIDi+/3G2/CYIafpApGQUatVN
+OUdGeMsaZEayMPMTvwLhSuYMewlbt8NjS8vw5AE/9hzWbw0de3u2YX67usnVE0Hg5UwLUDaK7vo
u0HGBQodYVWCTj3gtew/BOTQf2jCybqjK3uYNMch8Q/L1AjES6p2hsO/ZaJ6J2LZ8jJkU1QxmATB
UFc2kU1lkefLkIfGIIH3pR39pSN6PbSgF0nF/wJtfvSvphX6shP7ba3s0aCDFQRJmJvGgmBflYY/
UxgfA2aLptITSG2F/Ql2Xh3tMNBHkGEIuVcy3/I3TBarlqeSDlurUNpzUEt70ng5nLp4b8ztdLT1
qv00mqm3k3ds7ZFZTkyMwIytmtc2htgMDPKweYSMOluXaIYunqKW+wTuV3vXl8nXrBr1nXPd3t7/
X3MV6faODyywqfJQpzL2bpLxJ7AE1buobsqn+zdo662gaknP2qOHxxDu9e5qIH6tDtogjOrWmw+T
mcvloUXpHKUSs0JHYhq0bifa2VxTyW1TwAHQvXYgUWAxniSbPJwq2vEHWyzIsHHDmZzKreBcj97e
s7/lJwgoVXDlYzHrGi0yFUObW2Yezim4tQityPRoVlH7aJq5+27yUviOe17JkxZ0e823TfshoqKs
oqJtS/3/X3xUMoLeGk3sR4u751qPQjebGepwh49aGvUnWe7VOTYTZXgj/m/FlYOuAmQ5/TnLw8oE
P2sTep36po3OAMq7Z68XKAh41fcS/YoHU4zLQ4p+w45L2krV4AiiBchoBYDHVSxNzRYwbINZmWXl
PKSB3hx8Nxp3aiybn9UNUDNQqASqjtdHWyBTvbToRYdJ5eUXh9o+wmSuDxHTmLwfgaxfRiEVt5cE
e3v/3mze0F+WXn1VFz5QGKwNmhl0h7VDgPTbl9YH83jQPQUivr/a5nEq9gF1aQAQrL5onPZjZ/dF
EUoNcauDP45EVk07zXvVja1tAZRTSHlQCkhpXp8oigX0A1KVmPmNUR8y15kF4F+jpKDQ6WDi7+9r
czmicTXs51KcXnmfxmwQxIl9LNWl43BIq6L9Bgi2/1dzo6H4DzZJbqda06pTY63CxmLOEq1aNFzd
UDSnHrz+cannZMcmN7fk492weton62F5JgP6Og7SIhT0NPSjjU6S+WBVifg89Z7f7wRAW66UUJCJ
eGaY0PddBSFaT5c8GLoiRKov/yxstL86K0j+gJ7F9o89JYT/UGUiYXvFmLzmqqtgI6qMCoaLpQgd
T/OI8cvmYQwEWMQCaPqxTqT9Wxv18vHNhhIw40oyQwHe5+G4tkvhIPplVQRb9mJFEDR5VkHzEHwa
dPi9uZNfbEW4DLi+JuM+j/6NzqunR26HRAfliYq5jdHtn1O0Mp9aWckHN0b7FcGwEnmKluN1Or09
aXbv/VEYfbVjTRvfN6BtgyU5jHKSh1zv2+0jrcCDFmE22nPzNHQRiMKo1MGKduli/S6qrv/z/lFv
vFfwDqnyPFNdmNXqTnYVAwvjMhHTUWf926hjZla6VD+X+mh9YOQrugCAhyn//qobHo6ypZpX5W7C
Fr66nH3SBKhF6nzgapHaqUs8AUZyMv38fH+hrdoTHo5ZZoo8im5nFVsxhOhpddWV4dxJOz8bXUAD
zjXr4ssiatJlIP3ZYza2x2x0sjNhQ3lK2pjpathXXqKibx/datZ+u/+rtr6z6po53GJizPXI1dIF
6GXIrAwBPxln0Y6Q/WlG3T4wSKMj3uY33+8vuBUkQIioin82ifTNMKYZTWJEfqQIiYCio6hEcFwa
UzLpoE9qqkI/5jSAB0ZgQMXqnNjvupZXO9vesjVcJaEn/RgegdW7Rn8JeFDAtaasuvyOWtJfvlbI
R80evc8NeP0L5rbHt6AsaZW3QZ6luvUozDM+v3ri5rywtYmuc+gjevppiHV3eddQvu8QIED2B6Ki
bzktKQnSZ0AzHZYra/l6//C3vjbhIKVs5gpp6q98aDMxWOLM3OrZkKgANFNlOyeH9PCn11WjeBcs
iGjvvBRbR21T2SNPA9R0w2XVdVbi5rZbhL1WjF/MbNGeSj2zXzw5NidR6Npjwjjg5f5GNxelXE+p
mcYzPErX7mueHWl1Ii5DzxzrMwNc2oMuU+aMC719ZHBBfJ9yGFfvL7oirH0tK1LK5BYpdBAjo+vg
sxBRITSnDFE8qb9R7E0BjHvT126ppwfdQh3eTyVCGM5y0OwoPrkwOx1p6TRPxiKSs9/V9kPdMLy3
87uUZ1lbnmMqgjZCbko4K88Tof+Gz9bLsPIZIRg1EZyA5U1IAIEJOGoGc1+RxZTQmMJ7bZs9TVDY
/5gAjY51CyuioSfZzru6ZYmkJWTShBAQ0qx+ksxkgyJvW4a0mb3pMI+MonI6gxpCTPWOV2aUlbFz
EFs3ULUdVDbNP9f1CgNhv8gNzDLUZGNcHNhKnwIgM0+M8LeX2VGyL77mHscSAesDs3tyz0C2zNLh
OaU5Tzhxk5IV6ZRUFV3n0LUhmzhNA326w2hZjBGAZ4cyUSbOC8aFiGGDntNE4dtl+PKAU+mOnZa3
z1nfyX+TGdAUOh5+/SMSccPQkjkVP+4bjbLVa5vh1qkMR3UbEZ5fvcYQBHV2FgERhTp7Go5MSxhf
rKKzl52behu2Mumr+pl4Roqc6w5Ens3wqajemmip2kn+1eERbIb62Sg8xhXfvCsmBQEJKrNjsZXZ
tcsQMK7gAuYtbBchsKRuUVWI03Z6c1jBuUEoBWmtCh7XuA2rqUobmlq68DnYTSuqyxPkCntUdOqZ
Wn0kU4ejF4tm5JTO5LWb00yrZ7eUF2iA1ynwL7/xT8BI0gHuWiv5WmqVErvsAascWj3Ix7/uH+ft
heI1gxVdpTaEx2v8BszBDtCwNA9BWkHVyuTScq7MUY//aLSuoRbJ6PE/aIGlPC1C9P150mpYU+//
iNtLpZ7UV3ypoSDA6kf+UudoEzoSqTbloZfK4oyikZhowqd1zo0xJIin1ueytIX5/f66ty6MBw3w
gQJRc0fWoZMXp3FNqEJa181mBOttssTnufdLhJxLlj8lo928HRHKoiBdbXIuPvsa+VBBC9mYM1+8
s4vlB+XA5eiNzvhgF1b7nsQ8/aMN0H94804Bv9Ogo9GiyLBWYYOmxW4zDBQ9XXsKqPMSvsMJUlSM
XVpzkDIKVej+zlfd8AsqHiVShFgbjOjK/2RJkZT5Qoll0RnHPg3liKxP0VqtdfBLbfj97TukqaHQ
lDg829JXNkQ1oI78kuTSnSxGhSvmmxZ/1r74vUD5UcuFtuMgNvZHB1KJEji4V8Bd1yvWQCncJoiK
0DCF7j4tQm/Rn6T90nyF76F783PrkVCBFYeog3LrusO/2NngSNOqQqtY6pMOx0I4lh3jaZSyHmy6
FF/efJ4U5XXyCaBy1KfVnf3lTkKZlle+XzAJm7nF4yIsC5kHU/6sULybj4JZ1j1XuOEFwE0Ay1fo
LpP4+npFBE6MLF2GKmSwwtROzRx9iCDuOJQI1z464xAgmgnB+I6VbrySlAdwwBR4AeisezHMwySA
Z5cqxAGZXzQG5v5G+Ew+3T/NzVWgwYIIFCT9DauS0cX2kAHPD+u5rs+J1Y9HX5v2wsQNf8bZMbrD
+Sk43soiYW+tWruda6AZ5MMXdI2X4DClTmZeFtNPzEtvSqRg72/tdlHwr0wEwqtEYsIsyvVns5IY
wc0+qMJEpM4nL1nszwhnVz+XJHI+F/Xg7qlK3J4lE0pkfIBEFcx9PaaUVYqPVrfqcHBd7Tw0jIdH
o9B2+ihb2woIoEC1oyhAMnC9rSq27SxxfVYpPSYTzYIp8BLicq+Hcb1fTOty/xg3d6VgHEBAVMCx
+naZjDzhwxIQutpkvSSCYUyrljvPwO0V48+31etDXgX0fOUkhabRZevyNpyKKnuuoqU4R/E48s6W
JnDbPp3/iGI/MnZM5NZTqmUpncD4zGTMutfaILVbzFbQhBCojB+cODOeaY1DCOC6Qa6d3nyQwIzg
ibJAwwAMWR1kOpDDmXHShp07/jM05fAg47fz3MAkieWpmxZAy7C2jpbRcBmMUxdmQ1tZB0rf7R+y
p/J3vr+ZDSsktA6gHAV3esvGJqPKjgsKWiGKnulhbLz42fDNf82iqcJZa/ag3rfL4YGp4ZvAbAGT
rR2IrG1IN/JlCpM6/j63vnfU9P6j68AhLwq5NwR4G/u++vvXGIy68JrvrRRtpcNtMYfIm7vg1SJ0
71EnF/mZ5zt4X41lEsDk1ZbteaqCaa8Nf3sZcJaMT9Hb42GlonN9w/0KaH+Vt5IbDgF05XffhLF8
jcFTHVtn+lA1ent549fkUQPqqHAuFBhIzK5XHByLcYs20F4SBIlP3WyfNRNai6Tyed8W460Rw+tq
HtcOlAPnu/Jght4zg9YY2ktamPojCZpgBC0VyyMPvtscIvzDzoo395yCMwHfayJo0mxanWg6D3pd
tGScULkt7gmZEw0x2Mj0fnR6Mjs7d+PGY7Ia77ZKmtgcsfT1adKEtUBRqOmZUdYHlEK0j/Yg9wCH
W3tSXPmQn3Mh0J+6XmWeutjCC6ThNC/Qe/jSOPkl6uJaUU1vDRLYkBp9474rYvy1UykSJ6vgSkai
t56bZ5A8xVkaqCDfN0L1Ea4yTlaBaFPlcwQ+NyOqePtodOBiCgfKK7/XAEbhcE0ziomijKPq76lK
c71AcCQ24neDFc31wcs7M9hjtts6WOJYml0cHzR9q4NNND2K8xlMPSXHqD4PZlv3J2genPElC9w9
xaYtYwGeSTyLH6WsqH7NL+Fs0I/O4Dkj2XwF0NrU9RrJsLoSYuf12doVL4IC0BGJ0ZK4XmfqZCnB
2QCoKbwM9t0h9X+kqPMejQjmmv+0GNgRCnCkdmv8dCQig4kOFgMEOlI1QNXsDFtA92kpkRXbecRv
TxAngvAacG2lo3SDuNTjuUxiCu6jbOxzCpkHigZL8Nau1evZ8XQDB1RvwipCmeDzEe6k0QMt24CJ
LqcTKRQUVvYPo+npB9MtszffOr4Wzx19MiogxjrwKhsoU6iPlSHdCjUHNHmVdhFlDQfY/Yt387iy
NRqtcLwTNDDFrw74FxMcsypKnI7aZVeIsT3ojVEiBzO6tTx5Y5Oi49OqOsf9RW8eORbljvG9SFTZ
5uqWuchTG2lbxmFc21qYKt1ODY4tmF+68nFp+u9mn1g7UebGRuk1IcQFC/ZGmyyjRZKlIH9DO5uR
Ne8a+3sdtNMnXo7spEUwP+5s8vbSYZFKU4SGKwjotfRA49fBPE80KPKZ2scpqL3+H02P5e+dJmGH
uX+it7ujF0IHhkkOYlpyxuvP2Na6nbjg5sJy1rT6aJqd3pymRmotHDxeAiWVU7Z7Ghy3nxH6AhAx
CuZNnrUmG80Cu3DdUiDDszjIrS4zFGGFtMUnk/DxILI5hgxtSI2dt+L2zttw5XLfafQRIa3BT7CY
DVCM0XYIpgVMapABz5y97s1hEdOZTPaSa6nO6pod162A4y0eHczcW34ihZ7+W1TV8NVHXR4wKi30
z/e/4Mpc6BGT0sHqqFDATJyvb/wCGrLXzHp+wadGR0P173yYlZD09PZYtlcHqJbCIk3aV8BePSZs
ro1FBzylN74rXyrY2T93ae1SUV3SnbhraxUaMWjp8Ispt60uuVjgiaqEnF90u6dewvtzzmyr2DF8
W/neXyIHtRl1oakSg01hGHT1hjrRNHd14qAjRpCbHy0ja81zFXRQOaYtd+UUjL03H73Wk//Gwmzq
A1AX931McmiFE7yM34249j7Vumjnc1+VlnlwRTHXR9vtU+3MHnQNiTPITg496pTD06RDMfZs15km
XvqRG3Ksp7ItLnSf7enBlFadXPQiKt0PQze148m0k+Bn4JW2pP0ykfodpO3F8fvM9frkJW/8vjoH
jeymY6x3Oidlk7w96sBu5FMVtOWXPE881Om6xprfZuOvZweUn6ifChdXavWJFtNoIGny9Zd2qPqn
qGiCs1EWcK0FmZK8bs23DQSp9SiaA++hJUOuv67KGGWu2Vo5GS/W1NpHw2qcswI3HobFyvbs4tYs
fMMk3OHVVhqKKxunMzG6qKoaL3ouxGGIQT0sfbz3eqoDWhmfD2icbiMmCLns6gBtD3a6vJutFyRM
NBgWuzm6TF5vnGMj146mHP4VmeHWFzkyQnffX2xcLw5SBVge4KWbtr+lTWOZzsX80jpVeaq0Kv6o
m4W3YyErF88Xo6wJ5orCHc0QSpHXrsKCP9OdIT55gWnrdzeFRGv29UNbJT9jaGUOMtrLbG63ZZvc
PFqECkBBC/d6Qa0aJrerNOMlgzbwsc+qL9Ju9kbiNhd5JfSgSKLCuutFgrofROailRgLIPxDbCQX
/MVyuv+Fbj06tXFE6qEFhqHEWvNXi6IRlkbv/AUQRFRfxmbpnQPgaurjsNHuThNufCqKaAzFwz4M
MHe9Kc8TbSSj0X6Zk8D4PsBc+GQxFv8MYiF+aRnNv8y5zHbe4o09godl2VdlcvqS1yepOUYvIeqz
X0iKtR+230VflillwAv9lPZtUTi2CKib22Yr1R46Vat2kTNJI+0y336BJAxuc83JT3aTMF0GBeAp
oim3c8NWMdX/1lMNOMWlQF1EWdEvoXFeulMcUZB5yaIcccnIKY/e3MMhWY/DAWrJ+eN9e7n9gCoi
ftX7QLyBxuP1emmdMjgIV8YLsbA3HiNpNeLJQ6G8ezKC3mvf9czpANYvytzZiVVv/Zhj0VxjpgE5
DFWYuV5a6IR402I4LymUpMdo1qO/AUIDlgIn9TB3sfxkM814nI1xj0Rs45AVqhRoLhUApkSt65Uz
Otqx9OEKop86ofgYCQglZQSbLFR4VTW7b/6oVE3w1A6NCPU6rIwI3u62YRCWapcXV2h0lvlDvqTJ
0UqLfEQ7Uo7/3v+qt76G9eA8JxEGQEsqcL1BGSxo3KZCe+H07YMQKHPOfrvXflhDPDFWlmGESm2M
vscNT9G82LmXu9qLo6FNa+fLqR+bvyZH/9cRVnzwU/E5Tfz+5Onyw2Q4j342zztGtKrh/O8nMLrC
JWW3+L3rnYIbB/BJZBMOtjskJ3eO3OlzXpMMQB0Z+AI+WHgFkDgN8iT6ORgGrJGeDpnijt+9vUeA
IGnEkHOR1tJFv/4di222SZ7mcRi0UXCQ3dAY9OlRtHUbBnCbjMlFO5nRF73/oW+3rxQPSb6oVJIU
ren1Ry+YaZSWaVi70n1kOKCXZ7spG/3QJ6YrYbfU3b8sUzrOoVks8aUyWvvn/Z9wa2u0MiisWqoR
xWO9usae1+leOgFPSyCZeulzI0M8t512LPr2ylJLUqV/ZJYwuDXGKpu9KC/AC4eVZuqHKZue6R0h
oTtqz+AI9moFG3vCJVJJJR6wySVWFxZnJdosFmWIlE71Pbcq++wH2fR4/+Res5HrSI5NgZ+EONGA
5Wtdd0/gErcXU6vDNPMX1zy0nJ5SQqYw+jAMRvqzrmx9OQXV1EA/qkGKPj3HMGJMJ7+CrdJt9NE7
uiWKSZ+heQt+xHRJjIMRAD8+Zr3e1idpBLH1hMfxsp3Zja0jotrM60vbQLUOrg2+zAavroagDDNj
cI80/7WjV8Pwe/+Ibp96AE5KSZGBI/DGN8XKGYUaGURV6KFXhq6n756mqHCPDTDoy/2lbjZEUQ/0
FjBeQk5Su1V8NkSL21ReVIfCCNLjNCba0YcodqeZeuMnWIW7gk2RA9H/W/mrOsqGyiimhgtbphek
ugklOulqhyhCbOcAGH68DK6Z7JjaxuYUnwUQLpekFXO7/lqWNRUuTCZtKFyxHHttYOrWNubzm4+Q
/Ip8GH1cqpbrkmWBzHouEUEIp8gYj6IXMWlnk57ur3JjE5DUKS9LJ5D3FN2U673A7u6kbTqxFyiA
HxfpZi8Foc2Jys9e0/F2KQiSXmNN5nQZe1sd27wgBTMGS4NKfO8+9IPtIW/tMraoJW9+QAiAGD1h
PIPqnULAXe+KSkyO8nvWhoMxm9/4NjksKEgPnrNWzumhnYYI2pvFfGt8q5ZFvws9x1ck4WqHusgq
M2m6NsxMi4E6ITNo3KPle5Qn5SUoC+2N00pMdbIgoAVCaXKtm+J5KlpViajaUPeL5tEHpf2Q5Lk4
D7n3xrbf61IcpsJ+0jGmanh9pLNjDHbRGSyVGs2jnkHV2af2cM6pDb3LoHL9eN8wby8ZnCoEQ1Tu
yPCQf7lez/aaLNAiqw2BJ7vnunSqS2lobwSZ/m9XVAi5AkD+KaFcr+K0g50WY9CGUJDqp9g3ykMx
ucvFMWWzE7dubogyJG0yZGwZZrteyjNydxKL34aLY0R/gbSafuuFXHZ8/K1L5Nh+WWX1mWh5oZ0A
9VLImAgi7K4n5qOVmR26GOBaf2jO9M/gjtmX//CxYKVXvopPtk7sWq9yDAa7u3CJ/fh5UozrFoIW
bz9BzB0QC3kkHAtrGWfHFpGWdG4XDlD7cpUz5FSSVL7ZIxKRKGizoh5j7HD1FkeQ8bedj6H3UZYf
behjQ7+N52cPeYLf7h/bhkdESZwGmpo75olY2TjAxZjBtaUN4zGIPxfdoj9JI3kXy3TcebI2V6Km
ABxWYW/XpdyUsp1TCa+FvVMfTn7vpwcjyfyjTOkv3N/Uhp0rTSz8LmgZBd++tnPCGGGNZdaFYo61
Y9mY1cWMrU//YREqkaqaQPd1HcGWuju4fVJ1oaEye1Eu00FIY+8y3cTJr5ZA6KumRShCrvx5N8Kz
3wwjBsdNfWobeP5biYQJwVr7FJfVnvr01lcyFVBGRbEo2KrL/Uu9wkupagWDZFdpNGfEgXLQLpWW
ig/D6NTDjk1sfSiQg6DRFIkIBbvr1SxGTaNSLh3j31bzkMY64sMO2j/3v9T2nv5vlTU2LAoYTYNj
tQv7NO1OlPmrY5uhTVMn8c/7K23thw4CQQyBmQUG4Ho/zCCKhcJkF3ZaOj5l02If436Ozv9hFTJE
PhLmdwN5js2qhogw6MIGartTZ8h/jBJVif+wiCLLoRtCxL6O1NOunbR4yvswMhOUhScxPSTSeXuQ
TvDMy8fHASF4g/2FedAPBr/uQwAT/p+GNTrBk41Qp/nwH3bDAKyaceMtXye1SFEJd4nKHqbYblkO
QT7r7qGrqnaPOnXTAoDVvs6U0QxRtvjL/RGBIxjoSjm2UsoTqYF3QKDszfksPltBFgDZQ47Fm3e9
SjE4czraUMuhdWWdo6ZHPMoDivHmQyNHU6Q6UFExx2CuVhnBRjudC4FdMRrHLEu1k9UMb/dwBCPg
SZS6nvrnapV4zFwkRB2mBpCi+M1MU/0fJuGsj/Ei8qcZJ/TX/V2peOoqSaesxH7o81Huoqq+elz9
aqy92QeMvXiNPjzWiWi1z1Mih+UlmmTdvlRzFLmX1EOt+5FGtIjfHKJTOaQSbBEjKar21YankiOf
7bEJ866nRJvEsfGzKVCVPDIdpv0BwdCw5wFvXxGyHlZUfMnYzDqgsIMMrSxpc82IYIZjVWl2eQHH
sDxYDmIoB88sy71y8O2aivdKgbap3BAprW6CPjAomgGTC2OpT8kp0IvW/VYs1hh/0exOs/5q8ize
KWKoP/P6216vqX7TL7cv7qdxpuYrQjHo5vuc4tjJTUrxh8yJQe+b0e1FV+4EV0/HXUkzr76i7y+9
rcHxGDKxpZ3mDhR10cbNzgO5dYiYKlzu1Mqo+aw2lI6GGPW+HUJp5V9Lux8OSGi9HxbzacjqveB2
6/SU2i09bsaPofO8Pr26Npacku4QIjTXP0Mo9jfIZvngLwiT3z+8m5WU98KimUGgrcUTc72SZlH5
a8QsQr9utFMGWygDSVZ/SBfZ7Sx1853wW7zIoKVtwpmb2YtStnXqovMcRhWsX3kWDKdMNHsXbGND
RIEAwIFZKfT0yiH37TwaKcJmMJ+krXmIRfpjzqMSwXMH+fE3Hx7VcRfAAneZRufKJmwUs9vJN0dA
SG7NlHrDrCoSSIHRHFuUK/e2duMvXxH1oOPIRpT/WFkFcZPT9aU9haY/8QwMQA2rI2oZbveIGplD
21j26GjRqhu/tqR8w04gcnu0BKKKjZN3iGLXDXZUot7BJ9ZDtyjS80ip5dgb0fAwLc4e38JN5kqF
GMNkUI+7Td91FWwDblqSdiotUL6IjKJFV5Od+NkFaWY7NIvO+7uwovSt3U8aZvhm3iRF/UzqfH0X
/Hhu6eR2Xjj4zEY80AGKnQc42Q1kfEdN7jEv3d4Hqq7QL2M7dMvogV4vN0/DmMei9hluHvWjSAz3
oJu73vH2oynRE5rwzMhx99Zpi2bBbxZY2RIWCaPlp84XWKcner9C+RHisJ1Lrq7Xld+HGJa+Fc04
RgrUsO71phojUwIN0gqRIrdPSQ3kyZV+dzGdWUdVujWP/ZDST6YI/Ni35t5bcGM3kA6+8mfTDMTL
rOlt3AQMRzl4SwjJWxdf/Kljid7qRfGONlfnICyKIiWyk+jNXO47g5vbydKARsCmUHsmjbKud24b
CfqaUW3AUu43zSUbrcS4BE2SmGdu6jifeHYd/+gkc7GcG62330i2oxBTIOk4fXDXShlmlTC2LlFU
bYx2mC2ozzl54P9mJMRSydQbn9Fi3Wuy3HxqYGdgcsgV+JtO6MrTiqEM0mVxHWaktO7R1KLcfXJq
p6BNyRt5zqsU4b6p9YBG2MJE+cwmU7bO90/95hKpH6FExdW0lkdofH3qGiiJUha5Q4EB4h1cUvG8
VI6501u4uUSMAEAfTb5CjdUElnm9Stk3iz/6kKNNiVE/T9LLTw11/9Pg7MrQby6l2q1A53GyweoC
0SkhaTH8KHQCYcuLQEOmPMZIDy5He4AP9vDW81MyXECGecVe59Cvd+ZZrVfOo/DCOWjigxtDtdym
abOT9N0ET4rcjmQPZClVlBtq7MYMaDblvheO1Ok+eH5n/uMBZHlqJrTJg7LS/7y/q9tDxCjIlsFd
cpB8uOtdFaNmLWLwgzCRfs4YCnQIRxq6xUcX2rW3ejxeJ4ruqluvZvnXWiSd6RTIfPZRyCx9Bcu6
JruT1nTNWe9tB7lQJH6BSmp+aZ4NLXELyO/tZed8N/ZL84mOp6J9V82b6/1mjePTT8FoajjfH2tj
GE5pWfvn0RvkTin+dXb8ysNbRL/UrHmdaTuDib5ey7UKNW0x5R+6yGjFIUH/uHnI+PDWh1xvh+7s
pjjcE3KKaKZ0RArionddZz80o5TaIx6xIBdw4p5JjEnpg2ZWkskvcLxU3UXL0ik6mJVw83fdYnXj
yU8D59+ub536UDujIRGSLcpxPLhtAwl1kgfW8LWTqc0qEKJ3p2woBnGSRVZD0CS5TfYhjzvGKpny
qqLfc9uOpkc9r/340OFQtMNkuP2DpEAdHaEVsq2H3BbzB6MU7vQxCtwoesoG4HLvjUlruxcjbrvu
1AcNfBpzldrWU2U6dYbKqC1KAHSFXX5jvk0ul87uovkos2Uufx88hnMfuliP43Nmin456Q550cEv
3Pkv+F2q7KhbXIhzWpYQBDYZg7tnv4xn/zD5i9V+zHtzROa5cx3tEVbhaDxyz6b4wrnq9nnJoev5
OFS07vqDIeUUXPTU67tvyZBD230oyMYsKETaVtgfOm1qvw98r/FLNnZ++edsDkP5m5Z21IHjJs6j
3+cWhTRE5aM5if4fZefVJDeSbOm/cq3fMQst1u7MA1KVYBWSRdXkC4xks6G1xq/fL+rO7jCBtMTW
W7eRLK8IhPA4fs7xB1uL8u7sj6o8vTha0UxwUiIluJ+HWindEnuq8gTBySD/JfM030OctYu72/t5
fX6A7YLlwdumMEkuc7nm4J42dArMEo90U/s2VNX8OdRosqCVdnaU5DLfyATXdzmvVwpc9FykNoMH
6GW8fFRmjJj60iuG1HhUuLH7vY+9+RfA5/BhoFL7BPWq/9WMyrjxcF5nMBSfeJLRPpzbClnFZWhf
05upl8T5b6bqnk5Hxcdaxpz3kHcSbXf0JncMMOe4//P2FK8vUqBzhovjFktHW+rqsIiIavogxZ5U
xQNtkadBd0O7MvONR8T6U1J4wM0VB3sKeVSAL8dXFYkud1xq3pC07MG+UNO/U/TCn9kc0IzqVDHK
w+2hrU9HQjIihgeyCXn9MqQWqjR4q7TEk5K5UI8q7dbTQ45iuH+HbcRsbyzW9UzyCsIxUvikCTrv
4vKJCjAcW8Y7IcPd+pD2k3L0s7dK4sn2oAFAohEZJ//hLLZEPg7BjBjSf040vT2VUCdfim7u72Qs
8Q4JFInuzZkCAflgwlBEFAoW6aWqx3pM0xj/GVWdenJi2lvQLOqNPRrFsFBbQuLgMnt15rr8VhkI
VW6aUew57DJPm0NzZ0mBtfGJxP69vMNs3u3CqRSVmeiudRklSYOMRsJ65eUoWPu7Mk8xocXEY6bJ
z6RZxWnC6KN9GBTEZ6eZ6tIGc369RIjPG0FwIKi2LDte9lZEwlRopRfS5OLQ0BbTLdWg2Vj36yg4
h6A+BttkLfLUvBxlZjRZmXbp4AEsdu/LTO8PcahuVc2vRBGDYD6h+0G5En/+G9KXBuoMamAOnq7m
0wNe176bAcxsfLFrUTC3F88rEWRJafUTQHzTSEfvld5ZZVL0ayzLecsfZH1UgDlwVpAyssaxK78c
TA5lDEVQP3pxnT+GvmTtkjaIaZ2DqOb2ofTa/fFyDQpqNy9yni6wg5dozhzplVZr8eTRxXXOYeIH
4UtlTjTUttJZzfe9Osz2uWyCWj6QfxjVeUzMVnEHpCrD9yCTwM+qYc4DNzY6yT4YvjW8M4ZAMv5y
QprBbCymKzMjNEbkfMiG+X0Xp5pkpYFC1jN5JEACiUzlu1FpO8+2yGZuT836isD/j/ySjcEOpRBx
+RECTe67GVmdR0bb126DbvguD4f+r4Ly60fJHOrmeDvitcGR8fC8w0KIS2IBN2l+Ug+JEc9en3T9
A3LFbDeBL+7t2VI25vHKQnZ4RQptPjY7MGguB+fXiRTobZJ58iQrd20whzsEr8nGFK6zCDIIzlCc
70FCeXpdRrEiWZslxLReV/XdnRrr5WcUk8ZBAhd0Hdws92nXTRvllGtDg4ItLNOxK1o9XYUjfDA6
LUFLhPhllGc7FYx0a+Nc+VgwMUC0ME7hMl9mKkHdd7EU57kXlcAJDoWME1ykfDfIWnLWp7n81mEE
kLmIxoaTXw8Po6wP3/Q4SB9S+jQ+Uj2vD0EBzc3Usy13i9UcAFYKc2XBGUGM92rv+ttpiLXypE5W
p3h9lgMSGHbjypKl3t9er+soAkKHGgq7B8xyuUOoyiEwC2jEG05wducoUQ42vPuNpbp0qmTriV5i
EPoBkwQTdbGKYt68RaK23XOqZpPpOjqZ6S8sHrrmXTAblfyUdzxp7yhJT0jyZssuT6lkz/ZDFeSB
uvO7OG4PdGKfR3c0hx74ZJ6yLWO31XIQrkrk3axyQEfYn5dL3VQoEnZ13T2rklq5caTBs8PUx5XU
RN1YeutpFzIDIDa4/2DFSywVFgEPMHTcz1RS6l1vhcVJixNn/9aPK7YsEUQQYWZzOaAUs2H6llf9
86g3cEwcNTyBnmZvTeeEwljwcmAaAxcumxPLetIocOnl51kylYeiT7K93E3SxhJaHeWvUVCDgBPS
nXLJZa7QtMGTr4nCI8btYuNHp813RUXjGdMPthq2rpcCIBYLgfqEKNItYTpjiHl8ppoC1u34kasl
yEGMpgpAulPty+2vdDWWqJWLvlS0NVnsjcJvkHBid/ks5THu4nWo7wqJe8MxAXxvh1ovO4YlWurg
WgaNdfmgoF9e2mHCoDwPbWDuFDnw99FcbVWJV1cGnwruLwJiHEg4xBe37pykQ6vOTB495Yr90OUT
+EwnfWg1pDu1VpRHxYy2RGBXhwZyK4uX4Pq1O5p22AAdKs/zNDVHLQcTDJNuC6K7GoWUAg0J/Gbu
+csdpXRt0ISFrjyHmpntuiavHrUu2GpscT0KFBrMyYVoY4GHm+04jRV8TvpatcbOj+PqXpKaLYXV
1SjovDmFEFCs2JWJEWLROdmsu9rCvz/mXK5aaYsKcnUxoN8S0heezEsyYjYludnzcHqmi9S8U7PI
M2X/Y1poH+OifOpz/22tOrlpWHz/ibeE8UM5NuiPwxeKy/ZbHtDqpHOCcm/k3RYbfFW1EJF4eFHz
BklateZpsE/u9ElSnrWBZpy9at9FQX5nhRiBaNX8qZqLb37nv6ffwxsdJF7HyGyihAUfoKopvuxv
qUGT1kYbR6wPjBD8k9r1ExxjJ79LwZjems8ySEGvglzD8wIA/DJU0rIs5plFEnaOuqNRtu0WjgYa
ObRb75hr65EDFyI41wgZyeIclAGcG8q1Km09HboSOpn0YKKiPt0+Aq+dtiZQnKDBAf8tqUnRqHfG
hBPzc+1b9oE2PL986BF7O0i2iuzLhmp8JhhBANvUdaGUULS4nDvEHE3pd8X8nGtJiH/pCPdoKtVd
Wlj5aaCdhdfN4fjU9Up/LJXWP4J3lnd5GwzAoNaWk9J6eiGJk0dix0E2hkjr8rfJcm0y9Fmfn0cj
mHZ56mC2PefamxMbHqJwsARnh/rtsgkQtZ86wGZUfc6Z1n3Q9t+MsdqyJ1gPhWOR9YjpDgWElQsm
Jd8EFFebngOplI5K0NMHzW71jZWyyjiwLoGLQblbCM65nC8nzPfDTgmd0HqOKvPdZBtPPVJON8S+
i/Lz1mJZDcmg2oItNQpJOEFQMi6DOSN2on3cGM9Yaun7IdNpe5NpW5ab16IgqxQUQ6o7fKPLKBB/
+9gZe+PZqI3KNdXeOepJt6WPvhoFVBbdKnQEGB6XUWy7hoyDTuAZmXuEaFjS6HAf+B9ub+QrUYQ3
hbgksQWgYHYZpYR2oc+IRJ8DrZj3NIJXDn0rjfvbUVbHBSU5tDDY9Aq+9iqFHienbUYptnHIatoP
VUrVKNKS9ie+KN3G1rkWCm8nBJp8HkHRvByQHWHoXPOLPGddn7vFrPYnS6fIGDlx/dYqNKOC0CQ6
oJIT8fq9DAUumuIklVFplJJwT/9VvEdk/MmbbN6ihV35TDQ8EqpQ6ussu0WoqCjaTGooagYyDV87
X+meFLud3nrriwGhHgIk56FDpfZyQHUI3hdpEQNy9K8RbaHvtc7BdsAe34oeCuMGmEm0kCPXxODg
MlDe4uMSBVngabgNHexS/VlgSrfxokKIx4+5gPR4CYDE83YDz1srsOScXEo1O/t5qOup2JeqHZwr
+tSNu45amQ7NWS0sj8u0SvfhlAzB52gqRvu9RY9I9SGglDB8SSM5yQ9TXmGuZpI+ljuKjOpzWSe9
/0UZhnJ2Q62lAFooUm+4atyb2n1pSHbt0igAqYrbms1Iw2Q8h/MTjU+TZp8505S6hS0H0l6lR864
S0wy4qPfpo3pKmo86IdCHgftmDlDWx0dpRmyU0B3xPGh622zOjmWnx0j7MSsyaV+MqovU1bMw5+Q
3SiwmtVoPwRJqFd3mLA64f3gJMXfKXvwFwmsphznIbaDd04e6tFRGMx3rTvqsxzthxI+y8s4kre/
9xM9DE/ToNRgNFI01e/UwTZodwAqS5tYJU9HV2t851uRdSx4ElRHRvJPBwg3KvLsgxlCAN2Npa4m
boFZcP6Oq3ysj5Uezy9y2lhfE2VIC37btAz34yzp32wd8OBgT/msfjB7zWjvIhriqjukX5Lq4g5R
YW5s+aWpHkwYDOVfTdYl72GKKAo2IKRex7w1aJWb1XTQ8mIFn7OHqS6H4TQ2tFs6JjGy8Duf1yEG
EBij9e+HSOm/SqC8cGW4C41054SSr/8CfgzknTmP6fQ3jdosdRfTiqTd5WNWNrvUjH3rZSbFco5V
r5f9Ls/6uT8ZSm7Ed61pjcjxs2IapCeuRPSMeq0H54Ipin441uAnBxnULDxWdqL9GRq5ru0Q96Xl
wRmSzHovJ1OK2rv3w5dgkJx0V5pNKWG7JFfVvrfiQWZhdL26H8YwpJco2m39MUn6RHnIBn+KeChO
TnxuUSlPd3qdJ7PLx5AowzdWZe8yBP7TjmJ/HP49T0Fr75ygzn76QZO/mAFdx1yDXKvZlcEQv3ST
Nsof07nTniZ5TOl8zEpTHPzITDneTbkhFXvaqRbzfdvKWbs3GwCS98asp/G+DXUp8hQ9leJTzNsy
OMESMcPDLBW2epjCtoOVIT7Dl6pUGvUIQKAaOzmOh/I4FnEpn+CIdOpOSaywcil4O+OJ+lA8uWGU
zt8w8TN70fKD/eTqla+n+wifmW+9QreifQMnonQR7Y/q3tYqxdiXtIQ3DnXbyOYvRakyeRdqtZrA
z3DUc6XJkXlW5KIpEhdFVvNnwr5VdqaRBCrssVRpj0Wjyz9v34zrg53jBaYYpWXUcyt8squCCHBV
oZI+5C90ew0/SThvvrwxCLc4ILoCwGRRdlpSYqgvd1GfzLnXy5SS6wandUuVht3tKKub1wRREq74
SJXhii4BC2WQhyGVitoLgLCOrVNGd0YkqZ/rFkvf26FWsyaSFVpYQGIiTeb9eHl/0HnECNWmqT2j
bM27sB+yndYr2v6NUSjWUfxE08jTTXAoL6Mg+/cpB/Stlzi9beyzYZAfjdEZ39j2GwURSmhQaj4S
tAog08s4aqONU4nOC5NIpIxlEvaZC0Ex/kQdQT+MsHGOgdnlwcbwxMPp8nak3oX5DnRB0cpnqbZI
o3D024HMvLJ6/96yfsTKQAexoEEAm+RU5MPWdNW6k96s0YEfiBSb4jVGxXjxLMYbyFgmzaVpPuel
Mp500TIN36EPtz/eenRkZTxMX1N0A5bg5aTW2qxlwrHrWbN96WhKuvYYU4vbG6WtH9NEfUwjjFuc
ZtDenNuQD/I0xHWSBIE85zKw1lXcLFrrPA8V8xfAuHpsaIi2kXuun1VQznnp8NrhXbXq9McbpKoG
U3Ke686P3zuJFR8VvZS+tCFlazwC5k+3p3MVT+w4Ue/F84BsallVzltKwDSDr70KTOABdUeN+pYX
PzKMI00A/rodbb2/IfCB53OK8Dbl9XM5h5Xk+HI6xJ3nFMOEN59ZuHIgV4fbUdb1FIF04jeL8laY
nywZuggqrS7g2PImKcsHV5FyGmhVZYDQ3I8VtXMTW7PDQ5NkXfaX4kzCxzWRfCh1yVA07/I0KcZj
WiEcf0qs1OhcOrr7W1W89bHKLwmMzs0oqFZLjaZS8oND3xk8Tl+ZrKWO9zGpsBt241bf2CuheOBR
XSL7Z+6XZdcgYMWGo9x5mTH1e3zpkk+4ZmqPZSF1G7XJq6FAmGEtUjFE6n/5haWwmpwh1DuvjoLR
2nHQAekYQdCRK8p1ZR43PrU4Uy4OO0AUUZwTjWJ4fOji9/kN7JvKtJXVyRq8lq+YeUg3JdpjzamB
I6RNa7dd0/HP7nOjtlS30Hq5+mTr9OyF3VjGFvbfShTc0RGdismghNEWFrN6qfDrQdrmHmAZinaz
l7+ePUhtCy+/9yxJiXbaEJO3UkZ7F6kOJSejQp45SlsVhiu7DEASFRCSc4A1VfxSv81JqOHyMVF4
9bggutCl441x9pmTjblff2qxl1lRQsa4fpFPKb6bSTaPntpREt5pUjF7tGF1on03zXqwkRpcifY/
qhdL0I1XcOGURbMCdjZ7CCSnuyjqILH6UfQOLdCP22tq/c2EUhKYVbyWMaVa3DBOQWPbbPJHj9NK
eo9XY2Dcg5mr+zyzteyIHUw17dJkqMPdmwNTbAdF5uh69bO9/G6pFUA5ganqAT+UeyB1yQ0Vadh3
slN4SlWld4PI528HXV8A0MxIugDLxe1tLY5ka8aUu+iDycvTyXmJ+jl4zCXDwa4v6t81WYKj/O2A
Vz4k4CQPdI4I+rwu3VMVvWt4GeYEZPKfAivG0wRP8E++30an26HWG4ELG5ySDwnW7yzrlGbuK9ps
ZZPXyHb4qMYJLoRZtNUp4doMkhGgF8bNdA21FboWKLzOJk/3w+mzZUTNPlCM9CR3sb/vcMjeILVd
mUDaR+IhprITWKmLRKSdzQYbiVz2lNQx6cladtzUNLOL63Grcc6VCSQUNjfCT11QBi9XJK14+iJq
KtnTgsE/YGmu3+la/GZEFCCH3QZUSc2Qs3IxIC1L0zDH8Nozhla/TwZnegLL2fJ5uDIWPP7AWzmI
YQYtq7tD3jSUp2vFayzYEknajihLx2x/e8m9dkK7vJAYAeguBrAc/BQPL6dssKJAsi1f9npqhtre
LzXIcwXACyaCxSj/kEYbSnsL6/j9VIeVc4T63wQBqFEpOXdTLavJTvWd8fNkjdP8XR3y1DrkstUZ
O9qDDrZXq7mc7mQTiuFD4tf1T8uPzPahqKLe/sRbtJTxFouoVGpGGMbHKeylN7aH53lG9UK0aYZN
x3QumRMt7mxpn1eKp2eR9Uw+h69/UkaClagoX25P6JXdJcSObGHehaB6i8Ux1hmHSCwrXlrI6LYV
A1asi7ZOOwMU182hTmPV3EjC10uFO5HCMmiY6EG3rJLaLfZl45jTN0ZK1JNqR/CYZr3ZWCriN79c
KaDZyKiZRiHXVRcjS1SlzxNMGjzHLPofqdH0Rxau9pLP4FrTWJtfdPp63yuTrG9w39cnCC9TiKQ8
tPGh4By5XKOdr0EZClmjmGiU79J6Uj53CQz/YQLEvP35rkwloagDg1Egf1rSGblwWqkpCOVr6fCk
sVQeIrWz7m9HWV/ZZAQgEyhKOUDwAbsckNXiWU0beM0D+K33uTEYx2zM7adRrYMPSWSmfzn0jj/e
DroeGo7cuKrBYUX5CfX3MihOy2ld5KrmUYVxdmadRJ9tJzTenFALJhRfCUt4yujLDmlTGetTQeso
j6aO0Ts687LV7cF8Mitri/u7XhbALpBOOSRJqvnvywFlo+WUEkVQz5HDH/XstPdyV07HIWy26nlX
Tknc6CBMU5/CrpAD8zJUaAIw65VmeNDTE4mexgj84kMSY/x0r+j0e9xH+lCiPqKpkvJghvPc7Cuz
KjzZqez6oEZjOX2JotHBqbTXRYVr1OX4LrD66FxNSTDtp1qq/qLncxC9t+CJBHcqFhvZwczlKESi
ZNPwWemyyHHhrFQ+8qe0mbZSHTFhlzucDY4OD4841gAP7MtR4s+e+4NdaF7dRH8XbaXtLL27L30E
QGrUfJ/68H5KanqaSRsp7JWlKVQ8gAikJIIQdhnYTJt5APVWPc0pzHezLknfU6NWNjbAKw9vMT4q
7VwCeLIQZwnX9Tiy1LNdGx6SKHsH/m88p7bZ7YO4bd8rVtN4Mi6+p8noit04DeWZtgPRvjDbrT5x
65Ur2hZzp5NUUo5UxPnw24uHR1wXYUNgexZtJ1zQSmlXj1UBej8nh7fueqH8E5uRC1C4bV2Gas0i
yHxqaZ4u2dFBo7kFVRFKI7ejXBkQlGLejECHNOxYcm+nOSlLyU4NUiIw8MyIglOvznTEDlk7t0Ot
ryFLVPFJXAUiuqpHY+6WOF3ZGJ4SWNJ+Crr2k6kk/S6obZAPxQ5RBI7KFO9HLS039F/rdUpsQHIO
blYrUNTlZA6pXEaySuw4ipz9HGkpjx012t8e4dXJpJ8BwlsgcbyqL6NYfUrHmqY3vGguu1NA0953
IQ+xI83ot94C6x3PgCxBBBetGmCOXYaqammkpapseBOUTLxDuSNenChrvoQs232iadlfaR13f/pg
nIEbBKaz5WB6bbCiQS+rhrLD6r7QIz3sWTuGV6J0+DBKYf+E12LwxcyMLazyyv7nysWsjwUKE3vV
q6SodawqfNX0MPTprTt/7iXLTSrTQR1pxbG1K5xw+Fw0UZ2RvI5pf5KdJqqezFqh41QFISvfePFd
m38SZm4xXvDkqYsFpSeThQNobXp60Exgi2lG2XX6WDbVQS9Mw2185UfjBEelSN9s9AtXHt0ktBEF
GApm/uWnn2l5MogONR6ps73rI9mHkR7Up6huu41RXvvGwneFO5TpRwVwGaqhcAI8HFpen4+qC6fJ
9KTWxKMk8fWX23tnTdNiWBjXsKDIQEB7FrHagZ7sVTBYrKe2l/ZI34ZfcVrh0phJ2fx+UJppcq25
S71pSKJxj8rWT45t0XYvTZyZ40lL1HALKRFBLy8e8aQn8QJFAEJc8qj6PGibqghtb5Br/bnos/5p
hE328fbYr0ThjYOBI36ookXU4ouaUVCiIekczxq6Ec5J3hTfesOcNg7gK19T6BgQQvHK5mMtaEdm
EVrdLGU2N0qWQDuappfBUIajEpr6xohEwrGYN45BMWXkyBgpL+5JK9Znq+tl20vttv/UG6H/CL2O
8q2Vyq6s+93nN88gRjbQgZGPUO3UFydvLhWVCqZle6blp27Zpih77XarIfq1CXwtYAibTe7lxQR2
faMFjp04XpLl3cG3u26nFFaGIa+81d7qypJ4VaxBChLWYkvPVcMIrMCqUsdrxmraD21Z7nC827IZ
uBZFdFuAx8es4YV1ub/Duh7HDvTHM1p6n7SY6+1jYJ67N38cKk3YXQuOLHWIxVk5KmFOtSYJztyK
xikvhs6VNX9L3HJlLJCpWAWsN86PZWpm4ieMzQaWUOWgpbsuspL7hBNyCxNbZTHs01eTX8rGJGfL
Bql2PChWRkvds57Z3byfOLTmT0rS5OBi7SjZ9x13bb6P8WxSd1Wjyoh3zRZmdzraevMeF3N1fKFp
JuQLgIE63ZGc031b2ExIsWtwzH2NZExX3Ioets6edk8O/510uXSX+oBVT7Y9FBA6ZCunrhIZRvap
xsjk3HK2RDTcNVvZdboBGy7cFab0R0HHzvqpsLBUcJUgSF/yLummj0OOR37iqmas6zuGoDWPZe3D
CdICKcJhgX6ejpuoRvxzSOgv+hLFRlvc1WqhGgcdZ6PhccTTynJlBaT461DL0YxnlTKZj5IeKZYX
OWlR3Uc0UvCRoQw4S+Xq5FA0nZt5cumG0ZeuhEVpUu8D+IL6D6WlF8+vNy48C2rxK8DOobf21+pJ
AXALmWyvIwHYm1oW7NsMG/nbUVZnnYiCsAeFnEhQlqlYI0mKiiTK9uyii88m7YrcrA/0x1Qbx4M/
pM2ft+OtFrrw3DeofQOsoPdZHuOOXjkFf6p4cRcVx0rFsjasdePNoxJ6Q5JMcAegbXNxNBiINmSM
J1SvDqx6X1hxeUSRJj0a5SjdG2q1pTpezyJvSKFuhh2tcOmKfff7yyqWpc6sG82j/5J+pv+dE7oh
XO3Pga9JgSt3NHS+PY9iBBd3FHAYpGVhWyCIuEtwamqctky0nhSuzjJrb1hl9UsfprA8mTnH76ky
pNE40nRhNDeglle7v0VoZDkwWuE1C2h9cV3BJhQ96RzHy5qxm57L0Ul/Jlae/FlbQxIcrUTtvtFu
iEpemozBiMOjg7tK5/jdr7LNGuneSWkd5WpmKjl71qQNb1Cj+vwpNO1GPfFgrOd9FOkWIspqbMuv
mpUFGMl18WTsyqTuokMB2lPvu8go2g+Ob5p/+2pvfUFcqvVuNOFQ6MowEb/3DaXb4+2JX+XOVCpN
PGUQ7IvX2NIIOUhbqrczbgB1GQ8vdRJ0z7EzGJw6piT9MGf5U273+wlb/Z910Tdfb0dfXeICuiOb
A+mB4k1Od7nQ6hAqF54KjifFSXQa2lqpqRirQbKb2iTZAEBXt4VNDgRiJ4zhhQZ68aH9QWvzpm4c
zwkgMQ48l1x0q9/MMdPdXKpOea6+D2yO/9tjXB0RvAlRWsPKgbeCBExstt82U6/VSFAApjxVzdpj
26AyywLkIm+NAhAC8wEklGe9uZrJ2spkI4ni8xAV3Z+DVKQuPsbq59tR1t+LKKglFIgWjGQJ7BrV
TEOvJI/PTS8lJytT5Hf5OCdHwK2tl9XqDOLJTiBAAsACgLTlGeQMTYbBGpBL6tBHwhy/jklg7XzE
+G3Xhxvnz3pg6FsFrMUNpWK3sIgWhPlYBGUZnOuhL3dgB9SY01J7VrLuzc0IAT5gZgONMyjwJPVy
PWTjiD8e3SvO8VhQ3qnq7Nin+MHc/lLrVccosE8ElgCH5L14GUUCpivUvOIOrP10R8YR3hdx4Jxu
R7kybeKtxOVEBRugWpwuv63tKrQKKxnChGlLtGBfFk75zZ4R8rpxk4fy/na01SVBuYQ7lhFZuANT
y7iMZvjRYGYD97psBLNrZHiqOZX0sy77RynuixNc0i3HxSsD5A6Eb47jjLh7FyE7TiRzTtrkDMG9
vPeNlqLX1Eopu6v1+43T8Mo3c0TdhIteaBBfGfC/zWZojYEuByV2UUUTPDnYUn+M9aw43J7Fa1Eo
u6rc78LwaTmLvToBRqV2dsYkFlOtpnUOvTNtfatrUUThFcdKthVo9OW3CoNYybEsyM5qZ/tHlCnm
9yA04m9vHQs2UjoEKWFBDgi8iGI2tMPQBj87m/6Y0EqE7mlJizXl7Sjri4MoBh8FmRhGlssdO1vy
rBZNnp+LVJtPGXqugzMl8xEvqfZel9TRrXAOf2yrzNwiwKyXvCacCDiQeIsIKcflNPqDUsKcDrNz
oVj98KLWmRk/o4pRx3PNIzL/OKll98MsfSN+s8X7ay8GDf8U6oVgW+JX+201NmXaKPHQFOc0NAd7
V5QOLehor/v2LUbdnHIQSRFfEG+iyzhpNPnWbAfF2e9xakEnkO2MDNszJzWtNx+KwmyB+4ubC8fW
ZZapxVkB97wtznk5d0dwEfNcxG2xkVGuEVLh6YA4CpMbshcYNpcjippY6yQpLc59nAx3ZqInx9CS
/BOvsOigDqW5zzK4wCDj9m6k5dShtwf9OefM2zie13coen22OhVtUbtYrh72dgpCaRXnkiY7p6HK
TTcbwvygSbW/VxIqaLc3ynrTEw+1PoAhoPuK/15Uk1EZQVye/SKKEWlVE92E862U9dqoeM5yYQsz
kFUJNldTneOrK8/oeoLdrDnxLnd81KSqXx6yWW7ubo/qyh5EIAiZmwcK9Mbla4hHy1xPtVWe2Sra
jutJO0QUto9OCr/RngEVIAcH328HvTKV5AcC7RSKJ/C7yzXEue3jryh8iXzV2fn4YBo7lQzW3vhk
VyYTUAvwGv0WzZmWTAsFrvZoTHJ1Ltpc/jsy8+IlS8z8c0Nvv4NaRm9mpSISQ6jFXQqXCU+8RV5i
q/XAiW2XZ9i52oNw0z6qo27uYk3/8/YMinPj4l1HJM4VkEiOLzLWRbpf1xWUz4CRAcBohyZIq36H
WRgaq0pNsDCJ0kz+ZE5otp0+bO/ruCw2foMrCwccGakaLDRO0CWi13Rq1c9z3Jw54wrtwHldqwdN
GbrswSmUsrrH1UB6yQvZKDZeA6/K5cvBw5qhNsrlIVLApXl6GEYxdKDOOKcVLTQsLiijxD8V34My
eMD6s4runRJO1LsQb/P679IaZ+skD1ncfMitGfGcmxTmbP6tmE1RPUqj5kyndlSrRiiT5Pz+9qda
LkL0GCwFvpGgVogn2uVi7waY1v2spOfeypt9PycPgeSfcz34Qtn4rS8lEQzuDSiReA2uLFZVpegU
a47zc1g0Cs1e0572q/Jbny9EwbWZQ0qwmHgrLYbUpKXaZnlbn2lcaO4MQ3JOLLVPhlMWO0gS7cad
s1zsIhxkPZ7wvCwoz4kZ/u2yLnVIm7Y9NeeolKxTq3PHpE6vHNCF9bvBHtNTMw32oa7NYKdOVbhx
iixPK8KjyiNJIj3iHl/63aRt2bQkXu1Zk2g7o6VKcJRMBHa3l8k6Cvv41eSBU5EjeXF2mA3Ov9oc
dGcMauynCslbdjdm1bCVIb9WRH7fPSoqdwUwBDsEoHJzmSeYTSrlTtcNZ4AhGuioWjzap8aZ5Qes
Zuf8mNpz/FU3pEp5H9Z4Tcx7lEs4x0IKaLFJsuWuqUAwVNS9aRlEH+Nek+cT6rx43Nn9gLvM1GM0
g1DUiWO3S0x7PgV+Zv5ILDn7GPlgE25WhzFNlu3A+XPCBhZVgyx90szGjN+YFDFYYAPevXC1RMvB
RSFFSxAsjlU+ngtH+qb2engKi9jc2OErdYaIYnMK4h5AKLb55QLVqkC1s6icwGR7RTnUo9HqbgXf
bdrPUo7hkzOO4GHS2DoY9QZjkJ9Tjd1/io3Abo60uI7xYqmBEd0RWxtpT41JG974NBJtF1jJbFtq
uqAoi9deWdkDcN9cnnvHJtnOFOtZyjpq9q/r+H/9HP938KvgFQDPPm/+9d/8/8+inBA9hO3if//l
lb/yD23961f79L38b/FP/99fvfyH/3qKQNaa4u92+bcu/hE//9/x99/b7xf/c8jbqJ3ed7/q6eVX
06XtawB+U/E3/3//8L9+vf6Uj1P5659//Cw6ji5+WoD2949//9H9X//8AwD1ty0tfv6///D5e8a/
O39Pv3erv//re9PyTzX9H3DRKeS84kskPn/81/Drf/5E+Qelg9eXpAHSIKR7eYHQ8J9/2P8QLCRg
DmhlGnARz6Om6MSfqP8ADAb6wMFNJ3HjL/zxf4d98YH+88H+K8eIuYjytuHnXuQSvCuh/QBFkYEL
mHoFiPcqRvhFYU3voHW0e9owNG6o29ROlAjn53Jq3VKjg3UE1+y3+fn3L/J7YLHi/nMSicAGoUkD
oc2JZhiLI08ug8lBWF2/s8M5cXszNpFcqPmdMkpvcyX4dyjyHyoZ2BRzB13u0D6taA415PW7wkek
nLS9eRwNM9oYkC6Ok8WIcAqGhiqsdck6xSH/200VBU3Q0ayhe2cjwHfl2g6PjWykn2gL2j+0kTwc
jSRV1ENbjyB9aoylYo6Gu3flyjZqd5xaFOmlkmv7Wa3qkzSrfrszlaIsXHW2VK/SOqTMgy5XX4so
eWLBdZ2bt9P0Semn5kvSV8NffRRKXy1JS11jrhzDjca4f+5rqQBQGsPpJc5U9ZPeDdXXNlCsxyAc
fxhNLL+nk9qwV/uxg+Tjy1Xu+lo2fnNmRXobaPz6MUTWQGbOyxiP7MXjW1WaTEWD275L/g9z37Ud
uY4E+Sv7A5wlCdpXgK68k3/hkVoSCdB78/Ub1Mzujkq9qnPf9p6+bdVNU0AiMzIyYjA7zx6KzAm7
8ZYT0ve8699XwfbB+sL/YAhcfRaGkMGYGaxmq8/xQ185pNvDGKb0iRHeogR/UUauPnfg+9AZX8iJ
mBRdVvp/fe5NF41cL8Nmi5F2r5pkpkaZU4XEE5ir6f5EwitVHY51mFSH7NCk117Xt8haZGq10CKq
ASS9JrJY8ar4iCTNjQcLUMyBNCMd1L3e2FATmlg8EEfPHiz49XRVRocZ2Q/ZKvWx52u5ZWVzDmVB
Y/lF44+iXzcFS3MmQfAgNmU3SlQXPkDMEp0n9YKK2VfiEuqKj014EMV0guEvrCK3AjnOKE6T8RG2
D9MsNgM/Iyp5qbIOYcVaQtjLnNhgeMSKXLUf8NNXk6QHSGMEeXeuRe38HiX+tqlwXkG+CbAhCv1r
Rx+YvsDurVGabRFzxccvPcPKZU8k+QdPigkcIYVvjWh+zapC8s3ZRpuy7eM7JUn2PC9lTw9jycni
0NgUdTbQLJQp9Gef0Gv1eu0DJ3bNUuAlTtbn9Uk0Mj8mvEiYLWmX1lRmiAMQwpRm5MwalPe01NtV
Yur9xi56c2doTbV0WBSnxgzQhSRGuUpGPuCTyidfzcv4RrbxVTD8WGxAkxYJMuD61hVsBkqxXIrO
aLd6YxEHsxLcQ0Ca1nM560zLSf9pDyNiuJn2FLKG5AlqCeoqhzgCjQbbYH1oVJQrQnF0cK6YhDyR
KnJvMyhCdCxEsAnGsMG/3CWZq2lonP/+gX4lXdcPgIFnePdBaRHH2FW6JHWxHuPFttsMUvFMtFHF
msg2/LacNLexhtxPrSnZILMfaal0j5hVnW6AR385ekAPWVTdgUYDYr2qn4dc6+VETbqtZIEHFdqS
2EDiXfctPbwlc/bXS+FsXeZnkIRenwm5FldVM3fd1q5qKINok+JmaiI/x2j03Hqzf7sWhrZQmWF2
dOHZfo9DstJajQ7q6zYt5XafWZnlABckp6Fvhw1eBqFJPFvMHOpkGyty6VYqFJEhjDFBx64Cx7Mr
DE9tRYMB/0y90aL8KpS+f+6Ye8HRCAYwvv8xhBKZ0H1poDOzjepQdRsgr1Q35Bh8lqa0oPIB2zEz
sqDx0ZKnsOLEwXRpGOj5MHi5Mhu+kQ5zAOwRLn1zL8MHcbol0/ozFQLA91UzoOJc9Ny+vz8tjGKw
1Ui5LcYWWFFeF26cjOnamOvcN6c4WQkoeWwVNFv/UfmH0woQClTUwF1C3oAp1quSuopkpTPjPN9g
YMVyzSkpnQjNhX9UDi1XQZaHrHKxagCl49p4qeztsq9GoW0yuR49OeN492Yueb9v8B8nL1ABiDKh
ZEZ6h5B9tbmMSDbmdOrnTTYpPinrOuhmGWiEYlbQe/mPYuE/Kjj+n2XEt9Lj17Lk/8uCA2nq//zf
mf2PgmP3Wjfxa5r+j1WTvubvzffaA3/1P7WHqfwLszygT6PYh1bfUmH8p/Yw5H8tDPllQWDaAMDC
/6k9FO1fBtrtyMqXCUPoqWMn/Kf40P61lJDAjKERDtgPAmb/pPj4vlawxTBMoqC3Cvh54WpcCyMP
SpZmg8yzcz3KNVMqhc6ydekHg9B4rKwbYf/7/v731dBvXxy/9GVW9+rkMUQ0jKlUZmd4ZCdedlLn
6DAQgTH6dleQmFNg/zz4rw/lL1XOX66JyI85BLxilDnXw62ZCGO1y8bk3E/mYeQ2Ttd29MuGu3Jf
mD5Xkw23bw2g/uW1fvXgUVEChv7xWnujt7tCSdOzOutz0LfWqh3tx1ayICZi3BKmx9GCuPh/Izve
K/RCgeUD1F/eK46573ETuX5uiVQ2ziB49h4UaAh3rORdHqkyRpDhf+dgquf5UxddFAE62d5qDyQP
9ITWIZMjR23ZrLzaM13mi+N3K3q3ivuxggvRUe5Xbf9JtJUlXNgztbGXijutORjxJsWEju7ynpkx
qzPfap7nNqJ5hKy2ZupdV6+a2NG24lTE7kTep+JO6y9xDo3nw2w+w1xuLn3L8kP9TExIrp1k7Wzp
gjZKBBRdBYnm1MqSD8G8zgy4P6qBFMHPEQxDcrbCFfHNNUGXPs4opNnsh/nViJ1MbxnOC/6sPSZv
askS6Tjrf1Ip23GjZBiTrYrjgOEzLfuw5OfJuujWa4Xu5tSjjitPavUGHrrTFAKuHh99+IIZP5rb
NOq8hqz6IodKeQq12adwPoW5AyE2eQCXs+vxxMCXpidTpFQhjxLf1OPaMGaclCW1lY1cQq2HNsec
YxQXM2isiCIW2R7WAsRy62SjhY45PHcSMzQfWm+8WIHS9ftGuMr7/r1KcLItlrFfTMYrMK4SUR1l
yEDPA88qZhihBlOiKXQwDhpjIYSaZzWcbPOhAg9Bqu6KVrs15/tjX2AzLE11EHdBCPuBsk5mC+rV
ZGjn1nptpzZm7dDMzCgHmwIdUW/kY3+7GngVi0kHOFJoGn7fFroEBfwChJFz2tn3YVzG1DQ68Kt7
sR3ruL1xtR+BBgySLwVuJFeQSlowpv8uQsPB7KWOjOndiLyXAvZ0tNa8N8tw1Q7ZxrD5/VTntwDW
L7bzt62Pq4IBgWYMegKgvl6VvlMYwfosMZO7etKfWzOIMwxt2y1qLG4llasgYaJ1bIzQphkCMHmx
lsv4jmf9yRhyizadRVZZmxQuWjnoVYjz74vuqw387f6AocHVF75RkN1foJ/vb4WrOmYQ1Mi+5OXO
7Hx82iZhrRXoqmOjquNUk4MpCRRvXMmDW4ZQraNx6UofCRahDToo7UGlu7SBkJjwsl29UdbVSl+b
gLxph1KzYvbO6PCMDF9Y1xR/TxmcCoPdDGJAgGEga+zJVAARlqn0Lm2bdRHoJTX2zVt0idfqpn5J
15EX+9AjcFXwlyWqmlQRTnjWn39/G1+B+OfbAGcXqRkI/9cHYFSinzdViX2x7oeJkT8ovQRUZLAF
aoB+LPw0N8V92lL1mG7wIuAdEMpOCSVEm8JAsn6ARY9UsepS7oaN+Cje8BxmSQEn/H6fXxY2v93n
FUQEv7sB8EZsX8Sq3GoTBUcjXtVesSkCKcgRRj8VvNunZD974al/Ug75dlp3rklD2FqpPhrm4S5e
2QH6EOqZrMhiAuzxIrA7t0gdqXLS2IGU45xshcas8b6NnZzQoaJjS/WG4QTrLZoAh6FmYG7C1XBU
TuMZ47StSUtAL5UzAlmLnarzU4OS+aCNm1n3mnBnF8cJsmTFc9ue84qRmmpP6T6khacFcDs8lbvi
AEGE4lLvhH8r8/5Kra/fG5BiDDYB6FzG5b6v9gSjFxncyawLf5DXykFZzQexbfbZ3qZ6ID1qDw3N
Tl2F1UqThEYj1aGP2TDoAksKKnE2vGSjC9TIKlgzrurhWNcw5sBECLT4GP5eWvsdyhPuoVaOK1ih
OdbAeOdMAqUzC0va5ZiadZWYNVux0RMnf8G5A+FtKV5XJTadl75UF2ndraxH8WI8Krt+Dx++Iw4e
AguOE3pIGZwLETwunUx17WL3q1h3sB+qIiCaIxUweoRttGP3Lvyv5JZmMRU3ZjjJUib/fIvIWqBZ
Qxbpp+9vcRLIcTLkPJdwF+74Q7cmq/g+ZKWTbquYyaMrybQovLhhGFEDzyzbGavOSzf5hvuVY5+K
1eiqnubJOVUfgZ+nu1u2hugqXd0j0AuUcygYQUGzIelzFXdLrYBlQFhNp9TyeeYXylrYFHbJBvZj
lKqI/5ukDGlju1m0iqJ1yVepeTL6k8hXsr3GXEVTPmv2vdWuG+iwRTt9YjJxpjAQnFV/SsuLegr6
UPs5HeLQwUQ7OeUtrWWqKlR7Typqv2IE5lM13K64j6Ynqz4oo4s/B8iYTlTE0IxnVufqJhsGaM56
deFw9TIXTlM507AuxB4dhTp1Qu6nsQfRqtbMkdvEDH7I1CaQx1j38j14uLDC3M/Jrqz8WCxBFtkf
Fyad832rcdaZtqPm9waBt4qDjdmDum55VesD9BRnSIR2b2iFE+OSdBuhekVy6iXfmN4m5IpGjlkS
8N2NnFYmcRNoS9XQ/E41PCJuRivAKgBoMwgWZlRCjCQ6wxLN4wSkdUjvwIZQd4wmonD3pbW5zcaz
GR/7btdY3OutB27eQfeFZgJv65aI5XVygQEkAxgWtjqotiihrrZ6mKkNlPpj+Qz/UCj4jmIVGhNx
q1BtMGdj3jg5flwNgB1aTmDtQIoRXayr5ELOhGag5VCfAdC8NzVSN5IkAn0LE9MT5U2o6HoHon8C
EAQUhqU8XGiJ33cgWiVGA/JJdBFGVtFOqTBlkOd/0E5Y8vw1LGJlxs1V3vdkG0FqFqQOR5ujGiax
5rouyC0fkOsW78IfQi2FQhWpFfrn10Q+aRAal6E4d4bB8mM9xLqHxBEYq7GNSAfCbBT6LcGhKmWQ
OJQgIW+edKPIUI3IJ3OCZMDvB+R1rofbQVoDLUxkXaCL2VeZJWLTGEE0cj7DpcrXIE0O37YW+sRQ
YEbDxpmzIqQL5+vGufwdX4S2ir5IsCN9AO0GNPxrSurISWti+Eg+d7xsXDlpZNYrUQPpZKy8f/qE
S98eWQqmj/HirxFaKUq1OIJe87mFSQktQrcd0ZhELydGZflCiDCcRNG83y+K5Pw6rGK8AC5Ni78e
4j4a5d8X3lirJanLUj0nCVRJWCZWsfZup4QlxX5O4ZoSdPbejF6hokxJb6ONgqAg7y15p9sJLYtn
vbrT2nNYPuTycRw3+XiZyoepeatarJLxEqfboX3jxkZrt8iWk3wDCS9rCvJqN80BqBGKhjZNjCKu
oVzL2BMGhtqsZ2JlVkGiFgh+qPCswwwiwRzUgo7lyeTY9ce82+lGkMnPcoUArkn7ag60aZdInwVq
jhlyxY3KKRRGTRy92pMRnTv7bBYPlYlKKDBxI9ZBijyV/EmLB31yi3HfRM5gBDjjevOUyitb39SZ
o+SftimQD2wNGx5+eOjMkaANxnvawydtorPk2tKjJe7Vea/GZ1TYpuGEeCaOtyitVe0j7Hy9f1UK
GGWceHWXoryF3pNQ/HgonX5aCbwrCQdt7ZjSlqNDVmag91ihQ/Qd3Bi6P3EhwTf5VVHwTvUXWChA
F5qWhp8qLG4g4X3KJxQ7Qb3MJq5KcP20Fepnw7zru7sYX8oTg9Xk0kxstB4621OIq5IAGAUPUTgv
sbopXYLe1y3tmx+nNtKyhaULPS2gr9hP35dXxfMhgoeLdo55lKJgh6lQWVotzWHpSSddqhlXylvM
4B/ZNEgfcNwBVwCBFJe9zhXiOVrGvWVyno33vAf7ZoYViCtXEbWKTVJ9NtIeHDENDa4uOpF2HUE3
NfeVcKdVD23mIaA047Nkeam5y8YdtEW5Cv10/WShFNBPk/ISRkzTaAk8AUljvR5StBtpbawnDNNo
Aj0IvNlpXRVebzv9WjW3Oc3IPbK6+RiGzLBPdt+5ckyXBmfk9cRTMcwpscZaw/GBlvI6l9dj8xHl
nqa7beoW76Hhy3h38to+9cluPxNaD4dYPBWTTvW0phWHTkIHoZhTaRbUrB9Mso56xutDSjxzpDm/
obAFCYEfoQNMdowQfbWVgPhd1SxWAz3WKSfqmZM1urzIFvptuoJQpZuy4bOH7v5u7mn9pJnQ6WHh
BLEMupgw9eFJntdjUVFopRM2mrsy3qba2/KLCA5hPHtAUyrrnTSnc+moBOJrDHLu0mXaF/NamLs4
3x0KYG0Jk7scWbO20nA2k+lj7KELR546C6+gwA/oa6wypfQwemenLzZ/ncTOBuYDEi6ca/klBoV7
DKS38qg0O2inKNEm6p3ceAin+77rmRVB3Hx6jbQTKXsUSjv40UvGoSSUIA+QlYxlAwJCfZimVwsd
r0JGwXSWOOawu23vFBUL27MsAbMrGIRac0sFTcqJdAqWWW34MaFZdNfohRt2bwp6qEJKqF7fwbZq
eWUT6sEuCWQcA/VORXEtUMNzCtZflYzUMJ3pQdl26q4ivjpQQ95r/Fy/DtAuPA4YZJ47akm71NBo
VB30cB+KweFQwq/fCWJbvFO7MeAt5PYHfZvXx0Z/UKIwSCKU4+What1XHa4+evdWjPoW+nArqJJS
a6xoOUKP2snMD9mIaZWVtJljyHH4eQ1N1soz2z8YrzSzEHHdg0PwUgqFkEia4QxQI2YmE5W0u6xc
h9NqhPFjB1yv644RgUqO8Vam7zq5Uyn87KXR1xP0v5EzB2JxgMJZgDTfKyx6jw/Tz18e1Dep9GKM
cYSeLDviLN13sqO8g39goXipPJDK7ILZCShquyT2cR70p3Y/ziiBPUhhgJ7KROpDw0l4oekXMqdF
5lbJekqd8r5NNoBVPYwHze4IplpJSbSSHcyS+QMEcWEx5EbNjndubHpGYDuNi/gQPydQAnyJNrZX
7JNX6VjFNFNofx7dbjUEIJs0hw5YqrEygbuc45cop6NE5aC6cIG7mzScZYyvyo141KgcsulUa472
eMu3/ao5uaQ20AtdBgqWmQZU0Fc4UYFcPktgGHEWNcjhPS9lOoJUjQIxpgbRIAGr2K6QcxUbFLhW
lHYOpqM38FfQKAyD9tDfuW8kc9vIyQ36649cGPgheM5fZG9QmK6lr9A2zrgEgsxZxGnHIl0tnCTv
bymL/sgo8eiwGAMbx9BAmbymsJCWh5UlJvksoNtMS717kGP5CKt6FPnzayvPx0HYN2ImlIquYyaw
SoCWiy0m3jx6CN/PQ7CEJFWISTln4JfOTDadTA4ARPEZkcCrcgf490gwTRLk6l5Ifox1Oj+kiLFA
4cuV9aFw5w3hp2wXyKJLN6ZyjgS0uUCBqio29nuuI2ZspvijM47z8KFkT2azkdO3vjtigLAQD3n/
OVseWuO9YGCCQG2rkig6DYlwoFCJnFMBCk/NysMaELGXT6yeQOh0C2RSYs3rVW46I5hTHUs5w44Z
MC49UXQe4nRtAVb2QMoI1A0AjQCJyKlxUUwy4IUOoCtf8SZWub3XuNHeOoUvxWd4n3yWT4WrO8UG
fRR8HbpGXuUabv+cPGZvynO1UVbqy3SS8KN+HGAYBBqRjDYKDJ4dfMujYFa8ZD73UjDlK2Jux+GU
+xYJyuytT/5MGVQEN3IPGtBOFod2WElNTiEVDepZ0OsXUW3l4ilz8mqLDT6rHq/WSrKxAeJEq5QH
OfHsxAc3Awc2PKTBwcb3/Vm+q55hY5E9T4C5C+jCUTTzJA0hkMJ+xXzmb7/n6ih0fy4esF/QsF8Q
kJ/VyNSCzWil3XyOFYdUwWgEQmw1zVNGL7RdJJX4fc1wVL5CC47KJcPC1l7syqk1ty/vcvOtK/bA
4q151yKxhjOH4veclrEbz57OaYTyTdCoZM05fZaeyowV+4YhuQZCkFLj0obuoDgic9VDeJmeDBAL
J68oqH7SnvoH5TM+5w8ZVsMp2pYBbmhd7WIvwT9gv6SDM2IafBseOs90cY+r/KF81R96H2ZjOZV0
llwQ7j9BCgTbCqgyLKW54nQl5bjBID6YQVpS+RUTBWZgrEr45yl3EGryynX8koP4pdHUbVbtJ5BA
HJwKbZ71XYJb25Gd7tpMcjM/8Q2n8aKtQXGYMNnD4F9CpVcBgAYbSjDyAqxFvoTb8E4egHcA9ZHf
1VXkC2A8AkQyWu2K9bAnQR8Y7w2itVt46pv6KDaQANFPGMnQ7irwrZ6wp/LSFbOTJO4wrXVgqIo7
54GMnlX/XpqnqV9N5BKXs6+PWzv2RMPwZ5AHWQ6FnJpn+Tl/THbGczfACpZGu+y+qii+maWLbxj4
MqTAKDy4oCgtbQwWJwxieQMuNwT2Ygq0sfpdMchA656aaY1pARPx/a0PTN/KWDsDtXeH2AfnpD+B
B6fcD+/6R79TW3QxaI1/yaIZepSJCwRJ6oPaYGnEQtj4JX6j+2q7T1KwMT1Tc/DF4I7lGo0/Yoze
w3VNsFE41uTInRfq69B2arGBs5GueCFZKYpnFet4OCWAWKPA6D41jnzqQtAi7gNe+Y22gycYaQ4D
ShPhtq2D3+xMCsfkonDaAaGOgveVwN0PUnMU5gCTjfYdOpE3av+fEAhMDZdOD6bSNPR7rid+NL3O
MLiVzeesM2EgMGCHh3xMadKj34FJvHWbnJV6a6jdMS9csBRVR8J/DLP7gHhJcgOl/YFI4XZwbMAN
DtMu8NK9OrBrUo8Q+ImVs/Jk5/bkyjqki8oCbY3RunFOodX3I9SAOIPMwF5c1AANXIFtchoSeBaV
83l0sqBad/txOzyAUOnZ7nDE1uAVbKZYFq+78a5MGEahFEDE9+pRu5sEtY5AyUV/hMSYAGIuoR5B
JexBqrPJmcp9K6bWn/kedFCmv2ZwiNGp0bLUpCmswCyvwdo+qqabtYe0YUPvmtlyQHXCHQunRlnW
UvkoPpeNfpieuz4g4i7S9lPvEoTn43QsN+pzHUSrbNu68zryuW+fE19y28101JzEB7b6iK87ILw/
5K/Dttyr3oC4RPagBlZib2JJhk4jXH2GxcV64n6b7Ob2OCa7TMN9ONpxFAyIr1Yt4TAkaH+5knlS
cOQoTDPx2bDhKN0vsXEnH3H70QvMv6J7+Yj+mvxEPiXEyHQDnNiMaPg8zw76MCiIEGOMIzkbjuEU
TKG6N2+R33oaxXnrqN78ibEU2abSff6GQUnYXeF+k/sB+86i1Qde9BJqgnltPMXnpqD8rrhDKSSt
y1NaYYP2+XJq2u/2cZCYpoCCRvH7zVuPoIVWUoICg3afhZvvqgN/Amyytvbd2g6Ms/iIcD4P63qb
3ul/prW6S94wQoywax4BCuNHaVyLe0LQVna0DiU0bZWNTpatCgJZ2p+acGM1+8F2JC8p1mkfTCO0
cE9de+TaLtI8Do6w4UjEKRWPWwg6CA9OKvl249vEkbpg5j78wzCFAxRDK5nxAsDaaBC4naxhusBq
ocmjndOFWSBRw53aY9ntVDWYOk+dzqq2SxoWG6zBc+dbqdulLTT3MLej72z+gEm6sKHmDQrgX/Ys
OhUgIS06FBiSvGqsWB28JcKxnc/znJUHifB802fKSMN+1Nyq1ad/HCNAxoZGF5iQiz/SdXNaFMYk
hkFKzjC6MVjLLUTMuloXcvI+WdItpueXt/F/940WcAc5Bxh2mBdDnLiKErYoCbzSrOQsmrB04Fj/
pqt5dyTwycLE1B9w4EI+oUqK2wJD9mBcxGMOjnaOIxVKwKzNMG2P08qwJ8nHUBAsQW0wr+2o+fN7
6nT9MeDNAw1a0HWIPWNa8ArkrEZMEbQi4+dytgu0djosU8NoHRQ7bB7UbvX75b4GOf77vSzXw8Aq
epILDQKiJ9+z/KS0s7lsUn62+Dxs0mrajiK0vKSJG4gHzX8qAxXVJAh3J2tGoyW2TA/QcM4KLa03
fY2aEc9TU0loYQD9tQ6wXmluYTp644z7oh5/u1MIfUDAC5w3DOWgNrl6M00mVVAKI/NFfelwPYWC
Q53eSQfN1y+hb60ztzihXxpfonXxQR4R6tEU5S9pwqQMeC2twcUWR63wILsDuCYFAaLbZwBcuCdx
L0kcpCR66KiAfhSO8//SaXutD+xzJjaRsslDpsPbtsRIKxM1hccPgTAUtDdnV7d6yFStYGLU1Ugi
PLQ+7QH5tVNlu1wFeHuSwvOAdF+4vHKBCSARmTb4KZEofyvc6YSRgcrEQM8SJYBk9AQQCeNIl5DL
4Tx6bBH9wLEyGcbbY+HUSAKh4TTceMVfpJfrV4zZD7R1voTFtKsYkBiKCfg1lS9zWW8xtpQ4xBx1
lsY4KEtpVCl27Wuf4/wsE2RXmXzQlPBTwBdyhabI8feleY3ZGbAmgeXW4iAKuRBMGHxfmSiFYwNb
Nr+oKlfQxUkPmjb0fsj/wFQJWev91BeBGEb7BhfqGgf+ui6mrRCcYOcEYZ7v180JnACNhueX3pa8
VgGpqxzFTLkR0kzlKsAso7nRUPmx6fGoi0ImCiZ0OKCN/P2Skqa0jUKq7CIK0bu1uZkwCYMiD9m8
yBLv9/f6l4stGwk6a+AaQ8PyCueGlJjOS13HexXVE49zJNjE+iiU7n5K+a3M9Do5wz8PEAHUBqSD
y7FylQkSGCIC3I6GSzgngNzyBrm2ipbN74/0dVh8X7iQuQKOjtbQMot8PUsqMEnaKJXRX6DCDzCr
wJzMXSzoYFB5xvZH0scsFL08sNKjDscU2YXOtA5Ca37f8VWRb0R8luxDOW5K3RWhX9g601Mv1V01
w4yt243OUO1JfVc2Tgot98YfJcfWgiZxWo4hlk2rwC9tldubSHMxKVHPgR26to4WtaN8opxE1xoe
I8gc4ezL77I75cEcYavhEs7KPXIv/Hn6kGDYrKBV7CoVg1Kb2rOuZQVahukeY/wtx9DxXpiQyF+K
eMwOWRKDqHtdeRVxoVUnNm0WyKGfDH6/y/1bnsjXKBQ+yoUvB51phAfrx7CEJksZDDPl7iInM7ON
/oAeH51tdWR9Wz91enGAKtOtiLREnO8fLPQ80WfGMloW67X5R27GsCTBJMIFQwsCZeDoTJkZu5il
BberbzQHQ/eAhPoxyKU2cquivNVe/vnYiwgYAUUbM8qa+XUs/df8mBzNsMzVx/ySStpDyjPOai0O
majyym2Fqjqi+ITJY3rjyX/uUoRg8DEXJ0eQr6/tHJsOWv28L+vLBEHEdWv5Erh4eqyzTIkk//ft
84P9CUwROQDmAQxMISxKgVfxp5W7cKgLXGywLpWsBFAyFWgJfMbDsZByqHQqkCObbbSQ0rK4kQj+
5epgni4yQ2ABonS9HgAtcN7HOZyBL1Iu2+hZzA4kl3ek0ytH53w3bYdKCDQBowd05p5+f/SfrxmS
fJh1hEAeJrARer8/uarxMuqtvL40WbOBUusyRG8jXnQGHe3mZpz6sZpxNcBiUFZaWP3XQLY9yDUo
fnpzAbWiDQBkDe1qxBQg7VTjgSzK1RhKm9BgTqwby+kHFxQUcDwlPmIAuWClEPX7g8Z4GlMq0QHL
4FClJrV8F4MPnXeXrpU2eQ1dwF5FS3psTQnDkBAIAkPUwmTxyrAjUDDLVPbaWfbMQTMuDfrsv38M
P9Jz3B7UUghOezT2Ye5wddiLMpVAxo3k81TBSTgap8+4rxrPKMqGqgm6+0gGTFDX0cq0MfWDuhpF
dBU/tlxFs0vLNK+1usLNDKR7JTlDtqZz6wyMt1LcuNUfKwZ0VYgVQCQJGxOZ+tWd9jDMMcbcKC92
Cf723KBjYpeVAqmc5A/8CNsbH9yPA3ThZENgEQtUgS7Ttc2p3XSNkmM86wKHJgJKOXgradilN/ag
/iPOQnICFBrgNmgEgIl7lVwPek2KRk35pQJZjdPMVp+JMp6beF7FFS+2hga2WjTNaAJrVbkxdNyH
LaVkN3bGIZQj+4jpbegxzqD3jKa+7mFuuS/hA79JIJVMjflJszK0dmthHOxYAm9o7uAgrv6xQOSV
4vDNjmJphdsAWgpQWE3HvV3pQLvh28bgGQS2gYxEpdWktZSExdnOIK9MWnwA86z5pSk3pw7oaNha
/Wk23RTiRWfQCiYIFh/NCh73Lb+Rnv6snPDKQEPEfAyOJxxOVzyfhsN2rmtScZnbTLAIpjqsl6vC
MVOlYPIMyI+LNlx3XXJEML/D8M9AW9n+kFt5B8kol4xa/whLBTbXwAFq1a49zExrN1Kjq5FUuBIs
t4lbXOT7F4fGq41fqXnU2VbOL/ogcZ8MPTkobSG5Ud+qkBTEcurCAmyCEiVRAeCUoLso19j7cVdJ
TkmUxJGaHmxA6ELPycxXMzQqMxMKdInW+TCyabaaFG3aUFGD34PCj5MXCxHzAFBYWFT2sOO+hyzS
5bUU60O/8Lpsn2BpbNFho5EMAruF0XSaWvCO/efXRJiETiasuEAlvbrmoOrg6Vp9fVZF+2dOm48s
Th/TMFllVoijEN0vSY6936+pXAu34TNC1o+LLYw6eC9dnwtw6qhVAx5x55w7JMfc8sW04YYyPuQ5
vH87GilPerb7X+ydV2/c2Jqu/0pjXx8azOFyyIoq5VCWfENYtsy8mOOvPw9l925VyaMaH2CAM8Bg
ewu2W9ZicaUvvAE2UlOeZSbIHRCakctbIVMNUPctl1GEwQesnjHzZJgZkV0vNPK1egRd4E9uMAHI
UJ+tBhDws4nUbK7tKsp+MIDU7qpDljbVN7HAlf1WHS47MD5FsvHH6yZdWONSJGScpEP7Oi29rnjI
lOe+XNY08VpjqzsrJ/wB+DcNqQ+aa5+6eqY/mPnG/izMRS8eNW3XQ7eZFbG9+tqwl+1IPwzYD81S
c2m23qsYzfBDKm5xtXCzciEGWNwXunllVQ8+VTzzs57qSzu5Qp/FrW4xwOnyVRFgu0M99nIsFqPt
Sk+cvbS9ImPrWyvojGwq5KITAcWCSx045FopThzO7+8ChzQU3SjYoWAwj6GQqTz2Y2ui5V5rGviJ
gRKnH10GgGvzvktOLM2fah8HwTDLZN4JDncCIiPHFNjIyDI5KvX+ttVXvXqTm64/XdU1kyeXnlEv
jZRygfFo2V+d4sJnEnP/Lmwew/as1p40/UXRX4aeQldxHRQvqXQR+m45LfXk89SigUzHbefLdGIe
FPthHFtEij8H6Nc3reMiDr2KaJZJsdf49DWAVnQgR/pk67e3fXiRq+vAfmwdgFLFd7WuUMejisEM
1W3kKUgHNWXBev7s+GdjWLkGnJ7eNLxRUF2nnjLUzbYLpaXWYyvi9cDo9L6lgNJTmqO8nDSLsQMk
QUfNyWE1xCjlj1QmZR2UMDpGWeBK2otifI+kwhXKtfM4kFJVsL8k4PyCmkHwWObZuuPRR6raFf9V
hcjU+zJV1j3YGFeOMHCpuVMS2tzdk/EFAkFPRb5y430HZCn1VPumKm7j5LtOCzlRHaoCWxuCtBPc
O8FNVD3l5q0MbiZ8zEHwmLsSX5oJWhFwtyy+9XkY3dk6+botngBRAWYeFqkGhoIV266xFLdBp1OP
Lre26k77nJvP80PXcTyqLXTT2gf1h3I3hAv64IoOxCs5V+Er6J7FA4fLtriRbugNds/aDrkOqvTR
OheeXi1xtacehUNuTdUGDJu6yMHzcVXKi8R+7tW95CzzAN47P2bR4f+aLAPNQ6nLbNdWvME0xyFD
9s8iwIz9F6emMLlVrW05ruJq1c+cvBF1FAlxivmvh/EKOS7eMH8/fJbDka7cU5s/DXRzweL24cLa
998n3ImiZWuvoRjSpq3Ueyc5Qy5YqGdB8xjY23T6YnVfJ1amDYXFJuiYO9ZtuEw4x1gn9Eaddd4u
NXthDztQ8RyF/BLdeSXdJeCjki2Z2YBnZQp84Dxrl3FxaQIXEfVzMneVBzept0K50Xl4qfjeKTdd
eucPdzEtxxp3g2FnV1uTez1PHkR4IfxLTVmrwTrMzvRg7cfnSXsWp2dlOyf52rQBIymmK0XsTGUh
9FVm3I79Z+h8WvfQpqts2+ZXo70e9FUR3VcJBMFbpb1uaf/7n7FfcKdhazhLxz4Hzp4ZG4R2EIMI
AUOdmbQlT+mM6fOdf3SQWGDhyPSQQCfoexfD5hjuNmN3O9EGjECYpnHjWojVrEZFvovjtN9Opdlf
6U2pu3UWILaNT5aP2OU6lKmllK1KdTgZZncIcHNlQhBsdVrjWWYGmiHzaaS4rdPd27G4b/y5i6vm
y9SSwUDMcDABZKvJwmFdDgF1mA4hkK7mmkodOfGM8DMqA4pbWFkJZhbxRIIRs2y8KDVBfU75OukA
aJ24g98FwERG8A7nbBA3J2QiD4MNqUBoRwml9E715f7aDLtFqYmFqvudO3UKl3EHpcUOnoe2Rj1I
Dk65LCnv5oQHmFmCMwNyzsHnB3xTZzBapbMmw0jvSOH086C4piYwropG/xHVAAibBjmhtKJEXI1D
74lk+g51nM5TwUL/+F3Ms3+wOuYnQS1HpQmEXv1rlfjNk/RTGjop6iR3Uyo/BcbE3T2Sd+UEvGsT
yRuHc/3jEV/DqndDmtj2AOQ3SAKP0nCRaZgIqjoF0LpvFnYueq9JrG9a4djXmR5An2jVrVmJDFRs
7S99vbqqBvVe4zI8K+0RXJ+ZPQRofEIfHCtCINF5TZW4jvpiDVxacKCHE2/pFdt1+MxwDWb9L0J/
kGnHgXU0+VEyRmUCGI710SkiXHeDrHq933YLpY+aZZF2k6sGJE0mmF1Ur4PrBqBFQNOxFWm30gNH
WY+y3K7VVneNElWgBOeQVeDX5soQubO2rZkJk8VAMuqmXtdKYW7GHOwVQpvfRmHV56OSrftR/UMZ
bSZiVojnkMBrDTLHsYx7PRaDn+tTcqdCrXCRarofcbw8MevvAvyjQY5m3Q+MRFUTHzhNLdPuwDx7
FSlVAZqGL7oN788KVAR0UgqyKYpgZu08lu2VGNJiFVvYLWGA4SnYkww2LKG+A/hF78mTATQsJjTZ
CWK5GQYYTBk6tCD47U2hB5ATCslaOQtmVzsVyr/fxXNJXaWWhTkbwMWjXVxEtomCziTdmg3wJlSf
p2Upd5QI7KDfhgVJy+xX1wbnxjAXeYOgglxrm8C0evvEAj3WYp3nkP6FCWRybmS8U2FuHN0fSZOk
27ZM10ajdeuy4S1Kk77NDRWqgorf6gQ2T0/Q+FVG7cqJGoIE2BLLwCAIMzL6LbF1Cs742wfDgmzW
GaO6iVTF4VEnil7EaVVJt6UzTl4T9LfaVG6JD9IFZxsUYNE8da2/GHzmMAulnUw1wbNGsFIdloco
0YV3eTY8nliOc253tKHZzSo7mXkjpT/K/aoWrccxKIK71LfF5UQ+a2rt2k/tfjcJf2v6qFcViR14
gz7Ins53eWZdmDvDUJaxtBvyc41eqS7j0hTUTUasYP4QTjiuylHIWJLmPxfb/6qr/ItM+M3cvVNX
ufuKWuJfm5f0RXz9P3/9R/3tRdQIQv6F0spf91VUN1/FX9+//uW1Ivz6Vnnl9cf+VF6R9E9oeNMB
I50CqIS7Gjv5p/SKhMAKMiqk/9RM0BR/VWX5pfsoWZ9MHXcnFFageSGyaxIn/BJfkXT5E5pZBgmh
QauEVf23PMz1z1X2U4rz98KPR0VxEE22oc69QLTcEV8B0nW4R6YhG6IsD8/kJOzSVW3hTpMuBKxS
samE0mUP9PeK/DlI9AEqaShpFaG/0hJmxaoVgtZ/84J/Pd9bPcij8ISeD+xC9gUfGqrKXE06fB5M
SMfEdmCZpthFgOEpW2L3Li6ySvNMbcyjb1JX20iA5EbWAVqoJ8OpN0M9aRKFMAtTaWk5mJNKzlo5
p7ArRwUUk7aFQ/qNZ/us8uqgeX34dIGTpQ4BaOvmtGTAzBdZWxL8N1aIITCBrgTQJqRvA753hqNw
6BipXV7HIh2cFe4HMyAqCGz5BKbmqEYISGHWNwCXRlVbnisE83XxJpRS6X8KBInPKmGk+bic5FYf
ziUscGkhlzgHY55WmepEItvKiSj3nH56t00UJ7JsT+li37Q9rZfGCaylIxCy082xju8zJbU+E5Gm
Q7dIqjgClV11RgvCyFdG+ZdxzH/DOXOfZ/w61os9EHr6T+Wg/j8UeaIf/2aXvDuG7vPk5UhX9vVf
/Dph6GZ9QsyZOABDddWg9fLPCWOpnxD7MoA1AOh/PSv+VpaV7E/sMY3a4+x4hAzSvPP/PmGcT7Qi
OZhIEWhDyYB1/uCIea3p/3PfwamgJUSIT+8NL0NAFvrR4oTOME5mId+pyo1WXolg4a9icTOqu1zd
9cFWk2+L4BzalOtD/Tcvi2xZx6vpTHfc6rOTeBNUKOesFeu8OAtY0P7gBj9AtwJxu6c0kC+Izrr4
2houoaG26SLQr7LQGzAsMWcettOvg3E5aOcl2sqwAM0JHbKYXMNlt8b+Q1g9yZGXFV65hlTVdPa9
ZBaLBgalEp8Z4jqKvkjKkymuBhnPmk1dXqXqlYBjKAN1t80LJdkHOjUwpItGfTMCYgzuusGFE+2W
V3V5xiH+Z4fkrzfKLcOU06rB9fTwjfay2uR2mMl3dWQ8Gl0QLXDWsXbaZH2xhpb2hUNTVVr1n5Gb
Ni4sbewWcQ+k6M0q/N1ZPU/c4cTO3WqamSCmuL2OnXaEqO1Cq/XpLgnVvdIq9q0RyNGOmq8RxY94
xH81C/0hkweJqla1RrNS9QwtHe9wT12Q7T58/DyHYT5vhRSS5UVfyZ6fRz9KrfPcVoNRs/u7Sq3k
VVtEzqqe9MdGG9dZbJ7NpnVbAHu/pK/+G46t/2nic7yRNzPwm3NJzK4fP4WzZ3Xs1+//96mkfaJr
hd4Z6QlE8VkQ/e+4x+J8oWgABpSzh2YRE/l33KMYn+bv5iAjcOdem6Xr/z6VVP0TioWzrpH994n1
B8fSEZadc5JMBfHpGawJ4Vs+brBamMkZYTQYD4OdO+d6k9dbJ86khYjhRRtceRskOsU9oteIO+QJ
om26UIctTneVR66Fn2EzIRMWKtW0fPMaf7Ox5oX6dl8Rh5Hna6h7kFehtHa0vbOhkIMgkpoHXw4r
eo10GEqzVK4BHiWrStLT1cfjHe/j1/Hmy0PRNLROjktCYQfebRqD7gGV2HaZ9gX84LhWTh0Xh6Uv
fi4fC4QWURM6f9D5j6qBoV8kii/C7qGwIIEIycmhNoW2hFSP099icIvAT2wjCaua2qKx6s6Tyqq9
/vizzu/u4N0i+YXBNggxUPwUHI4iuCiJ9dp37HwvGdK4qVVVehxLuI3opLafx0puwE1m7bVa5jIs
Q2DsHw9/FG/zEmitU+zidp0vZapQh0e3pBv1pORzy62BYu7nQP1bdbCvNblRLnPD6hatEas7rayH
y3jQH1virhMT8W66UYIk75zNvuAUAgU8fATRJNJUp0Gzr1TVhw1DjbWpLPPEKPMHOXzRjML+nbVo
2WGkKQch6TDEfamEQ7MvTa3aqlECfyjEkrmKpfDEUEd40vmlYsSMFAW7GFoKcO/Dsaai6xU8Rsf9
qNQGJIUmuZRymDUyqcRZpxph6OZFCEmkkR7NHpZxCoprE0ki+uwHvpp5kZae8l09rG7+fCYuI8Ui
XaBSYxy17XWqynHWVv3e1KQvLcgkOttiEw/GDfKTbhgVp0A/7184GRwgNgppnI+wOA9fgmrjc2wW
6bjPhxgkIfoWiwCHDsQJI+vEKn43FDkQGSPJEE5H3LdHK6gpjbEm0ej2aQvXOYugs0+YDEEJrv9M
jpfXyFCU72yODjJVykyHn0oUZVyEft/uW0lkq8FypDO/NSvPrwzjNh9NealYlYW9c3ZKfeR3H5LK
3AxsAFgKFPFw5Lhpw0JPqmGPUr2+QS1cQuYnT1e6MZ5y53x34PMhAR6g0EB6OStOHQ41YM8ZOZM6
7H3dP7fq5BH7+tQdrAgF1Fp7/vgIercw5wSWdIB9wlXLSz0czCpUVME7v90nQwF1nrhKeAmOD5ti
zIrzKZKyXStgSfzxqFg9UCnk7OWOUY/msZqmhDpyKO+nJPOfkx4hn6gCJxKp0kZqZ6nxUdJ+fDzm
/NoOjiACDIrKYPkxPaV+frQjeAq965xS3ncBug9O75NL8AM2fzwKBRpSKMTYwVK+Km+8yb1F11P8
afxpb9ahswyNunFtbfBXH4/y2hg6+jC8N4NkbIbHErkcTpuPw1ZXGJ25jwv7IoMBWQQQfpsC8y10
FaqloiG9iMFAvAnT/YBpWyyPyMyOaCMQPgz7jx/nN5tjjhQoP89iSMRwh09TamGBAWBm7m04AjUk
jCkfFirWQR8P89tPPWOtKbhoWO4dg+THxEIDkOb8Hs0f8Fo9yqe76MK+6/WlBhLLVbflN0QYg++w
nPxTCP3ffci3gx/tFCwpUyeranMvnAu9PbesyyA8QSt8PwS1PfI4MhdkpeDhHL7HThNCTqW4+Yw0
f7pOJ8xys8RCtD81kj9epyxSNj5xJUwZfnc4lNRnuh4mrbMve7NfJirlNRhHxYkW26u84OE6VV/9
XeeVQQSvH917ihVXEd1HZ2/bXZ7AV8mbl6BPobX4MYiKhZ+D23DNfCrRiEmzddE04Y9SpIAHAmWI
LS8vdf1JbjOHzoFvhskCOJT4nhkC6VzRKJCDfPT0qY7bSdSsQyO1fAjmSYrSnNaMO70ou2twtRBn
bPhM4H11KPGtlMubICpZK7U+K5NqKEv+sHNqnycOuveHDp9fI8iEjk5n8zXteHMcGEpS0onrrb2o
03xZZL5G77Q+5eT0LowFm8PZTZ4A0HdGjB9OpsBvrlLt2tmPs01D4ito+vhNbqlnqhPRASr1sTlv
eyQbYj+ZNVjrNPsjgOp8M9PRf61O8xhAao+ylImiIn4YUrA3etXZDjSsF6qcJBupz8UyCUFEfHwW
vH+xSMtSesXvAmIWZeLDj0yXsMyUqkn2chUkC2tC/s3MoFN9PMr7F8soc8mMitjcNjrakOqg+EOs
1sk+5KYG66YVBg4uJSIwfWdci6CrdoGgS6OVA7DGIChOHAi/HX9OS0EjkgK/Hohvlg8Kuno6WSLZ
44ISXRZN9ySVcLuinCDHzCTkDYcBnR0tlx7LUDnVID8qcM+TyseHhmDSL0Pr71iMY0h7WwpDM96n
MNd7pK+5Xqudhc0kFbSxuI/DALWdEWAKPE7hmeWUbspR0U+srd/M9WxmD5Qc0Bv0oeNZ8AvdKCRm
ASbhtB6iBnR2m9frj+f6t6PQeVaIcWAnviujTYFTlhYrKi8bao7pMJwVcnxKyPC3o3DeOtzazsw0
O1y3aZ9h4mwnyd5sIBP2fVhAkLbqE+fuK2Hz8NydYznFhmj5s0VxOEzrdxh2d3K8H6XERoI4ry8k
o0L1IagNr42y64m2sOo6o+58zvsyvEgzJ3vAb1z+JjvIkee+Pyw1gfyvNXQ/LLkFPD30FlA7aRLj
DyWR1LU+aLh0GU01LtMoQXXNR7LA7xRAdx/PzG92AR8GUsr8aeZ0/fDDqENAB9Vv43020VNuLfY6
RsJgyyQFeNao6p7k58+ZUG+KbjyFzT3qQb1uAsiACCsSODJrx6lbnsFTLci79yKtjCXvDlyhVCjb
SoZ6mRRKvB61wdr0ZSuvSqM3LvPOH28HX45WQeKH/w97AVbx3MemM6YfvwuTyo/TZyLeO6lsbbEm
ymFm6eLEXpjf6LvlQ2zwOg4ltqNYuXOsoWq6KdpPdp94fjIgx+oE2TbKsmk75cZwYrzfvORZBJ5X
DHOKVthx2EzPvmK5VvXe6bunwkLlJA9Vw+0Vc9xOg2Y+Kk332OnoD3Z5H2+VVkatQ+7qnVblyfLj
5fauKjOjgYjACDPtGWo/Vx3f9s/CKAOaNoqGSr6qlGhMNfUZiVK2DJw6XLPq68+8OFynAh0QaBHO
FKFSPrHo31Uk56fgLqcnS3WGfPdo1ZcS85xoVjOXDGw6GWXzmfA02PYyEMRehmacCUhZepWJ1YiL
3HPTauO9L6kvwsH6b2xusRVzThTMrDlge7MyuAvm+grdxVm2kHjjOKDLe1uASu8eLW7786At4kez
rgE7+/BqUSWzbHQw6wr6iAtM2bgI7LR8NMtRbxAwn9BDG1MtvSxF638JlWZWbrNS48K0Qq12ux5u
HRpnqQnDIuiU+0zHAM+VxjC/anCQAVUOVu8R7fZ2cKemF/clzsJoqGtGel33tXJDuQ30ZARj516t
C22ALV0iG1jlQfkliNLwG2qA+n2a5TEyFlMNjHcgTQOEW0xgEVXDL2+7XhJfRFYp+9F20PQ2WlzG
XF3zaeOCKQ6/qnIzgXgOE2eXD6a4gMEWfMNVS3ArIcX1rE34SuRKqH2H1YTeQ5xk6rPW2RFaaeag
PytOUN7ok4xGbyFokbhFIRPMTqwlpC218FvhWBlCQz3BuWa0M9LRcap7qc5BH2dx4UyAFSfUMPOw
iJ9kkfk/U4P/bWH8C3uaN0fBuxbG3dcsP2xhzN//7xaG8okyGj6b6lyaAXr/poWhfkICGXstIjW4
WaR1/+5gaJ8wcEJik6ofKA002/7pYID4IICdG6tcL7BJ0f78gw7Gayr1ZmeSfmNko2BKDCsIAs8x
nSMoWynL7ElBYDoCwVTBeoLA5k/F9yLyUbBqDMOVAiUYvLgv0tyzlckH+I7dzCybLJc9cviFQJ3H
chAf6/tscuvUNK91VhseBLJWJ16QjKq1wH0tv4sn6UvV1UjdCLXPn2VigXFWLSW5gY8l3ZKpTOGc
nHWZq6bdWCxb2Qi/Z2Zhc64LoAkoglcIrWVNWlxHmp6tyqbvSq+fLSeXRVSW0hNMHOcqGgL2SkZA
s03SjtJ0IBCuKsdhOnG4vYvNuE8hAnINkcHAxD+KzSpmNiLCUO5TOfIRx20rL8v0bvFmTV3/nJG3
oJZ3dyujQPKXyXpnAod2FM2mVdq0ZRFxugm9Xoowr1aDVuPBCBNzqXXZKQuA3ywMPgotjlkamgNw
xhy9vc5aNRN4oBvjvSkXI/lK3j0Nmi1pq953StMtaCqkrqrEzhrTsZDFoFh95tZaAe1myCmtFI2P
PaQu9G+ZkJsXX84dPGbQX7C8xuohcwVjrt/pEY4/nlro40NrjQaMPA2EzjIqwM+Ksa/qJVk8vBsg
REm+mCYFpdOk7afGCwtLmC50yviqVmrk2HStGNFnw7pBcmDsLUy9QLHIt8pbM/SHL6gyWOhr1K32
1YjM6oeeJTG2FTrYbVenlpmduIrfzdhcYkOlRlfI4ue3ePgC8U6k3juYw30TiB/+lO8CiXczqc4G
VmC0el0e/3v6/ou8yqTbR1CDNbZDLcj88DR+EFHz8v2vu+Zr81L/dRFxpP511TbpGIngdw5nv/3x
vw5vy/hE6oCv8BxHzacwU/i35Zn5yaTzjGI65/BPWOivw1u1P5FBkXuboNI5W+fu3N/dZ/kTQFsC
NNoRM2iOgMj6k8P7KNiD2ktyP/utsU0BwBBzHi4xtYXv0EVm8FR2UCK7KjRulTq+LOppJ5XlSw8K
Jp+mO38cxnVi45GpZ8vGLisXGHi/rIT2/eNDag5x/7lMfj0P/E0alHN9ZW7Kvz0z+grO6zh2wVOW
FOVKCkz0t+cvCaqQCynBtSdr5c8fj3kUd8/wxlnugAIyRnNYCBlHEW+tqUIapUi7H01pZyjVMsv6
ah+MYek2VZguq3LQPVHSJC1FSIH9lEfaYZ6pz+Q2CJgQ3cjygNcflzuyULS80sG+nYzRdZAvD0vI
EDr+Paa05f43EInWLoG9T9uPP/n7gTlgKBBq8qxrz/8O33ZVByGtck27VU0J5UoLSY4e6Kmr+d2d
U/erWjfvDKXYlLn+9PHIKF8dzDQrmAkGKsM804me0dGHY8edbhDthtlN4iYuYmnuxcWX7TbzLC9Y
U0U8Ny6dpXHZbOyFuTW3Ebq81Q5t3ktpie7+wvGcJXLR/P38fcWm2ohN415Xm4bfOkt1q143Lj4E
fOO3zvt2bS4QeXyqds5SX1j85/i5fxqxFqKsg50O6cK2WCqX02Vw7jwMN+hAxO54rW47V/LgCnmd
ay2r5bdrfui3bw2/Hbx2wXvyosWNsWg9FElXlJY9qr9LzUUlb1kt5LW8zpfyultVq+xHvEVAY9F7
zsbZGIt4nW/AcyCUNn2XL5UtefvVcCXtcMdaWufqhbSR14hDosiKwhQ/jaz/9efbS2MrrTTX2UzX
+qW2nX9S6/rej80udxGB9qzF/BjOotyUu3qTeneZS87gYRuzRtFpizrw2rmvN717ylPtFbLwz879
NZ9IVTlULGh3HafuEQJhfmlI6c1qcXWP89Su9PJ1cNM9R9BWGze0EQ5YIkaFPdEmWKIwtFRcZGBW
0yZa5mu+dclVunpZX56NYNYq7250+02wIFJ0+YtlvEwWxHleyisX8/8vRsXr3ZsQLS4Xxwnx4Fyj
dRnx50W/kRbBSnjzv92c6l/MNe2jz4m5oAVBG/Lyz8D67QlV6FlPRKhlNNCdAEJub58NXRlDdhTr
PkJHLB/jWVHdfm7kpjz/+QU9xrDNwu3rn+qxf6KEW6/LDNErVOHbZSTGzlOGAguoLqfYZSqlvPWV
3qvUIT97/aJA0Q5VyEhWyw6lamyS9HI0sI10BHn6K1/E8pnPRJ05Qf3ri8jnlNYPrMU/f/f6fSiv
2Sdqf3OOcvxmgEzPeQplTDDmR+GKP4khHtFsvgEWcCbp0rkuwtu4Cc/t7EVqmjvFNxZWlFxqknKh
GhOwQXs1MyECB75P6akoyMvfgxDfPb2/t2LxNc+dm9KK0Px1dm3WfG5BRvo13TfxHOn9E6yDTQ5H
1BgrRArbSyc315GyJ7+w6UM61+hCrctiQClyCtcmRpBIV58PTbLCQWXZ6/4yD6+MpEXJtFj6KBnl
Fsp8ZrdJ0eyle73Q9WYXG9GVlqL6Vqa3dMnueoyIeqzUTpyGc4R/tKgo8oFQfa0AQ7A6PAyz2G4d
Vc3CGznhqmliem9UpCl9/5CBIO3oMCnGNQ3IFSXJ7sTg85X6ZmxmjAnjBpzFxh0ug6MQwEZlfhwa
xV+ikjV4pdNHXjz1hatXGmJvddPcFjoJQk1T7ONPfbRe5qiMuw8HREIzEpPj8NboK7seoDhexbX6
kmQOxm9diexCgIpxUBtu3CA/OjnUKBxwYOuPB3+nwQKowsE9hiIXeSux4VHSVegthoGtgVi0kiBF
qQe3cWYnO6WFOSz7UrqiSonvlJFf4EO+jaaovUgMfCOUbBdSJUW2QHzV9UksgmZKMTArvhVxUd9n
VhWfkF0/fE9UJl+flE4eLSHg/upRTCRsiq0p8cN9q0RPQEVQRZIx9Io0awdT5KlNDNiKsOTSKT2F
8X2lEvyzOOjpwdAEokX1gYYtlqpz5/hNI0jps8pW8Y68SUW7SPveXxbdtF3BcSig/FToirVqoG+z
ZMLbLQqB4VhI1Ym0Jd+bOedl65zjtr0JcJncdbryaI+iv2l6tVpXFbKfr380cxzcDB3BXDHCv2pk
MrkgSy81Q76ySz2+sZrCf9Cbyynrx/M4OHOssLuj1FWRwmEdF+ujvAgHI/bqXnRnE93sBeJrza0V
+Jey2RkLELkPr+vnj9Kl/wIB4H8c2HaW3vrPnZ5v4ftGh6Wq+R/8Xaoy7U9Qii1qtOBtwfVxjP3K
dpxPM+0ICAoIJoAU893xK9uxlU+gtxCIwhpThjwwp0i/sh19phTQqqJCZaCMwgn4J7kOZa23Bx28
J44bOrZQeij0z7Xtw7Xsa3ko46g3AVqR9QBSqhyZXtDGVfs46E2R4v0RF0mzyksQENcy5Vbz1rft
ON44ceWM1xUXtAaWgP6anS16Lcm6TZxVKLanKMAjkOxX8k2SO/me9qSNBGdGNZ96ahIZXDWmb97o
oeH7K1BiEjtFEcKuyCswvR/qVZ0g8IR4QQwycFmWantrYC1Pp0yV5Gsku+pvjtxIKChLTnymFoMy
eRTBctmDjIRTLrVdNMV9vTUelVabG5UxfZOF3LO7XSBW6YXR+xgCJFFELbzXGwAzoiVicM3ICutV
HBnJrUTfAb3zuCvSlax2irmVqZ2n+sqsR15VKjmlUNzGqQL0Mt4so+ufJ8rb4tTv5oaG79xoZaJJ
AA/nppREp/LOrBgMXRBX1PArTEu6qXB2WaJU0eLj4Y46zPNamLuUBCKvv4D1HI7nR1wwutLo1Jek
eIKR0QUAUMFc6/2zrGZqRZ0/KsNdLvIx/TY5tXLfFX39OPY1S2CMuLhOvIHDU54nwpt3bvXTbOQ3
OFgfPlEdSFMcBAIf2Domyl7oUq4uMO2VYCvEWj8hT9GHOJmkTo1KfykG1KAzKzj1GOphKKJDKpuD
AUg3gIGASR/b1JqmaCcp9UeYI4iqwOqNwMpcJSJBJDwJm15e6b7k475D8S/ZDYGpvchKWi6UQYLu
liSFOn3ViG6dPUveRj4CDHtYCjex22L6rjQoLt3qjdaHd70/jf43oxtq5F1ltemNU0nJHHH+c3vN
n4WNDl5z1nkGDnRcWJVjOxyjxkCXJEJx+ctE1y1bmqGG3N/H6+mwUjcPBCSOdwZAc0Yavy63N9ek
ITSf1eFjARpaQ2NiA6SM1mWco1PvCbiNyLwYGZ4pH496vGkYlS2DHcUMaKd6fBS5ZXaPjhWVSdyz
Zh3fMIHhrJm5j66/U53Ie959QkQigNmyXdBtkKF9Hy7PAORNqiYpvpS+mQ4FdHJUvTbNKDr7DBU7
Q901LaAQ58SuOKwS8GIJTWn2ofWPToT+rjRDpmVrWR2YAZoukwmdqk6uMz8uYTg6fr1XxqpeNdT2
ubP+fav9F46jeViTosQM9CHwOVY7m1QCjVzVDYaVp6n0FKMfLlrbLlo3AuP97ePRDiPw+UPqFmAb
EMwMy3139G7BfqjdNFlxgGNd0m6qqrDWfqtpa8lPnesa9DxSf9qEOcMwnFhCcFmP98hcl8QBDplT
ElrYt4cT6/tJqUalxvqp/aEQgZc4ei1u60pMydeU4nTtAN7kude2MVkk8kkw1+2VTkrhxyYF4Fff
1evGxGo3TypzhAIXd6TnnYb9hSxaeGrlIJmzglmiNjHC4u2UTzd9Xg/52meCs5t8ElWzMntlBCOP
OGc53haNjGm86puSeTP5XTT90KKyMPqNXJvJTI3vLXl6KKNO6l7ABU0BYvt9Z+ODONpxcqH3kapf
RkJWyhva0ubgBWqQ44DRp1pg7RIZfj3iFUpvY+TUw1bFYjCntjnYQ1mNq2CK1Kn1WkVEuIhIOWnh
1tGDTMdXOLac9CGcUi3CRjGYlGFRWCGa4LE2DdNja6sR5L/OEKTmSRGYuidbbSjZ2yJNe0RrA1kL
LytUOGO8X/NM3/AzAmdahdKQ+52H5pwaP6cibPxzImtcadGpdjg6atmU7PwytGI7zrasXAuvn2Iw
BmfRTB1iqcgNSRINqtZSfWOZlmo2aNdo2tMD/yE0U/TVpiyyVIoWuYZNhQr3RS9Dy2s1f9QRmhs7
PHqCKJPsF0fKnPYBgZFk/JGYRmEF7pCHVvEsGQXsOWSUUUOLNHrYzdJReql+IbKxGtDTUxi/OE6a
ijNJ84lJXIHlrHouDaIw0ScPphDJQEUegH7qTYzzs97/X9LOa8dtZdvaT0SAOdwqUN2tbue01g2x
gs0ciyyGpz9f9d7AsSj9Ivr8vjJgwFNVrJo1w5hjiKHem5lfFd9tczFGRoSNenwyB7cMHsZ4LHUk
vUCgPSaV1LR3rj7HvD4aVAPisyJSrT4QuzS/aFD7wae400aUBIYGAOQPYXtxwpte6BKRnHya9Rei
wtSEUY105yynWdShNZizz8F1U+fJ72FgRd6G7vj0dW666SEOvCgPG6Y6+F1GXkBJ3pQZYoyJV3Vf
Ur1EiqsGEAA3caHFg7v87Vca0D0UCIsBWbjCr+38NBrCqvpn0ZqJ4Z6aKjWK5hCMebKADo3hU1i0
HvZVGLmW8+j60jpNosyLx7HhXZmQ3+jTwY+f/FhzvPboZYGdfWEOsRy+LRBaz8O+7TI9eaSbpyUc
Xd8opzA3raKBzkjXYRohjR2t9juJnK0/1TKWbrmTsJwt9W6ZCqdGy4apMs/aDWPvuoyuauUICd5s
Z4/WJBtqoE3jom43ablufvDdmZ1llqVd7L/NLjYQRXNbpOrtCGTFoYy7HABo7hCQ6iNywH9OZoYk
jdPW7fCuMWn2Pi+zb8wvbjlQbDBSS6P9mptjC5op0uX0PNeekZz80TPiF8Px4/SbV6RxPrzIrGx8
cQS+VvfznsNhT49NqveR/3fRQSTzNUr7HNbyhR70RNmQLiGQVH+KguSrkHaaPri2aMbhqWQW2X2U
uZdbcehPVd+Z77u50KJup5e9V3+sfX8S2qEQFp6CEpphF3/M42hShdJKH4WqRTP0b6U36MPZ00vk
DLXO6qMXLUr6T/Y02vY/cw/GZOtBvHTXZFD0jHC25C90cYkTV8WAqHKSXPPh/GtnjQprBbGXKGtU
4D2QQM3kyY0H4tqeghFT0ON1IP5eT+VlaixmkHMQ5tGYPNA1Fg+1B2+3b+GklwUZ6re8hWp9pgrJ
FReT6gyspyW0yJWyH/0AQSNUbzmNUzglctkDlxbP/uAbCAFG/kFzrS3I9ConeDUN3kupmeM8wbit
XsKhJq4ozIUEbUhE8pTjKqb9PBXRWdeT9juFhPmxYDgILYKuc1DELMcyzNoMWnS3royNqs9V7EpQ
SV0qoHEIDJYqzOW7bMSWlvpjFv1KZlRQs8EwHx01inN/uy8/L6EHzT/dgQ2bQo9HKXBlxUvizHLg
2fjV1WVh7PJWJPOhLogrT61VDGDNoix6W+FPGaXSSYGY8pun8rBV68elm9jUXh/9arllEomwqspP
nalnU0iOPgK3SHP0X6DWW8hPo7l/9CPmSH68demqAwUXAO0vwsv15O3kuG3kW4kKfJKIhOzUTDEk
yqhH+lb30pIfxuUOSgu4Lu8bvgz3lKSzYj2Deo2hNW7zes4Kau/ZNBkveLDovGa7KAFsdvLNwfhU
4R2TU43u6G6Bak4JxUAq/HDf/GXWoI65Du05f0C10mZ1rcuDpZmxO4Dq9sIZ4ueHwjLbJyb0kndR
RaC0cbxu2KKwQ99b1XHgill96cLsFysjTQ2JsYNnqEKZJwOG8aFxs+n41mWBj1LHibOsyP7Uffot
BSsGXYL7U3wDSezRIpyy4hzXGkVI3eqbDaqTy7Tk1VXwwFIPpWilZstXmdeMMgbV8jg+iazzH7Mu
D9A9R2bObAYk0vxKd3ewC1gbLuGGVfALqldqkIaRn1wuMfYFwa9layg1FP3H2jTHR9cFeGxCxPYZ
epV8b2gSCOv9jV21x1msmj0ExQAOngo0062XZv3KIwxhoONUe0uuw2IgRwJ7sFgKvVO6YaDHGrrL
xlIPy7EomrLei1n3xl2gd1m8RRF+daQojQA/VkTPpKFXPet4kFHcuERVQ2Zo474ZADZ9k0MLMfrc
pv1bt/zVUZHw2hDU8qVXz23WARYFJNGefL+TtJnyst0DIRj39pyXB98rxb+Dm/r/JaGBG+Y2IdKl
W2bLoUQkAcUr8RaRm63M2rKlsdVG4jTmExSVljl+0isxIiw6DNqO2g0Sj/e/8mX56dWimrynUEKy
jTNcnWg9NzRrIPw7xaNxNLsyfl9pmXeqzL75zqH+YdpZ9ans4+k5Jpz7eN/42iPyGSl6cZ0oyeGc
1uO19D31onWj/jTXJJ15AYg3T2vxpbBNEAmVMMJRaxA3zfJp4/uuADBq3RCg8cISSlHuQvz18nDT
A9LiRE7yJId4OaU+CozBVAb/dIuEZSFF+H4Z+3wfGE16LOQwPri5655ykJf0MtF1MwfJsHxkIvl2
f0+uzjnHiAF9PiVDx7ialeusG5fHoe/mk9ZOjI06Q3PSxPKXLCH+u2/pavexZL9OplK8Z350db+d
tC2ZalnmU5HCdjpVpv60JHAU55mj/dFriXhGqMrdaV7cb0kB3VqkUsqhNA/ClSmey92v7bjq7CWY
T1TViPEc2YMFKeK/Avb23/urXLNTAatXAga0sii06CZwrEtbtsacGKAl48QOgAksUHsDC406Nm2/
x7Zwxb42YeU1/TZ+NwWzcepF5u59vdM/N8vshkvRfrdLs9nHJGpIVxvlC4NfyU8or7a8zuUXIdoG
Q0EICipIKTJRiL78qX1Zthjys4OTAh17KrTJXv7UtELDAcRR/t5rPPGplLpbO/tgHvU3HQhcPTP1
AKIUHoziKW7o0nw++pMsPGeB1ciTj5XWVB+dVv4FBkueqCAUe5GMwVOlpX14/xtdPnD/NQzgDapR
JpmvpxZLMeXulCC8YRvVv4WWj+Uh8TodQibLa2CGtl35LaVd9PW+3Ut3q+yqhErN2QRoT9Cnulyw
YeZ17HUzdD2pb54oupuHqp7MU5HAKg0Qqnj8P9jjG3OxSa6o+l3aa2ZrothDKd2J6O57DLu8aBld
nG7J/k6MSd9wr7eWZ6oqeGDQ+iJMujSnWU1XgDDTQ9eug/cV6hfOvocFg95t3VB2cyN7I2a4aZFy
LVScQNrwY5cW694KUkMpqIy2Hh/0oDVPM2XDI8CybFdOdr0xr6hO5P8W+v/zAfluqHkwnISQgvo9
vwd/NnR8U2OyobaSBkgge2amYzpId96SYL1lCsYr5qV5q1ARXF0ONW882Ga0hKDYk6OYZ432ez35
xzyaIu1Nj8B/1oV3hHRf0Q3pa/oSYD3xbPupEWbj5DwLJ/Gf3baD9p1q3af7Z/J6XaoQzNUjruUh
9FZnshxddxkzRw9NprCOQRLkO525lK+5aLcIDK+vOdNsatCcQR5SsHWs0QdO2WRAUsMcRlEa/wNi
xXEG785Itg9Yvz7iX7aE4G6tT4Fq+XJ8IviMLo/I4CajLv1eR+U49YJdH9n1l8kGy/NIXFRuPWxr
D85hBFnC9KpqCuGQVlfODIZcJjJFstzThva9UXvtvIPn02fcZ+qE1R6KxIRCbrEqJ/rcgnst/gvo
/n/GkDd2GT9ORZP1KpKd1YJhG4ZJUaI7Yy6aoD1XTvuqgUu4pRCAUJDnHu0lK96UGKkDy/zna8sN
cAaZ7url8paiNJ0Ro63rQWFM+P4Y89qhw+0Zx9aanUM5zN2bb78aZ2HIBkkfRSW0uv1s7gDWC8Gg
NHN/SL0YQ2Ou7L1T+uL9/Utya0+ZZyDDBDtEq28VKmkinQZLq5EmsgjGTXAuj+RNxIhFvpykBtmx
Bbf6RnPxxsllDhtuRYh1uBXrzDYFP5A5i7B4nebk0Ls1ZE3tkj+IonWO99d37bf5ZEAbwW+ohub6
zKQWhVzNnRH6LUtzn6Sa9W700vE5mrTkU2GWWyOPN5bGCVXkKJ7ChqxnXEu3ltqYYc+sY+tgLP30
wU7Kf/N26h/ur+yynPZ6MDkegKtZnFK6WZUH6B2NeT7MSwjbTP9DHypUifWiyjZe9mszVB6o2tFJ
AyAKsPzSywQoZE1dBau50BN7pmtCiWlv1qb1/f5yrv0LdRUQNQRJFJF4Gy7t+IE2aSKzjVAvYA5H
QCAIF8rA/+oJFJIygomF+pYMM2SlNp6k6yOioDqwPJs0nSkirRLFxdd6yDQWI4SvTQur1vrl0xt4
1qT5B3VE93B/nbesUZmkQYmiE3LvK39SkTcYMR2hcLKqlozLG+Jjv5Td3ioK76lNZ0+80aKqrivR
XYo6VOgICC93NkJ3ty7jpVfUcKi6BMbPwfSeJhfeYdrQ48Zuri8A1njWKYwBegEWtZ6/qIxSBrUe
wJSlSf2xJSY8aWUdFbuyQE3ijVHZqzEiXQD3sGVyQC+X5pCq1kmPsWYwk5PZBIiiQB38tEiG8/Sm
djfu3GVNQVWWWRx+WQHCqDKv55n9lEkqKe3+OBm981jFzfxxCApQwPOAyjD2xEu0dNGjKVznB39r
N7zZrc01iNE4P3B2XB1VkRM6jZmG+kZcTHvqqVk409+FmbRbNk7NlSkgGIzXKewHeAxgGZdbOwUy
Av9gNcdRuPMfMiua5EPTDiJ7chni/3D/UtwyxsAIDx4VMG7i6vJbINYsI7UJk5oqO0d+Xh2Dmg5p
H4jm7eui3KhKEQ6Hk2GN1bqgP7Bb126Oi5Ew9QPkXTL3HNWKjHJsqz/fvDAl1qsGf8jSue+X1vLB
jQCCcfdiWuohWZL/LW+D7NAnlf35vqn1S05RhdcA8AzngmR7DQaEaYzJ9sjrj2XU90+ucB9JLeyj
oiqD2sHK9k2zbCnRrBgCuRBUc1Q1nGKixXFZ+5bYN7OIFr2ACKedP2gOx2SXuF3/sIz0d6GxMM6e
OUQhCDg92lOqm4+lZhTxTvYTkqzMbT62WWDMG37hxl4wVa8mNOFiA3+3Ok9TkPfMXtLLRy+1Cqtp
CYp9a8PgHQNdeXBLtMQ7pCS2UO9XZvnvYJ0iPAZaDDXhyh31mR1bIEVGxPmYe4L7ExGuzrH2YLaW
R73vKDoY/cb7fHV1lE0FM+RLkAnoa+8eT9qU5PV4tOci/5VaA+y8xAuPdaOLtx5mZQrG2YCvTkln
HXFYGQP8zpyOjBo42q4o0YHOZNE+gnHON8JSm3vxe/rLYSJuU0qnjAbihNSqf0t/02Vpl9aFT0vY
mo1octfsdT0aN67Mrb0jayOEUini1ZhyYs29aQ7eePSsVj5NZt6GMhFaAR9Ku5Wt3Tobr5oZXE2A
Sa+zJr+tyHL6wWrBdh/N1rQOgbO0uxawzseEmfKdkY9uWAxD9VZnp9y3QtOp5SmJ1tU2wjdiGNkw
HQcIhg5w8RZPuJ/5aJhlG77R/ShTwE4ZlaK5cFXhQ4ukZ+iPUu5ozta/gPqRMcvgvdlPTdp/qW19
OkWkpX/ft3rjC77CIMGbqfLaVecxgcnX6hjcTB35yxpqA3Kuyqe4Zs8f/y+W1NSt98ptvLpndllR
1nYs7lmqxw+Lq+FRAhEcSvrnG95rHQpz+FnU/5pauREvSrTIZtD76Pt585x5OQrOsonE3s2ZO8vm
KPmgyTjba109bgQ4K/AcDl3ZBpoOMpJa/dXkZpf5DEIMy8gMUQCzLCHxYxDHyYfCmyZAxWUua2Y3
BRyhrgszu4v+6wddRtN7HaqSMw9F9jgHUXPIYfuhE9zQASeVReP7/te44R+UxIcaw/cgkVh/94jk
MbCpMh6Nvv9lVMX8RSKevOEe1qG62gueU6AbADZJyFch0IIYMWUbPrmQXv7U4H1Dv4usZ18m1tGY
ZmOj1HAVXSp7TMj7r8kBfDmXtxVIVYNTldhrbTMUPR1ta7DTkMq/cVBitWhmTmgyjgD+i2baoiq6
4aEwT/aqRnf58ivzA3JRQ5QCZGvdqXgxWkPqJ+H604tXwy6BclcxvO+d3rE3xItvbjOJJdAJ1S5b
IzYWoxgnqXPk4LMZDmS0/ln0nnlwy6I7yNzfagbcOOPw65mcOlwVxExr8kspQDQuriGPTdsWiK8I
N/tJpdP5wjTE1O9k0dkhyrruvzIb5aHp0rg9aLrd/qxnI0efIGnQ5pRR0R+lPqX1Dnx0fYj9yf/r
/iG/dm4cBpJECCf4HsBmVuehliW1aCmPpiQpbZa8MY5OB8v1nmlFK9qIwa8/g4oj6B1SCIKm73Uc
9rcHistmuQ3wtqOV6xIivGT5g/kMvEzUJ6xWMzYc6i17DKhz1ghY6VSsbheS5Av6ar48yjiXCL/B
fld8rWFdrXZiyAIAWXynesPojS1VrADKINEhcKzLLe1tWuqDng1H0aT5aaG99l2PAVtHZpxl+/uf
79pHQUpCVYFskWVy1i5tgaCbfdRc5mOSDOKnKVGXLeBd/X7fyorwS3nsSzOrfRT22I1uusxHCRjq
ILw++WF0etaS2pjmr9ZCN/7FsGoDTLMmh+/AQ61DBQD3WOfCQtWupil+/yddbTKxG/PSapsph1MS
vVx4QX5n1cQJoRGJ5FCCenqoE7hBZzLN431TV4eIsj5sIiSqlKXhWFz5rBhOUHg4OyesUzl8AFNm
H+NSb3b63KJjPOfDtPFA3jComIFovUIjwDSyWvtvtyQZ86FPIHoIfeFUzzrf/ZvlM9PjB4nzkgye
Nm28dFePAmGV4pUl3KaVwc5eGiRzK/pqzswQHrz6vZnG7ifdyq1fsc0Uyq4EF0pRTqd98hQPgV4+
iFRbNn7CVTyirMPhhtMMVAN3dcII9gKryKUZxlXS/lHRxHwHk9vwQxd9Pe/zKYsPYtBdhjTMduN0
Xx8l9hK6wtdJO+7QKuryknGwI3c2Q1oqaqYJUaqjYznDY1xCuLhxmK4eQNaJegGT0NQ9aIetzm1j
QaBmL40ZykmrDing40/s6K9yRgjGYazuoRiNLVLEWwukZ8DVBOEFNcpqbx0Yy0aeIjOsm1k757Mm
xkNbCM/5UceR7m88tTcOk6I6RB9UdU6vCu+TFWhMpfZWSPaaHmxzhrug9ZtDbVjNZ6sZu1CP8+JF
MriGKLVZ/7x/W688IgcFLCojWPQ0iNrUZvx2eeJsiZahKYxwcfMSvnkvQo0eUv37VlbwLraRGILD
ymekTwSgbeUUYL60y66SdqhNevS9narxUaR29EOUBeqR/cAsNINfokiOxeJMzb6eTfknVWfP3vgl
N9brMAeqZlAMVdha/RDIbhzR0BsLpzx2vrWgzR5lgdDR/fVeuyQFNMI7MLpCsLB+uF14VvqKzCws
uvSXbTJctNMDviyI8fI58kHG37d3Y1U8n4rIlzluQs/VNbFyN5ZkJ2gh6+M/CYqMB0fzt/o26ihc
FAD4cMQETLLj/AhGV25PaLwYSy/s0J6dGO5qdMNJwcRDYPb5xnN1tX9UGJjIVTQ1Cjr7yuvy26ns
q47UjjnFMB3BakN0ATTIrfzqgyHqj1GWy8P9/btaGvYUUQBocJ4RmkSXt4DQNu29pTc4nkn0VVeE
D8D+EUe3u86KNj7WlU/DGMIHPqR2at5t3WrTvNKuRZYZ4WxW8+cl6MXXsliAJVtL8kR2RiMeOqSN
yOeGUVU7ZtaeAA89ztUJKQetY5KBFQLubJ4bGehnt/acE+7VPSKgOh96h5HY+9u6+oyq50aTCkUL
wjqF7DQvtxX5PTtotKR4mYFpnM3a/27Ygn6HtjyPZZN/vm9ttcT/WCOsI4dgIJNRxZW1TIOu3OnL
F1dnIgO2hLGGt1qWDXwC9Hf2oontJ0pY1taDcW2Y0htVlldKEhLT1TLbJIIi2J7KlyxKePOz+utA
75Tx6DIyHtD0Tt9nTfHGqIfV0m+kkMQRohh3Ja0KMKuJQAdXkJD6c7mrCysQYZEyFXKg228hwTiK
euN73looJVzwwQ58kIQBlzssWxRkMj2tXhh7NkIEpoMH3UqhyLPS7IOYwYvqUKJvGF3dzdeF4rHo
8dB/J8ZbGQU4idYr8LCXdgZSx5CeCijjYXnJusjfAkSuHCn02IA3VO+dXo6i3ln7uDaNojlGOD42
qtGieWvCDlig6+Zu3Mf11VDUy0ruhZuB4wZRcLmVrWVEhSwFKhqRlx8ZjrM/jYEAX5yk3fve7+uN
QsZNe5SwcOGUZshQLu2NmQmQufGCY1Y3XigqTiZ8lt5xtMZpr1nBhrn1R3tdHjtJqkGlmHTg0pwh
+sBPNDM4Fn7T/onAV3tsUEo+JUXWvok0mvBQ7STlc3AZtFTpB65NOY2IOiJPetPOoY7Nfg+guNyA
f6wCbqwoPCcirQQvRIbrAMZpmZKxqik4Tn2c7WK7BtmS6D7gdLR6XC3Lwzpgft4G2Xq879aujySW
VSeVEgDOe40OTyQUuzyCwVFmVhC6xjgcBPQ1G7dsy8rq4EM7HA/t0ENdNpXG2YGbOkzcYQtqdn0K
1VrU+VOAPfLwy2+VjwS1ldUFx2rQ4z01TXsf18g5oyoDP1XPFPDb946UEIAU8RhImtUxJCNuOzur
g6Ng8jlMF8j2zLEww/tWbq2K3Pl1UJ4m+9qKHulN15exf6Qm5z7kSA/DLWZW3nGpaa65biu2Qoir
rwVKgRwMilXq21Djrtalews0U72Rh4v06xfqNO0LBeotwoGrS6zU0xwgCspVceRXXyvODbe38jgL
28Vs97rLGwruJDv6ZPKH+1u4LpmoMSVWwmA65TP8hbc6f+iQapowkzwUcZt9LeAKOjnBoC37Ej6E
P+1y6D/g/1MoonzGt/vaiWDNFu7PuBQDBHqGBlH+/Z+0fuzULwI8iz4Ge2xfwSKbpfDzIBrzkCHg
8rG0RPU0NUl10E2KGQHSqk+zHQUbzuzWlv9uVB213wLfPI3rrkEXOoT9ogt7o4sOkdb0iL6CcLi/
vpummEnTPfIhxhNWftPp2F0twZSd1OBZ0ygAoNFCtvAgQYU0/wdrpH9EZhTUkQlfWRuifGD2o8gp
0qRJwfXgquzBHQkK+Lbe5hv7eHUl+XgM/VHHJPBU6OfLfZQ1uXtfVnnY1lr6Tq9sY6/D1rTPyqQO
y8x7I8Tm9fjSXGZl1DB5YtWF/e27xU4WSdvkFZjt1oS4apyOVupVhxZW/fD+d7t6idQ4HfN1rA0s
21W91ExsM66Aghztyov9rxKQRvng5FAtP9oFHZN9MYnIHHaEjpp3lO24bBF23Tg5jKTReIYPXNVI
VoE20hDQG2SDdjShdfs36tzMOEyl1XyInLTempi98SWBM7BMqpcGHRDrcmf1eBl5l3QiiRxG+oNV
pchv9V6TQIYwjGOwS+1u2ZKmud5jLgZ5EgEMMzuka5dGqyJHYMgXRTgjabI3y6U/oCgyhAvghg+c
2eHQQza2p/wfbzjCtWWGhf5zSwBsMSq7xmr1ERwcw2IN59LNiSfMzKz/TANLvEt9RoMPdIREsHfN
sjtnebJZVlx/WaxTcCNuAzMBe/da6KjLvNiLomQ46yWzaPsFMqZ/hJ9aRyC+WyKOyqP/Vk4AGoEt
gIxApph6o2B+ucdpGoi8FIk8x0KaybGTpW0g7zS3j7BemP0haPMs++QDh3vssyr2ngkZgvh0/zKt
nTw/Apya4pQHPqaGJS5/hJVoRZ4H2XiWulc/RIEZfwwg9/iUNSL4uExaHzqlGXy6b3R9pLFEbYP8
TR0uVMfVV/jNWfT8msVrxHROWn3qfgoUdws9DArD6o9aBkD1rwo3knz4/7O6col+nlhmHkXjeeyy
BbmhhdLqYZwH4Xy3XYFHJK0ev9y3eX2ekLGigUVCha8gUb1cqa7VjjRFMZ8rxsr8Y2WlDLIpGjB0
yVMxbhXmb2wszWEFhyeAoHm5ModoYD1WYzCjKVu5J+n08dccnpknOZtJsx/mLN0Kka7Pjxooo0kK
XpVobN28gp4haP0kXc7GgqfYOUYPqWUreuNRj3XNfZA8B+96dM23RgrVwby8PYpPWg2OkvYw6r46
QzF6q06UziNcL4b2lR74AGsQ8qfGoVuqD8yXeQ+GLDPzQyQiIImdnRhf6ad6xSOIqN75cf87X3st
IjfVkgAZr5qV6t9/O9EB+Mu6ksl0brMh/qPz8vgpr/Wfw1hrn7lU3nvLizKYEv12d9/wtRNRISMo
Ny4TbRB/5aiXbChFq7XjOZqqKTRTKz5AI+R+a5zeeK6SJPsIX0/xYoNOeK8Bot+qcN1cOGMPNrOd
zO+uC5UgT43O8fgM1LXk56VzIRgVrYSAKJadu+wh6Su+tVZb/HQhgvl2f/E3Dh+jc4BZiNBBRVir
M5BMSzxEE4svkEw5TsLOX7pgMr3dMEtooJ1efI4bvdtI7W9aJYmjV68QxetIHV1aV2SzN54TtGOO
sLTMZy/3c6WI13RQdvTVCZ+Zf72/1nUHgeeCfgyjFy7bzBP1SrX62xHLDT1xeqAQZz/Slz/mYNIP
TpulNbo1SQBd15QeZT3FoZM77zUV+RmyGE73f8TNpQNM48kijyUxujzmQPHxmv4wnrUkkn8FmfVn
Atop27ldqX2K0En6xCRrEN43qkLH1U2HhZ9ggDwE0sf1YJ0Oudxi9P7Eg4+cswaonNGsPon+vW/m
1toUihkAj0mZf60QFxgWRXdZTGdDTB3ey5vzHSAhvdlPZupBQi1y4/08acuWjOaNN0KVEwHjkvjB
3LnaVDCSU5SnJafYa5owQgrlw9h2XypRVhsn99ZlxQ6FfiL168lPUkR9MIWczs3S+V9Ax85fzTr3
H7S4MMfQ8+bhfWx2AbkXwiYbDvvGKnnrIV9UGpb0jFerpMmG+LbU57PpJwHsi7gMU2Z192QthiEf
7n/LG16R6iwOAYgUNStv9dRbSeEvcSrms9FJkxyksQ6J3ZuPpNjDSablvzQErV/ulH2xraz5577x
GweJEBa9bDV6ej2d5ZLEL9LwljNqJXMUElNCgrpLmxb6hmkeguS5kumgH7wxXbbE9G58YaiMGfSh
k6q4K1YecbAykfn5xHNsD6a2aynIL8/2Mqdnv/epLaDITo261/R2l6Wy2oLAGTe+soIwKX49fBSh
7aWDGGwIjIpO4ysHvsRSFTiwxFuOFC8VAKdqP2pzUSf71jSRlIwX1CYfq8XImgMFCNfcl1kGS7Gd
F5r3p14VaXvO06I+DOboAQC6/51u+BUAEzbwBc49d361VzSZgzK1zOmsd+P8w7cje+/p7VvnQZTf
ZswLiDISl3juNQZewiLiGEk5nyktZN7RWPTyaAOJRlHALbPqNDmDvlGrvXH8mRBUmiMAfSgEqFPy
21PR53GTIeO0nAPKQkwSdFK+WzJPf1fZJWJrvRFXO5uqcfuY60X/V9rpTMHf39xbB4GVU+2geKSq
xpc/gb5ooNFQ0/kJEt5dPR/SL5E5t+0ucWRRbFQ7blnDcxL30lGEBmflXLI56P1OL/Vz4dbzS2MN
SFfOCp7OPExZvnGy9vWLEvK4/7X2egl+214IAtIigvXw7FvxeMp8e/qUSjv/pluD/gC3odwNQT5v
ZC+3vikNU0Js5t4gLFjdLF7MqTbKRD9nS5nvRRfYT6KBP9ZokC6c3KTimdKqj5qfNu8jq403HuFb
Tk0xk6oSvCper8wnI3ruWcToBEVI759yWBDQiLLkqWgMo94TYUM56M5wQG6cI/X/rh5/iq8UfBR7
yHWh10c3i5F2aZzdxhqjdFdXSzG863ipRQhFmdbbe7Px0ujX/eN7y4+CneX1wDHwUq7S4snS4aTU
uJiJljMyaSXWZ3BzHdQ/iXsAH5Adu4nuolVMxQZy4lacR+uNS/s6+nrVxXV0uh3ZiDSQpHyV7gd1
dQR1gc7wvhRBjhB6JuG9+qMfyjF5jpnL3aNnYBq70oqMbuPVXtG1eeqsq0YgLR+m2UBgr6pPyIJx
gWSznJOqy3djzsQv83MIPYIROsAf3SOfILvTONrBIyTfJZrftr4TFhru97/I7V8CGFTBTpmPWAN1
6mpmet3hl1QQGf41DyAkp3zS9kLE6UM6T9bB09xa2/lDRxV9Sef6KegpozDdz428/2Nu3AZG3Ui0
Ic0FybAma0p4ATN/NPlG5dw/OFTmjnibZTxolmzemblen7QKYNrGJbxxKoFI4eUUpZiKpi6dapHA
gEd3fT7PgSb0vdHVCJrkVHbiY+36lZPvYfF5L3woZg+MrVI13Fj3DT9LDRI0A81oBjjW2b6lUd8e
GBw6J7MO1iZiYKTzx+qHX3pbwPOba6UsRu1EFXvXeA27njpm+3PeME+Lz7PIprPPjWx2Iw7vxRS1
MezEjPzmx2awrPZ0/wPfvIVgCl514cBvrLk1tKq2haYbfGFDpnsJ4uedYeQQv/pxkz5NGmSQruk2
7x107T6OE7X1HdSbEFve/x23NlxRJ5HvAZqBkXL1xfW6NcBrcehtSFurak4PDHia8N2n2saSb4RD
lHIoptAeh9J7PXJsDckyIDikn0m2zI+tW4ijmRpbCOsbz9iFlZU/idsOWEaPld4tjO89vI8/Kibm
QqPz+2NkDP5nr4qKRw8CjoPVlvP3+/u5vrgAuzmiagQPvCHrXPl1IsHUmfxlPuddFLz4HvK1jMFn
3/W5TDNeEjOodoOwtjTO16sGb8foCp0RpdMI/mDV/IEiAdInK/HOVlIiLxuD1Al2UC0j91b2zXCY
mV+l0Nq0n9vel92hyKnxbeAs10dJ/QYVfqoBWr7v2mcFxiiCOTe8M9TN0j+onql9MLoMlEeRCy/f
OLnXO003k/FuC9QAlfz1YB5A7ymD+tFDTnEuvpYQFO9LuNvP7hKMH2FVNY+wT21pvK2jBbVGVVtm
r/nMgAEvr0vsD1kDz6V/zsEf7YPGn51d3/feZwiCu3cLBB5bFCQ3lulSxqb8pBpfPJeXFttG8OmS
xj/P0Zzv9aEfPiaT3p2dARqLQ4eu72ckvatl4yW4aRa3hIpAwAO0Llbkg1M7dpH45zgznUfDGiZU
0qQdfBySwTyUTD/u5wiZ742PuvYR7K8CW6m2sBoIWoNoaqtwdZkGnKHGHfJd5iUB02YQHm0JJNw4
rBiiPaDgLchyqn//LcS2uyHq47jwz6VHAabKgyFsI8d8LINlyyXcNKXmH2FVYRjSXt1NUbd2GoyZ
f3aWIXkRHTrXWd82+xEq8+N973PLFO8ZiTHdQ99dP5+C2VIva5Pg3AxO+2IoDhVgUM73UXrZRhh5
4yawFtX/VfgIGjyXG0hSGCxaWiLppcXyfbd4XD8ziM5jxOCcaKbg8f7Sbp0MBcV/5fSH6VYd2N8+
2GTUVcZIrHHOYJX9Ifol/ycyE7mxgbeOPTBKmr4UoMDhru63QRGnjInqzr5XQ3w9l0KANPHgPWiY
V4pOlhNVJ2ml/hY844YDh6GNahJ4k9cy3eXyvEggXTLk1rkxe2PZJRzDJ3tJxwfhaEaEwFJpnkpX
n5+HuUy0feSUyZZDXQdE6u7RreP9gEiQLVg9XXXF2Qli1zyPQ2sLFMW9+tAVdRF25SQRR3SLhigh
SwtYbQv6S/e/762dZ7QEgjNqv6QnKz834g4g042tMzo2xjMaPd2DrLggqZZ0n+dU83fCjqeNmP/W
oVKeVS1aB2G6Mgr2BvoVPzHOltWXB0Tvlr/Tvm7/uL+0q1iPnWXcgdIynEpwqV016araR0UlNc9w
82ZPFU2ao9uL8WRrvXmkx+4BbdOad22M8kjRz0t9EGngf7v/K25sMCSZyIwCssMNrJFhplP55lIG
xnlivM6OoSSwhL3v8rY09mgMTDmTffSvYnNfy4o7sr9v/sbp8l4pE2h+M+C3zq5SSw7SFbp9HsY4
fklL3/gS170XJvVQ9Pt5mcqflldpauRzqyp9w1VRU1DFfbyi+hCXd4v3pBZz3trnNP0fzq5jOW4k
234RIuDNFqYMi06iRFHaICgHJIBEGiDt179TsxqxFcPot+mN1KoqIM295x6TbOxEFFNZs81x9ZJs
FrEynUAeTjy8c5T85SwuAJCC6o5S95+W64hNqEIT7+nFQsTQ9bB++hjj3dRln/xLhxbAcFdvOfQy
yN6CWcFbBgfsugZuOI8vAWya2QEu+CZvtRx4moFgq+najGgosgeTBit5ElAynFfDq/dcRv6ymwps
U+g3cYbBEfHNc6YllaiOqviCRgOO+TtJl64sOCxB//dS+sv7RMgu3iQshGEE93Y7lc7E5ZaS5LKT
avjNAEgh5ykTiJ3fSmQgjHp7B6T4y9ZBKQLAs8Q4Dj/gzQ/zpcc5GK8ImzChf11gQXUnN/+BaF4e
wS42t36q6Dtw3N9+JPbLNaPn+sFv+U6wzFUZNOjJZdny6lQanYJvBE5slKm0Q2P8Hgn8r5+HAS9W
EBpw4B9/bpIpXVC9aplcCHI126JPbUNCuTYiocsRBYw6/++X+JfzAOBGdq33rkjyW7eSGTfBpDzP
L0uvY8ZqYMaV/TqOrlRdUU6RHU49PD0k5PQLQlUOZgnpeyTPvxzMQP3Br4JCC8g5CP9//uh9Lhgf
EY91QT5hyXkT0Wjknw1VBUoMSUR4m02T1nG3V9M6fQJxxCnebDGDycnS2/m98vefDwVtU3p1pYPI
EhXw9SX9d5FT8WJ2TOSXFQj70g1sUzfw79XNkKTzB8Rc7B/Kba6ey2T9f1z/+GzQuzFQAiICwvyb
z1Ye/mRYXBezwDS5wV1SzvWg2Fw0Qci4vjXlTnQD+C2C1z647r/+94L453mJxQ5jPNxMmHsjS/DP
z/fxziICD4iLJpqltV+pOWrqYa0vwmR55+K//mP/jfqCSoAPg67zSoQFn+L6Zf7rQe9TjJswXbNL
geyZrpzG9TAjReeUmO0JBUj/XCGt7WFNxvXolZ7eSzT768fjGQPuvKqU3o65iSIc2sotveDz3C0Y
aZik0az/aMbItdz1/H5UoMO2poDlAWKZ0AG/U2799Wln/zHpxWoDd/vPB1DJlBQFpOAXlVH6CYrt
j1tsEJBq7Xsb/W+fhFA8VD6grqB6f7OmpWeTyMcyRRL9eIIWsf8xkBTxc9qO/3L6fH2paLNgrQ/s
Em/2zRGG61asQSIzUFVgofWIpN61MAewBqh9pKMazNgi06Z6AZ8zHC7eKvr875cwigz0k5CBgXL0
ZguRZJ6WTOTZZfYmuchlsx8ROaIQBF+8Z/T+z7v2OvADo/uqpYMhyPXP/2sBz26G8YuuskswbDkS
ZFDQExg9JeuX//2T/nktpHiS6Btx/11f4dtdGaQ7T7koLuiXx0NU2g9666HBnvswqVnv3wOy/rZa
gJ3BUxbHH8CWN+ty4LgLhcLn9al2tt62BN0QopnWU67Xf5f/gEoQCwZgGQYhsFe9Gor8+RADwQuE
HxXFhZVL/pwPlUG0vM8V/QmDuVS+xvCV1bXsd5ae//1jxQEDc7TrIB1Q/5+fXMJlLgvnPr9IWMhM
dQkxacNZljUB0kbnOmLz9//HBwJSx/7DpAXH658fKBMRl2wo80sK6fN+KmE7Iut0X4YHLWkF+xPY
X71Tpl1/w9szFowiLB+U3aAzvXmVWiD0T7sgR8XPxaPQqz6NhcgfMoQ9nDwZwq1ZSrL++zYWVDE4
iIAegariH1EAODfndadYQYVMebODFYmGVc7L7UT41EbZ7lxn+sA/WRXSd37yX3YLNM8YEF8d+FFI
vYF64BAaJGQk5WXtA9UgXS7oCB3JwYirEVyRrO8so7/sFsgnYHsOF0gY97w98VQcsi0K8XkAdbMz
CHrlrVaMfjPwoX0H3f3bTwPR/+oieCWevEU+C4smNhUOyFzOkw5ZbGEHwk0Kz9xIQ10EL+Z/vWBB
drzq9qEqyjGS+nPBwmOtz2EKhUe5a3G2JqjufU75dx86ZFTP+j1a+N8eJbBkyNbhcYk1e/39/3Wg
kkIXfRS4HATLdW03u+M2RjTJZ5tcrcH/92/7x6gR5R3uKNz9GDpfJbxvtgaydPgGE8bq0muRIfmS
BJ9oOfluW4U7TJmUTRokM07Zwuk2WoBJ1UWfRV8Ayr6XRvPPkhNf5Trxw/LBpfmWWJoT1NiYg1S4
rgLSQHw0flldBp8gT/blnEcueU5TMbCD7Of19Z3ncL2R/zwirqIusPCTay4NfNT+fOixLIcYuYPV
ZfFxCIntum61KartdQsJ0v5sSvU5rajq4FUZqDpDkAHGYNWeLq1LdfllleP6UATle/v4akTx51eD
nRuKYbQm172FmdXbfmgQHNFlMtAdi2IQhFg2z0kDeGzfG2Rn0qTOaR8urXau+CAzNPo1Uj4spoeK
BRtMpI1cYRGA/EWkM2RJp0bwAJoK1lYWprcsk20eyRRmkQlSHn1GpqSB11j/ZQwQztJCd+L883XO
c4JlUBA0JuunxDUTCle7N9NU5SptaBovkWpsr/SgauMpYp4RJ61Jfz/5cJ2/YNol9esQxoIc1hw1
wgn6lWncaj7lWf8cqFjucd0jlcGaplwCeH7UtpTS/NLs+pBPudMmyOt+p8Z8SlM5kDtLTKkOo8el
9hXQAnMPnLCVnBOeBtVLZsaiPPVId+Su3nAFRLquhEYEDoM2UELNiZRMeoMkA61qRKXmwzkPYUrZ
bLrso8esFGC8zlxpDtvqwSI7NIMui78IkEMSqEFm/0uR0C2qjmB7zs9OxtBuVa6U5LgNRtBbV3Kd
PowD0lIvDoxdcozTbSmR9BHTwteQOlMEaFbhcl6hOLWfQc2Aad8aLbLv4srl6cs2SzefSAmot0tU
D1NLpH1m2SGQW192O00i2mD8A38smQ/x9sEg1M3/7AEoJXeBySJ7BxnwgpTuKnNU3gcW0roanvX5
8qjyfPQ/s0DOMDibJjLe7QpRnbDKCML9QzGsiz/OeYH1Bin/VU0VUYgILmC3wdv3DPqrrxq5LLZ8
2dnA7C+MtW2U1zi15/1myXe6/fDwXmW8NbtxCCw3myApnCTmCjsrSrxYlroc12GkdZEI2CI1FjO2
oawJg2brc6z2HjMdXI87u6sWx/t2GNH27fWSsCGY6ioY0/LW5yvGawg8380JoRsWf80vhHHSYCKU
jwR+wHsh72DKA9C44TnsfKKWIHXcnyzmWUuEH4F9fz8k14F7U+1Qt48NigUivkBJJuhNZD0CsgCX
K7F01RLo9FjAD8hA5JxMo0XcZFqVu6kjJ8xooBH2YNa1VGKT0nrdep7frFUBMbHHkISdZzVv1SPC
fxJkwUQqWsg98qeG7efQ+5k0NpymLepGJFluW2P8BtJPWol8fsmDPsDBVBmDR9zALWwkponYiHld
qzIfrV02IS8WLtNgpNZWBVXxGiAX/spPjNid1G5idR/Ne1Vf5Ub0ed4CqzoEcW78rkKfC4CbSj4/
A5MpAxj89Ds/eIHhXtwk8ZjH9wVGnL7t9ZbGtyrLRXZ2ZYFWql0YCCTH2PVUfOvhL9vfrDQv/ZNZ
tLBjE7hNRfVk/Dz85EQq0HrCqCcV6tlJhD5skEifb0fI71ewnoKCBUir8z7scVaVauCnKRSFOkMa
Ni13Ntxi97hlbrs69QxDX12sHDJfUxhppT9nFm+Dr0M4x001gd/OlY6qi7D/2ac0cK8JZ1w+R8No
+Y2c93H+OMBeLrxKcYbgWwHUKQXuToF+i8qn1WMvQxXejFBU+ssU5Fscn0fmip7XG8PwoI2HvQDZ
lGY5+BICUWX5tzERwfCDKC0zMIQwuuzGWE3qOHMeikOsdDzc4OVK/oPDakLe5TYLHGIJ0xle6zXv
x9F8V8M6IxAkUeWEZGSVaX1CjFZ5vWbKPfoBfD9EzKC0Veg+ImIUfykpST+fZOzy4jADrRse+CaU
vofLcqDPIYeN/DMWSJE3ibFCNblMN37UOeJ8T2Osw/Hkdh4tN9Mqrf6OvNRi8he5Dxg95XqJpvO+
M9NfiCNc45DiAQZC8SBJ9KpBYNjOUylWdbB72NvXleNCaUqQkWDUl7Ny175LBjlZWIEgbXV79hX8
yfamFymUG+EwpuE3yEJ5drOOzrn9sFg66JcYzqJpZ0pcCsjrynqqjhXPK77VQJ6huB4huNiLhvtp
Ys3UG8NPuAOF+ARjDLa9gCkXOtblqt/EN+uwfHBZ2G0t0OSAv8Qf4ohk7jwjCtLcF/kIbBPy+74/
Ye5rV+Tv7UPOzjRUJDjjs4v8yRtnyOdxwK4+h+hQ7YkHMQHFPMuYI/WSVuRW74gdQ2e6lctrhqxp
c1GYg9CpTffZZc+YAMzLi1vgOhW3uAhcf6IZqAoMl+a8RcdZZE6Z2gHTzhFIB8rER2DMKTKOk5UB
m5Q84zmvQVNDt1IJEAUfHXDttVunEsSDmmaUlXVkEEnyOHFU0Xdiop52sy4DmJeCsQwzLQrJddCs
QZlvqt4tytBawViEnUanJC4LAfpug3cbw4KDkjQ/Dciu8LWaQUu9VGvIxm4OHBu/Zjmr3E2SW5ma
zia0QMwyRWb2V7XpgHwcdBWrLodqWyYIIS/6qrbbDkVRjXA2Hos2xD5d74vUjJ9VCMbwrfJpHxy1
XwkZOzCGScFrjzw8/zpvhi+/NylCfEMGpLt6dIMU/plNYzrDXRsds29cSnvUjhZR0OY+UVtlH/xe
Je6wbArTpe9J4LVIG9yTtn/qYVuAkINA7KCXbXY8rtAlxvcDQjHYBbMzCFxbaD560lTR9YksYFD+
xKm02m5HuGkLXwOIMl3spaxXjzSvx0kEeFUIpVwR+4UHldUBr7LfyziTp0LKUePmTmAbo5TeUJ8N
Vl2QIt3/EGTDFD7gKBs6NxYBb2BsmH3NprIk95yv5XxctlKuR7XOKMBDeGBA5zzE4gBhZ0YPivcx
8FDBxwrfFSHj90b2WYFPA90ZGXhbH9Vc7/onKRVSmkoEIH+D19HwLBMXgtY4FPqa0KGWpyQZ+uzB
Lkju6UACUXDVmfeQVUeIXdL5oFwh1K2dqRxOUaDA3BQE1+gNXVbzZBOESz8KUQbV136dI4K0dZN/
TAEgBx8DJISZH4LS/AkOmjppUPb1j85neJ020VmETFyqfs4QwM0IcOXpE9ztkkcZeZ/W1RpX4uIM
m1t3FQKdQxbCmYMXdp9aGu05KmEBs68jiwcAxm5wETvitB2yE483m9ZQRWxPHFMA5CwneEy/JEuF
bIrIedeWea+GlqV8fEKalFmbqAjoE2GC/5zLcu+PCN9h7punRbL8dP6aVwbH7RyreeRRaNs8A/sH
CUOYXH5DgamqD8EsmHne4y3bwdwdLD152OasTUiDid6iTuJAsrcZxYzEZS5Qr/ei+IDrjYQ3BsPJ
tK1Kl6pawlsshC+WijySY4ep+N2Du4XmrEJ7eBzAXeFHMaFaboxj/QxOgE7VYywxQrxVETfmJQ0w
tqo5gy1zlw/lUJ3gFh8zFFEeYaOTyocka5ENl2P5ZIktuj0di5vUOjhxVRGOwVutVUiOUToEOUF5
V+UIhNdZ+HGZF/trCleqYc6XpZ/mJEAQBK6wNIYtsdbuwfcuQoCNSVEmrDjfXEVaD3MD3mSLEHM7
O63HG4yXKULVRbSRJiiHgp8Y9OXVV1yfNOsm3FLBEcM06/vah6EMWsMgCMOsuqTrcU7Krb8fJUK3
v8yFLNbOwHcdtpomDVnjxiyTB7jWEHO3OakwUeLrxl6BmqilC4oZV9yQ4Dj7KibP4vOVA0ggUjC2
Og2JSdiXJNX5UfRcgvpDE6RM1HS289hVsPw0j+gsCtMm+1xOoGqKyJ9jDuEoukUNV0ykPLNyGrCt
k6m4wQkCqmudyVLmzTQLBU9+V+k2NxXleKLxjtl3bGnfpstiigZSu1EckeYE2nFaDjP9wmSY6AMN
E+7bQlnl2rlkva5dNU/h2Xp09128SL60E58hR0zmbHCfvJFF+ALXP1hFrixb1hBbCCXWcEJf5ez+
yQNFBZECDO3KgNq7RTtVNcLjhoVcst4WkXgMNFKNUW2OKzpQAPM55hGLLsObYl+itO2F2EqLlhg5
uShgIQW/FV5H8OPCUUSaNbX8F1LUEwHBYOyuKe0wtrtH77ym30e8UdoqW45Ybzra0cMNKT5qq1bQ
TCOr8ifXg33aTkqhCYJj2/JSgiSPvSeD5MWlCbHnSPQLhjXxaJJzNKhd3nBkIufNWLp5rUm4VU8I
j8o+z0nuvmWoZcPaCr3s9aocL6FNidzSYRcnsplzN5Svy1qEcN5VmLlAkbr4etn4nJwTv6QfkG8y
ACjZokqc3RoIdhTRmuSwMaauhFsx2/aa2GCo2r5E8GcbWGfLhnGmH9Q18LCLRgtmwzL18X6ZWepw
HkAiBl/xIJ9aFyVyrFkehNnJknlAeAHj6QsQj4rAZLXck2agfBWNgLUO7ybPweFKrt6JNVIXxrVe
S5q7YxxQXHOeQie7bdfw4DTey9+V3oav6whjyrpIx/x3KKvhe+4LTxszwYoqqSSP8Ee9u8uCKzMh
XDJdoOaopqDj1TWwIeZD9mIwEP49WiSHNmOihGvyStNvc7GkY8MJjoEWpHGG7odPKywmp1Ah45aB
QRwnC8nA+ASi0u4pQbVfVEMa1Qm8Fr5nNjCIUsGQ2dYCDhefconmpEZmej51dl6KAAy5YpkbA/Uo
NLdGzbwNgn0LcJYW6sNqqKyaHigGsoMsMBpNVbR1InXDevYoMoM62Zwa8QNdr5DNKSmBgatao4ag
ORkbw2RV1MjGHB9WGzpZ50JZpHChB3nI5/FKOe8zqw8Q1yMpAHXBfhsVE9S3NlX+BUJg9H2mFx7o
gEAkWz3AJuSTiifGGlOk8w+0Zwwq4UA6ebLXvXerhZzgJi0I0XWvKyiJK7dFj2XiZ9gjhJV+DNJ0
Vi1xLkeOOOhStwZuNHeQTSxoVnFAGhy+G/8db1Medr1UC4e1UsCOO8UZ3YItNW1NMS8hLkvbj0O9
DGiL68BWmJz6al33estl/Dsga0KbaIONSoNVtshGz2z/mOKbRR24XsPY7aGzvh2Jg6XeDNCiQKKu
op/4GltTlxbpstgCKOjbISfRD4oAAsTYMsQftBOAR3yXYcpxNYNI9agSO+FcyIPxlcX7ipTpfIZF
PRpasN0ztZgWFeU+HDyakztQrYCCIrg+Q0NnoXjoYF6V6zYZZ0hGymLPvxhk297sJczZ0ffm+zPm
5GtWI4Ye3pgJAsMtvPJC8CvNBGpgbzdYlVXbjhc8bSUKnNKP6Aki5Gv0eMbXCi62Qzq2bM9/FsFV
okpjR5p4LsQvbhz2TRg9w8C0vHa22XeOENhvdi5NW0l3zT3q1+leaYAtOE368pMY3DXvJMlx4Y5g
/CB4ArwbYCDMJy97X0ULpBQZR1sO7OCEbbYmOChFROvNbDapp0SkRbvG3g34tw3tYM7EofJP4FRX
g7g0mjbyA7KzicU1UW82gtd0IGkKTe/qctSgRcGyK6E+N3UvZg0d6hBpURd8igcYCDJK22gtw/uc
bHuIyzmMRQ3KdBU3Qz5VP9OEEWjZcPC9kHjMSJ0j5matC6nZB9Q/SNgtEoqEZZcziDxjVAPmA8iL
PQgC10hvgZ0rmmRPlhVm1C5A0cO5ME1BFps+5D0YvXgisHSGuh8IV0SREomc2pV8R8UQQ3kjVPDT
sG3OOrvI/GnFpUwbpkbk4sGid/wdTjtD1IyN3DcaM8VaqtC11fsIZVrj4QK6PYG4PNCHsdjtds/C
RNwUOidPZJKlqtkYTXcKl/R68CVovjfLLvAlV1VEDNMF1fNuWGn/2xdmn5rJ8iVDcZ9g8piijj/N
ABOLZl4IdHgQhOd9jbXlWUMBSIwH0NkWdkiBO7kD8EM0LSxfwpqLzeNeZ7ofmzQN5r0ZMmh4OxQX
croswJlJF2KiUn0Kte+Ba+ZmQaNIpxdnAlJ2An6X6Pn5jgC9GIbqH3ISpOE5xo4xDYSxq/qxBCGY
0Qxm+uo2EoD4z72CBuHUE4Q0nivUArztURU98cRPgF3g0gSSxRoLoMLokvdGOJiZNz2P0zuHaXpU
2xUeD+Ba51l8HOyWu9ZpNeKv7EU6nFGL2LApaeARg5zAIaPBwBSzpgju2eOJWzjENSXJ9hAvJsWf
LspoflgS4+hdEPh1b3WaYgfHiPIKT+EEEiCRPJ+PLNynCWMQcI4aSB7DqkFHrkmNAfu4HalQK9qv
SprspcimQh+KDXhQs+xqojXg0H3/wYnNMFAI0Hs201AWtF3LDB6atS9XUmIBhCy6wsH/KZqU/+TR
08wfSh+bZ9DXCEd0U46PWvd93O7G/2Ror4MKnnYgvHEtJPKMMIHSrGCN9kEEMRbr899pzHHBrXB/
obUgFVrgFfG42Peg9gSdQVeECLF4i8+82oU4rqBdPA/gXNJGD5Bzizhj/tBnSj7LGYFKtcNKm9oF
/R6F9wgGOh1uekCGCdvGoksLWjzQoABek40GqaRzvuC0w3HPu6IiwdxgtOA+xiIoX8IhKKebcvAq
eoyFoKhvYhRvHdTJm6xxq4jk7oraijYmzvtzAULWRwLNxtaabQRldKbYlIfI6z5vsKWVaaoRve8Z
IpT+UYT7IDrFs+gj7txqaHsari+bUZmo/dW25UJClaUd0FW0PpVJko8L0FJS82gNvs/FKtYa3Nys
h4BaccARZMAfDnyMk0blqTinExT2zZBS9RvvPvilVIWElhn1wG/4XaK5WdnklzqUqcUsQgzk6huF
GcKhmpZh6vZZV0M3rYaVzVJsyw+WeL51HI4nuH+90/dsz5Lv6bXxqTeP9uGIZoAidAby7Ju1RK/d
uhJhq63hWn0llOWvOeaBv/uIsNehCuAI2PeBjOrQp7HtcLmgqpo2CjBsozBkuZ0zihwurjfWzsAD
8JvR1dU8m93DojdJm31y2Qe828JhM6frcyoKNsPxZLw62446e6ZodqKm5F6lKF/zQjX4bpQdhhlp
Zwe/lbi+eph0rDVL/Yj8IZzQd9dd+RkGWL1sSqjNaNdjlOEPOYCeJ2GLq0tCZj7L0hLbkpl6cXKx
VU/gsaxjm8rdP4oNN1xXrkz5CwEo7Dq0WXhdBAYOVUN1gFFQTOZ1wGPX6dTkcEKQzd6LxDQcEMna
SSRo7XWlwCSrM7uMaNXK2eM5j2tOGr+n/p6qK92Lova1eKkInARUsJGiLaQo2wn5LBwDr6E8AEuI
h0MabvZHhDs97wZHh7OGTdjcrhbDEQzmNnjimH4E+jGlbDyodMUTXOFby2omyPikWA5MHWt3fWGR
taiVTG7mhsLkkde7YuujF0SIVsTB9Bmj9pA0mHL7X71GY9QOyyKRfDuT8skyIYojQrP6bxULlhsT
yF3dDnk6nkk2bjnK+8h8njKzx80EZoXFaAm5Ai10RZM57mSczrMXRXUo+7nwTYbJUYDObh9vgLWY
vc4wur0RKTjidSy9NI0Ot/ECUsksmyWPr4k/uGhu0A0LOA4UMtlbunEqGulAOGmE5OMVdUM0JDQE
wDUBoWqGUe48KGhqhR8+bzBqEl2GuRPqMVRiUzsPwf6EeprpWicaQStmnGMIviE5/530JSTCc8z8
HX64H++yLBjNDXEarX5Ms+G1hA9TUEsNELpJsaTuSgZuaqOqmH3lrgSCXhLbl/UkFvXipQv62tFS
9I0CNuEOA8Rzz6GFxjPEVO5rP+bB53QI+1fkXWwl6p4ZWLXzCJU2gF/nGgphFt7IZGCmiaMxuySo
SXWTpG797OXQ/7Y4gV2NJnp+SKEjTWrg/kzVFkarUTOEUfB1sgGCD+cKLWADGrWfuqBKVsz3EkS3
17Rfy6WBt/aVoDcjr6SeeQWPI51jIbZGQ0XYpbsnKPUcz2BhrjjceVg1FKSFhFxtLSJ5MUxEa4z9
YSdpMBkJspXWkDwJ3RqZoRcI5eiSm0yJIGq02oAQ8VSvj0Viropbu4uyho0Y/TnZagUnqaf2pdDc
DAeXVYFugRfp/hwMco3vA5BHl8OQA+zFdU2KWxhjmxgQDiUvkYKHIQrfmFGgBegTa2aF04coXSJI
u/IQNyXXEfZGIZxA3eks+ZJwLL9DMY67qJlfx1+lKL3HxGsn+GeHYkzbAONS/P80NuWJoKMpDyob
gaDZiCTHKh2X8RgsGC4cJV+5vt+hJi3qeDUAATH30OiTJSrZDsohUTaoZieC/g1n9AG8r96c+mhX
AnVIHH2abDH6I7BrFLIbRS5IW8C7xj4QCIKxcxYK2Pa60D9C6STXTi9GRrgkhnFZsOHFGAAJrLwx
yGDNDT+SfYs7OqZiPzCuUtE4VfK5BoJQhac8XbIvOFOxOEsAAVh9C2LU6yRXyOFbPYoSyNKlu/BZ
7kAoTbC7OgBiReodUz7g9MNkkTk57GXVmDAnoomnEfVjhWZ5qfu1gukeAzL9JcZu7Vsr4/z6QlQ1
IQfI4r9iiOYbOm3Vk2cBtjMob0Af9eqvAq7UTq8OIxxUNStoC904uDg6TZF0HlVd1r8mtIIpbWIX
5duwCMabAu47X/ZxBIs5KiX6BLBLEEgz5WbnKOtBuQDPLYQB96w1CRpMFrJniHMn3cC+YPatUnH6
sorBwtxGJOUdDBpRuIeRkbeYX7DhiKFhRG/KIuvnu4C6bfgElZkITiCb4MqPfKox+OeR+1oRJTAT
o7BcuGSCTPsXrIgtrmW2wzhjQuUAbL6PzdSsZa4x8EtoMnVk5Agbx8bS5WEwPYZcQZZ8rGQ/xp21
K0KT1jknIayhB4YCPYQa9e5KsHP3BgAMfcY2HOlc95WJ3d2yRhN9Mrjzn/shpu4J9oF45LDEKmmH
CS/7nspkowd8LTtClAe/9Ydth6LvK8L9dnHXg9atjiYet67UqO5PbKW4ErmHVQriJ9P8m2XJDhtp
ik13YnBcT06h4Wv4lIK+4FvnaLp1W5lLHMrwjXE4Bnf/IURgtjuBC4S5Ue0jOWbHFcBVVIsVA51b
x4E81ClK1v0Doxb/nYF8ezTlsH3KzjEm6sXLUoCQAsVSpe0jtzteqBVlvAMvnTL2NG1jgKBxnYjp
oid0NAeeBEX16HWugwMytTTv4KJI2WUsQy/rJMYI9ZT5NdQYNSdkb9iaGnY7kgWq1+tDMpe18ln+
ycCq3t5HWGEDahkM87Inn20myjpQH6WYkOGHxhjFpKf0brbc/Vgdxb2lce2cZBn3zwa4E6RH2mIW
liyqLGqhpNRtPw/yu9IY+3WYjc3fPAhCY4cwlaVqde5W6I33cbnXWe7oeQiUagAH6UaE4wc01BJn
2vyA++a5z8u+qXIpvy9GyTNOtOyFFNCLtz035JuH5i64j0yKZneDAgA7pnydYZT7XJjsywyXDliP
LfzzoEtSY4mIOqEKB1ebzmw9Ejksz9Fu0/wQ8mUHVDDab0Vqqwp31dKrn0sSzfd5KAHmzahAkFIq
hA9uVEVK1oCXAyx0khLGNbvOql9e7RhV/B9HZ7IcN65E0S9CBAdw2laxRs2yJVneMGRbzRmcABLk
179Tb9cRHbZLJRLIzHvuTdzk5TkfguQR2oLBVZbl0d/Bl7k8cvsn8rWLVlbnFFRrNm2rvCZ60anD
XTCXoXfOA287IZr7d8y7mOvJrn29bas+Mt+I1U6UxfxXeqSbT6ARnDeSrTBj3FfzcVGdZl1FmXjb
U9WSG1QERIQcUPzVwQkKItmwjwVpTFeCkBNVwVelCsYAsbkdL3m+Zn+QsfuvuFqfAM0TldbsoWPi
PSZsiJo97HWs+1QQZmLwosOYa4ajU5mtJt0WPZ8mWclxH2qn1Sev4Y7aseWpdFIeHXaUcbqODYUk
rYW2G5uEiaakWWDhhHmZs2W6LZ4JJE1TUv+mQGgfIV0dWrBwDM4jz6RPN2Z82Mw+r+Nj05TFf6R1
hYy66eY+WfObuLRn8fq3yyE990vWl99RwS8lCLZCv+A3jXbgc3WB+GbUYxXYqDmyFHv0fw1rrL6X
3tYMmx3NZDrSxfpBcm5Oe7DdBkCB64j7uk3G5NcKAeQ/sq9z/lVso1FMGlsrzlljmgowZ0wWjhXo
ld0WiCVK20Hw9sfaQy8coYlPfrZF2XFwonJ8GESzhMh9RfBdxJ3zDyQ2n3a48R3ndaUqwr7js8X6
x9o4WCfbeI6/xZbx5mS2qg9K2ak4BUuE8jpShN2DVNVXGCuXvJMcmkPyuxLoGHY66KDu+lceQRrA
vrU1y+O1My37MqyG8bBQ/A4ppqROf+u+MDMsjsdlIzj/3bOLj4mR5sCQLfVRS+b7dbSDyz83JODj
XND5qaxiv2A4vLABr6hUMB0LN2BjOoCQStS+AQGp0yxy2anQJJYSftxCPlWY0f01EdjZ0SSrpNem
5+hvpuppSrei7sXerdz+I2yAaHZLKQ35IsNWxbvZ5BlwQ+IzHfUJukgobiSXQSyKaNqNsP7AYEtY
l9d8dBO7s30ffAs9q+lxFTPFndxIiQRFYSdpTSzpX18Y3e0nOVqdii0Hn1lioNV0VboRu2ytenNt
to0FW7fOgOGXw1MULkzcd9y6Mjvoldtrl9ioZDjTb8MB2QHyI9EV60EJPispHAWDlL0yIcRLBV1E
I70OSBl9MxXjNWSRYHiO8Pxptr6M+Xpp8loWh5IfJmDTlmQDYMwutYKdOxUr1GzVvPSFHT9oaDIa
buGo1zxzgwt3jXbSZDOs5vU2dRvVm0ZcxnbL2x1O6646ZOWoXldk3D+VXZNH2bPSijqGtUiakpKB
Mwpst88Ngj6D7m32ztHqU3uBtz1Vzjp/O6Ks550FnvN37ZC0d1VX6cvAoJEEFrSuW2Xqjjunbbxv
mvYW8ND32p9d1NZVOg4u0ls95Y27Y0eSE+3dWNvPpmjthft+u4uY0KNtyiJvUk6nl3xz+C+kkwVL
tXDjtImblRjmpeCLjzIHnC10uyXYIX+syUHHcrx6VbO8S1Lig32XZZ09lMvaXC3KXHclcbSRJHIL
w276ZaievXyp57vZ0C+VbIjbdrjyyab1EMD83Srd8X31uvA44fKBJvBI1jwqKupb0FVZ0ZqIYYoY
mdRZs9Mbq9B2ni37tyCu2m/OQwCQOm+KZyd22KTFVb+lsfHj7DsGCTzGcYbQWrkBG8HbIRvfM1Iw
EGMpjONTkGRBk9YtS7oYL5eEFHoFABEvTSO50OzKHWHluBjWNuCOBcbIl+MMs3+fbJb7hWl1M+1J
O97KA4gHsrHoZt281pWrPmXLhGK/SLf1/5+51txHXd6ianmm79e0LLwCEQ2+8oD2o5vTxM8JcqqD
oN0xbVIK/Z7H+BCMRdmnTThI9AW/ommwGynYp4E2Qj3qxDjLJWNYhEg6mNMwrNXrhFxeH3SRV82P
JqvxM1V8XGqHlh+R5UQIIHmOHeusy0zX/CJIu7yyi6bT+2CrJfNFAaVwP+W0Sin3X+6eNmLn6LaD
RYAstMpj3sfuYedcA93T+68k1uy1R1zOTleNMmkTaf3P1nWe8aHjpjkw5gfXNTQ/f8KoK7wUiTgo
9pCEvrNvnCz6CgJLGINFuE5tPmC27+qkOEZtGN03chn/8q2Kb6df+/4w0IQ6Z19FEdIZCCXqVJZT
hEaVNxoIw6qb/oBY07EDkHsPbDzbfk68Tt2+zMR8t1KL24OrKucPuebL/UreVnFahBO/LphN2PDX
NGY8h2ajmg1aXXt7XpSqwbRLWuHeb2eCsTQUKZOsIesoFDpimmgQsuh9C1bGNtqb/eQs+6zPnqdG
5uVlBegI95Gcl5bUqsg3e1GXgXcsRe9wARjXmHTYyNVFNW8S57SG7P3dj24zPW7EBQ37mjWWHU8o
dH6wy5xoQS4Yk2Q+ycza7Lx4I8STrjo6iD6mIKmruPIvNEFY2Qxve7DnrFwERnbGf8etqfxHckMB
RFyvL93UmTaGqwxjTbTLA+v01OLKFh9FWcbi90YDlZ86hmLNnie0m90d6gsb7bgggzmFUWWeZ0GP
onQpOohsSTZVdDQRM8/9sgThcl7I+2nZHe1tXNlQcjnPdM910oWt85UAtX5XgfYaPkI2BSeXJiS6
/Unu5mrldfyBllqZ/SiymD85sAMSXsZ3XtlEuQAoY4GqdlKgrdhoan9VGWzZA7G5eXH0F2U/6lqP
5X4pq9A/SnozZBqleF+MGS1HQBLV7mUS3NenuiRx914y+xJH+q9I7zzkrOhEjcUUs2KI55zxsAiR
Dss83vnasNRBsRabJWs1X68Qw7+5CUNzikudSSqQst44cIQc70PLL2/fDuX8oltoTuZCwejvkvGG
2QtkXXUMsq3Kn7bG10kaGl+aY8gdEf3nRX30jiU2s0eLhhldqySe/vi818w/Wo+JXB+yHGvnMLAl
J6/NoVW2UbV7iqfxwe2d6q5yWWRXi3l5SPrCJVyAK+GxY5PBG4jkFB62BksDUGA8+Q8G9GGhb/b9
lz6SW74fB7JLr9mwyJ/BOCRPrRzWOkXrb9l+PQfqByZAv73LwT9mZsuFgz4WZ+JskoGxSmg7zzlE
SI70NLJ6X02ut7e26sL6zDbG6hFLaE2QWwgQcxK119/jBwJ1GWYcEjdOpBq4tnHqcqmHbE+E8lzy
HTskJbXuFtAYR/6E3VxIojkgE2WLkpRkmikaUah7QlHz/0iITNZThOdoTatkG/9CxcICF8y2NdKG
3I4LXuyDWxbZlThc3R9m35Zv6xTyrN3UzNd1zenbEVVv+HheaGev57L8tIKx7y7kHgZ0zX437RTd
I1TbF1CU9R+eqAifAWNuJjRArqSXFHXb3c+lhHtRyywPpgyqd9O7jGEWbsLUAbpddz3KziucjPlr
Z8hJGoMqevbDYs52qiCi7DbT7+9MbuPrVHTJzw7J+JHNMM33lBi6qYnolGs11MFz6c3zUze65pfT
+wlFRzIvTwMfjkF/HzQf1UBRv+nA2J3uR/ndbrypYFtkvbExsr1rh82h7sKGl8rEsQ9D6yAlcpe0
QaQs6ettuP11DYP3fr7B+Tpof+mY7metGuqaBsnLy0NnP8TSHm6D40NpwuFYW9WfNjdS371t/IvO
gvAyGUe9Te7k3uVyEsiokpYoUH2RJh1SXzB5DwCU5kAfvbyAnv4r1JzzffBhVEUykWhcKguSmSBZ
2mw7N0Xyhf+OiI/qpj/1w8mJev0EBxe+3V7oU+0h6QnLx142WZ6Vn+tTrOL7vGcA7slV7ojyRWAO
huYTkDd5RPs9Jknzohr2QhNwdaNaEnms5nW6y8l6UI75DaHw3ZoFFEGtdx2I4o7/axljhfZ+6qfu
ZzYSnLkve0ic5a3sBe0VaZ9mr+N+Zom3bcO3+LYD6xBEk79X9JoPQRFGMOK9Hv+F4cYS+Nptoodt
aobLMoVs2zTtOEDCxx3wSDk/4lvn6WZmAO0dK7a2b93cmUNR1SthNr0b7cO4Dn5pbxMvGwbQ9zHG
FFJ0+fjUCZX/W+DFKa1IcfgKW+l8GBqK32IU8qcSrfuEmt09O1PTXodcLFPqFLV/zLkr7l0Whh8S
BtF3qPpUyWb12v86MEtAG7ZM7mLZhwcDOYT+7iWPqw5upNGsD8xZm99uDRvF0mi3ujboxacYRhrB
jLT191Ct8Zfm1r96yKX/JS3EUfToopMMsPyGmTV1znCElLAPpFaqt9zVVPHxMNwxKsO23uZb/8PL
tPMV4Dw5UAYg3s4D87pk8z7FKEFFt9o7mGmUbzHvyrle5hI5Y2aQWdY/cu7tZ5ft9byMY+T9KZOb
6cIGObxfsF45cxvUQ09NoO5JyU5LtUTvSb6x/7SzHW80VPqzW8vmg8s5QrrLvKsjCP0Eglizjp10
pXOyS9zcOQoyG3BIKOQVt7V/fCmKFxviy2nKSjxGqravWzV6dudPA6uCe6/8LebM/yyXcbAYLsb1
QrEmZqwjMvtBdkD7aYnzARp2Zfk9FpnP359nJaORYfZ+MxDQrxiSemiVNeSZs13D31MhkD9DgLNE
gBo7Ty5uKwWzyAQDE8cIoTVrnGMbmBfet7zDH9Ortjws3eA/AFP2dxo88s4D4NjpSG1PltywYg+e
54o0WBQgZFxw1DX0kQdGhd1z0tcrij4TxLcsn8qXGtEbtNQRlnFz3uW/zZopg98KhEhvovtXmIm9
z6Bx8S7UQULTEJRspXCrYh0gBmXwkFBGPvZCY0sK8X/9RVeBQPRlvL11KsHTn+DwwjgW3pxYV7DQ
af5yNosQvjObVwxnKhFXvvjaKb0rLRjjoS0Rwnx37bA4OwZrzrtfDFMIK46N/TObIeDP9ZAv7d+x
6FX1xNHl+/d1s7YOXV6cjQealS3Yx0bUP8EfgwYipVZuewAuWap0mJp+o4NSoUv80NaPebG3m6qD
jp9oqb0rHo96vdBgaOi92ypOjD62ixeuA9nB0dNiijZ+HYe10W8iLIDs9sj25XYsoyGLnnWcxd5D
3kJEH4Igjy8YYbZ/ZGKX7b5YW1OcCxqA7lm1VApHYCBrnWMxum28PXYiHKL+ONFcVPlpihjQlbt4
mPsZB17Sr+WPYQDGnbns9BZ/KvSGkL4I7R1Dg9+vKyaFAEx5OvkjEEeJaW5jcWi3IjUc4GJjqAW9
ZQMmYQE54dw3HdAii+ZQYGhmO6fyph6kGy1p2FvIOpun/hIW7qNCWIrPbB7WGd8k2s3wlzPNY3a6
bIM764uXsaHjo522WZwgz0ptdvEMuutTr2eGLVlOPMXrxOYxWmTnGMXlkv80IuIejg0pk49QMKNh
hDH5Ts0uUBwDb6HbGHWZMdZFaCCU2VcJIZDQwdpl2cvcy4g7b+AwDyWQX31fyEhnKT93OTmIZl5s
f/G7KKDuw8V+Gfy1zs915GD8PUVOa2kH1opJ3y6f8tb5JA/bI2hmo1CtX0Kj3fGxR8D1LjinO+9E
YMYIGC9HtBiegbrHB2WbtnwMeyQ8GMjJ8Q8SpSY6NV2m9H9hqOoJYQbg+Acmhkx9dL5xkZ0Xz2Mg
4tuB8nQue7d8tC2mV+bkrJTx9iW+o+y02dAiqtGTcVP4jtDUuS2waZrHpBvdOYAa2Ya9I/bLo/D8
0v9V6DISDwicK7/ecRLT+pihaMU/MbLgJ3BU0RFvu3VJ9dxACkdgj8rPzpgno2xHmPy6XdoVP97T
lJRThrgf+bQTm+AfZQu95TA6i9isFuDJmbT20tnvgZCZNHZB9cT2Dg7gLXZAKFTYB8x82Fg2jk+i
mBl97HIx1Hmy1+gUQXDiJ0yis+tENWQyTmTTXLCuG9TiaEQ634VLl+cEOdExB7+cJjbul6zCDFPI
ovGoHHAS9xkSJ+anW1RQNibm1OUUPYeej+i5aaMnqU/+yk5N/8JZHlNVm3JkNqS83vd/947gGYmm
WnhifyPkKXYFXq1hJisro17FVxPY+2xmUrvjZBNdmvH7jAy03234sfeF6uEvGMFn7nvldP7wHEAI
VU+ZG6ODD41uxv8MG9LVlTozGnEnFaDa8ECyyq+uJsj9hDihxReQSTb+Nw5dMF2Ux4D2ANVbZDy0
+TqcTGSW9p5kBZEwXa+S/qwHq+Y7obIsS90IAHSfLNKXv3GZyupAbP6yPFfwS+I4MQHEw6qwXe/W
KGYkhvsYxbpQNOFM//JhO4jc60OeUo+UndSpi8VL3arh4T/GTLjzD2pEPSj0bmF95xokQ2mWI9eJ
h2AwllEp7lhsO8ccA6x+QMiuSVXnuggVPDtFjl0aejllxjsp56RHZJ10JdMhkmLVTEf06v4QFrkB
VYkm/Ee44QsBtnX9+UHUq4pOQYMG9LbYlg1tGBn4/zc5GI7Ajvi87hawoPmGIa/VnqWAw/CJu7ha
LjkL7wOOOVysHUl0QYWZIel1dVj5Usx6zgJya3+wdRw5wfM7Wd11We/ABfu5w8T/EDMFHp50VFXV
796tct5Ventva9IuwhqbHSl4Wk8fTeV2fX9R2Ira8cR+djSS91Azn/908Kp4K0NZ3vvnLg6mJnzz
Mh8/865gGUOYuqWJSzqofGjiq+pz9d/MUZLsRTNXyTHI9YxhGRbf2U6Z9evlnkhyrK8bHdT8HK0d
93ZJDs1LtMwuDZBft3a/NMT48GZMvjf96Uhad3EnBogK4bHs2BnyZJJurNs9E1BR3UdBLeRntHXs
/mSpkVFH1QcscNj1nMWFgz0dy91lCGWS3bdR6DKDaFihJ68Cr3Vz8DkwOWnhGJO7lYF/dwFVMAjW
g6e6h8Hr6/oaccUi3iyIG90ObGBJeJi2xT2GiknsufEtmxXxw/hj/uGLOu/OzCQT4Z1nd+19922c
OXD/FpHfFR+qJrnLhz+tbKh36IzbBL3Eriq1m6c6hAaqNEyQZSNDcQhm5gkebeMy6evkJwymDgvb
m/p7pV0MNmQi1dG0n8hELV9UjDCtdk1sOyBjJMBmt4qxTL5GQgKnnGG8KMqCsEAyso9yrOTiHQjo
D/35KQ6M2i44qnv1Bz8EAgc/hS9eenavr/duDDxdpL3I6c/axZrsFaO2ZsHAwpQi2+ENBmjuPHZh
3/F8+TUS0ZYHOebQTNjTSMX6L9jCQV+lzgifEHNoUEiiIel/bE6RjL8KAUYgOdfqpL8iAGnBCBJB
rBtxe8iMvqbmeyrSIl6QN6l1hnBv87iuTzTnPbaHJmibvw3BYcVzSMhF+x+U5FD85y+3HZ67SRNH
DtEOvLZSopXOgFFrCPBs4hn0U+HlbcD4tZzzdzwNTXUxYKndUwh/ULw0Lj6r41bJSF2WtdLUQBuJ
T83FL6ml7C7CRYilM94CB8kYtO5rVppLiWg9Tc0zL1Pfzsem16LCK66TdT4VgePmXVrNaANnbJuI
8NltS9udY+pQHYZ2dL9X1TT1C1h+MM0wqbx71xZ+61p5DEYpzbH//upMEmd/odLNInaNgaBOByiw
KE7DrI/6P46ts209r3kemfdAkV+hdoVHkNMuJ6WETBc0HAb38ZzXAdG9QUx/ZT0bRunQ5vN87JFa
h892ZLiOG9Jx7QeIxawwV3D/uD99kBpuJiHLbkyVBDd77L01RuVaXSc/OYSBQb/IfhHMjtw6O3L7
c7DODMtRp+JBICnOGrXz2HjVDRRDEvUR0B3rXVzPjtUpo2Ay5y6ivK8oAatafG6MNiBZy9JJPqTp
CGzYM47MtN2ZSFbNP0r6HFCXuFm6lAD9NbtffR0NpHIwXH1F8jH+voLVpuJCM1XPOcDV+p7DfJFR
Ibiu0y4WofzL/TI4pwVPGdGqWckAey4IACh3/hBkw7FMSm94xGYpykOs117+yyInmqe9dFq5HCvS
uipqEnhlywfMw/GLYRVLgiVJV9XeFZIJ0A6nHd7bNWg8uO68FOQHmBgFQzizJkhuUnPP0ulMTcGt
XM77NxHNFsg+MGXVHvWoo+I/nXGcQYjmtll+YreO1xNnPDnmNDw2J2CcAtG9ecYwMgIH0pJ4bu+r
P+umssVJ+2amljDjzAsSqnmNfpJzv1T3wDW4uKv5xgOMkSnbc9kZB+aE3RqkM+ip9tefUicY/ZEm
wv4OGzEtlIiqtbIUkfi2fpMlMo6nIcB3dtaJbTrNk9wL+4NICRS7Y79ODGLWYMZVdFJUPUXKFlXP
XY9igSg+1XFOg8uveglObWBC6EnAJc/HRzbZDCC+W3OMdUvmNcE93/u2Phpb+P1R6nlO/uBB5cRK
nVhrdqHkpbf+7Nl2+wn9JT976VpusR6YqLyvTMDw7wBWShJD4Bm3uHM9JTB88ZxXI7yIZuaUsqio
2e51MXrTB+XnNHx4C/ZrdgRzVS33jSMwfFKIRWO6GszizYXnXU1xulJV4aKdIy5QQQs16/inU+Ot
iE+DqE0OLZpVG4uoGkVGeNwndjoO9bTqH57f6mUBJl0KJREbemjNS13AFk3nCVdYpYkp2kz35Ea8
2Yqx/rTxCPcjoQs/YO5F8bzRLq+/a4gU8RWQLGf/1DkLGi8dB2u5QZY6bvLF19qtp3UM4Z8wS9oq
T5221xa8bohpoZ1Zrttf8sqwNlGszdLjTY0SmHDEr6IU/i7Qmoaf53CYxbAj80KKBLURKpvbmws3
HO43Ioun8cB4MeoUPMM0h34qA4tSfZaU4tUbuxQ6SHLohsD+S7Z8XP8yAnD0X4S60Hs1OFaj/wpT
L963Y4dprneIoLLxHhrI6WU6ZI6a1Wlwyon3e1qSOYq5pPJFB6lrOxIk9hGQJ26WxtFlc2qY7xPD
4OFhP6Oul/Jk51zFL10+u/MdkaaDfq1VHweP4yAy9ToiqVa/hg6U61gsW9I/Oqhv4c4XsmLnDq19
+RUw7M8uAbg09wi3qJvOLM0u904hWcXoIvnIt415f/jqrNSspJ346vY3oGnf23mN/fGGTK4s6Bq5
QhA4O3+W7V2WO1vzEQRNkLziYcOvT59ceyp1e07kc5JVoXsemGjJQ9RxAt1pnovhRNiTD9nTO4QG
xwX7KNLV4jG/ktzhLLdQgY0eJCCGwXIorYP0n+FwNnkOXSKeSr4U3xh9GuMETgaZe9lw7gRrVF5n
HrAwTDENRO0FGWrwNnKnJZMck2+lOLSINYHmzoUeG1K2dRTgXl0Qi/EP+TBtY/YLZknS+NdBWHnX
L66yIt3Qrf7fqlnsx/C9Fb5L3L9bUK076ExffC8+5UjPLskwsyewyaV8DAasNqy13vzimDdTHpy1
ZFRVEDtBb3Gd7IapC196Z244aojx+oHfmrPSFbttDwKw5IN3wXmt5FFtotUUH+2G6b/DsRY/UIMp
93nGJbeOB+z3Dv4ATlbzoKshVMdisCboIUcSJ/yiVC/IEcP1S0s2taHaI2mzKJMe1BjxSQMRWJ5o
YCW7lxKUfUpBLXPSukuMG3N1n9iiVDTnqtb+p2A2JV+GmgPrUlgkjTsF+4spkDtrJpmkdt10UmFc
MDusclVdDcpoRUbRxmHG5rWBmTbxMENx3PiDyctchOt4moi4mn6OACO3863zo/C9XWnfvwlKiPs3
E6oG81bm2Qi7nUIyfcdA45BcEsLOvs9d4o/HoVRJ9wkisNI9U9w75d+ld+b+BdBRUMhhSeQ1hrbw
5hexklyMbuYWWwpe2bQvcWtuyIo7uJT/Y2xwSM5hs4hol3RDNoT3RdcA0485GMdx09VsTiuxLuVB
EnIRkMkwwlvc13mE6zeR1rY/Oin75KmvN9TGRRt+1iWmenNTlriZ5ddS8PX21D4BZ++prZgzXRtm
4fUh4LtPkn1t80Se8igeP6eb+R9PZ7KCjsy+u3zFRpPeeGXMh8BEL0eKC/U0SwPvox7n3+8sliWz
eHq8nprfQ2eo3jfSCBYqNmDZmsI+hOCEU8swDsJG9OKzIctU/0SK0uoNjRg9dNeZqVgeIA+W7fYP
MzLtlgSniac0E+zSTdQ6PrnFmNfRYU06l6Fzpn1Wg4Cv4mGZlePjYR88vT5yb3aIUELj5wCv7Opp
LhDXC0lPUNXB1MIL+2ADFYOt8jFL5CD2GED1+GXXaevPcNpduc/LkMCDmHIHsqjMFwJA2TVjgiDe
WWbxCCtDEtvxQRZ+k7zZvkugeGUfO3LH8VUM9B8e2Tw7ZmM2wPsSD3zkGFdpWuJ5i982hbMea2WZ
cawdSrdic9IYdBr7eDdEAkNZkLtqSzsna2L5mLselcellgO7msOh89b+GebGFMErjZXPrmq2sEby
Z5U4/nKxY0Pg9ML3O+EFXpOIQVNV+kdC8RzvpWlVqV+ClYn3myYrwf3lxIiex4xgkuYO7zD5rbMz
d3G2C4sgC4lSiPr4cTG6bq91OXVYQvNSssXlVKxyYXni6JO0X4HkrgVkbXfbUIoW7lUtrX2gmkr/
7hLT82UUrntd4kSUTzjgelrBsaOUSRUmEHUSc48gvANGxNSXhnmB8I9SV5BL0EJdFJg66jGibcVG
kI3bAcWX8WkMs08fJspQjgcynObkiaFuW545bVCgGPgJL/7seqreX+s4eIwN+fbg/DEeMhLD9evK
NyNWyuUdtnVQLuIXmSsjAUUOH5nWq7rMmE1lWnFPDdW+zBUDzYilS95rk0Em6X2kqnz71ERfEATH
TqgOPgHIO+PR8qUy8yEZYEoBAYvK9Q6EA0HJtc4cT88bKhTzfiCVBORMGHIuozUHLieJoinPXql1
WzzcYm7GQzNuK+TSRBumnmqGAk55Mbe6rKSQwASoUjPrDiYJVjM0cX4Nl5ne77FfEuwJEPaBNv/R
CeOO3KPy3EgrFVaN/TEuLhFgRzawu+qOrn91vrdpSAaf1X1j4YmjJ21tWBBkOr7RbUNzSPHnZutL
0xdO+0qgSxwul2jzZd9ccZno6hFDTnXsaL7rbwboTJiQqYDuNLZTwkM81/x0l9DQvvZ6+WsxhHFf
5tvyylwijk5O15X/ihz+dLfZwPgRY1dnEu1u4/jyj8Ik24fkpfiXzUQ0sTGIOLEdLaV/V0s7Lv9R
3rvPuVQlAqYpEjcNDPYkDE+D92QnZlTHRmRFfRGxp45tsxY+zkw7vczuDeMAVJ6j3y4z1Y5kkYUI
GUghQMoFg3L1YyRhUD0W3ML1nxkfp+PSlSfFzNDJm/zljXM2iv2dE3bh+j7OKxXGjlbJbY4do7kb
huqZ7XHq8SPiUNzGee+O7kTjI+dbR4BKwbZm/D/Qs8UArORZPOVw1mDyx4krniiMKJ+iFy4e50/T
FBDfmHz86xJERXeCbqYxn4kC83hGOzravak9HO8Fnq+MYU+JlO636+alaHTqe/YUmfcRWNRPQB0f
sIHYU+/X1Mas1Wg6OLNzYPqhvlax8l3SzpPWO6hpqsx9Cbk4vASsQPM/AG61/MhbabynLGaYcSfY
aTrelUAGpMI0YeuNH4wwZXAhD6u59tNgmbeHKklgbYh1PSVZQXAuP6yoL1WTZRoINe9C/w9knhqd
/VgRBHeBwYmqY+FveLVC10nE41Q2M9PudqXj2SHxxtt7UQft8gA4RAjE8v90eHK1i2cJGkrCRKOT
7Zq0ItSfgtsy1pSLDDWZqqiCf4N9N64BcSNfawY5QZpDU5iHnCeQd+Wldpi1btQOuiwVQ9ikjeyB
X5xNWiwRUBLIeV3TJvU+kFsN7kX8GhNSsNxMzR8+A1MJbRYzv3frScg7yqjQucth78ydwP4k4ULr
rjYfMggGcXUSqHzG74H1oN6SaR7PHkP84EskA/FvLEwIlouua1ymfdLVT0CmVlFx+VF9cIORgoG6
ZuFUiZctJNOF0Jgaxj1MOKdKl7+ZrgYguWqt7A9xo2x4bJhSyx8eoYeYBisMrX0KF6K/aJrtksZ0
4RhIq/9xdGbLcSJREP0iIqBYCl57V6u1L5b8QsiSzQ5FsRTF18/peZtwhGemu1lu3cw8aezL4pQl
G1RhfOBKGdbIe9GbtbuGMqJHqsfneV83WWb2A5Jj+WhSk/g7lzd6fm9rew0fmPJ3QT7nPsOKSALP
w+68j+rQPvclnuqL7wDgul14RCJqVVqca7JLjMgMHazKV0lE6oklHelNCE2uf+wFSWmM5mzMH7Vf
pTc1jzyiSBOu+AfePcWwiXmQxaer3SXYgJdQHldCTFAsmKKIQJMszPiAWbbyvw08iYykaEC9j4OT
1WpCXHM/YDIGjZb3gImDGjOJBgk4tiE7McXUSyHJUGpr9rT1UkiQuRz3eTKaAAjtttTuOEOucJyE
+brz/vE8rTEj9YTmmvacFZhXgyPBsXzaeWzD1v2w2CxgrSmaP/FihRq2S9x3nzA8CQ4Xcmria7fh
6CRcpGwwSIcRbFUYGVU+nyldrPnRUwEq5biGrYwgt3e5053Wxa3tE9AO0lOcrQf7ZnMsxZBo2jKw
D11X+f963+/+kgF1w2MSxtm9nzJi7stiYqpyW84oHJU5EmIHH2hUJgVWjB8httX5kDFs3cisgBg9
pk4NcGItfP7foChcd9ZNNFaHFOH3GRt8SViL1PAFZGBHWhyPtnfgc/jPRLvaL88TVXEq+XGaQ611
yE4BIqPdSIYU58y/fDmUjlyLFxUu/0e4GMfOqUsB7A7EAZIvh1ZuXPZKEWKFyb/9OppfJU+4b0cE
sb0U/Sj1/di5/RufaAg+s6Yapj9hzgqIpfZYtSevmHV3k9caZbTvVJbu0Y/hoWTJQA7Bs4TfUUW6
aq+gS2A5z4tmehJY2O3JYTUNusSrq+zCpdX+of64jg6rLtLniVWgv1MB0/W+wQg1cxUQtWRdEObx
DvwpVuqMRhHcK3pw3fbLVmOYbbm4mYoKjob9XlC/UP2p2hqIFIutdKgJRLehKMXORVXGlJ7goyRh
1tdzdAJFnAHciEvGQtIDihvJ7mkW69QWJaZvdsvMjvy3UwRquRE9iJBH181Se6VCUaiKdVvVEkhD
7zFgrj0G1k3pDihwm4ScXbmfqsLBcQYGLrzPUBj/sq9zwp8JkumHHryifEEHxvkhkZvv0QcBxcar
ETdoZbzls961zoktZ/zD6qk+Jw6ELlIYQa4Irkv5lHEWLw/RYICxkPf0YC2DA24ABlAeva012DrA
LISn8c2Sz3jwSbWyBkz7AthAtaKw815VYjuj8vdvZEX1MWXpbRmxKnAaQAmVe5/CySlvuiTEUJz6
2Rqe+4TbHx3eix8yd2677bigr5zZGM41E5UCyzd3HrZGxYtmR6xzVMAHrLkXuDHnbQfyy8MmFcsX
w3FMHTQXzD8HeOqVPNBZzqh4Ud1DUqVNesyH2L1pVN0HF1aW5CmH6op54WiVv1asfGD8cVoQW6Cr
8dEiMLLeD2uPxLdDZeFd38r+waUQud5S/9X+GC4cNNmZ0vCILR5FEQjsDiUlDcLtxitaL2Ijgvlj
V7Wyord4TgZ5YhJAGJ1N5WIxQz6iy8qs+pmnAebdtciHZQe7aMVbifLsJ0c79ut9K0P1OKYmqI/R
VRGPEG3kMVrUAKE1IQtQ3HZUdAX+oeWHqk7IIBmHZM5a3r53hlDqc6xYu3jvnnLCsd8TJszxApAs
aX6bKfLKSzUQ1z0ytTUjhatR+mNR2G7TyYvVcTQldDufoMFHjg8coZQz83sEx4OjH+MTnRgR7wnn
tAARHr/mmujMkUlzbXdZGfIoZC1PBDyrIsEtxuwc3GZwC939yqLLfoE+QdT/Y/uuJTrtpk1eAxhU
qUsNKjHcOMMk0ce3Ln9TNq8ob4o3jex5ZGAN4QlePHmTbZAzvbzwMrxDXZ4u1uJbzrLmvR6S9dQN
3pR91O6aglEUAJHmQ6Ftq0lW4MzdTSYCQDEIz/M3wp+Te4i6E2pSj03kgO0WzchxHDBCscf9huta
055EwrQiHM3ra8VOv4zTR7F49QIVqFuqnQ8gLNmj+0Pp1UaAy+EKObvEL/VppqvyPraFXHaysTMF
Mvk8Fd4z1SNz9bP0fY+CkMYKaA9wGc//hWmKyoO94GjU3QgtQUuNbZd89igvyZ6VHFvwolZiOqlm
JBYep9l0JngWxt+xBfPwwTPe5hcgE3q3JPjEUVOm5abgq2Qx0sTwofFnFD+iiiia5i0aWvSH3jxw
hl/a1xrG3L9hIu9HDlnV4AYE/YWbYmiHqtn1hcFDTCLIZpcA6yfrnNKA+BAN/pwbAUQezknR2Ppo
qmQJD7bTtX0pBAWhCKlJrM49HNMcg5BI+2Osm5BkrWKtuylXLLTsguG9VqwkUTROyuQL/qsYmESG
db48YNjhtCnNUj9FSOJqV4yiUoclFxMAlLri3ZnFiZnuFlWqs+JaJ1smV+fYqGt53tT27lPal068
L/1wuqz96uH7Xrmzb2ucpCSku366KX2i97tMTBWGf1tgA01TDwl0Q3W7wlg4yuGyEDrnBLU6+tJm
PZm5dmZge9UgSPOjmDnIbKQNy/B3M5Kw2lQs/H94xWaP8UDi/khUrHxyjBPAPbiKReyd9aIxM6HB
Oxu4HWhTxlvC3zK6JlS4Vji5kyqErtKTLN1Zr88fNUAC/v48Z78GyuPMjhyFV/9mzz75G4yA6z0U
ozHbsj2S+EvZ3MHhqkMs44kUASbekUjRwSOArbaxnZ3f0eCMC9YKjyPcVIJwI2Y//lnsTEDrimfA
kRTR2UZjHGHypuCs7NEK+LZ0cgT64fl4raAWm98Rm9XioS7dbCKi7AAz5JHZ6PGx01oQcidnVB5z
N2KOnZyZ+AFFXi06wkq1iF4GYgNLAjiaeF1THHXnq+muZ9KdTn1lsj9zyUOYzaq7vGZ2Nv5+siv4
pgL1rt+xEGKmgZ7t9tuaBpgToPCZbX1eTq9JVoTRofGNmQ6mNP13njBoXw/F43NbOqEiDeoQruP8
4EPSwTZryA6vwa8aU3+9ryrrV5slL7mIg5oX/4aTvPlIMiXbXd22frkD8jCjdSkRH9u1KwgAquLS
ZLZ+G0FMYIps2+o3xsKsvlWwb989ATfnFlyR/4TOX7+D1FlR80Q2nON4nkiUY8TB97ZaQ3gyXVa/
vsefFv9FUc3kTQDmzZzx13X9fRKF7c00KDykACKSN4LWQNTnmhg1zqtS2fugyYjUFxUSXD7Ppb9H
VJj2WAotebB+qlnpUPqkrpiuFDMv4KLkbzTPjTWHgPP8fChViPKQCvjbB0VBQboFOpGcqxQjy45c
YmVO1exHNwARxyPIwpGwgckTnNqG4eSeLGXj7ovOOqS4Fd0VhN8woQvstcfCz2nKGfHacfJbbcWz
p5JudABEtr55aSmcu7xDrLoizzUZRMgA3MApeGwzFp/ory6XrFVzIu/rqEydZ6Qp1KN4CfV4dqPe
H26WPqv1ocD47WxKJ0l+L30KeqJm4gO2uwjiV9GwZO6JNCSn36RFEHntqzhEdHcWGX4QLi9j3h4D
hgm3gtK8GybppR2WcYuPKfKtRDdcZds2O5VC0gYyno3TpycSjhubdMjHt5kOMHa/3qh30+jI4rm+
moM3Y5s4/UOl6Yw6jjXlhDdEQB17HEtXggWbe4w7a19xnh0GdhfbFaMdB0f6rfRlmuO2/R4gHDyY
kVP3JdUgYrGc4stnEROABd+MQxm1Fzb8gMTg2s09rgmXh7+xJB533bqWT1Ug6++Uz/gylBx2yPTz
RbK0nOdXcKCjZuFYr+i/0gLZh3GOPKBC/N++aiWr8ExV7a6Qa6xOkcWzxWOtSryzlok8L4P138O4
aO6pKwak42Fpe89dAYErkAIyKUvM5cUyPsF7IVA+3OGaRDPPFhychNAnr9t5udPKr9XQjnGmbTDO
j8XAmZxTJrvhnYJXR2jYgYIIBoXHTTkSxdiKAJbrRoK/eUO75QcubZvyXMjnZTwwXdbxrgpnH5Bx
55QfQxiZN7Dl7BAViLd3vBJpdaHKzhk+o0xSjufOuT6ws6jde4DL4V3rIzegVBblt3Wz9pLrWpd/
B+G7mk4W1tIM+jF0U0odEK2Yh4FVzrMdUbhMsPYfhigc0ZWG3+2EVb98GylJqN7Gce3vYtTf5isO
g7B/xA9l/o1Q+spt7a3eb6Yp1Z5hUusGL4Sp/qjQqR6bwa0w6EUCkpyt3ASjujdacydCl+wQJxo2
J2Piav2U5CFio+TXvti5LL4nP3WdPy7RWAKKUlt54LJIOctw/Kp3npDkgJAIg9MysAq4gW4zB08r
AnH/wUlj6f5BZQqX29rNRfwkicn7Owz8S3X2umb8mb3EVcfJJHV3Sz9kjZJThKiTrcF2tunjfpnZ
3dnB3RkRsVzajKGz9i+1CprkEf+tWPgvtu7friqS4CzCWLj8Z+fpuRvr1JyHopklCQjPG8C74s19
5GhSp6+KOEK6nbGpL3sNDfZ5wQ3YoThMw01SsnJ/6eDxUq3hT+Gxagfw34z3AJZII5QYIz5xqUXh
XQxot9jMMX5PSsToWDhVCcZLgnZlUh0GN8YTlqDObAOw0HsY4zRwTkXg+I/aUCp4Sa3AHwoIcFq2
iGBsFRuTLE+5zejwYnIf5631i/CzWrTXZdsu8xqzaVTa4MwOwdxhUelzgj3MBBAQder/DTo2Bncu
xqtfAPZK95iiS0igQWJ8Dg3vqF2Ud2KlS0SV408ICw2lL2ExA4qWL3vf8DPjrRkKj83KOnThrihR
mS95z15PhM0UfMixn/w/McPnzUAfAltASmmqbz+w/rBlzulIFXBD4IZIx+TMpsHjVL826lKMNEzu
SMGlYFU7DlXbnF4HVM1y0J9t4OXI9Z0OQ4LDsv+TVC1MCL0GukCQGvH6Q+9df5zU5wABBTr4WRvC
GXeZmSwaV1ylSAAdJ5p+mAQnNU7C3YYCD6Y1wLuYBmZdOxxa2xkYHdRNybVUB/XwQLUK+xp020xu
w8pYwKUDtY4a27kGjFRRK8Ipq7syBvFCnXBDpOzEJgwTXgFuD+VJRcOWqtq2Z4HjiTcG9gjwvt8C
EqsqQCx+Hk4bwVvpn2cxlQPD1d03/QAZHRWcKHgSp6zpNu6cjo+EPCde3rwfcziRsXk1uEy+IbwD
Z0iK2VhODi44MNefcTqHNlxOHrPxsmENQ7izB9P0NOBexSpYg0zZ9BiG/B0IyOkzr1YQohWLK5pV
giYq74pVQsqQBBNw9YZz97EO6O1Xd5GEJWWa53q105ErBv4OiAPnqccykzKvlf3ZTxKXFGXoCODA
1RT88xOXrYbj+/WhsJXzB3s9Jq9QJ+XDtCiecSnkLsXyt9bvGC3gwcqS6jFWoWLYVuq6MvaIOVzT
IeBCd4m/iHclcvdlaOau3aNH47+upkbwS8zz8sOepHkLyf2FELhQajai8ScKd1icwKACtNdAfYtC
UqnN+tlVff1njUQOPBSNhm68JiDElo5jyuKuiiIW6KxWN54fN8+5kZiQaoPflo82R98WhOqJHy2y
2xxoR0/srSicg5tHijpwe/XaNlWuHvtGiYw8Z8G+AafbSH2JTeDuUhC71luP09nr1Eb9I2/OGh5h
yAOd+GJLj32E6fq9cQ2e+SXv1l9TE+EB5M5s8q2co/ih8GbmBA7aEzlI4dh6M3kCjyhgzQ68Tkqm
7pASdIm3VDg3HgeEkgU43n/1Pg9i/QIZUErymZinM/RCWPLhnP+7Ho8h1K/u8iJlFUJvw2vFFMf3
zciWsfq0La0eQTc5xNossWSXAo2HXsgFtC543nhzdVseaZlpEyK1mix7yTKk2Jbczzfg7OL+bGvU
4E0OxoJ4bB5jbzXEXD6NqAweeIivT3MlkJXqNo2/a7KzIEsicr4HqaL43bMNe/OaEfaZFSf/iJH1
2ldTDNyYzjgpuV87CdpjALK37kWc1k9F5uVfarqCBgnYOYeW106+1Wrg6gJ+k95HXkN8mOEBrZAv
gpexTRNmaZklS7ddiutJpGlbhqRaRF2272Z/YOdXFj1eCqrC3jCXIrYTgbkmr22ib2YPZ8huxGfw
11md7C/FP1og5MfiJo2a9dfMc3DaJkMtP5bF0TmaU1G8kQU2H3UTipjUVzA9xLCR3G3nG1B7s8tb
a1Nwkn1JBi9lfxtNoIJQsDnz+yWOdfYQuBCJUVXhuZRD9yuxLLXOKV/eNy5CsCGw4zjhr1UuzxIX
a3GoO2AIeADGad9OqXyIQutM+yFs8otoFh7J/pKWOWiOUD3MQxt/24Lb5UAgI3E2VCaJZg8rEn1x
RqVgDY34S/tAxDF0VQua0xQuxt+FoYapihbl/Xi59DD0BUs4nIppSJ+qxoeCMfvYLncLqOJu23Wj
AUKlCzeoN8YXgovFNcGZgJnzlbB9ShjBl+qe7xLZeqAB8gbli09A/iebDi3lTRyxhkXddiXr7l2c
+JY/YdP/4qdoaf0GhcdjZITLT7ad3DT5FPY/jXfxcyeFm6BAbP0qMUfJQzzA5icKxMpEP9YaZ+yG
AiXu3nbtYUwgMmfxbRYW8R9XaDzffqf7f2bGeEAjSGdGej5HOJ7fqwcIJdg0ntLx/RUGgBmNy6rD
88aG2sfIj6GjFUcDynv6qIkAaLLHFCosgIgwLlEnkxYnrNWKVQIehnmk+NVl0v2QoWVFf7AcIsMT
dFQUTQQ1cMMI2bxy+jxeTsjNxK26WdtTSQ8Co6Gscrq6EiLYYe73X4WOdLyPc6+GqdxH+R/Fg+lL
Qg1Gth+7JOeAnbO1W9qRgKpmPfmTJCpa022T93Lszqv2/fiGPbAiXpvgquXr16GegsvMi6j5SxuP
5VA7DqK9NkDp60kGalvDiUIlU/JbevjFduxks5B4GYrMUag2v/gNruPtdZgD0F8vBNEsGQACnLUe
yu1asHKY6twj4u+n5gtJOsB54Kl2uVh45gmkeEGVPF9u1xhcQyBa5/45JGTRRyR7JNUeBZM7ueWM
Fc3NtGr9Vrklf4/2CaseioV9yEbWTvyVpECsmMqIGGxaLNfVo8mqgQKWKq3+SDauyWmSY/zm6NhY
7IYRaRq/6aZ/vQ3IiDXAIvlhHEi8lEJzqN+D5Yv1MRn67hXXog43E2MvlIpWNlTjZHqRbyOFhq8G
VDdeAj8Z7MlbfDDWGR069piQo1b7sGvdZjfK0b9H8plGHgWsXeMNea2qvzWeLsY/GSqr+9fBri54
Sww1eB1y3kfjL9FjZli4/lKFQXUufVeZm66KG/LfkNK6essuq6i/JuTOcdi1OfFiZgqbkb7deOT9
nAtnG24uTNLyZ55GiH98FKe+FO3qJ3BYhhA1OS378HaIcWDSoVSk5WYMQkWTFBCnQTxQdc8YqOD9
r/A38wgjnF9VJQ4QY+wW1S2HxYUzpFn2yq1TDaRbVL554NGSN39DdG59Ctjb0vMxsdTfAA3K2hfi
7J199srIPlscrGyqljnmBu8iYIVcq4UBAr+W4mVl+Z7zGk/m/A2Uc7L8yody7i6uNwpxl9P8zeOu
LAPYCcQF0tsJKx9tRg1xuL2MSCcRNq7+159K/cAioQRwpMpK7xTN3YyqIQLLhlV7OjzEk7b21Ned
vuX1zquGvJ2Zf9iI0WYUYj/Cc2BT/GVTK/RbZstW3pkqTMKdO/F//Kueyi74IETqyScJypVvG0cy
W1fAWHiHKMKaHniId4zWRDzxhtJ04R7MNGVHpvFCbmsj0Nm5/KZu02DkHb6whLMHBWuE5TG1ht0d
jB6YkVm9zP0bYSm4F1ms0+keRaAL993Eiv1zWrlHan4zsL0HLA118QReDIEkiKb6Hc9kH23G3pqH
fDAAjdp1XnGIgm+VJ78O1XKLptuL925Q67xzQh1RTILsTYTbpK5X/kMrWPwbTeRifBzou1PvnR9x
mbBKYesRYsjmov8xyLrYiWSDG2P1Bgk8dMJqTyumwa3DoaSlTQH2fEByBvVI3XIg5djVYPQJniij
0PGbD5uLzCtOjPQzFlHuPoMynKF9ccg9w6DR8n7CgDJcatTaI6uPtsWEj3fhhmQJzJ7VYyn5B/Zm
iJiD71k4N8XsROUrAyM+eTj8tXbnbVOSY3mNpW6DVzJgPvRA1nAk+PBBOtsBXgWBQRLILmhzkAGv
BVaI6Mi4755wRtTxK9ofFVwetspipyIrHk1T5PYUwjq4GJN5r2lSEUB0CAvsq6ktzmHrsnpDssig
qRQNw1IyculvF3+uL0t/DZREE9LZU+MgpZ9H4jfkeUmLEDWYLTAeXIWjc7NiicxJMbqgCB/8IaMo
0l8HY+9RkXBqUuhd+L8rD9H2k3uqDPf4PHF8cFIJeYVPNRbO3xTF47uUbBSobqulnhs66i0LC4Zc
SShiIwPezWfBjqu/azvEe4Jh6XjXJ06CIdCFuScJpCXEUzXqPQEEKNJ5ghw84pW68/2kf8Xj1H5x
hpXpV8LH/JrkwEKzEqJCSCnW9h8xNx2zLqsFEtKyLHl+s3RZ/oQJe812I7SDYTtBdQVWgnpwx7JX
o8vxKxX1thfl9XEUEuba9k4jdmEZ9M1zatXgHYK14Zw6LlhXoaWY1VL35cqHMG7C+FAlLYuCMM4R
Itp5gd6RNn2yC9CUuOqKwnS7mfex8x6y0Y0+xtF5ywjckKXonGMgeVUELd/whh4IEd9R6LLObG78
jte6Jl8kGFkT5ZT3XbCshIzHqkCd1D2CWmzlchkFrdSMaZDL6dxImkmtpBfi7q6rXf1me62u9LbV
cx9LlsXOnYaIHjwCyq+C48Tdro+x5Y577wTj1Wb0wMvBmEvm6liOYfKZ57H8G+MgZiBYk/mnaqKG
bodhUhAI4Le/6DFq6NqkaqfFjdMu75xrsXTYYvYuQYtTikIvkzOM9CS1TikLTJLXtJPkN54KYQlh
kCBFuhaULRwLEhhfEt+CfbkiDexDgucUsmmPprtvbJEV2whjYXms3b6g2bPpv+ukdjvO2Y7CN+kk
xj9lDGvdPsTjf+kTVP0di3XXsFNUwkBUJe2NzbmqH2bbhwhIgFHcdwA4QOiAU3MEnGUj1suylrB5
PT9R06mJBtUfrMvOHW9OL+otJa+ec6rIbnNA90uQXEAHxmhLE6PLQlASctqlqGBPIXMkAFFQx8OA
d3UquA6t09pfwf/lMmW/FCRtBS1vdzjslxsmoSC/E6JTH5xMm+EovCiEgTBM8NgzkQ87UlqKUA7A
tIMftebgSDpBNlTn2uXQDIkubpoCyzvgEy9h4clNw5IvMnI5pshLzb3HhLDehmE0h/sxleJa61HM
ZXcSYR48ptMcqM+woDWarhA7TEfEXPme0hkGfK1G7iSVHcNggyNPO0EhnNFwXBICpIFkogqiPmLc
TvIsUk+B9eqbIKoLB6qtP6wHj+WYeozmdfibYHtFwbA29prbocvsbhJX9DXbpXU3O+zqb1nWom44
HfmGxxkaPz035C0eaxGr4uAxcFyLS7oy+OjxzBM+Xwrny/Nd4m0IPUGzx4w3+cV2hjVRn1Af1udV
ZH2yHAVppIABm4i+4OcwPsK8vzrOLY4m7CFNkzJqZpGDDAtCj9SnrsoDjxPnEQOj8rbdSNI6ocyv
ipp9HAVy3rY5igLmau1zMp3a6bcd4uo2XPBpbRNW78kxmvyoB5YEyidilJRMuFvbRJo3OGkAecNh
2luw9ke8CEwLnRhFZAU7sCJnRnmC9bWNlsr5lWNBvNVTLZdtBB7HHigOpPe0d7ANMFEyCcMxWsdf
K5mg5oATDyLyOEEkwj7cPfGAc19oBEnXJ91LBjykza5lVlqInNXqilwOw8YBhFCPH/TU4enwsBFh
iG3TtxQj3G+0RFHyGy4sMPBGCf/UNXHz4PVB99W1V1jI2oNI7pPE+pfSGXj5j6tYwCiVnXvbKM9O
fxq3SNSTS37xwMCsONPbMGpfPdWE2Vmic9dnl0XZMSh8jaNiaYX7pFAPsXx4kfgKvOuVUsTCUPPX
hR3YEz8m5WlhHZp9RBNJymQyeey+PS9Tu1VlQL3phaQrCAnBz1/sMqfBrsENIXcLv0K1v6JTAx7x
NHceOEHZljf9qMtnbd3ZPQYTfZsbCBgsWZDVQGjMwiWnw8p8ctIjWnKEbjhkqQyP6aymqxYy+Otz
kOvlh2KL6G/PSHQBApnjTxCUVR8HLef1DS8500boLemPnlQ23mnPSR954ADEwrc8QhHzIbVu/JEp
/+b/SpAP11hekFjgdSq+R5lR9ez25En2gMl5cjYqb50vZyDYK4Su4ocqL8J3sh6d+4m22sbPpuU5
iZOSV6FLb/Kqwq0Xuuv46S+z6yAaXZ0Puzzv4xQzCMnljeEEgEG+yZW+KeDwylcsOgEkLDRR53NY
g+AWspXV8AJLj7RUUk1Ax6fQB5fu8gfQU0OyOkCr2rPxZGZ2BP3rC06/IbvjJ6o/SXRWdGwMSs60
O3TD3TRA8ARpq+b5dvRyOuQ2ud9k3ND85O1Xxl4o+gjUMAgODm1FIxcrV6zqnIn4WSZ+XyY8CFoB
z56G2u0YnMCF7B+UmJEcy29QB0nMM8BN5xut46U91RK77iGAy6nPORNeeHL9ML2rOUmuj4Fa8XwM
cl0y+kFykd1wCsaMvXHRKdNzf63efsRSsK5HtwiV+zD5MMcb2Gg4AbwGjJWu+4kpteXTEn+sEhE+
tX6lz9eM7LrvrgIBsAz/MYJb9VdYdmm7GZMUZmFqxHcEAL0zqeAIDa6Ls2x4rWYzzN+j0wztiO9L
S/vcxXnt7LVZrhe6EBFHByap10xUFEFvDBfSF4KcIz6vBgd/D/ww9R89U0zJTaI4rN01jYzOK00W
4QVzJVvBmFt8/MUSc6qPSe07yzYfkhEOjNXDDnRKPe4Hlha8TeNrCnZbR0G0fNk0HcARc/ku47pN
5GreHLjd/kMIxQv1mTpp1v07ZR0y8Ncz2x2mdt3fs0uMhkPHoQITRl5zcMfPWC1fo20nFotame/S
qNQ+hvPSk90e54SeHJ63JNtCE85PbFI8D/vd1V7FKye/B3kpGzZwLNTQ8unQ2orQmvaJfs6hPuYz
euLWUBlydpsxot7CjDxFq6JU3Q5an3y4JnI5LlHHGGyixWucx5YKMrsJ/YFmlbEHt3hwDWlwgF/0
v+9M6GQvVH4I74zBV/IxpmxuDhqKwOvSw9PfAkyX1KUsc476tswyk4em8JwzxUlYVkQJj2ePEso0
pcbY67clTZ6EcEqcTfRxlKXXWKDBmat3KwCd6OCzdfvjJqVNkSOS4Z510NWbCXx2lxHGXvk2FvB8
5D6YQEw+QQNjYdG0BxYwKOxAxa+gM0Ft5FaOoMX9Xi2a4hlfmR1L3e4xK4ljb/t04KSAwV1Tg3At
BLYefLltPDqzi6o3ht9SNVP3NhL8Fg8ovq7Y9lHm4fyET3iH7bC61cAV1+1akiujFK0pzZlevfKv
BxQoO2SQzm59qYsM7IHfL29t2Tu4m8fEuS0pUYouheuvybkowq6GjxUsfxOhpuIXj7L5qUkK2Z2R
aonKbiQC2VOZeMsVTOwaNonxjIXUp8OS3vJFcbgwKKYsojzGHG8aCdBSWz3u0y7vPsggrvUDv2bb
nonQ0ctmC+hnN2iIZAq4zH37UzLy8M6YoqHZEusTFBMIVtg7XjTI845KDa3cLQ1EDNRpHVI2UmFr
V8Tv4403Ea2K4eS6eGyL7lzDjgbhwzbsJHsaJ0AHsszaTVihqv2KYPq8YgyUJ1TCaHmrR0kGZQDc
cNKBrrItTvZr5SS9N93zmGHfiRLTOC/xQrKSxxti3yPrg+DJ6dgLPGZ8Q7Sj5ykrnoD86lE6JR5V
heL11TU0DG+U0RPWAhksR8c2xR2yvQiOJU+Qs3EXk+MMgb15nwThRFEKD+DSJ/oaxu0DuVn3GFFi
A6Gya/VwsDl+/hfkyuyV3tRWndoqdo6mGSkfcftYn6uYfePTgtxZfpGSn8DaxdFa/OjSof8UDCgX
PgKp3/+acWycpdO7VGQuhNbn3smai1kJ5W4WXflgjSW5+m1M6Fmd7QQMGxUsCeuDnJwF0I6lrYE/
MYB1PD7nzqHSga3EjJpGjUqYPcwQ75YzJB/46zlwz3+wDiesTOh6z/z+OZ8vloXcVz4kAuwEYz39
quu0I04t0QwFlcRsINFb2j2vQx0cR946BHPocfI22tZwR0laTJemRat6dDUhKHYXxIcpQC26velL
MIMIICvjr1uPlFiaIV33qTGQckNWMvISAC99zGcq67Yqz6tfYxOX/iGmZb6gTH0NH2zrjememFIf
Ela8MrdXpJwnPDQIHOx0fdwQpZf8JoME7waOyNjfdyzF5QZbjfoNgi5n85RewYYloxzC2EyAxonq
kn6+kiPeJrRQEp4S42IlFG6pnjqmMvfEQUH8CofJQx4uY3OibrRdHxcXcxYWNKzYhKlX97ZUgLfp
11Bx8pzLJtb7VZSatfAo/rERNRzvuPJ+GKnNGZ8oBmSXZzFklFm7/67eZwonaVH0z32kpqcYnFG4
dRyD+wdzGrHR/zg6r+W4cS2KfhGrQBBMr52DkpXlF5Zke5gzQYD8+rv6vk1NjcdSNwmcsPfaCzlf
Nxh2TySRLqu/7pgjYN9S2UUHiC0qedXRmF1ciJbVP+xLHrg53K8SIV8+9vAHDZN58rk9K+ajBj9h
3xXNrPibuF6fnyLkTgwF8S9DyHeb1znxkc+sKk+x/6Y90Z871mXzdIWHEQGSx020X4Hv41Ro1PIy
wgGh0oqzJf4i+i8EsCPhAAI2abIHMhUWXunFQ3uUOaHMoVTanODFHCnpNYny4r8xDJCYBYDPJoYy
UeHiUbhFa+JdpygK5yF9scM635mFZfG2JYM22YqpXkhIxGf2KLlrxle/iZJ2M/ZTkx+b2VEQIWKb
PrBS4xeXgyZLr3FbeY0nEICbIVmxDBgErJxTaF1+qLB1yl+smLtvBk3k4SmsgH2c9Oj0x1Zh0j+S
SnCrDB0W7ee+7suTHRD4b5cqXPH0pe5whSNrfxD31BV5EVRaD0uuVbLLxjYCVayRv+9gH/q4UQNY
B2jsSWw4iSFaUtIHVEIUn1uXyX+MizgyQIXoeEfH7Hwji6Z7zFoBuTFRStfv5ZKsrJl8nOsv9PWQ
Up2QlnGLQgLpmCxCeSIxTy+HYG2D7mKqzG/vKPUs/6F0/P+g600Aq0YZHpM4isB7BTXy2xQ3fX8m
PhDT3AJrLGGUzgf2Hk259wplPWJDHGCrAkuTSnAbBTrBFRPGcGK60U2fadSFYXD1KJOXr2a1g3O2
JG/ej0GNE4lJo3oPELEE23xUJGuBMFjJXDBOO6IADLIOTSDRl3AARDwER96fTB1NXELtK9DsvI4D
aWQniOcZPLqh0PKWZKAAwIqRgR6LOpp2OZe0hm6sSwevg9U315CI9mrol0dIQlIhjo3HW9+Fm3ov
Cy+ZDyAOiIVBgA+Gu51FNGzIkgVByoWr70ivvPGsEOfSmyzWgdHkFeuONYIedrFZho/ZEOFEDYMe
bc8EC/NBFEr9Bjp3ImaSNuBLDy3L5A4tMcc6pDWBjp+Uqk1COxOTqDxOzxCtiKKgJ3VwrQnZXYbR
BMOdoBm+wRWn0Bxd0fQPvKbZel3KWf0unJKunVCOcb0ri0V8j+QQddtk7cK30ZQNXTlWfoJIOUmz
LfbpemHBTzuwB9kYvNEcp8QmFJ7TEygi4gdbiim6HyvDBQ01w33LTB8/MKkuc+68rGJO3hhz18iW
LCiwKfNhWCGj3Zcmzx+ta6J027cD0XpOoZvswsVTPta0rSQ/umEc3VvGrDi1vcn7rwC+cXTDpUSu
DzLywBTECS4AMC2HhUyyJy4zYTYssgN3b9YcCWbWwpqTKGF4nPre+cTNL/9EVU+aJkbl/kj6T/Wv
k07700xkpSFCShjE08kWRQNkNnWffOIqAQwp6aDEhK9HMywXphTb0Z2QoSfuyFo38SaCWlumt3cz
2W1yy0sNBGrqVtR8m5CHd9ml6+LrbaeA9uxc45SHlkGet6273FO/2KKXem9Jbrqt4Och2a8rZG/E
qk7d3VM0EPK3mQkwfOGBaQg6ZHpJF+Ul03tQtpRioiBFCsd3jGjUnXkp9k2EJn0H/ACj+IjJ95+S
c/RWUtYSxmyz7geuJGoRac2i7zvTyv7DY+O3D4dK+4wMHRYnINunDxI84DMFSBkfRZchWieaGcUO
ZK2PmuineIvzAnBEzmnvs6map4tfR1bsSumxICmJbX5aFMPu01hMdjqbMY+eIRowN1BMLWJ+dE3A
cM5nTrwSNJ0NeRR0+U2cEJmIITSLTlHvh0h5JKbLM8ngaJFhkEmS/UiMfPfoIZwfJMYJWC4zDPfW
N2n6y5tDJNXM7T4R+iD48X1clXsmTxlL9rRSzfjht0m8nunW9AxZtI0hqUfJKk4DnzTzb8L/xA2a
5FfPBG8sj4sOaVMy/GZnLG5pfegIyGwfWHVFV8C7Pg9dgGcH4kILZnolpqa61pDZ3GMy/B/HbqMI
MGkL+34iEmsfr4kajrmC6vEbkb58NJaicOeSgKG3cgDcRfW1wNrYIgDJyCaxpgurYdMBHCiP2ARn
fJC+40ouL+VWxA54669ZeiHT39KMv2rwbUyMJx8L17sviAH4riFUBNcYrCwssThMtds9RZlCUr3j
b2sWh+u6dBldMPP0WIZyIRoQSFFF0vEKZoAHO5+Z7buIa14gKpj2YKyJflFYqnY/rba5dmMl5p3v
Kqzr7UpB8klblKVHtgYzo/BSjpfYA5q3o9jw4n01BeNbs2jagy4TBujQkvunNmTmvJeDDP7iEdYc
jprrY9M1jfwoZhldQU8Wn1FLpsWGRBZNPN4Q9N/tIOio+5Z0BZJvUcxsfBZkdDju5D+h5UwIxwvb
MdpPw9i0eB7b8uwhstGnpW2tOjKeISiIEpLFrS0RWh8JaGi/ViI7nU8hFqLVHaB4Ff1MMp8IK7VP
MR5fBBZOX7bfjoNKdxtDPaCGDVqkhGTuOYw+sqH2fkOxXcvzRH7A/QhfxW5kskz/AbUogt2qPNyy
a4Ch+0TshAn2TM/a+jKb9eZcgL+EapXQt5j1Hj52tG7++Cd0U/8n63qc3pEzVSvuOtKes7nBKoFJ
tcrOWeM6vzC3D3jSIiQXd8QxJOJKfZ6ghF5kb/xjS2ZWeiaTt9rBl0SusQV8lNSnOIZHcjXeAoUG
HAFCNsVAe0tHU2dXNrfLryTnIT3h5ly4m4OMgM/B5wpF0gdG50BljzxuDU3vv+CKI6WzTnXm7XEf
4SJAqGoMZAxF8BJgNTqXfGR+DgDd01m+D6cqICwDTNFiby0E9hIoJcP6Gc/a+GdHVGP+pyxLHIpO
PUiyVqDvo+XbUD+uVPb8OTB7Bzas5eDuCvwc3p5UKOL2glbR0Na0cyscCNyBBEXxP97hq0KxDx9i
2lPtx/80MtIJ9XHPIqhVtAsbn7afOc5QpR+p1zDSfAxYwyQvxMNhs4TRGOPb5CVBCHNdqrHz/lGF
rMVh5oL61xJ989VNZGaf46gHZmVY0KwIGyRbE57AJr7grhguhBCkyaXrR/dlioOa15JthXuosFOZ
C1ER9j9CmMWfhilQdXthqmiP9yZgCTpF3bobBEButITO+ACtzThvcsYJlSw5UwbmjaVHo5zmSLaY
jpX6tYYvI+6TlFn2364kHeC4IEnkM4VipT55APFebEdAT8kp48uXP0MwCfe85Kj5mG911qlOYeiJ
Eu+qVP/RRPfo9y1f0SWxAcGxO8dVE/pIxRTur+MXFOAR7x7ZCMk4iDMALPzEDlLe5OQuPJSXBLMr
jg6JeJQTSQKfT3yhupDgVtTW2yBhlKt30gKLhZwC5oRNnOf4XGPa4xISSeYE9x1IZufKnZet+zSG
tb6HuhEEz67bs3fG7TLnBzHzEz+gjkacZUZ/OAeOE3jnNfQrZnIqwKk1A+ry6GUcvz+kfVg98Jwm
BJrNTOmBHpfwZ8KpDvY5cCzFR8oy2V5EhgiPGbEfhW81Fgc4cdUQeiyIW/0p8k5+92hn4tcRcyIc
fBaEl9iMmnDdoAifOecdAs0Ww6gVNEFzN3eK3M1+rZHqA7CJTyNLKmLs3cm7arDB9kiJSbPdOVHE
dBFbS73zI6v8AxKDsPrwClYf58xQkr/GGQSTjZ7SLLgnWQIRNETpIEddUNRB9sJI1qd5LxkUBMep
B9rNaLe+cSliHzwrpPSQ3c1uTR161k3YE2L6gsBK1Q8rmKr8wCQt+WlaGKVYFpGjHeqJSMxt7RoW
UrRIxPbZsLOfzjrbzyw0gXPq/C5U98zUsPIhpSx3A4ySv43uFHLGoPDAuY6u62xqrN0GbWHAoGlF
q1BulllgmS+0tmZfk3MTE2Oluuak2jWO9iA6yWcBzdVhDJ+JQrqkuoxeSavtHhiosTCJb2r8HQD1
sSILCKU1907nfYUFqe0biugFUGjiI2BcsR+QTKYEmTuRSPzflBScM2NDfXaUC2OMTYLMAcFtRabR
sY4VWfO4PuGfysk3Tyiyo+otZJh3yxHW8sqvtXicl4hIdmUSg930PMC9cdUt1VeMe30BO9Dls/Mc
jA3il1xDXsH6i4rjHYpvAF8QOw86fINoINgPuhjza0KwM9JcR2XldemMar7WgPC+b36oIfnufNmH
7nczslE9YVFP40Prjd7DFNHV4APPUmc7l5AuLtxCK0hKCkP+TjdonOcCgBVDm7Xr1+nFtKIt0YRr
MAQXDbQsOGifwdiFfYVevjNZzp83vCn8GbPOTCOTROxgN2SKQY5bp9kZa3XogAXuQrShUzqLqzOI
INpaIgi7u6CaiVeMGcwxVs5V2hgS0DhRYVuAo8u2bjlED7ddDFqmIq/BTWooXxvkvuG1kElKkDiY
G8TwRIjTKSORgvp662naeQ2Lo43qQu2JwOGVCkbIL+AU22B+YfocARxaYk58mCaO2doUJRsK2Fhx
t7VTmvzB1zLHv7qB+/iutGvA5xPwZ+PHItDL+Eog3lD8ClDt3DQ72k2oJQjLwdLMivPcAMOCzweu
D8N9seQBmCucyofQxpImApJ9h9gvT5JjG2QQ+zeu5XPCWJGDVl13tfUGSUp4qJoP2l/7SwRe40Kn
zXEnMDYLLoL1kkNr7yjk8mEpX4jgXgnsMhU0jz1+xpqHncMWm03etUcd9H34puKcXpMV5XrAm433
oQcENCEGZ3/DTsqw289DGb5x6KIRx04c8JYNoSYTEfzW73EO5d8MxhxqIw5Q4KQxQyTEF0J8ZIxj
yaVER0g+uej83zYvia6mQCEent6TtMmkI40H4AmX6BPaIOK8PLfxHvsl8IlVg0FOFdmOIafbpk/A
+uBFH4BAyDLOxX5B7HRLPgl8cVyhtr6yfma70qC0Lo8Bgw7EYen/c5Eh+eEV0YMUF2VlXMCkD4ho
HmrqG9aGEzGl02DVb7QpIEzYo2E8XCKm9eBXe7+6xvXgHzxGF2S79FVgdxSUkvOWQDr05kFhWcVp
jfyLU6mD1o5ngpE0l3ayBbWR/ssn0ZO62M7wpuPV+6tzovjSKsl/6IxgXaBM/AtSloAHF+P42asZ
oG1IIS+cH05nBP7JyEO4p3Qk/7Ny3BChWQWS8K5tFZA65em+OeUWrSzSOOjlDxlN+O+aCVaxC4ew
eBWderTaxtXjUFh5F4a6tNtl8D2CYpYQtmO8OMI79YFV8D9YEjIphwWRc0Sg4Hyhe5+CAxvXNYey
ril+qmopqE/rkaoL9N9qGjyZNV0l6CJkgXDtm/JX2Mk5v9dyLf+4a6vcfV1jeND8Zg7N0Jaufv0p
F5SFx3r1OrtFs0r+dqrpFC8uA8Fx24Ru0W2cMmgRQjS1+Bjm0nz0bh/2hzoybrwfCtfxrm0aJ588
E3N/BG7qpx9zBaV7GzojY/MwXIL7eqHT2EWoAMmKtl1K1lOfyIV7N5GvcWRIqOviaZ3fh97A5TSx
L+5aYk7qHfQS4kEZh3l217oqe28WgR/LK2FnYEBi6xjvbIwKbyvsONb3OE5a6tymQcuzuIu4isUn
sbrDjgoxI0q1QANX1FSErwI7oHieMWblV1LSuuY3w/QJWPSQYaBaeBJtUj3TD6efMPkYuWHQYtKl
wyRVWz8VDgbFtEYDXO9GwgeQ3rUBcLntkLXOdLc2oe62C91Q/jL7/cAhZkM/3sUIz3AXzgz/YJ3h
VLGIj4c+qRSHuhYY5kZH8zPelCdYVRi7wofiAZ/dMT027YgltqvqLgakDrCpY7nRpwUTtaLD1dN3
hpFlkwca+a9xIhfRON48Wo1q9NxWHDNSTcx6jxU5Y03bO3jwhyfZ5b17oB/r2velESvxXZ7XTfGh
zJMRc3mQYVweA4zPz3WnNB8suDlIFEiPNRZMVtzxchlWxI0HS2ZOfd9HTRDcFfnE+Xh1U9USr4J+
O5ph3HHOKWAIna+PLOu1/mE7Zf3PhL1p8T5kNQpnclAAKGzdkWTbXTF0a3MnGOGjMauZ68IOi5IJ
hlQfYpmfGaxXR7fhj79kFS4ouGssMJDvdtp3LoVmen1cRZ3lT32FgnPDGKDnP6qNySDbpYQIoISf
h7vJtZX9KtJWksLmLIrwBlE127hT45VAGrW+COBz3qWbK4hRjrvM4VnTHttNTmFKhigpFUwemmCh
CFY9bKajYanwh67I4BgoQxfpGaUl+iou6QY0UApLiP4KpOhlYNGqt4n25ErXDGd754L9BI8QCNPs
phZl8S6Wjq6eRUHw37DpAxJ074eFiwsR2ATF6Z6lRKCfC+mNzT2Cg2V89w09MRPPMk13vmPxEnrI
cwGaBO30Z/K9NXvASi/vGlcPr4i/RX3yegkyLMAiIhgjtGTaLB71YdVIJkSt2wj2Q3k/3RVWA0eu
TGJRoPTzDRPWQo/6ago0s5iDyuin5P0ye2ijQUVEC4XoZsqgiyFQFTFYdL4YFR69PkbrncPnDU5L
vI4s4agVqy06LhJR4TfjUYrzmMxF7kGKNrYypru3raR5b3oI0+TtWhSFJSEs8bmclI4+XYa5Hy16
YJQwSHPus6rI1wdnnkX9G+7IkD8Rg8BJwN7frIjEhyoOXzTdW78DwGC+29GhkG99KpMTKvnkE8Vw
dwZhhhYftZzgpafJupvrHm3jdCvUyHZkDvXKGqIPr1B2cRsIJJnu1vTWtSeN2kDu+9qdgqeMhxeb
WAX248HRBD3sLNfeTzQgsj/KwNcZvkhGjpvBjYJi5zZdFV94ovsnH+zfLbTBdF/sS6ph5wd0COBF
xuVi+b7F1viMm+961AZoOQDSTteh69JVn3y9uvXf1Y8W58LfENYvudvbJ+JfrbhzpPA/qAxVXRHh
bAsYnCAbUJxsu2KM3A9bK7uUR76LMmU9janQZ95IzunvLvN0QphNWLznLFjJWit5+TDz3ajqL6wx
44yleNxMb0mRpgO+ezlgrYSPV7kHnwqtumcpnSS/eXlXD0Iua34UDX2Wih19583MP9WGzGRcT0NY
wwaQRfE9lVA8b2clfVHhS3kDoJR+KHcyqhj36SoZUVbqPFf9i+Efq3PpcwpzhjKPVq/tOtlLFhdw
GXruFjJvihbfchcAkocc7N8etbIIvmnO1PhRYze98IQZtPVzhF9LdgHtIbHqCvRvCpn4B3eWr05h
VBBUn4G77z4q9ikdsVN86zj8Fxf5WQ938CDRjn/4ZMY/IHAgLxAA1mgOxI3JCelF0lkGJGE9MbiK
1DvcyIDctmp2vDeU+6o9GuRI7rm8YYEop8g0eg58XD7aTHN1qiCiZ/vCdzvcoEjmribr0phoJbwX
e8/FD0jp4iRn0VmcR+NalD+85MNvg/cdxGwgvE+2SoTTLaAS42MWSJKb2a11n02YuOTYzmP6vva1
foI9xTy7xQOB6I10aXwfrZqbH6qy2PwrHY/7pfPJxtylesjtBctJ/dzEOvovg0liCGaXJkIiG4HL
KrKpKbcIxu36HlolzyMhad7W8ej8thNz2o7FDlfRkTVrgkC40aBT8sZXL200LCUeLDBVg1vdKqbO
rT3WGbdcdZTohWWISNboOZpmxDZ1N9f1IZ9sMOwMlRl5kGDaiRVGfkzor+1YJmdx2iKcGXImmjAr
kThSm7kDsSVaHjRZ5c6+9H3/XpaORgmyesUj1wv7+TmWEsD8EPqs81sb9OE2dzidDkSr2OiY2PAG
DIe4XUwfSXlDEFVDlA6oeQT2zDE143fp5rDYIqhC2ICJSJhxJYxMU6VXvzbIdXjPKeTUxmBfASWL
aVqOz0bHiAQ2KPBXeT9jMP5vzeGHbwejnHJbL0x4wCQQkFODektfXBDuqPJEvLyz76OCBgzoQIkE
1g60NHdbhL2hcf6NRZ9fVd3G5aVd0y47OUHa3Dcl6dlYAft5lhubrx4B3opZz27GZvZl8c2llzwA
0/dO5VBctRia4masjdt7Q5yE+LP4kjwq3LsJHB5HDp88NsC6U6wL/Zapsg/zKCjSd8/FcnPsa4n+
8gztu7ZfM44BRK3Wj6ujZp72DDYw+jsj7kOdP9eu+jLJpO092T/keaKaheIMoL8lFGzCmr+JMtmx
f3SbP3gvonvycpE1eHg/XkIjCSFGSaHEY+QwCuvP7ipWtp5QWfRD4/oTYTJiqN0nf7W5d/S5jWIE
4o4qh+6g57IyPdJ0ohQ0RDFkhVTwjR+J5RpT+YVwytxQzRsw0aVDs8JinyViL6K/eKUixQ9BCPQJ
lc4cknmMYHdT5yPjB1yOBkaOGBdM1Lk7QrdvlgC0lKJbwodX44Gh8rR3cUc890EZEV3ATSQ/cwhn
c6cr1+s+qSPngmB7zopvCTnjHbaJJiskbf6Fw2yOjbLeO0aN8F/GjUz+hUtHgHOcvC7Szh9iFAeG
AQ2APOwqUBTor+flZEUBw68jFeQdpTaHPjY7buM+EexHwl4ypclM4CdX2MHrb7Qq6zdmTe83rGN+
GRmx7GGuh9HuECIsuuXrYMXLSXhZT6umZNjiMsHQFFMKfpIT7a588nFsT8Rz6Jt/kOb8kWlyETyh
qWoE4hcqrv7ez2Ww3oEwdJYdHsIQlzm5KgAB3RuMa2jokni3Q2iBA2qr+qfvAjOeO6hNEA9Cr6iu
CZArB0ozWSnPvuBPFZsErSYjYhT4HJ8dctt7qK4lZsN5CJ/XbiJ6A/F+Toy1xu3G20Ascs4V+uZ1
wvmLPd71TiHQMvHLZlPC7Y3GgCQV3GrtbvDquni4ad7feEsImRmLatnCxikkC9qlPEm3L+FYlwmZ
XX9wuCAJnRKpTpqsFNamhbJ3QVyM6lyQzAmojZofxD1GJCJX8phlfvvuVEVNI5bTNRNoi01+7801
CTxKz3ICxpaZ7rcd5BDuvN6d1iPr3HK5RMy12MiDYW7+oi6O+SAK3u/2qw6gCx5xG3jmcEsMWt79
0pmnbVHegKAgL4gYYdnVJ/GzV/CeU7mqACcZpn/IS4SrbYeyI7J2U6Bg2YjW6ePHNKWcugRxPfbQ
eVGiJ4fbdQ4hpiJeS6rppnn1XPnasETL2I0uY7P1SFuX25WUzvmlopLPDsC1xHObwuPciNu3zLiz
nvIjpp8yZsTRcqJW6WTQF5la3AkR1SeyJwmwoEVa+xM0H+QDBaX9V7GEWBxiTtrTjPaV3xdR2hOU
miD5AUiW46hJg56SJxnIB2TptNyz1SDOIsl8ByDm7IPvijhy34xckOJp5bJFtYE3gG+cnGUvpNd7
T9kyr9w2+PuRCKGqfp0yueBPXPP+fhZcz7HsTHzIlMtkijVts6L/rRShtyhBhmf6iQFrL+6if1Hd
e/2V4AFDgIHN9R3vfR2i1hXdK3IN0r9RedC/DE5pEiiFi872uvX9x4Lt4QpUExtpPvTrT8v7ntJd
aWDHDOt9Fy8n6z/wKIBuE1gK+GHJLwhPOHHYjEOXAcTX0/4hxPJiWRw9Tp3mPNKFzfsB/HKjD6xU
crnne3WxwGcmYuNUaW/d98x34nE3tOxfgiNaj4nzUeRwKt1nWRZ0ef3gO85xar1lOPpy5FOQORsG
HsUU1UjhLOJNK99UNFsO+oROMHPaiTxPwn92rbqEaCiiPJCf9dD0GuDYKK+MHXnFmKxWz8gZl+Wh
6DBd8SzDtm313HGZEp9wz4pUMxDVnG5HsAn+N6sPhtKWvno69g0c+jNCSnRXeQlnYevj33i92cMy
7menxzzRzON94VDgvmpGzafBsXJiNpxOVI1TJZEAknyQ4h9C5TBdjMOFscMaw9FJCFuTXgJCcCHY
j1H6yKwdMJDBvWP2YaRW+zYXE0EqlA0ZzLqUlMrPqBTVfZxCNyCWGT8NNm4E4pOntgxLOc4Tp49+
FDITMHk9yt7dyLycEUOT6V9rOhJ7wuQhuhDHQSZjVybp1S2dKH7vhdanimCQchNEM4IJ4sEWNGYx
2VH0g2ZYlWiOgDyluWMnm4XPEJHA+jKljx5qV5Be1eJY+7fmdN07ZJVGbcXNvHAK6swCOvJjunAH
QatBbeWpU5ctoF21TwQBBVATRQfqF20eO6KS9hUNerhPwXN4d2MUD/1+IN1EbWYNpOBQFpKKayZk
rThbWGn/+tSiu8OkCH2TsMD/hpVQuVMWhLC+4bgQs3JiJZWv5342UArzgoKdN1mRrg47a0iPE/sc
Fr1hzxX90KEyCT2+jbGbT2U5jr/Hwk4+OidCn29R30AeuLcHPebdHY7aPppPARF946UUsnJR93Cd
frp9hyehNpCIEGr1NV+NkZZ9Z4+TcYv8HarjQBvz3YddOaNDWPplRq4J9OUrEVV7hDFWi3eFRLx8
huqRDA8WOhYRrbD7wQ4CYgxuwal5gvlOspBmtrjCX0DFhpN40zNoK16COkSTEBKuHbHOz6iIC2p3
3EtlOgYPOCkIB2IDcCO3rCQOLdtWjmwZynIeb26WuiToLi8ZKParhKwxJo1z7nNeVmZBFbNz4u0m
8m/Q7nL8sy+vFha2yV5VUUMbxVOpkuIgM6IvobZoGMTPZS3c+IZlcUb7HCPcR3zR+109bUqCLZf0
QINRqX63Lm3823eqMtv1rrOObx1xbuWuQqf8gBHNvuROUpgNLlgGPZYuPtqO4IzvGwaSz/VAoczG
cjQXL/LQbvrY+Z9TJ83pZgxJ7QeiNItziJR6OXbga9WXQ7deENyCJqjYzk6Rwvxb8wpY5TiP69eq
DPLcLS93BV1XSNOhqQVO9jPlur6FYsUm6B88xlvchwxAUbZHflklLFERmi7Tpk46VC4izIG0qYwR
8YMOEZ1cI9By7AnrBNXkjrvOVweCup2IiAsyytsHDsBEIfVMfbaS2OuhbaEbB41yVAzZIv8ErgpE
6I7+rdVyI1lDgnNH3ZZXfyIPbRqnJecy6nwCuKCqleQ5IlSkDsicO6e3crnXTep3fxkGWqY3iSsC
LO2tzN1jAxQJ7V6FzR3bPDjoNZr2iPLL9Lt1o1julc1sepUAWDRxl67NkvXTcl39zdDIWcqoUVS/
SHzBpbDr0I1Yit2xch+KPL45qmh+34ca994z20hPfXbe5ID2kGp287tWrIO/txbIyx4Rcan/KXoI
lbBqzSBmDDOXr//ANtevUTi2CXBbKh0ve4zISHfROeXFgAWvWubhAY/nXO45B6vmEWyUQmEI9y69
y30EHU+DS4P9k9gRGtTeHZVNWCkj9sxw0LOkCf74lBPyJghOqk+Pmw3nh2aKdYkFIObPBcMewvh6
7ETO3q1lV2QMq71uJ7Fyx3uKfIg4/B9hEH/HVq9B+qowPbBUZMWSh8eWhfP8M6rIHfDrZp1zMO0Q
uMeon6iZV1iBGXyikOCN3YhOLCYRK0qMwEpdU2JtpUOwCtvvLGzv0IbHKYlr+apYuKB1mdPz6A6+
gObVB2b5aQkTDo+zCliRgunFr/xVFtTNyDFllu5m1XYLkksT13e27GVLeHpGBz0nkEF+XONDtzGM
oibkEFwCySMkEG4HnHwuq6w4E86J2a9rdxng8fAQzh2oF2jNUSePa7EO9gEwbaiYuMHNQQYkbPxm
GXlU+7GOl/Cocd6Mhw7FdmG3tT/VxN7DvxEvBAoRt8lwSg5n4XUjacO5KivOPIw+HliTNpkZPMOf
dELiwy29GRaLVebQBZEIodSPqW9A5EJpOIAa7JvyVIN+UC22DA5DItXm0OWtJU+oEJuFjXn3VU7T
FLwGPfJZQpiGgKwiExKFuW0Lk3kjBnM6WvbHTMLibhcWGE74l2wrfhq9lM0WD95oNjZNhPoqo2wo
sivvTehhli5R6+McaDhR//Cs1XTYK/Ez96kYElBmASv1TVT0AWTMQZHhwDbMQn0CYoThgIa543cZ
uLc/LaMP7451RSn+BQ1ye/S51gFpjIJaRQRMlAxDIRmTaB4ItPSgHEN18rpUe+gOFzYKlzpg0Hoy
KspvFkjhcagTH0IOFo4ahHkTI/+tj77jd0UZN/9F9MDUj1gjGWkSUnrQKQpsy8iNZ4zzPBGMQVOl
DM+8cvsgCDCFs1a/D8GRq6fIA6uj4exCecIe2mb6WVN99fGFYfYIPW6LFTSHydPgAa7yhxCMkCke
ABa2Jjq0kNf6fo8ZWNZgFxsRimgLSh/z9EIegkHSHhXrfCibIqy+EsqA+Rrx4E1H0wzkVdRpnBu2
6M0Yn2brTubYCZdUPmdUMIyYWuB+Ne6ykLh0I4+emfZPM9rgDHHnMNYSZpiJIlLVUxBg+1oH9lzR
WiER5UOqdzUiNvbIiBWYlxVV/ox8tmfM788laUc9XcN2wRzR7ZqGkn/nmHiiMmJ8QbOWNSTWIaeW
m9FbpuzEvMZfTiGLP7FjoyXQUxRZfBIELf9wyDNjrItA3bXeRLAtWouPvhJS70VdNgav+IilS+Eg
YaTkJ4gIsCAwFu1sNp+JjUr+ja1HxHLnJ9H4D82I73/T2bgdXwmyuG2AtsU/Ebjcm19I6ojC0dYD
udAWYx0eGOvBRS770dm2xK2x7fNmZ2aXx4E07jqMfgb3CZHKP2Vk2iuCkQLKXrnSRLkU7dRDlW9x
fqQSh1sEphQXeV/m13Ec2vgKiWFusThXiNtSguzlns0UlVqYpsSYhEXOgxU6bYGks7X+ypkIzhF9
b5R9OlObr6cajuPIs+02yZVDAO3UNEfTn4yl46uohGXjiw0N+bzbUg43CvUHoynKBGbi9GubqIxa
f2Px0EGaWALeAQcMKpFLcRD/diEH+E+LRx2yp7gJ0J/Qn2QXEmfC+RH9eJGfx9ifxDW01eLvSYvI
3sZZRRGSYFrAe5jm/XsRobj8DpqUoVzjw9jaIX/x0kNXus7vNPKrfxM284Zvwx3ftLMu+KzIAay3
BvnXDwQZfP9k87JB6JJbJucciP4Zn3Itzytpbn+qNOha+E5QxxH5/Y+zM1muHMey7a+k5bhoRZAg
AD57VYPbq2/dJfmEJu/Y9z2//i3Gm4TkbnKLtLKsQUZmUpcNcHDO3mtXS0yKYDg6TPmS8aKFyPmj
GxCGQSj1/eWOLK3opgQDNR+DPPfqLQPeNdCmtHW51yQ8EzzT6OKE9DiSO1GVfk0LFOXjXecwajp0
DVFVN0tHY/+BYRXJHNyfqGS1JTJpw7zAO3JCAqEXtelnuAruT6+MkxM6a9D3uLniR1n3YX2eKBce
Btk7sNKVsezrORywAxM3mt8PthzKQ65mYUhd8iXxeuBv641UcftQF1NKb5rF6JCgeC6OJi7DGyOZ
bJ8Gl2YXUTyZj1d1ID5yb7W1giglo8DeuJr+801U5KMCP95LHA9tZ+jHhIm1VSLGl2DTY9VntFim
M20J1Ez9qCWnhCLE8UMudH0Nq5cIHktpbKgC7RDBtfhliKbwlXUsmoCkjBShQErzWSJywmnIGJqw
Ueu2NBOkQmA3ibtBqRYi1cT+tK7WON0OteIzfg1C3G07HVjePbIjQPZ9MYZ3dW4n36WV2JcFXXL6
cH+RuyzfQ8ufLsu6IGLIR6mYzx1c9i6hkwait7j0YFcgGutamxEm7m+fXCQYZ+lKMuwuABBoNGjt
wm6j0nz8JgQlsCbdAPSGLuOzgXiCtc2EJRB94CDJ67KWvNvZqqrnCwTvYXWJYg2fxJRELxR9syLY
qwofewwg3vnoRaRgYXdInwqrq74mBMp/T0BvivM13fnRatBhbhkyFuc1PyneRfjL6dYIMjgeS9H6
n0PW0XtvSqsM+ReLr40wv7EfczC71RkJPcOBsR932QSacEK38satRpHeUtsAk50AQgdf6Vq5qDlA
l2VH20tc52TXJv622Pby3TBbIoWxX5KjD9UWq56V2eZEpTczpfT59aRW2yH+VT4dnzOuPepdjvaD
uK/Qay876IKS4ThvCm2T0gPnKVNaZqQyLedjP2igXKjvr1BadeEZT9AF5CwQRO8K20uZc1Q+B7rJ
SgPA3V3WiosOY2O86d0JsxU7b3E9N/E44FkYBagiRxQ7dwG5c7ksTf25N2n/jPkRxo5vmTTd65Ay
ctt3Yj0gxmH1paYXBAglpsf2UlhD+71ZbNz4fjcSkIRWJFHmInMKNXzFjkd3FiCx+hqOMx9l78h6
2jDbs38QhTr/YNBa9Jf1EqDR3KgiCL8JFDwp8LqldU8mJv17U0LhYTVFIu8c0Jab4qqvjVccWk51
7tbVtdc8yDxgDk7UnX9wm6gn94N41/WjbbrHMQTNsmeKuvIF0VAQmkTZTqoaUBgOu0kRudiQ0Llt
x07iogijyHlRTIO9y5aEsOmxwFIN6caNcqJ80SzhgLYGWD9uYIkz0/sZES9pQ1WsusArLlCVkRsK
haL8llgLzeiYuv7BlDJ9xl4Wfg2A4437YmbvRszhczDtBo3dPZbNTVBRJG7DaICkXnZN+AJuG08S
LCfFZK4ManpBITO8jaatFiC0Wfqdp13ysQivyvJtKrH+E3qv16BCacl7tD/MG1VMOPNEZLe5zYVy
v0MRGICfy8Z9zSLkJCc8GByI3RKtDwFgs94rIo6KGxcvScr+HdvptbBx712PceOtaFSgCDirDJbz
XeaZ5QwS+wS3MJ/gKNq5X7m7eBKYYKoxbeXOaeseXibywu5UD+UE7QzEhjgKH4Egf1VOoFEHn2QX
4TW2N1g+TH83Npx4NqbBv3petl5yKnoOCRdzHdVAwxsaAJuF84+3j6w+4ahQ1PMZJwqJQph4V2Vd
jxJvhj7ZAWeePa5Td3iiKxrZN3nFGOEnXhvM2/teVxBIDwMK6zi8YvZHsPSROYPbdvtEYzTl+OEM
XsJ9TsMHa7K9GEKTH/TNZdF77icWca33XhQl7XbWWfjSYqNovy8zpmu5p5Xbia0aMXQT4i3d/LWO
MnXRd3gK8JygJMgJhkJ4vEtn2ddX6PDm9tCPc4meEEWMNe08KrGAt92xsEbWAZ27e0a82CQ8ALr1
Jp0zxwfcoJ3mSQF/LY9Yc6vyesYuauGlDIBAb+FyFdEtaWCxQ+N7oWeD6GZGUczcFNQDpnNSckCR
qWybWnIZL0YWxvi0sEAj8yJKMMSYjMboDPlIx1lS6mENH1A+iwY+uGy7ePb0KVr8RmIBbvPmgKpI
5HuBIPHeC3Ge7XROphDdFCv7lJAa4FwFlaJ4pR+B2pTGfiM/0ZTrf/h8wNTKxhuICZwU2zKGIGUz
DCTMdstbsy7/uqzzo6q8QZ8qQWeZoRZcmxOzHSf8TuQXWkgYhlIdyipC/a1x/UYnUnVml7m5bOzi
wov6rv/OBu/EV5AiuF8JLr6VrFPKB2et1+8RQoTBA+ipdaA4LxJiQTbzWh9WG3l0GBf4X+xxoXFO
0gvRXFLF9k96jub4GIYIlzd1O+E040COjp2jvE1fJRIcXhQlI7galZl8mxhq3m2BQEnce5zpGS3k
xKsnN5HBtcoOAFcqXcA9UxSBgoToYIxnoBVV8y1Vj0NWgAEVdQXx0fvRQu2YL+limPZxEDZBcLTE
a/RD2tJneQo56W6MKX2fK2wU6uSG9IZQUBUjfvRoGTZz6Fn9UxR5pjwvR/S0WxqrlU3HqG78G7ec
WntPn9JmbyCysvzpCCaCB9RrHuDTqIjogLrAPR8QvQ/Z2RCNdMxox/gon0KUnfLORX/60mMSc68a
koy7gwgoMAArOHiA5pTHdRhIc18REs001lscfxGp2k2D5uQbDRLM4CQHyEu0gJMAIE+8AapUK6ii
xyo38yt1xTzc1T6hzsQWjcI7IoBz8BFZlTT5BgF6UV2FHJuTCxIcdHJdlcx+dj5UQybWGEAKejvo
y11cnHgDgfI7LshV+t8GOBNyrKr2iQ/AwtZelghfuuZuyr0geezTIUb0z2Nh0ZoTZvFsM35g3cZK
6KZ55KQxEkcaijBnAGUtHeEUtQw69VThWpkgW/QY2fknxvWfOuPP7ffE5xh9wh3VeycadSJ+YssT
1i0N8zG4l2FStyfKGNIGx0m7GMldwZaSe60sbiek2dF+HfmIk+1hhNurGOEWZ2qm2YyabHJJAokH
Pcg9ilPKnJboWfAXVoPmSB5oTY9U2A4BR+a8CnHh7JUXt/k3KAXALqZIx8+1HMOzxqoseiRKOA4B
H8HwyVE0OtDM1eN0JoYEo5gMR/UtSNql3Tb0pUkkSi02Ue0PzrXCdhgQ0M67ult3MLU2XdWT78Ab
ot8NPIr5XwmrBpUQRM6iFc1pGex+RVjVuKxsH7UnE5s5rSANGPikTWGW80Djb6LlNQGSrAdj11AD
RzJ6WtpC4Tbt0Kc0mZm+WEWc3c2RH0W4qSIPwSZKbHDOgPKepor9EZ9kE36yI0AwNOdH68rC+YB9
qeWD2qLHo5pHsyaHNZY3/ozcuvsZjxViJAsFPgPlKvb4r4DNoJ9uxXDMKQC/48bGl+whJg4YIWMA
3HlBjz8S9TfK5GJczFOq0qTc1ajtn5H1M9uL1TSSPYv58AVJjUOIEPkqZ8oj0m4/0Bf/3C3riKd1
8vm64SW9AnRIXzNLS9M/wRrNXpfFaVfO2hhY20j37h38oPF+dILuhRzL4qfTyvRrQAbtueOMPWTH
Cl3+ZmIzx/uGsuiV3ijCq2aum2rfAGew9n6eJc9+X8DFE8ifX2LMaw8W0vgIdTPqk92Ij/E6jwjR
2vhNifwKslvzrU2pVjbYfMtPGCqcT77tOj/TOP4rwanv9XYxeYM4u1e1DQ5TpMQFIj5meBcWYser
xro4oTxNdwyR8wuDMBMcEtHH9QYBI6DlEYZpwaJXY2qcZU2iEZ5J5hhJwLpGUgpzo9wonEOOTFhv
l2TGRVFHaNc2prU5EXDaszJsfrL82ciqVVsSNpsf1FllvHfGQscUMAUoz6Rw9EWH5tDGXiUZhJuy
4rfWBN7EHCu0n50rN+twG7Fe9QRIoVs1NhIV5IpJMBxZDPIf41DLr9bIertSwnPrvK9U/U0z4fOR
8OUFabA+/fh9aIHD2veLrK87V5gH9pxQnUjnI9NhRjYLIaPgPm161lVOb1asm7OGDijMvyHMHpq6
JajSYb8m5bdkZrsXTFx+yra3HkcEwaelrpwbQMsrcgdWU8vILI3Qm7C1b0c/cfJjHIQ40+YoMxdN
tvifCtAY/bYH7oC4sSxxjcQORQoiEDy/PgPBWwvNTH025sa5H4YuuqsDwV4YSkK1IBGE07VohwJa
B0pydxNBLLvA6bd8tQeq823kkn+9UROncAasAputHKbp82jPwDM5jDL2ZGTdIM52C1rCkZ+feWid
hm3feN0dU7X6MQnn8iopiMzaIJmhcea1ur3LQEHSpgn19FOkCdIRBmHq6KZdVh46m8zyg2WRSr9F
dk6opamn5QueqvrBNENIPSJs7CSOweN3oG4i5Zzvvhy2tkU5tS+8eBm3Y2xgXqGlszf0+NJbU4YJ
x6GFMFWg+V68w9iY3PscbDVVY5C/+rZEFN4HIQA6XgWCsyrOZPc+DCD+DoGPZ88Qob7wV5vCdglz
i1bbUqWfGn9Gp5Jbo3cZVqJwDj6lU73RbcIKGjZ0ksgSYmHd+CDLnptp0liSFS8AZUPAu8GOhkCI
xQFie1/F4paARBYqMF3iFSEl6tJoGdWxnbvs2eud7BmcS/HSdS7CSm6EvGTgkDwGhYIQ3RW068+G
PMmP2QQDcDcx135BhsMRKdA1Uv5xQQRF8ZBQ92qnhMfpoDaPTrAfGI63mF6HM1lwfjYBgm+gTzNz
roavEWhTVVEPDHTrOc1rG8Yxh0dCJtNFfyPgvRmBm3nNc85x88FVFknMGEAMdqDavZtxC017CyfW
lyyKhpvRYN2jvnY8qrYhl8sqxKINBmgu+2TZKL02GEptNJFh6I872j1tsrcRASHkbGkEb9reX6Hs
TFto55RafDZ8wAzUVZHOG9VFBNGP6Yzcxabbd9It2ON9liIH2KOeAAVN4nH65BEJZm+WdCTwPG1a
A3FuiAiNqNuAg1gtU5+bEYruFmFMNe2g4ifhS9JG7s8YqZPaoOFq6a9nHSaMPCpfYwAOF3Y8rpEA
o4BZzLEjNMStzMUTNGAx37iBaVggbGykjRjd7qwJuYlbUB45ACOnhveZcHIpT0WTrMJLyBTQoOrG
DvcWQObhAoAlw0TZoPCkWyG8a7W0/s/OL9oHb/2rkdiNAu5wE0LxnnOB+h27Hh6MwVslr2kDqdBP
qvohnXL91W/akW2URRD3KoSQ/Ww7EtYSvdBL2Uvgm5zQAPgYUGoESEJgRPHMVI5BjePkE4EIYOX4
EjEXQtepsyMxxuUaTMKHduqZroFcGinf9zExJeUGtgIxXpyOMeAKDkOkvzmtE+NXtMPzgoWIrjER
Mj+tgU1vawF9Yd6hIAPhgylmicopIXXOSQGIbmy/xYAET7f61AEbhEPG6PySoTBzLNseON3ZYiye
MiJzE6D7ZfAZpT5uzyAc3WPVMbnk6WAzF6QVrkmak1lt1wWnN6fKX5osL6ILSgh5Y/RSIwuvkugr
zuTyU25yGtBVIMP8PAS8QWvesukRxMyS2kMzmPIhIDiHAjoNvSuJzQkqz6TGlzDs2KeZcshmFwkn
1PtBkW6/sZ28QthDz3o3MuoymyHBIolSv21uXI6+WPY9q/7Kp05MhlJB+XPC9kPKLBoLlKqyT16N
j7Ha7TlLHgo7Ag+FNa+780khotmYlMUZCvZqoAOlCSNby07aHXpynjLY80xEGBavFmfSaaBYmuIs
C6N1ANCmCAZ7vMPEGDCAZT+qI+S2rjvxmvJAi+sJDve3EHwRGThLHdfbqEvDzy160okvt+iuTZlP
FmMMvtaNk/bYVzK36Qg+8IMfvOE0dAAQF7TXE/uBpTF/CJeiKXZe185fBN6LO0YOnbelwV5DAAeT
dR0s3apdIMnuSet5PCO/VtpbPgJ7xVQFMDVEOKQhvJJpeRZona+wA+KssHv4Gtw+m8ab9oYKoT4R
1COw0Qj0IzeD8/48CZBeNpNVypbU8spd5lvuleBtJMIlzs0FmeB4lXicTrlzG5fZ4Ty5lGMdsZP2
1hobhyE29QleILH4475JLdXsUWlz94F76s+ZjOnaRqh76HzUlXtqrfWnVbmon5RjOMDl00Ano0Px
fDfnq1eK8tbsCqj7ydrqwRdbU9RiHMokB7Me18CpwXZDjks8DJ+IOiweOHoPX6coSfEVtaTnWDQb
qm1B15LNhKBxexsuuTiC8CLjq3VCt6JWKtLPaNabzy1AvoTtcbUyxNbMyNqH8Q2mISHmyx1i/ZNV
xegd5pME63DWja8RsKynpWIAu1Eufdw9IXKxOtUGZ9kxpGq9aU3P4Qt5eIL4a8ziz67EvgChk7j6
86i1inuEhRFiHXzzGLWCYnqJKqqtbVTQq9yBcBRnLF0c6VtUKNnOQi8wnvAShNe4uZhrufQ+gDXG
7DvkleVessVsqHys+XHYbV1m3bDTw3L8mmfMfA5Yo9q9IFGAOWGN2oaGZ9NYO8b4Q3RPhzmk4KpK
azdhhbSvuylhIu4XGUKz2TCoPevIHX3E0Nue4AjaDAgX9I4MbBmyMsN2kn6f9EsAkYFXwt0B6HFf
eqsDJ9mQS9mdRQaP+2F9XTxuL1/RnnE2KA6OoEAsEQ42RHVZWtUHC98zRyhCwmcQg2SRT2VNgZUZ
CTLCSDIPUCmRBststbUhI/rleDRirPst5Sd7Bz7l+l4TYRYeaqGmL208rSCYxsExzNBVImFA70Ga
V9eXr3RbJTQDBx/KxkJv/CmBcwM8RpCst6kL1Jc7maYgemw7Rh3SANqGXheX4rWrYE9vMek7NwsY
InQy3kik1IBoi3jWTrJ4G3+lzbZROi5nYkri9lDkKnsy8xx5mwr4FgoMCobs1LWVT7Y0Vr7gSIQX
BxH6hxBMGw43P5M+wQTpdMi5znJLt0AMqWXoPspRBqeQZgmO94lUbDBE2dUyD9LC9BYOxaPSpKLs
8E0E/nXC+vylj8aIaVFZG7Gri2DkAEvK71daAyBI+qmtaCsxzXPvQMZUzQ7DZXIbp407omvgH+5s
Yqf4LvCSkMRtqHJ2rmdFz4vMkX2HsRveZkPhdntCn+Rx0DZRS5OX9lcUfFN8dDhUxhvJRmTz9fdA
dlorFd/gPiWvogcBs20qq2gewbebu9zumS2Oi9PYR69HGopwueF4xxQhBusNmIouj1Mnr/hOix+4
y0W5zewA0waBlGLZW1JFFpYu7B0s67FFV4WTCgA+qruILMxhx4bZUMoA/HoeUgO/r+k79SrVYhrM
Ma5AiRlGa2a16odT0HsSJSTJdsXBUPL+cGlBhrsEITkVJr6WW/xCbLheyeAOF1b3w9CkaWhKOBrG
Era44DjY2O6hVXj5ZyRDDO+qtpN7WipIQujpcZTLADA80nGrLmvacpissqYYH3M4h3qDIod5C+Ic
spbRMTs0JhOdrBR/AknD3ItPre3lmrc4n2Hh03Dtvy9Iq5J92yCy2IlMz88pq/v3guXoYYZMG28L
Ty17w6ETbH4Zep/dPiku7JaAk50sXeborld+ybWLjga0VHUL7yy6WVwjcRr02fyTPu30w8bP8kIp
WZ0bOq7JroL8B8xKdvk+A0L6OeIB3zOmQiqU9jT346iEZ1/7hURUnq+9Nr/q24kxTk4aFW6e9Jov
DNQRxe4wVpDgCXzuv1N90UXlo6yS7A7VTKQQqZpycGhGsDzvRDT3LCK24w3+g48ZrTh00aD0xhHz
mOK3aWwdDJvcMInut4uY5u4yTp2SCTNKq/YL8QDcJp0yZabF3ca2exaC7+8Z3pRzjfSIxjKT9mJx
6HlthZUzA455P9d0jc6Njx0pghPT7tnmS6lF6KeSXQ8x7NnY9ngDGfxBFelS351uHWJUMVN4rGD1
beBoh/ENcAFFLFuisj787Chh52bb88yxgNaJRx4A6Czolg8JUdGw88dK9xck2vnyIPs58Y6KnMPi
G6ZWRwOMcKp2BM1YlWoP2QF24rnrA2yl9g9FD4s+yoTCxkvbc+quItPrtjgZnygmdYFhnxHEPo5M
zA2Z3AoQz75NsUfIPYTCCbpKRJzdxqbDb68nB874mPomSjXfWm4z8P35Ec03wzvIniySuezY8Nmh
Wn2eECtobSdRlIRRoHYihhWn1YoIG+G3J2SSL3B0yAveRhGedZgLDssP9p/oKfEBj22SBmEqlUVc
CEy0ynM5oVPr7SRBptce2vqSwT9ikaxlfdpgwLa+NLTcfiopm890c5t2m8AaoKDKyW/ZdnHgPTHW
JtinLx2BCM8jCn0XlzhodnZoMnc7DKr5uWqGiQYYZbLSUBoPIz5adhLQUxcSKVxyyXlsmn8ahdOa
eOx8YiaErp/KB09DuseIZZ/QFDoeTYiquap6y5s3QMD9rzob5wMAePrzJG10aI/6jj6ali6yuLHv
4pcJjf6XkPy8eD8VbkHnCfQzQWRMxrwTfwfTd2NJeznhmKLKhxtMUVZNNWT3cPF6yf+3zJXMccXQ
O/Q0MqClw3I4KarVLWDQoNkDQiI2vvQIG4mHwn+mt46ABS9srs4VQ3w0lW2KAtLvcuveVpIOjecm
9c/IKdx5my+e11+YpHEeqPnQboU+hfFmsQkU3Y8S1cvG8+AtSdt2kzMiUTCUVAUjlS3uR/RHsWNI
dnelpevzbn1Fdgm+Getoj9MSA5YShIYEQaLDLblmCcwPsZhPitMs41SUFA6ReoODEwzxJxEjdUrG
+jijEJsYZFHDObR9qgoHOMsDsWgcgFF4gyMoyBPpo8aoU9sU3XkStKHaxYMzDlvjBeKVJCuf/zS4
HW+TFGXwFS1R++QjC6VIxWXxQ7tO84rOcfS3HG14syungyE/gbPdxB1M0x3eNvnk2/R/DwV96jsk
Y3SY+G3pqUdkfwd5afrqFW515Shibg8xU5xgT4KN9Pco7Vx2THclHrkNk+uddHAebz2kzYwiAtVk
W8I26KuBePXtDQAuoAVmCGbGpUnyvcgKIluLtrCuYT1lIOG03ZwXaQF2WStTH/OYXMczH8/9hd01
6bOOWJCJDoUvuAN4gAgReTMKJtEpqTfBEudPqDwERj8YXV+jOJ1RAmpib/Gj6HbjzWEcb2gNc/YJ
A6Y1G24HO39LV/STipzxxVm68jbweFB0GAuaEIUFzp5kMReK7jzar0nuFQzq+/g+FWuPNc7deYC9
bnjfJFF0+O8m2jac9nARULziCNDhmLzaJSxXkcYDpgULkgPGpyV+8meh1S5CTegfKkbU1YaCgFkB
rGUPl55gs4Z7PkaQIsjdwvqLf45ANz1+4/A3E55cT90Fz5FTeSKCeD110Y/b9CxFMC5BCJkVqqBf
PF+uvuQlB0fD2atAEEdMxQ1HrKncYSjw+hO9yabe9kp4t3B8plcMjM1rwonlG9PcsOfAt0zPGebi
eyag3TM07+ZhAl1ebei8wNcRruIXw4bkRvwX1jdE8lT6+xpsaXWqbR1B1mh8YIKHvmIUdB4j7Ce1
SmEkcPb//td//+///Tb9n/BHeVtmM4P2fxV9flvGRdf+z7/lv//FXGH9d8++/8+/tevZtvSkj65S
0/JEhMo///Z6Hxch/2HxX5EdR23TMmqu3Ly7GiDkV0E03H58EWG/vQppAbZrc75RRksUpvLdVTp8
P5oMaHGA6RPeMotmo42BgQumQjhzLXsPPw+Vl0DpSnvJO1/HMJuP/wjvN38DRiLmIsL2lSPXv/Fv
v9RGtQT0qxIHkHbo4ujyXAKSZb2PgvSf3dS/fq52mF8LT2EnEPrtpdgPnKBpQnFw8IRcjdMcXgCy
iv/wg9b/lb89uv9/FY0kUAilNbf37VUI9S0M+ARxIENOHiKS55iENdEBgoi8AD4rLwK6yYd/fheN
jSnG+B6nNGd9n/52FxUrRIxTQRwmnjTAdgJLHNYSlot83H18KfWb32ew3wFUh53keO8uZUhP9Fum
kgx5E5thlgv5QiccG6o6vrRCDp8fX+9399MoQVCOxwfomHdPzQ2WxbWZsh+aMnVuwCYC+S0E63c6
QeAN2PZwqyX/yf1UknkJ0W5SafP2fuZE/yQkqiIKN8ij6aBSZGCH3NvhEv3hUr+5n2zJjm2zddjA
EN59hCDCJ2eAh33wMgtdZJURcMgcRPovi+6AkHi6ufnHd5QrcjnB/xlHvbviimJlal05hzEMp13Y
JMvRoFM95qDncC5FX2bjOaePr/mbz5zXkmsJx7joMN995pGuF8XKzGdOf3FLekVyGDVSIpWQKfXx
pdZn8+4D5HcpF82TdLij7z5AClAJoIoMQjKEmkNKgb4rJnrJLk6/bVzly6HF1rUPOJz/4VX93Y9k
HfWQ3jMoYlzx9q2RAMELjD/2is3Jd8y9ug0mAQn/0Cz/wVsDPkPbrgQRYoz/9lLAFDpF4q59SCo4
n+swa5v0Q37jRG1NS7sb/4Pn55I04yiPMwrXfHu9lLCikDOQOITri8MQAGOHhFAayfn7x4/vdzcR
+xVrC3uCwVjw9koJxBptpwU/KpoL5/s4o6e/E2BzBNrVcHn++Gq/fn2MTNh+2IB8Xj9HvL0a4kjH
TX0W6kpq+2BJP93HThwyGYuzcztbuj/sQb/+OsF359o25h/OQ/a7+wh+Api7s2oxIts7yUyJQ+Qs
9RfFtOH+458m1r/97YewXospMu8iAjnn3Xc+Cze0PDxYBy8AG3ld4V1qvqkRl0BLK0k39XGY2iQ8
rC3r4pq4vzSlturhiD2i3lPTyRm1V/zh6/x1OReeh8TZ10q5Ls2Utze8GhbsuBDFDiYMAkYG7Ipp
+HVScgGaOQ8hAWaxjjEhD3Eqzj6+I7952MqwhXieJxybcffba3tCV0ibB+8QpnmHMqMwznkBg/JA
46emXJ+i7ccXXJ/m2yfw1yqrhOtp6dnvv5qMoTFlSOGjvCmJDyZv6jkwQ3EWEP5AW8pqr2A4BJsR
IPUf1nixfiZvL00p4GqxQqJ5w8273xqRzZsX/WTjs6zsYIMIudsOGIG2CYmMrwsEw4u8yHxc8oW6
hB5g39UDVMJymcZHCVh0n/ukI3x8O369/8bXHjURxa2vETe9vf/I7Es3ViWlkSyjCyzd/T5FtnER
oTK4rjxz988vh5PDGJrDrJBq/Rb/VhQZV7LV9dI5wGXtH2onSx2EeQMaLYHkf19nEprIx5f89fPG
Cs9RhM+bJ+6473YAHqZBYxy6B6yeBSdkZKNwSiNVHgbSD5c/7Dd/HQPePmRUNCzKvFlgBYX97nKL
oBXHLFkc2pYcJGmqaaNIPrkn5apAOE3qlrcwr4E5kX9lBX32g5ZQ6ClEL1miKf34t8tf3jh/XdVs
lm7KUK3XL/9vt5vmBpgD0TgHUNndETHQnJIS1eH4+Pg6v75FXIe3GmyKw9N9X2DbLdNLwq2cQ1zM
0WOOefZCZYQ25iVsc7Luv358ud/8LJdeoHZdzb8c8e5DYl5ZhBFzC/JPuMcRHtxrXGf27cdX+c2L
w69hW3BYHR0ITm9vHtaIEMqd7RzKLJGPHXI0vHTpOAIYRg66+fhiv67BvgRI5PIlatdwM99eDDsz
I2IROAfZRtFrhD3k1QAyR/A99Fa7r7xuso7IkZHffXzh3/xKjJksh+zrlIK/HDgFdlUqtvVYtPSo
dSVRC1bb19sWqtqnj6/1m9eEa/l8hsKs1e6715GIWGzIcmD3m6Mc3hdx34kLG8sIP9pHJNFf/AfX
Y7c1PEY+/vc7e2vURI9XyYNKl+CUJSY71xQsZ6ZO0crPo9z/B9fj7E4VyG4qxLuHSFnbqKabMYbj
+Nv7ziwOZRrobboexmaglX/aUdZy4c1iw37Nx03x4rOjGPlu53bTOXJNbeShbhbdHKqiQxaIQYBo
9DVAxTathuelgZvTt2kxoems9Y/0nUZC74FFutUfl5xf3if+JEE94UveKpeO6NsXmahuF0ZI5dH3
S5ML/mqCkKe8PjCISf+w1v7yOnEpfrWjtM8nyln07aWipFngPtnysIisug6rfjpGRHjsu6SFByOM
94fX6Zdlh+sp47Fr+Yr1R69P42+rqQeI2CqBmh86p0El2ebg7mkV0ib8w2Lwyz1kFeCcxLTYVVrR
bXp7oZRxr66G1Dnyaa7xwzI5zj6oY1byp4/f2F9+kuat4QzIjkULhqX77ZUmAw6WeU95dMUYklzR
eOceCV/n//Qq/E9LNkMWGJuP+d1rSkatU+Qddg9RWm6+Zw7hMJwG9jZBr/n4Ur/eOpZFTuKKDcn3
tb/WYH97RsRXy26CLX4MCNH95qYuedLFXO0EouLiD9f65f3TqEFxmtJ44fzFRd9eK9P49Uu3NkfA
GyTE2U23C5TlXgZud0HGYHD98U/79VlxjnVYqDnvUbm+fyuGFNqHwrF3lIr0B+J/lgv4P9bp46v4
73+VpEIluJ4uJy0FV/7VofzbHWR2OPd5iZ1itEZoCS4S3aI5a8eyVzsUZU44AHeByEjnXnNLmTMW
wVG5WPTPYwup9abzUwdBBmiWDAFCkXXbLHU9EgPg/DQHUYTiSw0N8Qe65+ZhRNFyA47UvfWCVOIp
rbP5U8UQ5iJIlfMwTn0H27MHVbBVvMgxY+fQ+wblpeq3dPHtq4ke+Ws0OmCJYRvNFx1wOrmDSwoi
gAgMfzmnj8X6l8oKsW6hZ0bXSjf2HS5bxkCE0VjltV0O3XAZVBrbSpmlKMfdVsJFi2T0GDTZ+Aps
DDX6oGmQXIatRMLJ4gMWnXS38Lpsh7E79LmGNKW8GjmmIECwRKuAgxNnNCCHvSJZUdxismq/jz36
jmNPH2hPKpgQm8GblvG7C7YYIsLE18jsyCWYejs3XgoqrMmiNVtFJlNeneMpNRRxavJa4iW8pEcr
g6EIGAEUi7TPbwrUGdE+hAoU/HDlRAYMJUcDFgn1bn7WVRMSIhPlNUH3ONeampsne3oHFKIxCGl3
9GFZ2KaMAuuwmk+mM5hx0/Qjh/td03xz/YGFqJ/npyHQLqEOGuyPf2zxlcs/LPDrB/T37W3N0eUb
M7bnGW6H965e6AjVFVU0kLEdAoRLKsJ5clHC145CAIq9i5AzLJf4rEDPt286E/zh+u8/BaJmKf34
IFhM6K8462Lz909hacuZYUoCbXkqzzvdvgYDA3ZF8vgBUW33+A8/PYUdmUO4ZvUCLuE7734vVIMo
WxCfnoduXgWHEX54c1gm1EN7fICu3BHWFo9n0mEGc6bbGshLy/z2YiKr1z/qyXO8o5aAdQ9DUNvB
vkZQajbKSYjocoA2TM9ly6CWiSMswauyt9PgAazpWBIzSVF7PU+hfT52rlv/P8rOa0du5YqiX0SA
oZheO6cJPUGa0QshjSTmHIrk13tRflGzhWlcAzYuZFvNUKxwzt5ro712+U9oC+kZ6KPVfW18Gupr
vZR6s7LsmHqFacSwAaraamhnp1LzHtIuz7HvEjZDDAOh0xZMDD+r3usOyN8G2CJJy0ncYSGaevoP
sdeKk4aBA8Iak8kPskc6gfhwChlzgQxCC2nUQNvpkR7/1kREwDjtdw5XuH+MyH2Utl481VHnv5MW
j6NF68bxLkKj1t3ZpjLSTsRs+yzrNFaJ0SMq8QecT1N8wTHuj6dmHGpj6xmlnW99mdqZA5dT02MI
UbW170FLycewzzJnO+A/S5YIDY07N9eG8CcZs9mWkyx5ADE9GFesTT1sFHI3yEALloD0LfAiWlRV
AwleVaq/lY1f9sVOohwuiO1ChL21I9BFLz1AWHsK8rRG86BzKoXdWbmljzo8Uvtnyxi1nw0bOu1I
yUzzt0VfuD6fp56ka88tDXRRFRiwt89HIoe22adHn4Qu1FQQEJxn+Qwuh34dhJJSk5MffKAzZb2E
bY0BLW+mD56Q+NzHFslnX21Qv1gvQNn7367PtPBYZB6Lepw3yATqCknLoqGw0+5GOwt/qAQd3Ps5
S/gaMr7XLQ0kV2Id8kGgWa9ISCJWPuoHdBMhLfYHxriMllDuid8shlGDOUsUav7YKb4szmMJk3lj
OiCZ1qoqTZQ9JWYRVI8S4doJEgLKkmZQMfUtab1HPT5H/It3ChnLIXivdDKPEHYVOF/FUIvx3VJG
x3zTSUb8ganTsCdMYFvvwa0gwG0j1RgQeQ+anty7JKA6v0Iy9QomIvzQw31jJbmGe5PAOgC2erRx
g8StkLsQ2I0dPDGS+hudPWwIcPBS8DWA3Q7RGIDUYj4zB4+EvrIkrG7sUIloQeR7G5QF8b3Qc7e+
JwM+894tIh9xLgl1KPdha+fDJvLFMNx5CUqqNc+GkpIXGgQG1ZWCJwKJVD2cpRA09HW1H+2NGXbq
IkYeoZ8rKTMA3wEsZ9MSLTnvCMK9o8Lm/qyAA3JiXMG9rFkk9WrAzFTBB3mNEe68jVXqEc4jgY9C
2amVMqhWadKk6ko1EJOuICnEJshPB+02fQ3yBgnHYJVbYLQXSEocA/tJsYIl3EE2B6WtPqhZ4Nkf
Ni7QEX+pkafrJqhaiUdIc9E+sWUxv8BgqOMX6s4jCgMtcg5m5PgfsMm1pwItLBFMbawOqxLi7VvD
9+PvDFPwkiNh26UCumPUt4YaRSSA4B43lwWBJm9ebYTmIvDacMXSaZTbELv38D0LO1d7QLZrD98L
tzZ4TZreJyQ7BvDPk9LrX/zWsaOlrhIXkoU1bVmgz9kOWn0erNBh+Ixj8g6J1VAdL0LXLM0seQUD
5n0TStEYDyFef154hGl2Y9VFujOlMugvyOGH8FRLx6ViVHR5+OIZdRrpW5mQLrwHJ+QjTq7CxqjK
FZWfOCULTGbDC/Iu8xcuwFYBwEjsF9Z5CMIJfssIK94281nmdn6pBQTkDKKqxTKKCvAmaBk08VV6
nkBT41lp3R8DR4nEIRgDB9upFhunChGm3A2FI6y7wC1t4ziSbKqtMF2R74G2LQaGMTq9u9bBmyU/
aZ917pG/y2Sb6pFwu1btEm4UIs2kWPlh0BswO5UQqLuGcZXwiLouvnUaHK91XVv6h+rRB/jogPTW
qwDljn9WsPd9EVqJhCizemPYDhIsLGkAQXhsiXMe7iqHghelJ1YXEvQ0ZU81Q2Hbh4MF6VZboiNE
haKCwFTLwgfAYck0eFP5ojEvybR9ReGuK7/ZfRmEWhLkVxwMUu+0RR+p2k9fDWCNfD7TzrcYFmg3
Jlq63wZrv6rOzhCRAJ2slLV6UOJ+ykwYvQGJmE1nDnyDWZNU37SVojx//qt/eih/76ymn6UqwpbG
oHKAGOJyevcHJAZBX5iHmO1idnaqEXvTkpJI9WHgELbQlHWjt4BCEyhrpa3SflsEKbOZAOM4PiJl
5pNxkPj+NoeByMo6zzoURh50+XqLTbj+ISX6QrB/UqrQ2TLNOaGtKHViwloAzTfKyn+a6Zf3Q82B
c5gxzaaWrc5OzCQwa3FPe/3gkMjRrFsDSM5ebzFBroDgx2yY8zr8nmS58yrgQYO8Tu3CfnTEQHa7
C/jLOylTvPp0qMGth76FSIAnjldRMC58wBYL9uypsQYxkmtf67iJDgIHovmciVh8dcwGNwpJd0m7
t7AZO3efv64/MojL29OtSX7CAKHCyvnv8nW5DahWzze6g3SHvtiQmaHetRZn6KKpsgfiamN33WAQ
IZfB771gpaj1O87R3CD+K2hAHg3vgq7OL1Un4nKBPb97hTb8Ezidbt04P15tHKjHaLj/1Km8PzHW
Ly9V0G+t7HqQB2kNA+reSfqP0j8qaEUDFwnxPBBUrd7biNzyjSkA5+8/f1rXn5TuokCj1oCIhlrA
9N//tWsXbUAX1LPUQ0O185X2Fap7gOR4KCKWnN5P2bt+/ova/KBiQeXSOedQJVaFdlV14FabwsF9
cUDmEamIL4o8Xzkdh4ujXRiRc0/mUqrimwudg6JTBBmw9+ogn1ClxgQSGG3l2ucYfmWKCJd8gZcI
uEu08TOTILVegutdsoNN7i3+qbivErpTN+5hOltcDDHKWtOJ///Fbs7/l08NXbcdm0bvHPzakfuC
DdEDFXj3VJW9/autJOQtOyZb/PMnd/2rlF+pBhv6VJ515t+tS0yTR84cFqwE+My2iipX7nJpd86j
nwxJ8IJwuHFOjhbqt9rMf0bi5R3zxvhRboOjparPxgmpjwpVoSIF8KS6JwdjBabU2GChCWmIPipl
KUklKg1RL7S6MPUHgLW1uRH+QFhIXHlqt+PlhQAtoq7KIJJWZrLtUz156309aVdGhKYfyXSR/a65
RwNmGMLlb58/wKuRR8qgSvnJhq0obG0uoPLrOmh1NVMOtoXtGWzQd2k2wy/WEvORtdBfD1rQPoB1
MX8N5ujdKOwZV1+7S440mhxOC6wnpjUrtxFmVRBNPsbHbgRWvgpcX56SprSo07D1SMlRiWO87UYg
ymebQmnJym/Wj3o3mj1RZ3Fqvxu+mftrbFnsb5fdmHrpDweV+R1uXSffxOBsJSlNuU2oQoA0TVmT
7WFXuFpaR28epRuYJzJKBCYjGLbKulMLR8MDFBTipyD4jZNoP1j9xm80q1mDCQ38I70qVz+2aKdB
SNTEgr4XDUflCDwDfsElxSpyEBem1kBPUAOiNbafv7QrlR8FQ5epzaDGK+hyzCdJyAOgVvFHHKXl
w+8y3KE5aPUo76md51vqANHRpSuOtdH/WfQ4nMF5NN8/v4j5yGGRhFOB7IEiJhqneaHezYnf8nB5
HLOKHtAeuxSeIL5xLTrQzaOqCRDFUldCqyQWJjNXyZ8Ise1u/vNl0AvHWCSYCBwECJfzTj+OEvJf
0Bxje6gMYlZsUs9gPSK01oNUw8cWNmvTj5W7ridza+iS/MYg/lNW+Xsi4EnYSEkou6BCRPI4m/oq
lM2aCIPyKOFQOtugQQS8qDuncvZj02KtDb2+K08csaofgvB60OmWyO/jpp+sF0pX2ocy8UHCFV2D
NZSAla5awaoFkbBoVH1odg4kjWgDqgWYyahm/XePd+wSY5w7x0x4GMgUOykOtetXSJedqiwssnhG
ZespcZutP3/i8xI5t0v/fbpRFlc0nrOjPfh4g7BSOz8qjvXRq47SrXBXfw3KKQTs85+66oZPv0X9
AGkB75eO3+y3AKk7CRnI+RFHwkevwahaeAlEs3VXAu8BDMgeJoTfkG9Qoqev0gMQgt66faci1+2R
xN389ua7AyZ6lb4KQx+9CVuU2U5xoKApqyGqjgrC13DZNCibsywucZCTFIDruA5H98Yq90djcDnC
6BPwEAzGN5PHfLvNdGKpfdm0x3ASDRwtM8ER2oHw7nYybvRugTst7UANqoqvPA9WmhQPJdYGYFVJ
k7yNAQWqN5dCx0MYkEC/ztykOnKy021Ko5UGXwlIXb+xrTHxIDhKdqOj5dvhKouJTXrvTNyQHGiy
UJr3FdU0eTZtk0WXc23zRkR5qESbMk31HNsHU/UiIbgBkPSNwTBfLHj0KKxck4+MUyKL7uWnXgBE
EZnf5UcDWNc9dkDc7jFe1GSn0ZYkisybTCiVWUNizdqm+BhLp3c2WhTJYenUjM+DTsNxFaLyCAnC
soIvCcicYdePmoIDC9PMvoPwUt268GlMzF6fPqkHTXdq9lzpQYlDIs4C1PPRthm8D3XOon6HQD1a
a8QzJ8cyxqA/UbAxMuqJGTwonYA11ZKo228Irw/trzcepX59RbRXbarFfME4sKbJ/a89Lv7AwcFD
2zNrGsWxtzrEk4BfHzUtf2hLJ3iU0vUe2d7r+8o0S3yaBZamScPaf/Ur1JI3HtE/vipySJ1JaDJp
kOe6nj5IPSnbxABZCvcHijbmUVvLxq0oafKPKr3nG794tYais5wEszRImVg0PujLR4CZMdE8RW2O
BtQVENnQMvql0UB6WPEyQc8tKiH1+kmL+B+tHRjmFI0oFyG0iRPDvPFGrh8At89FWLwUjtTzq5G2
INy9sKoj3BMr3CcjnS+cVKKzfuDUCItVTVKxsv98GMxm8smSQLoE+y6+KJ1m3Wzt7DBaMFladAes
AS6KNrTjC0TpBgKoC/7ixhP/x6/RhbHpm3PEZs8y7eX/GnMYR8gmokWJIwD36ZqIFhU7pu62BwM8
0e/Pb23W7OTWNJwQSMtp5PLR/VlY/vqxeLA6sHujWAOrrSgb0hahF6kYb5//zPU9MXRQvnAG0acO
z+yeCiisZEdTwA9TQmjuOq22gq8SeL+1G4Tjec+f/9z8ID+1dzh0kGQwneJ1989++q/bGuCOtJ4Z
WeeM74iYAmK5a4yffgsvZEFLr5RbUG6w4FONPVhFyvOAaddtveSHMulc1jR5AkxhGKW6DmTTWI/E
B2c+kaKdKLBxWVFUFoA8gHjp2vbG1c/mQa6eLr7FjkEXwkYwML20v6++o3xti9E6166VPtKRIjd4
oLacwvoI7sbcSr8pLTSu0Yswl+F0S8gmLeRbIfSovrFrm97MX3PydC1cAlt5vBUUROaSs3bAgAtA
KHjKfLvWIB35FvbOXvsmq8AmuppUEnZ8yQ0JyOwz51cnMwf/4oujMTJvi2RRwx5Bdt3ZkZn30wOO
8YLxCpDSFC0HRqITcjj956fObzq6jkaZDwGVxuVTz1IkNVTn1fPAu3H3kMGH7FiIPIOzl3mJ7lD4
T2Nri40vBe3i9lZSvCss8uNqcKVfEQTfEPl9YzaYHR+mJ4FozJ0mOwwZljnbNBcjmPK+q/szQVLr
xk4IBGdw7KUeCXPZA685eL1gJqIAnhm7APVTdWtzOU1vfw0BZj+ViQE5Kf6hP8eoywcT2w0BtIOn
nTOMxxjjiy60trjpR+XNkJ76ODaZzOAAdVUHj2Cog1cPFUh6yPAiqPHBCGJCiFCVmym5skxHt9rX
f/rTlxfIREFll+YxR3Qu9PICq7zy7FhtLLQGpTZGB+wWREiDPwgKsEXkoSgnUQ1dv6fMTq4XdK7R
1pZRZbnWWXWk220qFAD0nFBQwVaTmZFkzzhP/fpIzFy2n+AY8neFFESEi1Kh8o9qT6b1Jo3IF15U
bRtplPsyT/f6pSaq5jntSX2liz8UeMcTkoqdZqX7irbT0sGUm17DxPjguYQLbbC+Yz9tC6cbzk5Z
WRRDlCZo1lXHXmgdJT5JvrkXQm4EwSxfzK4JjXWCNbHVlwFu/OaeBr0uzkX8BwmXKJG0HulBD+Yq
w1k+LkkwLtqdDvR2q4yxqjxxVckbNSfa+pIXiuMzkSE7ZEKk0kNb9vfI9EX6CBOXyK8bw3muzGcw
ocjnSKTaCBQtaq2X76pQchRxotHOspTdKXM9sEfBQLosVGIN662IEn1FjgWpBAASvJXey3KAYTx1
1EhvvCEFmG2VuRpMcTRd2NmZMB3njq4ml8JvCep5akbvQdZ9sHOpPC9lUlPoyLz4tyMyb6d1Xn5j
tvnnD1OXpCbGJ858cvkYFCkKgpCL6on87mBHqyxd2BlyOv44fYzIqn0DK8EfVjDHdzcmumnKuPxc
EMVzy5Mb0HZoPl/+NgBZxkI/BE8F2Fd3hX82cqkfo40Fiw4AEuxzYryEnQa4UC3CJwkT/mviYoz+
/EKunwGyQt6AjoyR4tpcp0/2LmztXCHvwmakC0/TF1qSDqe0I/VMFWX4PVKtYJk0lvLl81+eLWq8
dqogf5Rr1M5RNuuXT4A0QxqrJKOcyf7po01idsFwwngfiRWCwQEXaNNpixyu/83J9M9dXT597hVY
JTZMA9WzM1tm1BA1HpTs5ElOjRqK1QZJJpxeBlVLKMtMWsfcSVjrQW2rWIpdkY3PfW9y3GoG8keC
FRDlCMCt0tFU4DAkvbPOdNf/7hEwDdGvAZeivBuQptDJjFIZbBtfd0GoETifnPqiDUAFBiR2Layi
7wO6iZVGkxpI7DGXfp6ukpqvcN10tGlSJ9Lx36sq1CmNBj/6FiAKBPkAu6hIaAmIEKFam3cbSioE
QJKUF7f1Cxuz/JEUp/Gbxwzonc28LK1tj9gjW6OzHl1sEGpUb2s7FDDwGgs3f2C1qv0xEpGVglMi
keNgcn5ncoCEx//XCCLrEXpaesoiGq/bgShhaMCEqULiHnlgzaFqytpeFRRL25XdGQ56/1q3UAbQ
tiqfka9H9WPmOU16JJUqMpYAGRy6qbnZeVoGGSkN6Qb3aR9v7Kp3nnCG2DmEXK/6SnpKzyG0jsb+
3bRS89t0lHcQm7X1I5KbzNq2IZRA2pyEuJMASh4t4lVV7pwU2OkXKYZqB1A8QkdlGZVCHBJbvIVT
yCFYWxFtX5YpYvMqncyoWkQ/KzBQGqyhnADprT+UovzmSN+2Hiej0viIzBlSO1JAs4Ze6doE4rEj
Mpbs4gzyHEuZqXdQvOyo3IxyBGFdpS3L22gPfNJ9TqrUe2VpMj/h/0yobyAB/IXZzCEbPJVf9Hzo
QeUhYMhWfpYX7gqgGkJmspFAiBJ5s0OPxCFpCRc9QLQQBGgW8Is5h4DstWFrSif/lrs5/WBJ1MxX
jpWJuxqUScZjkWtZLvXRR+iwRaunRm+5AeV+W4xFMRAzVqKpq3KndrGrmAFxvoOU0J9gXLvJfjD6
RN1DyOl+lEnqg9CwzSmeSRSd81pz8DROrZ+2Nr4yUOGkgzedne7KJNKjJRNCd9Ts1BbPDfYwtAID
NbtwJVLXGh4YCEn6vSb9zLv3ej2XewW8s7kwCXYrtjasKQKhNBmnR6oMjfmC9cTvTmOpmvWi6wP9
YyS0lI9LFq56lHpK1Bm9WjDkC7zrZIv3uSi2qS2F9qKgphn9jYXNfY/gCWbjZtrUsKNKbfW1VwqH
vqJmFR7uGc/MN5GDoiO9T3PSwBW47FRvwUvH9Zloqih51Md2MBdtnCreDdX79SSJpYWeOZtw6ndU
8y4nSdS9qECssHlC9KKvEMA566gI1NOg5sErWXzxATyM+K8LMh/ddK7HuzpVT8VsbaI4jXoD19ZT
nNBoSdMkfHEiJ/9w7Zoidc73rB2pZJOz1bhgJD5fFq4XJNPExMqJg/4i1Z7ZXjt11NoYA8M8M5hH
DfKc07dwrwHnGFg+Q0tsA8CS3T2qQVxcq5qQgGD3+SXMyy0sTaaNPcRAFsaDgHx++dStOh0RnYbh
E/QQtkakB8YPNX2pvUhLmISkvuxMYyBEklCYc+/iWVGg6t84gc6OX1wEHyXwhUmuztrszjZpfVT1
iavlKRSLlGREANPh4G/5vnpn7SNjVfemVln2jf3Av34VpA47IooEtJVnt56k1G5FMhZPtqoG5xxe
4a/GI/oVVX3yQCKHZvz3zahFZQeJNyZYDrfG7KDdFZjFSiPLn2rbJ3NCITWnXyP3EouqzHN7pbWB
49wPpfxCMFG0pa8M1yZgNwfsPRCPn7/669FnqTRmqP0w+CjKTN/jX6f+IkDuWGha8SSrPPlWN0V5
Sgei4CXt9CP0xZEAOJ9ZQfZKe+Or+8enzp4E0z9lBbxeV/shm1U66cv8yWjr6L5rDXXVS7P93lNc
nrKpONuSJvP0+f1ev26TDRCPniqXBp9wthGCda9U+VBET12LDrMII1ZBoLPAifqQdHHOUeqNAfbn
PmZ7L0Ow7cUIy/Ry9YFLq2K3ADzlHIeQqsDD5AbVDMuBlOizsmp4n03YwUZBK64pRQa3zfMCt/nK
bKAUp8KBK7b1Gz8vDxDmjOieGgWLMnnM4zNXjmyeySUlsVHJB8P9OdjkTcckWvRhvtQ80hpAEoYV
e7n/OnHBFkAYwSQteH9oSS+HDuaSHB1DFz2TAJCMK1Cu5Q4KHEaQolN3thvm9cKmRIRsMLPLG091
VqFgsE41PWYtdhT094zpPf81boGQEXPWF8mzMAO5qRWVIcNOCWdtQrZ91cXwb2PjwUCReFDCSHv+
fBjNe1/T70+lMv6T1jgum9nvQ5QhbJfB8sTXIo2lEiXEWOSoQn71bheeqVsJgI+qXW+j0spe2iIg
+MBhYnhFYJDSOUzNL59f0tXnxNxls/ZRjZisU2I+smm3l0qChziKw+TJwLCwUx1j9JB1C3MXxZ13
6sbqFoLh6nsCDcenSy4l1nKd+uflexgRkpNpJsRT6Smecxw6Iz15ZYqYPC/deCcRqn58fp+zqi5P
XndotE2tXPp8Yt7hJKcGGD95Z09AbdOXulTyJxvC+TYgvevGILt+pNT6kd5Dt2Bhpn9yeXM+BN2O
iC3/mfyT6msu9XeI5NYx43hPCobXxmtLKaL/ekhnF4s1lUMqJnK4ObP3WNHfQ+VGulZYG/6RM5uz
VLUyZ5vnAYoubftYZmz7FnzZ3Y0C6PWj5Zex6dPYpSDG6L6831Hv8z5O2uA5pzazw2SFFlbrKv+B
WNfqlimWhg5/3cXEqNNQwn4hpvbxNHYvfy5nMHOGCu0nth9ldUY4IUt2WyOBZ/grU1H/Um2s+i8j
nlogqL6WUnZkCw7oLm97lM7TIhss6qbR8G3ohfKTVMo43NRhmD5KxyXwx0AHQjSBEoUIfKkyBYfS
iWsjgTplNxCj2yao6dQHXrlqbLMLp4yDtNpLSYzvI7txrf0AxOgm97HplCqnLFKY+wfiexysUAr2
1h3xdxkoM07VX4o0TF/LKAkSVHAhLdaR6K5x7bdq+aExIcSr3IoqH8plbXTElmbxfV21GFvYWKuI
iYKs+uXUYiATsa2L5g6AsvIeoXFu7xFA1l+CKlfenKytP5JRI40Lz9X4aJmpJ5Z+F5jNSTVa80n0
6fiBYJjDZ1plUDA7SsugiHugfqGue+0CLlZwJw09hISgJkN0aNIof2o9rW32WVaP5iqnM7EsiIBE
MUbzKVuA74NrKFxHphDc+9HfAeuClezgR/1S9qA0t61fF7+hCRN2RiRHVW8TR5XBc8bJXflV6V2Z
PyLgjlZsK/N+Y7pRrh49yiwnooyJE6Ow2/zm30jX2WTKD9fqpLEWTUsyC0Wb7lWR5BJ9zasiO1Q1
68IBe5bhrEPptdFqCLT2neCgMl/j3YIEQAGvhtZMSdZYFCiu2Tjz59ZKJ9UAmbAe57l1PyQ+GDRV
pc/16HBa6jeOmg/VSVC7CF/NOkrLlcdprydxxDeSXd+zV1sEQdbZS1Pk5q7Ks1RDX49tYdESSyG2
Zpim7V05UDshc7rRui+2WcbeAVYUCUtrAgLCMV5y3nKLb6mOFmdhksfxpcW6Fq9A3LbbbnAC45mo
ZeQUhp5USEvYigYL9qcD6Q66ywEVsNbYQ3TMnTeK9671AUQZYiBYkea19IVLcpoOSvVoalY25btq
JAykDs6/PTr88HvrGwqpTn6ocJTvDJDjq66Q0YfPMvXVR7b3LU2ytFooapFtEGG5JlnRvnPXVBg9
1qUnPfuN8nderCjdDfZi1AscajbjPyDqxR1C3GOt+ZPJv6nPLalo9+BuQ5r4QUrToGVya8mjauiK
hbmhvSURLqNHokotKH92aFlPjkfRH61ZSsWp6lx1x2GQWYSaQAwVeRE1QTnA7wzL8EFURt9v3AmL
+5p3/Z/AZVsEcsGlDioM7JQWEmEaSmZs+k7CYfZqhFE7ghUUoh26GPqybddcEdoQw7yLgqp5g1Hb
fkyit5+JxuBeSl5tf6o7t/5GtFUfnjIPEua+HzKyMMbBshYijHriKeuU6Aa195SO3VgWvpltVqc/
vcppBCWBluxjvY30jxIfq7eLi9bNFknKznsliwFFhxbQF9yjwk5MihsyFWfU+IQMx0Ylmw+vBqh5
6JrSH5+j1iSUiLQ2kFX0s5R4WxIGQBBEU+CkYDzif3BYLXbQrXrai3k1ASSDLgZgFIbFUkUhT9w9
O3Mi7HuwwCu1czyxJycpIn/YJr6IJ0hmOvnHqe5RwUtCbdV4lbi3x96GKB4RwBFu2K5aFApFUrzh
EQ7lojU93KQL/AAGee38/cNaIZdqk7GBMF8bw2vbu86jnLZMNSer0FRaxAsJX7e+kC2ECcwTVXXX
8lRbc1UOKP+PRkFQw0bvKFIshKJF6aY3iYmNSB0gaU3gPl6icY+sJ9dCHpFgiAiEtezhomMNzmOF
FGOsfmv+Ar3cWrhff8VDKH9B089eDU2r213n8oIASg52j4VCHWswOblCMd426+9Fh8D1HuuL3bGX
IixvORiFERyGRiWMiFJh0gNS74tc3yoYyJxzUPTV75ywF2VhJ7nyS8Gi32FicM1yXRqkKt3YpswV
ymyJHBu45bQBnLzrpnG5kNpF0SCY6YhWIXax39cyc/ZBCVhgFYMjISXcLGrrNym+4QPFLkXBgsjX
qGVqRfupRf63xs4fm8skZCStzVKkvzQbHv0ikB75DqZLTOk2Cit5socwdW9c/vUuC+PGtH1ks4PU
Ya7Q8y0blZAWVM9TqmLBetW66z7RHKJc1U6BIR50qzDxq+TGQfz6CMGGFTU5RXmajFdNIbdSFR5c
UzwbuApZ2slWSrdN6yCiH/smYMZtGqmDjh3km4zbUk65K35/4yquN9BsnfVJQ4fHjw7B7N2VFGIT
ctvz5xE/yI+S30X9FBDo0Qa5ssRWpe4/3z9fP26s1Jz2qVxM8uK5mEUYUvA0B+MJNYBPOKcZFStV
OKSdmUP91CFKxNact/I/3yc/i3zGotSG7VedHZjGCm54TWzH0xRHBrM5AClPCN99nIzpvWXlz//9
LjkLURKGPnV96EbeOmSGXhtP6CDrb2ThmQs1gknaIx4allP0+K4s1eS/VlPo4Vsm3R2bjg14q1kt
Ly+QLUVdkDybLccRiMEluJA87R7q0CGsSxkKAO501/AN1s4tTs/1eEbFBgIJjRalhiv5SZiqGZWz
znlqZYGLChUrEm0dJHplmIRBtrEAqD5SXFwWOJG+StL/btW2/nEJqCBhQXAonDga8xIe3YS+I6rm
ueljZQGjHMCi1DIDlH7pFrTIx2zhq9J+I/fMJQAhNrsbHIXrz4mpkLYehAMV38b89EQlVyXl3a6f
OeYYW5qKsgHRpIkDSX/ZU61X2evnA+3qB91Jc2rz0gULGHPq5dxbqjVZBr2nP2tE7dyVEoeiDIV5
oLNTHnCHdDeqLte1WgqHyMpNijpTyXResLRzoK74L71nM8/A7waZ1bBQuQhHFq2i+PlGkmL2KkfH
fhFWi9RdN2T+QOqZuIVMuS6CTJfCfTOJ8F1jUbi8d9vE51hGnfcsslbCxRHZPaF8BTSCDBuOlmTh
hlxkZSV91XtPdC9ZhlplfINqrz0VzghI4vN38Y8LMinhTsIy3gXd5tmJcjBoAznMby8ahISTSivk
vSWBAD6CiVcKOlYdrkqUTJTH9HE4+D7BZavY5Wsw9UL90XTEWX9+SVdfBEAkcyLT/nlXdGAvHxGw
bbestCChA6MS4E7iofMdTrn8JoLRPDFZvA0mIc3Y9dV9HOZmceORzIcnGEIEs7Tep6GCf272itxB
98ykBdKtlGERHLC0VMmjXWROvcPnBbHWLkwcgZ/f9HyJ4Uf5KrDsYX2krzKn42Z+FqZR4jiPMWiN
n03DqXlb86f6VldZA9ZWT4ztxpBpWd2Y9uflbOY/gFZoxqAvUqGfT0AAqZGskVB2Rsbi/vCa1Lor
8lEjk0J3pbs2x0h5J89MEcvagoa9//y+r3Qmk1ATbQMoHP5hEndcvm0UewTQmKZ/zrOy/97rClbc
bEyLpUEixjsurGbrCl85uzmU255coNei7caFwwb8Vu3qap7gWibiJYhNdNNTqfvyWpTSEzVah+Ss
peFwmDB5ZN/p0Y746/FoaD7M8NZ1fQ8QSZ1uPWeMv3TV6Bm7G89k+p2/qzz8PEVaF7YSyxI+utma
QP6B0UqKxeehU7N9NQzpvah6m3MgEqWPCordd1v09TMhAMovCpQ+fmPzxiR9PSws6looiZkzKc7N
9WxujMs/Sjrz3Ha0OJdWRp4WvgihvlYquTarQLRTLiI2JWth63Z7Cy9+/UGwGGLuBKOAHQBR7+W7
aOGaRn2p9mfwG+k51vp0M9qtu9Q9ssoSQyp7HtGtffX0YC8fPApKgJSqhpSRkt5sMvQU0+iK1G/P
dTMS9Wp5mUt2e2Iqeyo70Y157mqe4Wd4tmx+VPgmQFUu7zBENVCVqaadHZWwjwVACWoVae39DnvV
2/iGcG6cGuYT63RfAkkHijGD9oM++8E67WtCapB0iXF0ye8cszsrgKN/j+yi2zOO4y90ss01NVyb
L2xMAmf9+cj+1y0zq7PRQa2O2Wb2gYl80PJKLdUzmTTgHKh5dcO938I797JQ0/YJLbzkRnv8aiBz
1wj4eXrwO3SOfLPHjL4kreNBPZt+C7vfbMZ6R2mlFUvV6WzjRBWJFMDU89KlyL3g5+d3/I9nPq0l
TOkUW9hYz+7Yakq+GWKdz6xpebPAbld9LSaOb9wAGdqxekXbLKBKhWXAXnqY3PafX8DVkDYm6Rxd
NJcNBwKB6fH81fWh2VCog6Lr55H+T7MSYaGIPZkryqJyPT+8McT+HIUuviBq1prKxKVz25Od7vLn
6iADOoVB85xF8P5WZdkRLrRqciFPSBGafNvWMbSP1AuIc+9DC1lmTsSp8gMxiWFQse46Y9dm6MxI
sQ4B0rpdQkBEJwLES8tSFHV6JCRPLWz4oGawoVdGFksemZySCpsI7EKvgzWObmg2i9FC0Uo4Rpii
xiWojJJ4WBQd7I3eCc1Vb06b/sYVzUPY9VFzozWgGdzr/Fmwp4asO21oON7MnkUXNjndJOucDD0l
py4/RwCoBL4eiFx567GdD8LEPrZhka/rvpFbUVjZ99YJhjfgMd0W7ah666Ku1hZ8MpNyYxqNxsQz
u7yoQOidGUCtOWsZxe4tqTGVeyJ2IG3JEnEyZfs/ys6jN26s26K/iABzmJKVpCpLLgWnCWG53czp
8jL++reoN+liCSp8jYZ70IBZDDeds/faPPCaKiPkCW9bS71Q9hGzWPKUanV5i/ZwNcnzY+DfoQfm
QODpa3Ul2rdYzGM1n3W9jHP4KHG4SaZx6gNHq60tNufBT7PQuHEg+OiyOJ2XaAD2PO56z4FJyoH3
UmlnB9CKdUdUoY1WvYqpWjdN3SunFlnUrm2kvNGo+mAwsp4xCywrGifO5f//ZzCOAg8nuj71jBgt
+9cW7ryJhaL3iIc8tblxl2sf53KyQr3IBTnfsrNfr2bUjUpvJrT8HOIZ+RmhESIzmXNZSaEvjzco
Beb0iHx/2MRdTc5zEw00LDSCTu80NMYnwvqm/it8HPtHT8IRUXjKTJLWGAl1I2yZTtuhphvx3CHQ
jgPoNImzgWXUHBLczL1fZXXpbcwhyTGPiH7RvmuTJG0yNjzyZT6f5taSAWTKfNLIUxc6Gir8dWKA
TuRnMxi1PJYDIMovUdhSGScnF74+xowk/FpnJmVN+uNFEYT5bP+pcWgNJ+i/8QOJVWCsZKY330p+
W7aE38S7zkpz9V4dyVPaYzlCY10h5B6OtZH3v1JdpPk2mRRlF06ZUd44D6z3xe/3wwZQdyGTsCt2
Vp9KlubVrCNHxymaZ+2L9BrtMc3thj4NPabUz8J0Tu4pI/ePomy78mxQeet8jQJ0/A0HeXnDX7Ja
yFiz2aNjQ3qXxNJrXcbUfz5dtuBe3NDrPGU8ZXJvknDO5kDNtNbY2A6dQOL8Iqf6pid2OWyGCU+g
nypzYdxYzq8wBfyQ91MZ5g9OLcwelz+ktYQ3j5adntLQHMl7LKuhHX6Quad7AV2mDGTh5AiaB0lL
j5rco952NnOpydOEhlweB1dIK0bhCPZHY0Wp2H75SudpQgsqo1Ddv2YSjfC50PCcnFoQuZ1apOIE
JPJM4sb2YDUTqUhBXBw7yLs5cLBwrp5qDHJuIO9RP1Hc6trvaqUld3RlB21DcbomXwpnRGjtZoF3
4/XzEfOOUP7P8vR+7SXWBhEbI4cfcPkg1d6DI9m15hEQnTki7EdOGgIGSzDCAzEkxeglrZ045rcA
CMND12Y5wUp5OIi29ZtMl2OgamkI81Xa0Q8M3vhXW4LKrV2CCpjF3JLZsegIgHzSofahQ0UhrlLd
ygvliGKs+am7XfWEZhNUQlZ4UpyUMFGXfpM+FaFvioyuXiKL1o+7cWwCzSuNR5J6QT/nXTpFJwhE
4t6NAb9twUEugac9klGaU3yFP4q2m8pdkbvjF9CWnBpk1jfRLtK0enzF5JF8kz2K2o0E3vdHcVCe
nKrWjDGctJX7x00K+CVFIfp/ipDuhc+ep+Wog8a+2Fce56+97Sj1Ma8siJ2y0DmvZ/imDxDVcEY4
IeHv0NTSPnFPNfV6bMwtteWdnVuTd6TopDT7oXG0u6z2qoQbNPtpe+MN8wIvXzDlLlZVukjvEKDV
0boYKHvq3RyfAN/Uw4aWSHcwVRo9eyji80Fmo/b98yteD060aVyQMvLiwrz6numAOqy5aXxqqsTs
/vH6Qf8Fdd3t97mnR6QDp7PGUtGEpe4QDB85AQAlWI74cVOLBqRdwgWLIQvP9NmJubrPskSb9nNU
WePGTCvdBsvlJd8mpR6SBytyK+fQISoybsx2xrI3u3x2uBERsSCXYuq6ygEo1MkCBKzEJ13UMr0b
ZFrWGvwJkNakyNfpXawPYXLvNV3loRBPq1gn5FY4424g1wDnep+FJ3YBUt9WrqxSknqRr3y3ksZ7
tKh3g/s29RzBw6CjHH0AQT29NDXIma3wyL/0yPNL7gG6ZqRzJ1q5Z8iomNgtW8zZZmyzcfJHJYXZ
GGhJqGMOaM38fYF1XEmlzkuBzX7+blfnKKYLDBiUbDlL0HJi6rycLjqiMptIet7RQXz+t3Ydwibn
BPSdZoZfVYW35fc0SijSxKV363WsttLvF8dyhguGJgxvZnVxz5miGS6zexw4qLEQy3TAVdDaafnm
xFUavXKkyh2IZB5xfY60ktcWjID9ZrlDQoAEFKY+sBVd+w3+RUrhl5ozPRpI9XvtnlTBKX2lFIhc
xc/dvO/GILZq5RuDdIbVZIVF9BA2BJ5tAFG6JGrOeL52OCIy71ukxd6jG84G0dUNkxz55Zg9H9jT
edUD0NkqO7SjaN5GbUQ+ceO09f7ML7/SpTnEcMPvRydj/VhmK2U01qp1HLu6qMAbQEb0HjSr6bZI
Wpp2Z3Cy35MQX2b72FKKH6bCXEnv2CU8sAY/haT/byNiO7lX6aIlfknIuPLTEw2mgJQiWLlzICbo
G62mFJMGBLuq3dMo3EYq24r+JzuQEg8aVr0iZ7G13NRs9ngAIgLnh9Gzf1kFB/tnrRnd6oubJVG7
cdq05Q1aLml/AXnI5p0wcIs+0+wsja8ZyOf+JDHdIvOIx7kOBi2ZrK2JEoPDQFHrGoIUdy73olTD
4RloJo/VdHrnLArYEQ+ek6VPJepJ5AmjPYkaUkLdhN+rlGYWCxYVhmkLytFMf9ihAeyiZeQor6hI
KfHJckzBOTd4J0iL58dOpTdBLSSfUPybJJkL2LDmyPTt86H1fipev0eHBgXWXTIjEDhfjq0kVy3g
KZ12zOulr2pnwv3NdjXK/8ytXuZ/NDctY19q4byFCj0l2ylebK69wwDYdI4WR2IJ4W71L2y0M+1R
vCuzUyGN1wgK/0KiK6Dm/aoSq3eeI4KSxclSh8ZgVZ/j/kfd5k78p4l7sSUQ3Aq9rde0pkfMZ8rq
70bz+OxRqkrwSiAlqGO2njcOKx/MLvwmk1YYqnoXjMHlE8BH5OZu4U1HG01ki6XI674aiml0Xxhz
uno0RY+ZwCMDuP2SSnVOhhs/4HonZjh4KWmoUxCyrlwUNH9GWt69duxsCu5fMqlGX4TZSTACeahS
UkgL0FgwlWex+/ztLzv5y5fPBgwPBVtB2qDo2y9vPc4ryvJdlZ7AVQ4ZBn+lPI96TmidatXOjZl0
7bhnJqXADbQAQ5vJ97Yuh0lLFYbEXn/UoqIXHIXcyIgOYZ7BQWb+LqsfXUMMQjAYA/HwgKQUi4lQ
UbRdoUrdbTd5N7XDsZnSce+S8WX66hyl/bmsy1y/43MdihzIbymjG4/p+gXxVSyAeZrixDusUQGq
lrlpnPTKEVekq+0hGqp4MWdioJ4qXA4sBlb/TeuYL29c+IP3g7+FRwW+jz/X5gO6RNWoyDQ5uXHa
jUgrqR28ql0Eoxvt0Gj1t1rC12OBLjxAInZRuC6Z1i8/CFRGXROnSXqSqVcR7KxCJN8QbzyGX9lN
u8kjMcRajYizjd8I5k3b8+cf5DLWVh/kQjEDarBAgSjjXV6fE5aTwl7wjk1XpvdjuBz6mVbVc0cD
5Yueh3N/Y2/xXoq4vCR5FQtJASQSY3sdU0CfOK8LNXI47WoOgKmR1sMZq55oj4paieZHHsmkDbJR
oEqNQdMhsSmt2P2qRVPx0440Uuo5/QHWfsaVCuFVV6fCvtUs/WB7awFRRzNEAxtKxrqaqyqDU3u2
iE6NF7J39Celz+Y//SC7B2WChOKLIsEHky3t+yyP68cl9GnBMMtQe4zLWpbRDi+RIk+2xCbg23oR
Kw9E4NpIDibsdAdlNKw3JdQUkWw63kG5i5yij25UF67HEmHJzCo6Hy9SmjXIveyaem7pb5+qUdPu
0yhFKdQT6KocEiLBZesrBqviFrdmWd9ylr+TKFbv2mKd49S76A1wrl1+XnEVC1dTEuc4pOn4w3KR
+xHobpeojp16iJg9Zqm6BP/IMLQ3eH1dEHQqXGYfmFDYBj06lel5AmwtWL27svg9mygCX1O6q/M3
khQ6hI5K4lU/m2YyDpad9VEIeDVejvIyAq+19VxKNsFItDECY8dp2m07eMp4ajSMIH9Eo9SJeCQR
uG3FNlb6tIz8qc4q+k1Db5fOaTToAb/0JB7cQYurzR2ByZ7uM2kv0mkCw1ofMmn5m2HacZLBomgH
EVXuX4OhRmO+q93WYPb6fNheVWgYN0utfzE0IA5fT5BO6tTI+xrqHPasDkHm6gRwCF0pvkcRMM4A
oRRcqJ1WI2W6Tyqn/J1Wmql0NxoOH3xbqIeWNhqNHjoeq4ZDBnB6qQdEJ5fZstgoXsvJwI1nFV11
aw77ubXdTSYsMNCf3/8HF8YGx/eM1AOB2FouBSmTo0hE5AX6gi5jC098g+jjip+gCHSFRZGeMMbc
Ohe9U4VW3zObb7pqzAqmcRVj58QFu9g+nI+LsttxApH2tthNME9zv8rd/q861mlIDjwZAveh6c5f
hCxLuQ3bwVTQtJtAlYckdY+Enbvbnl2es5T0tHA3e4DZ8fZ7BdhvFTbn9zDLgIG1bTG1X9i4au4h
pBQxHWNvSu1jP1m9/J1PxA48KA78q6e5MbPf/dhQMVGaASSMFULUHrb0GEDsb1ozC8t+A53qFvb2
fZG6fCoLmZcNLWsYfmZ99RksjQPHKFUPQXWVYoKmky82hszK6akBVPONEcsWATCH98K5oPoJ7Lx3
xw0m4LlFHk2TotyXZar8g4wWYu3nn8oHv47px6CoCfh5sVKsi4g9moM4dHEC592MVw+oxRDfmVrC
GcObM9fZR1rVfhnizg5f9Xos2GATGJI0UIkwG76Q1q0aGyBXifm7n2qRmP/zx0ztl60OVi28Yoyj
y0lSOlR2R/yrp94a0nvVTbFbCEF9JbozJR/KnphmYmlNZNaluLFHvF7/l+OkjRxPX7AXa0XIMMk5
6+HYk0XRuv+SQoOM0xHJAeFBh0bJrhPzxhbrutpN2CblXDbg7hKcsLbR6E5a62moFydrxGd/7PIw
sQ9eOLh7kZRnnCXzvxn8NB948PRiiwFZczN41VkFHFjfmMDW2uD3R04dj00yXsvrCjOCVbfW81ae
0rlXpiRABa32G0pt7gg9xho186sF2+yxg42rBHDqrfzczU1Pqg6dRlwZ/oABNya6QUXE+NxUQ2/a
sA9Cqby2uWKGZ2YhJb5rQYbVh4UBHX+dEabZt7bM9tWbZBJGLw5HeHFIsYO9/IpyFs3CaJL2FJVu
lv5KDSMunxAHu7Dm6c/em4iTK5DlzJcgVUEVYmrIk+GbiIZsl9gKsR0sXRrAEYVyeAnImeJPwJzq
/Azx6JfPKO7LJ5WWHTSKfA5/hVnvRH6Diz7fVHXhviYOJxu/0Same7qfobPXyhz3AtCOJjHzDVR9
c7i3qizBERiH44IrSNkeyI0k+qk4hF1YuNARdCv6ZZOn1G9MJVOtLY3dChROGHO0nfWWvB7LIsz+
IbJyw6Pf7Jm/wiHVlHs56nb7pOSjvezLbOnreIJcRK2anhykJRJ6oBkSjbuO77LxtcGU0q9Vus9b
baalcmcDNA0P8ahBDbRynW0dXFOHTHZJc+23ndF0fw8arqPaJ7sdv0JuZy56uXZwc+W7DRseUEBs
CFjJn89iVwsetKflCMeuGVGFtW7JWJDHLfJkopNil1r3Fls9vrcQl+c9YUkKlLSYXcciw7g1e14d
ULgwUztNA4fSMpPE5Wcl45peiIsUepoX2XVlKfGhtQe9+ZcshqS9Txqtdg4CNncVTEwlb9ZQ2j/n
vMmE9NUx86afkcUJiu5gSmeR6SWpyu4us0k0uI9MjVBaX4K7fotZQm6FIK4VjwxvBMe01d6l7HQL
VxIFfcxmo9DL9OQpFD/2Wjo5G2OycGkYIjzRrQHMTrYw8dhhPuT7ggJKHJipZvjUwhwyMWCp3yg+
XM9//CZ2b5irmXCAmq2me2AYqhR5UZz45uVE5otppmiOK+Gc2gjTUUA2C+s0+SHGro0a8VY6ofcT
cxgZnIpRDd23zz+tqzMvtlTAhks25XICXTeqI+mwi0E4ejLtuqIMkBZklcSt496pNjvnzy/27j+9
2CtwNY49ULORQtGxWK3GOZuFPOsqMgcyt46BBDfEFRH4oWZoAQlWDChaJvg3KzMXcR9M3cAj2Lgw
1lBTFJHS9F81fBjlkY12BBCVbAAPXrNJqWLw3Sqai/jGELgaAS5NZvqQ2CUxZLLlvhwBwEbp0nWD
dXJGyG5dVjnPbi4n4ev4LJ+xrmN6K9AWP5Z97NzogJrLX37xuNyFvrD0J9hYgRxZPS6CzYF3YyM+
8cG4ZXantFr9TZpqRZjO4EYklEjHiGnzlzXeE31rJW1qhf44CdJsHFx1uDh5Hbga6bapfkwMyFss
3an6UudDJs4L8mfaY2jMQWsQhKUHAiryeWj6kRIzyHAjDlzF6+YM1E6WTM+qqpjun0wT2V8zKxNC
nvSkzwKtMKY40OmivyR4tUZ/gi3nbEn6xn5IypD0jqU6VjrJXn3r4SBCcJ4g5jH1xko3zDCKtplU
tYx+6l0lTkMao1Dwc3SJRhdEJD2cR0PD63vja1xPq8wMzAoaQA2HbgNsuct3awyoLnN1Lu/Jrc+f
JQ/sa63LmeCd2VH3qKK7J7yqJGtZS7QSh67jZHXFDodfdVBrAquYruV+MoV2P6jWeEo7bWDucEkx
+vyXXv1QU+Wf5dTBJo1d7GoajoFDp5jHxT2ueevg5nnyT0V1+zDhV9rWulo95tn/SORi9luUKxYt
RUCrXH91TWoG1RC2ynCfNxALkrHug1DVywB3/3DQ2I34ieH0N7749WzE1ICGDj0mmzLKw86qIFWn
Nd5rt+kOpTkXL5YDRdCP6RZIv1Up4d/4AJb3+9/h9X41piIS4CkDo4y/fP+O9BRaeGp3qAlkpPBV
JqrfQayqN5M2xnyfHsyq//VVcodLSQRBAx8daSGX14z0fmgaMmMOaO+t7zCZxLyp3SgrH0yEaYRd
KSJ/KSRbrBsX/ujRshByPkNisijCLi8MecEj417rDpVsxcYZrGreYfdOWh8JhXMr3uLq0VJ9pZe6
5DMszeE1AkLYaJBKDrt3hTnGmzGz061XAFYi8/tN1OzvPx8g77WGi1fJ9TBbcEF0UEsI6uXddYU3
4Bed7YMAmp2TttRMUYdqeRHbf8VHZg6B0832/GgnU30vMqW2TzmRJfXXphActJtZi36RlaInoLkU
BaqaNFCLpDgAlY1up9ZPV8vV3w0T2rjVJ0BPG3uo0pcyxaO2Zb3zvEPilvoZgBigy6wEF3AqhWcP
By/Ji/jVm2bwWbtShji1t3xwZvgniQpL+x3TBx74zIdKzkPQqJ3M/wjqTljdm8jCflykVhPDrKyo
3ZVlEsqg6Yrujw5OLjmqsNvyHcEvTvQ945zb3bXIsTYNSWnRHQF0fRMY5mQxnTPJ6qeBDfC2dJFt
BaIxEEjqg9NXDWoHQ+PkU8Z4x8spKpEpO30vXpzUy6q/n7+sD74N6oEeNSOPjaW6To9VNJMzECSA
u6mKtPlFj1MNCVmh/h1GMXcP+ZTpNwb61bdPH3tBRlC4YStjrdH3XtKzzbPy5C4TWv6AeFQTO2SK
6i8lkUm1/fz21jsGYlX+v29hwOlm17Aa4UVVSQoHE/IewjkNignUCwHjjxs3JMwUFWa9LVvAVr6n
FLccLR/cKOqiheYJdoTD9Wq3YiWDGxbYnxnkY4jsQlfvI602vpiz3v/5/DbXexNuc7Fluiiu2Z5A
jLwccTmRchzShH1gHRn8Rq9SgkjIM0tvvLsPruMiaKZXt+wcnTUQVPNawM5V4h4iWAnm917tB+u+
EKba3Zohr1ZZQCaANnDoEVXAVLKaIZNEJ9aCsJ4D6vHwkebr8KRGLhCNoqxnwmpzmmXe0Oc3mjCr
7+VdvMmnSQkIxDEn+NVlNc7qnehH41ynXrTNM/I8baMhvlQYRn3AM5+XPucY51+ljM3D5y9xvSF/
vzil0EU1iimJGNbLt2gCAszaNtTPmgdKCxu4l4VN0LpzL+4myK/Gc9unw350aoPgLcUqv3hYcnNC
hS31GMWzO20jSw4WxXOCE7+kbT88Zlnp6pvPf+hqznj/nR59I06haAIpVl3+Ti0iwoeQd+0sJkf9
ppdhmgZZO3YBk3VeboQrkufPr3j9Wihr0/tZFukFUbW6IvU3FamD0M8ElM3RY1dO7WusK/m0GZ1e
k7jFVO0n8OA4ujOc1vz2+dWX9eo/6xn3i0+UhiB/LpX1dZlskr1R0wPQz93CPm9HzfrjhFYfKCW4
OYUAzw1mVW/X5nTpW8Web3wX14+bQi5FZU7QC7/KW+2MuEsTtfhsnKOaEJq+qgnEtAr91QMDrAW1
a8r5xqy5mrneb5g/oBZxbAd8s/oQIUJ2HiHz5jkknGcMMsfsX5UqpehgJo3+9fOnuxrp/38x2q5Y
rnjIHOsuvyaC+1S9rUvrLCdqww+jI5V/gUPANrYNdfxCqlzMHkz+7w4NqNiuxr8O/jd3fY880lQp
+NbO9CmyN0VBBhFQxHHuTQCVt7oVH90jCtqFzaR5C3/q8h512BODRPd2plfE7jYdFeVs96H6CFIT
fV6Mt2tTtd14o+F4ba3jm108+4vI32ZrvVr+9DixhV6F5rmOZo+YBBORteg6pw6sxBg3ZVm0/7RQ
ZbCcK2TRzla0xe2l//z8DX/8M8jmWnhfzOfa6hUrFeSjUXHMc28oGuQzI9vZMJ6hi0WlctRkbN/b
6VT/meLEfUCmFGIzTW7ZD9bVnuVDQ3zB6qgxTG16yZcvgUx0WTWspLyEtmvutAm8zx5mRoTuJkrg
Z/ZIsr7O2WiXuFwyyCzeMMzLhBLnB1zJzXRjsflgYIOGY72mKwxGdG3CN4VZ5pnIzHNTZEjBRBLv
QG7r29TxspMMa3Fj3r4e1gDg2AWBLueq9GAuH0Cc4t8hczf8Ojc4DfxWFPV3NUfVXlKiEDfmkOtJ
k50I48sEPM++ZL2SemEWK7VeZ2dtrMvuUYp0NvZjO/Qbw1Zioi/dpHc2Zdw0P20Cg354ag/W6sZR
5Hrc0RDiNMLkTYXvyoIuKTAqlTVV56prizd+Txekw2CIIKsKd96HYaQfs5Bcn88/+KsXyzzN176A
M6kY4Tm/fNAai1IfDTAdUE6M5Y5erI+TGiqorNtdTbP7xm1eXw90BIrZRVCOoHVdW61A+E+IQsNz
lY1xeCeNrnwxa+RlMJGiVm4zc5z/t24V8nUuyQNdaiDMoOuNdQn0HxCT651bS9bdXeVZyb7JHbKC
a6sch70622Z247Gua8jvF10805xl+bKurDWxTbMkr4roKdf0iGwfQszED3BM7vwytqOZbkTLFvVe
b7z8CwUEjMSTR8jsQuguxrtGNqLZ9oMdKzcG1tW3DriIBAgOUahk0ZastidePFk1bjLvXDiye80E
MVmQnVzgQhzpzce+yTit0tXMz2VflBy+neSGweyDLwADO1ItFfswbYnVL+i1oqmMaYqeenK37vUo
0X+GFVhNV4ooCzItj261Spe/8WJTxD3DzlgovAhhYYZefuNjSBQAlA/vDEl9Vo6VkRd3ee26jOaR
mO/MnWtzEyfYegLKBDSYPh9iV3OZCSMAngNnHdxstGsvL59rPUJ6sFpPMSqfdDdkTr5v6yyK9xaN
oxvj6/peyb1d7nMR7lh02C8v1hsyKcOhyZ5SRZF3NaLrl9lqjF9Y9H54AOJ2MDVRqEMcAsnz+X1e
r53LOwUbyj4MzZC5vrZRAd91QIQ+pRBwvgH8Nfekfal3clDETzu2KsB1yBVkqKDLGcrk3xFE1Y3B
/sHAW0jAVMtwhC/0zNWGsLQJ8gHB7pyNllRRQUNYyudkjBTrkX4AYABw6exeEgz0S1DsqIQHUymz
0deaIS2JZ4r1kxj0eb7x2b+foS+/QnAeiAowQLwX51efQSkrvezdzGMXx9K+JWzbajag95zez4U6
EWtO6nBIanSkdkfXbpMmIDun3cbIyaKDS0oLYK90CNMATEcKaq4ai++kmrnGPR4exaQ4PsHDTekI
7DrHG/+lBt1/lfDk5ydyAeshoC3V1NsYu8LbjTe/1FfX9wYhxiNOldIkQRyXX12aZrPmyJ4RZruK
IGLPcAIbMi+VJEdikE8iwP+aCbMBvMwxn3QcG47ITo7a38qiuFpHTXspHyIVtE1YDeuad8ey49jY
pM8IuCzaw7kRfYtsTTjbVh2i3i9cF7FWZIv0+fOH8MGFWdSoUOF94yyyLjjYUPGrkCno7FlCI6EF
28YPugBZvwcQTtBaNvcvcRQrt4r819MLOzKVVhO9XrLr10UqJgJyc/MxepLS0gpo+FoTIJFuNPJY
x/RGof16Z7rkbUBtpczBIU9dn/DcGmlSD0n8qcvz6C+anDbbyz415OOgDJ61nQADLREwNhLGAv1p
9QxGTak3hpY1xqZVG+XGuPpo1uG4sixn7xKG9cFBiSJpNr0dPyVD6bzWrOYPXaVixNIMAKcAzxuf
5uF4VxRmiEFG6Uf0drHcf/7235liqyHwzsNYPLUUyNYiYAS5hDvJyDsPSlfWd2aizK5PIINOJBBG
xXlbJFUPRy/JBOjE3rF+RFYL6rA287Q7jJVShq+hMcnQV8ycPGLk1TH66cZ51AnN+oorKi78nDJW
E4TTWD5PpClYAXnslnyAxzUlfmcW0Zc5ivO/TsfGg2J3aZyEB9V1F2VGmjy7atLFAZoNF0ijBTiL
DkIGUBrwcWjfa5rIt1aH/HEX10oyBWGDzmJvVVLZd7kLL90K4e3j1FVDbwPypkr+pFrcUDrvyNjJ
0slIg7bnuydapG2JobS0NvYXJSV6HW9IVZ/9bfkVYXg/nSQ2uWHTVUrc3KvarBq/DSs3p/tWmvq0
HcnkIjYjdiuUgUkzPxL3afyqvVLDq5OlyevnL+/9VLd+eZCvWTmAt+EwWO2C+67KLb2xw7M0y+mf
qRyaeR+7im0jSOsSM6jIbMAtMmEQ9IvWLbo3naUsIiDdK/Jd1krR+6Jv5IMJmjXye7fq/kCgbJIg
C6u2vrGheO+5rH7uIgHQOPNzXuAnX063STni4Yg85RzPZdFvcGniLqqicFK5thXHx17v8+Yxkq3q
7hUkVYJQnoGTTFuEvenXMFE5VInB6BtfGTvV3PJpd7SW2jTy58HQ3uZQ5TswcrX+rQ1p9uwUampu
4Xuq40aTMMe2mI+LR6smyX2rIHHhwm2BiQ1cqN7wlfeZyX+AstzlDc/Lr+N+arYS8cKt8b/saNYP
A8cvZ0Qklsvaf/kwVAoyZBt54ZlOtqH+ZqEjaMTH0BhHtKim2vxR0hwjJHiYSvUB46937yWqUt1j
gFIHKwh7YlIrqj63zrDXG10UG+Rjoc5jauYkcPnDbOmYlT0Z5VNGA108GiKef6bYVJIHdMbWAR9P
e2Mdvr4i1VjKbmzsacDiRri8YjwaEjGGVzxho9JVInzou06F0ws/aidaTNUtRe1HF4QBxHRHd5Ja
9PL//+P5RilFsT9s66fCHtwDKyBxLFNHm7lG6KTt1Tas28PnY/V6maWUjoiWdfyjynMeKYU3a139
BEW8tXyTQPQ2N2Yt6IoyDYyuALUoaG7duOz1uYn9zdJ2ouoHvXy9rShweLhW4pRPg9eEzkMCfLkK
Um9s/iGUCBMyLfjZA5y8dH5ncpFttGB6Jzr/87v/4IEz4jm90YKBjOetvqne6RNdsIN5AgJGME2L
0I35MP5pm7isq6aqb2ynP7geJldaNVA96b2tzy5yjAYFjpN4qogI2hdV+MsrkXXhRmr35BTGT5/f
3geLObdGK5bPBs7gVWBmCXJomCajeQpJI9B26RTjoXFhkYdsko1pJ9hvxFv2OJp+7Kknsyj1VZ48
YYyS2Y2j8kf3jqGH6fFd6rSOOlWBoJAT0YunKAyHfaTP9cnINGPGwFk9kpqLEvjzu3/vbl9OZYu1
jz0koxiu1prHQcfKBF3QocBMTMIxw1i13iiQjd5hrh1q6anohEsmQ8SlVXKEkBhiIH1UgQSWPvvd
QSLEalwo2WqpGBDdNQcnOrxKggjNjCN2Y5gE60alWgZqNyOP6JhGYixenfHT6Kus38VCxUg4uBCn
kV5WrfXVG51bKecfjOFFOUHDHe0ww2nZ0v5n2vDMVDFGW+ZPjejyFzXO7R32ZawAqTHc1/Wc3bHu
3X3+cD84GNIOWTwlbBVt3G2rRbPATF2KcHaeTKCeT7xO1Az6aPxqBqHvbaVNv9NRlrvY63jSUWTX
942mKXoQImQqyC3Upv95bNEl0gnnYc1ayJnLU/rPU5g8mTgtAMinKNEywpcncokLgrdGdKWufqoz
MHY3dg7Xn/RSTsZbQwMDPfWVsyaphyztM+cpx7KigFeH3spDmF6TFFAHbk4x3thaXZ9OuKJBMuJS
8FvouJc3ORCYgu6NK2bhPP+ME2kG+Twnti+ast9+/ooxU/C3XQwgsM3Qi5b1j2mL+7y8WmhlDZu8
2GOWdubud2xK4B6Y7xEUv1GGacd2F2Fn7QFWykQnq2/IIFJHcReZr4zs3PsBTE5pVZ8R1UxHoKMK
GQphm+YHq7Jz9S/jrbUh3qS9u6kytHS/pR6S+mmFM8K0lERfccDeHt2PKiGEaEUl+y1g6uOdOoJb
eImkEZkPC4Q582sLzxoPQks74zcFKnwQ96NeT+zze8p3+QaBlTLdk82hf9GjorW6AF6TCnvftDqd
E+Xk6a8KZzQWgjoeXzjj9jMRiCbpm1ZhhDsycUiCxs/ZZb6Shs53pzf6h2VDnx0E2pSdNYyx3DQp
ld/NwHjM4f4gjPQjRR3jKRhILFRfcXtK1c/YcoZBPYj57CqN52xzy+vfYpNoy41rVepjIQf1WRst
bbJ9qzT78C5Nqzo82XHkIpdNNOtcuGFbwgLMte9WmbUTMnAt/JpWI+7FAoO82FSG1P+yH7WMbyXD
sDpWkUVSKx665m0mL+S36Cif7TtVa4+MZwWCDNCI2c+yakpeREXD1SBV/QeZkM05MaNmCugjhU9F
RkEKtGqWBUVPmW5TNXl7BKhapUHSjM6TDb7/WxgN/UvmZOGfPvO03Kf6XhZ3vR5FP2qv8P5SmtTC
LQTrJnrGSD8bQZFxDvBz6A1GQF6PzB9Kow+Hh1QdqjeYN5yiJi2l/NsYXgz7Pyd5BJKHTgbXRL2w
3iReq0ow82X7NuMScY+xFqcNaXUuEUSkh3nxjkNiZH5x51B6Z3QIxAEoamEfXX0aXil3VukOI3Z5
ZJvmeoGwietgVYjhsEzJ1JztuZRyizcpkv7/cXYeTXEs6Rr+RRVR3mzbNyAkATJoUwEIyvss++vn
SZ3FpauJruCemDiz0IyyMyvNZ14Tx3aJpT2xuXPnYDjmrFRkbf5YjlM8taXeJ7dMKtxMY+e22wno
/BX45kxfmb3a9vejC09uM00Y1m9rP6leSx81TMI9tZ/Whe+06Y+W7qGOWUKBAL7ZNZrzgEu3/9yb
pLf3sHGH7tpVE6VaO2Xrh/sww7OWgszY1Ru/KsZpXcLxNAWUAkuwzem2PdWCdsi6oXmYbWMsIuXx
CjADjiKhDZuWdjvGekOokYt5JRrYkQQormO1Qmvc1jvtd5fjePColZWpfw3QrG7vDZb/NxWcons2
QwcvzRUeBHpxDIO0v1E7rS7+BD0o3e+0Yidkqvoa00Q8xhvnpW2CuH9rwsi0bxsUMKddhrbBuCpt
V1wVauQNK0nZMPhEaJVaSeN9LU2/tq6ToFYHWCsdNLuxxnZ73Y89WdPGxzHkFrFDK7vif5huBSYb
g71GW5HyZEqsJCWfiRUOrk/G+TOzkhDTQLUUx3SqemJNIcZplYJ+VFdWkE3OZpzMyrlDRS8o+L5J
426UTG26tair/ms9TZN2JP1R9nYXW94ezimYNBHY+LdE7Rh1u9wTuCPqVToiP4yaRXC0J1BoD51Z
evUt8/WLHzHETLLJtEYZT6t0+xuciEDbmpnIXoWCgczCU3kWMPBqA+OQoAba7jTBT+91g3JJiRP1
CLBGt777SI8m8EN8tOA66AxX5gQxa++nfrIEaDh7vmhUAfdFMYxwG7yv/PN3bzQgtMDtSPDu7DRX
/iZF8CAoWUQbHROwZiH8O3ucLeTNSRPp/sn8be6YqJo4MEFOcRGn6IpdUU7Zc0hqU6380bLudFGP
CwHuebRNQ8Ki5c7MoMsDojid3URlCcEwHUMZNJ63SIOqt9FQ5H/hhWi3Wt0MV6rdGHttsrpxjf6U
X62Gzvx9+dWeZ1Y0uYGsULvkVqc0PkdTR3Q5M/hC2b0+GoW+Mkq6YFpbRM9Kkca7Wo1JpSac6was
Unr0G+us/XRLCh4DbkLUrmGWeWdcuqwA/ImPWHoPG7fyd2qsD69K2tKlSGoe3itcSPWFfPK8kGqh
LEhAyoxJaMl3TtceFzqUtbgl7hojKlaphdlL7FTBl6qpiA28Uitve1zF3c3YpM1zWfj5inL3CKrM
pNj72biQ8yXF1sl1CEah2J3+GITSqBjq+XDn9ohljrEm1igaCKQbLOF894SyxC//4FzRAyS/AysE
qmCO8wUx7Uxpa4x3VpnCf65C65AZSf9zFIW/RMqfXx5yg9HgpxwidSRh5Z9Ozo5dxQ/coLhvrVoP
Np4hPNQjK+w4PScWN2Fb199oQGavl/e1y1/7PhZlWBOVYNr5MKDoiszC+7AvUYOr9fLehSTmf/Xz
nP3EQWx+TUYY7MugK4JNlpNvfTGwEfp1efT5AsvRpRUFBxv4Gz3f+aQtvysRX7ynCIRGfJYXzndk
x7qj3XSY1FwebH5z4dhHiQvoKBE5AvHGLMh3piQ2bKhP93ov1AEbJ6j44BbxGKWPpj+bQRmGC0Oe
tdNo5ZOWYxcI/RWZ/HkNFJRlj06AVz1kioHk80oKchk4IOUOKkRJlQUH0JG99rNQB2J14vnJ2wCY
MZ6LQKf1WbuBNq7RyXJQzAlVtVsFQ+zGO7C2+o1l+DYPrBEozTrMkIcjw+68HbpXCPEXBqbPf1Ul
GH6NIMsfU5Tn7PvLC3q+ZZkcMjckThJ3POcztLEf9eQy4kEEQ3YnsYo3NfnBQyKGca0MjX09REn4
dnnQM1AnA9JBkkx1qj2IUcgd/e6xy9rALSc3Lx7wHUcWKavRtVq3ThRcB1brWMcQF+8N5pQZtOyx
tpwrVysxfWqU2tijt92VUH/bsdyTzg4HbyTKOeijIoa7y79TPvanB0sqo3JREd0iijgv1kcWgJik
avT7sc5LdJKplYi9AUds4VI8P0KM47Gs5OCUGudCuJooAurNhn7fVU087vLJ+WuBOIvWWqfS5Pj8
pLgMmQ8pLId3fl6zpDQbNNXulVzBsyoJ8vDo4JY1Lrw7H03q/TizDBkIe5z2KtYa5AKVC1UFHMIK
XZTR39D1AUh2eVofDYeytWoAKYSZM2/OYdrklIM7GfcR3W9CtjK6tqwofVHDJF+qjZ7vCwrfIMvl
vcuQc/hBFOfCCSOdTMNP+sdeKX171VHV/PHZKVHVlyQceT7hIsyek6pSEXalh/wQDJWGG2wrJp5N
em3rKK7158uDnT0iUoBFqvzQ2FUJUWY3q40gqebiv/hgFElbb8Is955J/NAjd1tzvAElFj1YUVy+
TZCx+oUDcHYLycEBIMIgpuvLe316HwAWMKaEesQDWROOgR4sagN6n+utYj9I/b0ok/yo+fZ0/Pyk
kRUgAgYMJ8mup+PCh4GQCL/0IRS1TysHx59t7rTBw4SB8kOBji+1iVa1o5VpVfanHzMADJRRQIwh
cgfmdja6g8edYpQVbKqYYqnRJ3DXhlx5MpuqPLZhs1STOzsicjxCazYt4F70jU5nC7bTDzNghQ8I
K7vKVdhrWbkbWj8FPYMYhre5vLhnpwQpMQm9kopV+GrM5b10GwFOQi8cQOtAZFROMvOvN5VLFlxn
2tI04yXaTgaWUCSNeUhpmmHKO5uND25EeeQPluAGKruVG+ByV3ftFzulknbQW9vztwaNK2qsvV1V
1T63vPEqdSIrXaV230wHP7IEIqxWifgJjrtNH5L1jvV0VdlVWj+4blgeClWtNczFlDZbJ92Exyq6
NmT1K5GT0Ys9rHz0AzCnszG8r+OnMGpQZri8smcfEg1VXgyHiF6CJOa9kppIzhHoDTxMtuKAxhic
3xq+k/vKbpcEOM6HgsxPORXTImj9iHif7pl+0gOIeGH9gK62eAjDxNPXfdTc4exntbvL0zqPtP7J
00NKwveE3OifhsS7sAC8bUTqqNcPraSi7f2hSQ9Ob3rGGnUTUb95qogbiW+ZrH1otOU9iP+Juvk0
UOzQ/CZD3yGfpjDfqI2jfB/VrNLXTtUMgAa6wMR00Aymlzhw6URgI6m/WURrB3oHY7lTBJJAyESH
TfW1gl+TLeBZzu5XaXaBAI4kTBAmz1VUOOJ1EtlZ+6A5TYeSH1YpqNmX7bdBr4tfo+6UWxNP7H1M
1Xlhu5wFzfLrQSLmJFIhP4vQNS+rAh8zxocypJaHiGBJ4xyjWbNd15FaNfssDKYl+4WzK12eRpqH
EIc4oAClTjdOW7k8kpCVH7RKa4c9Ils5mJQyxmuBcK2/zbGW2aVN8umnhHFpHyKpQDQAGWe2Yeva
CqLIqLsH3cBRfMVXVa9CYzq68HMeO/JjTJFtfamicnZMZHQI+4t2reoQwc2CnS4c6lggaPSQt9Q0
MfQCxrHyOiXNdn7vpOX28kk5y+npWTqARxDG4/HgWp/NEqwRqLZ8DH+MYNWvo4pWtBb28Q2Vvi9R
XextM9K+SnXTWwp11qFlyrdV3TcLO2v2kYG+0aVWKZVJNACI1dkL1pQK7M5BtR9xJX2Le7O4Vs2C
dnGGbO7GGTrxU8Jhv12e/Gw7/zeotG0H9wnSdY526LQxNdWstR+7oVch94UAn/ppGu7AYZmwgJZd
HuVefZcH/DciGgc8MVIW1JRf/9295AVFkHawcR7zupnQJeVJoAre40yDEpB/a/umSNZGbHX9uqTa
u0bXclxgrcyuj38/gamCNqVoAoVg9sFboxJq2jBpNRfpHqwliG6PoQYqORs1SbRVFhn5ZhysfCGO
/6exOJ89TwBNPPDtPDjye7ybPbUTwKTUNR6jgXD3Swxx17gLU9PCmCcBerCVvsr1LSphxnq0Wyno
QyjXQyrQwlvEsvXwmMW9cuhAbUxvqMQQSq5UYeMv1zSONrwMJqqF3Nwi1O6mtvdcuj8ooPegfJYO
zvneAdKAChHynbSFUdM+nQvGN63iFCnLSEC7iq1WxKsQ/9uGon6S3GotykKXd+v53mFEcMoQe6Ew
0oc9HdGGRq0JXMUeO+B668lUxG8KXuNOhFl25aW6dmgMddzDpbP2Ke2UBdDS7GJi33BEsWdH9ADw
pj4fXi3ox/fIxDx6XdjudbcQmyD0hl2AoPHu8kznl5IcC1IeJRqEICiEzdPlsDSn0R9K+9Hua+Ki
1mqHo8CEPQQvYptiQ7MnXaNmoH1xvCL3DoLjttWBH3ooaZRFsL/8e84vJ34O4lnAUlFNP4smEuGb
XTpq9mM16t330PYrEMljunPCUsMdOVL3TmrWn0tD/1sDFhydKymcOg9GBxc/p6gU9qOvt87eLtT+
OXbQ7Vg3fmH+uTzBD76txMVCcaGoLZOY0601+jadzDixH7VCj3/2I3bPuT7G8OuLfOHbnl8/8ttK
khiYUwQNZxd95Vm5gma5jf1eR9eMOsaqC/QaSaXiGFkEuMGE7ojO27uwfz8emHIEwGNCv/kc0arq
dBP5n0elbzxcmrr84EAVQWaADljZFtuur59QjcgW7tu5DCwfEvVGBpXac2Dr5h0LC3lnywyr9I85
WE750KGqqa0Mank/DLVFeKGwYtwlxgyd+V2V0QjbsLcSaZZR9tk13g2CDd+XWrZvOiPeGgqE2YWr
5YMDR9Iq2b9Y8qIXbc3epQgzbDhbIEtA2v/xEU7eWV0cro0U14ckwFAK0IG5NpupRKhhwH1qCLx9
XDb2QqZ3vhGRBYRjI7M9FUrl7HESkdq0IVJujzi8h1ea6IZv9BaUJ/qJyidR93wXWfeV0uSyKHcG
vBgN1HntIvIfkzwV175m1EcfF2Sgyqryc9IEFD4pfX/5pJ0/G+iYShgLkR0g2Hl4F0+Bg01PF/2p
dUO5a+LEe2xRfmlWfmi2m7Juh7+fHxASOQUZCn90qmbnzc2KPkQ+Kv7TNdb4S/f1ZuvVOlj/RBt/
t0JdKP7MC7L/VpXmnKToUZI9MxotUxRbW8cJ/lSRW9r3BXCDcq0JMAPXKW4DKwVPjK2S6n8buHTX
tZEhjTU6QoNE4vrbzm6SeI+/QZuC9BAxKu55My0syfl1Ts1CikFK4wcUMmabbPSGEe+kxn30a6ol
6Gz7t/Eg0k1QJv2Lmcl+HaLY6cIZ+2Brw2sB/+JSxkAHUz+9Y5UmrSZjtBnVmNCKKRL9ZvIG67eq
xE28sMvO7zr2FrEdBAOYD+Tbs7FS5KlIVeI/qhPF6wqXuT2q00iqVE5wbYdqezcCR0W9txkWrvfz
WTIaQDWgl3RxkDY6HbkUIcUOWrR/pqlwjBU2FPm6b/IQNE5mLjVUPthsjEYFmnzYsiRe4HQ0JY8d
1NCa5A8+Saq+zkU1lOvSxHL5mxI7yNGaAvz+hsIfnf4U7JPzBCZoAOBQoxli6b76pgJPdK7Hsqtw
UEg9N6Zh0bBPL5/Cs2WhVYnwCX1KwE5QjmanMMLbizqLCJ+jkUdnTT0HYzhTG/0tApri4fJgZ19f
RiqgBZE6V+ky/fNIehdmT0lWo6/qhc+Z7ic3nZ2kezfLrL3C8qy6QjF+1HZ0YzRdvfDEnl1uVFoo
KkBdpSUAvHoWoYb5gHgbpManmPfhKdfT6brryuF7mYIsie3EWThSH49Hz5A4nG7lXGBQ5I5RmEOi
P1GwyQ966im/uiFPt3nbksYGmpouYDo+GtDjI4IOJCeioH663xywRRFgR/NpVEv3aeoG+1sOY5Yi
UZRvjM7MF57DOQBUdkHBVtDkp6PDFp8TBSYNL6jW0pUXF6dke1P0FV5zKsIDxxrHoPwagH7aPacU
ZLFzlVrsxV3U2ELc58aILVRXSYWefZ6gQ/vt8iYjHmeyJ9kc7soSfcAjCjLzLK5pVBTWxZB1L8i2
hIq90b0mJJKi9R8h2TfkruXfuEIk+0BxU+gwNYVBiNoNyZ0SW6F3WwZ6tjFrN3c2iH5k/a0oWxe7
FsdUm0OdO31+HJQADFqaD7l6RYasWYepifCvr0dN7XY9VDzlN4aSA42MFge7rduK8MUgVghXxM5E
532nRbAZ0qyhUqfAmhzjrV0aNYizHG7+D9cNFIwpQ+E8GhaJ8RfNjMxH8pMYmxKzC9ptjJI9Rb5M
KncK4HGrMnfcX0rphc3eC2jJM8Ywht8qvaZUIUqD/+vaUklG/A0MJIjpRWBb0Z0Tx+2dT3dgOMCb
yu7NwMCqHfNBM9qMsYN0mJIM5fWoC/1h8hqh/RmzyauRi0qy+GvXxcO17QRwpiZkTNOtnfR29qMx
BwzD3QFzL/jalCr7TWMbqICWg+/ide8a7coJlFps0XdBbFKPSk9QwRrD6hVijUo2UWn1sLEnvbiL
k34ycTJDlfLGHSmI8fk8/4fltE2+a7RCoiTtxPw1uj0c7willGbvj4Fy42fZ4K2j3imo7lZjqKLF
bVZ0Wra2T48tPND/CF0aBLH2e1Ji1XxJQqR2dlGmFMPOqxTjzcQdq8iAf2O/UaA3hqjiUj3v7FqU
ijoYYxLswYngmjo9vKj+qFFWquMLV4TYh2nfYneEXLfMqlc1WOcN3ujVBox8spACnI1MZxyuDzoU
NKhBjsweRaxQ2jobO/Ov3atZvdPbRgk2Ek3/XXhd8aPusnRChEykhbcXYZAsKhiclQ4IPADo09SA
7YpjsPyB716EMRsiK8vy4E2Mgx18N1zh/saPbyIQy+qvfYi02/VUIVIRh20muw1LsK2zkMuTXAyu
fom3sKm1nf4AcH9aTuKSPBPea/vIzcxgU+Zjjgmu4twqOY4na6vxyiXv6/mFTTURk2QCbkJuGXTP
3t3UrcRQ1qr9jKWlvaumsTqWulvuUxPgkEcnbinyMmeX4j/HTh57KAIQTmHQn060TQMksWE/PKMm
5EzXeI3iwyjf6M+ZrlIcZi1hrKMRIDPLubcIYMhy4pX1nqkU0VMcmu4Bf8zsVS9b65NV/39jEbZI
Ww8Dabk58EkfTX+McIZ7VotiOsTNJK5gequ4lqvjuurqYuFZn2P8/hsQXQ8K0xwWwpjTRUzdCNlP
r/CevdQKvzud13313XLcdGovjqMaOcHKL6kZZHVpHo2qfELQSDksvG9ykPfPm1xhwlh6APSSeetn
8XrdaSWgk9R7zqpWB+xrw42NiPB+hKIbr/rRNaG5x8lLPwT+qx5O/dfUyvG/sHDb3F3+LfP747+f
AtYNdR9qxu58PXLsJifRec+l57b20eu6vF51tLYCNHTAem8MrZquCppW37V2DL5fHv18S8uF+L/R
ZwthDQXY/Unznyv0DzYwccdgbYTu4mc/P6uMQ8OFG1LWIOY8McDlQ++JhgVHkPze9GptZ0/C2vM0
9td25E0LfbSPxkP0FV4evSxYHrM7qehgIHve6D4PvWU86NngbvBF69edgs46YiZLfax5DiC/IoA+
ImMOLcUHuc7vLuGusgcIFYH3nAa19U0f6uAxD93hOKE990mS478TBLyNUoNLekT0eDoW2o/YxeoR
Y4WdM+yL1k7REIncCTy/4mFCkVrGj09vE7AX0GXoAAH9mC8nSIDehX3lS6OfNqArygR3asJTvpBL
fXAaGEh+NKAOgJxnSV8Jq2Q0y8l/btSyWBe57z1NRqlscYL2Dzo81XVV+PVDHNfN/vIUP/iCMsuA
uWvSoqJ6c7qquugnDBJr71mD6O7tJ3WCRoOoyLQFsJdNC1HD/M1kv+iAtYGOU5Ml45hFDXakCzRg
AuU5NRVICxRksfppdDt88UslJYoAChEYnv/78iQ/OBZc8oBqqYxJPIn883fbdMBKlQqzxfL6dfCS
CBwJSBWHozJEytZK2iUJlo/GQ70ToBUpHGPO2rs0A+tUU0flGcdy5UoZOkj0UqZ7q7i4hZmsgrqw
gT76jJAV6SuQp0qrlNMZ0naK0QfWlOegmsJgA0fEXysI36IBEeJpc3k5P7g9GYtMiaMvm5yzr5ha
GC5BJPefc7Ns9a1bmNVvTRsmdeHR/Gi3EHeQ70sxDxwXTyfldXUFnMHxn50saI+TjiFkgoLhVdWq
/o1TTemxHid/4ZH8aFBcB2TyB+ALGODpoEPhA8Zr2uAFT29vjZB9v0393D7gr1wd2rI1v5R6FO8v
r+j5oLDlKGaC0uGR4DY9HbT3MfXyVTt4aaMQDlNmVR0dIlywd+4QVDdYbnnlKtR9c3N53PMvKVVa
iICkZCq4mdm4VKzrIQgdzkQijHqFbKlOSELJ6O3yOOfbkwuUp4Ll9Ng5c0Kg3cY2Wvtt+DL0jndj
jNm4QhvSvjNBB20/PxSYCik/Tm7ADz5dSrhMCd6nYcRQfXYzKjr4tQyBBchP6aevFZgDJheLwZtL
/jULjIOqCRsAZczKM/IvmdIox2HUOApdiAdhU+wuz+yDTaJzo6jyDpXK97OPBbXcgXPRRi+N2lib
yBnEb5wx0mOG+9R1D/x6BcanWziD8i89DRlRFaAKIVsXlPnmcwRkVedmjsaIqvb93qDosjHMDF1k
eM63VJjFtlAG/WdIoWzrJei9XJ7zRxuH0EKWwtg2FOFOv6YfVaNTGUr0QnWuO/JMxmvUztM7Z+qi
4+Whzi9tQgwq2UDZOQvs1tOhrMLtrMmuspdmgO2zVRGKSb654h+VTkQCLVXddsOF+X00KLUwDhrJ
JKHN7JtmUCHzjhzkRevrYK8GKMJRFzJukJYJDwgUDgu32wfjUScgcbZQn+O/Zrdb7tlTbZLevBi1
Y63AQENhL/tGbODBmW8xZeKFF//8A8pXkIYUhT6KmvN6JvA8TPnaAajxqKNYD5b7RxcZ1rrRuklf
WMwPxiKnQ08PRIF87d3TL0gYUYQ9bqgvik+n4GFMatJ/3/Mz5ViEdvFweb+cjSbzOCQSUNGT7d/5
UrqQWMreiMTLUDjqH2xw2pVGgMrji7D2/2MsSQcgjZBX21zYC/JViYxx1L4YamGBErBTf8ubaGx6
DBSXWhBn94ykQ6GRxqPAzMgTT5exM6Oxrnx9ePGGprkxcPhaV2VvfR26+Nh58TbS8TK5vJZn75CO
TDJYcbo7HIMzYmFRQqtMg1h/wTyP8EU4eaVudWqFC3nf+TejnE8TSQqIUKUz5PF4Fwh6Sdd05Gn6
C/7Aol8Nuh1chQPSM+tU9ZaiQLlOJ1cn30vqZ+iQF3mN/skHvRtMa7Bb0lov/ZtarbFKw9z6gU9H
vJ6G1NmNSpRDHcfBOUj0/O/l5TyrNkDzl+ICXGhS8vAsQjMG28jg3dRvlEztpwjZ1msyq/Guik3/
KsU17G+ptspDbGrDFQ5G7k89G/uFtZ5790mtR2B/lDqQs0eLbo6uwQtj8AsoxK+GASp4O9mxX6+s
qA0q6mJj21ylkar9VjxjMn8oZhYCihsN7ZD1Vp1QM870J5HA6j+mqlaou4UVmu84oi3yOijs3Lk8
K/MfZ0RAzgVqU6+Vmxh3nekbTwpIq99UvDFbTjUbEj7Vo21FJnpdxSgZovenaAiABfgtmIPZ/azh
Mf3CJ6kdtgs/TsYo73eO/HFoqTngl9mpEF9Ot6lWo9XQaZP+qiKT9CWi8/QbaUHoUnrjGl/7eFLA
Twro/7iXBlW2ojsBs6uDIH0QJnaom9CEyrfwPedPh/xRJMJEAmQ153QAB4OkoEts7XUa0+HVgnTx
ZqVUVU2+2p2eJPbSKsjw6XQVOKDUqKHFgq1GR+J0FQaEfrIQZdzXuKjVcBX0ubDw8cFCrsKk4yuC
Xrl644SjupLabQhB8FTf+WgeoDqlZX/zkXhmF+oiizeXv8/5SlD6lck6CZB0yJ1FCm5aoKXSav7f
pLWeUN1Cz27Mu/7Gd3IU/+P69fJw8/uYSi+9dYgubDUSknmt0vfapkJ8IngNeARQsE1oiCgI+NVl
I469kXcIkLufNM6S5WVYaPwDllZCsmeBiTdiHoeIXPBaTEBWhRGae1peHoJ1hfYNjr+2H6xGO6KB
80kp5H8j09KwJGwWqNQcL9NPYWVZrRK8ItnQP5bCLTaYbBvX8LKTDXaNCxHR2eriFi8ViZEGI/OC
aXa6y4iUsAuFSP/KwWmyFfI7+ctg4J2+9jpgytS1jGFlIaSxMO78KfIYV3KO+bKA388KwpqGepYB
gf61Tjk6VW4Xm8CrfWut2rx7n92xDEZrUwW9wuckhDidZAnZpHPzFtsviHMIfqTQ57epQfUjj4Sy
RT2u/qSXCVU6Ti7vGbBi+DRnhSXDyWIa5V32agVBfqh9173Optw/ThEQ1ssH5IOlZCgAuDw0rrww
TmcnOVfIEpTZK1yXaJt5mCcPoQ7RzUkoECwEmWeHX84LiqnMMAHRz03dqELiVqnU+SvoxXAdQWU9
tDSj9uPYKd+yYtH46cPx4OSDfKEGgqXX6eRUVGK0WIuK1yi2gmaFWzFm1qo+WNdBnRfKqixNYwE6
OQ9c/n06ToO8bsCHzmuC0jqsUhIne7XRl/jux6jV1gVWoAjYALhRG13cVKaF8Shh4VLQ9MG35Hkx
pAIkYQv6cqfTHdG8jwNfzV/DFgmEFRiW4tAgCRzR6c7sb5c3zgdry2CkJdzjxPJzZl2eG1GWGk3x
OuWJsS1Mu90CKRz2nW8EKIPoS2f+w/FIpmmdSizZfGEzHaWHMhuKV7hPNmKjaYKQS5194+HKDw3P
/EI74HwxoT8gbMV/SOVw0zxdzGrInKDPtOR1cnr1rgraakOBefxGIX8JO34echJESSomebqMPOdO
zbiVJxrBUvoauFUJyWPS052duvYv6F/xd3ecChSO1ArkVGd8tXsFRZ1uqhZaiOcLzI/g6uH1wD+A
ytbphKlKjmo8FhxOZ4r3VoKuUGHmxl9nKJND4xWfRetIhW8iIupa8N9haM7uVd9ou1IoU/7ajOYT
FhHiEBg8XCX6LxGp0u7ydj3/nEDD4FhIgz1AV3Nmbat3bWL4SvtqJKZ/G6mTsktiLzqaRvf6+ZGk
EAU1XrIlcpjTdYy8URuFUnevfq+XN5Puhdu+C6JdFlb1/vJQ8n19F+UB67JpHcEbAceJmPGc7T5O
TerESqa/BXlh7kutwS9Hc/u1lin+sYSceMxcBHpCnNd/qC6ov8vDz+FI/40vwWW8/9DP5mYySG/5
vQiF9gb1wTS3wq30n8IU7T6H27dpxlK9UQP/Ea62ewDBDQjHnqad6TTTV1VkS9ff7OqVv0aqZvNj
iP8hwskN/i5npHULZFoT+puu4HXRBD4UDDv38YXwDXff4Eq/CrPG11ZxUi8xbmcp0X9jIwNCl1pe
F/PKqT0YTq4HufEWDjScgraYfuqxoywUhOZp4X/DyAkSj0iVX7kE76aINhEs5lwz3gSYn6OWopCY
Nx4yPnpdhzvkI3Rc3hX3OI4D3p2NcmsMSXuMHJQgir68Bz9dBwvh0Rwrzm/6V+rnvSNfJXifXZTu
0A7YuZnGm60XT02R4SMNwn3HG/nYOrFbr7TEDqeN53fRXTVG0ESiFiDWRFBzeTvOjvh/P4QXQqpq
yJrZ7AIrq9wBQp6ab8Aco23jxfYxCttup3Smsr081PzGlmMB+mK2FChgScxLu23vRZImGAY4E7vV
iES0cd31IvgzwAk+Ts0UbSycdTZZ51UbBPopaIP6eb78K+QNeXr8HaQ2ScRRt4ZiP0/ytMAtegvE
TrAy48a7avEHKeve7VYQI6v7GKM4+q5ZuyQq+sEuxJ2AFSbIINyAQXG6C0c/LpTE7DB7HIzotnQU
P/3SQoVZ65UyvjUpoimWEgVPg5FDzSzStDpag9Kjw5E11Trq1PKqx+B5Kbr84Dri9/BqS8MdBEfm
MGcvsUIcS+o0WIFJVb8EQxserVFxV23iDOsw94erYagaiLuodXb64MCya8zrccr1rUG7+uflz3O+
H7FrkS5q7EUoFPPQWuheZwsMi5FgskyAMp7pf+WjRKvYLJbYLGf3j2T5A8mRY1Gim8uRlnnRK6jh
dQG9oTFbgy4fPHzus6BcOO5ne46BIASx56B8cdzln7+7gZy+wmK5U4dgpfoZ5sie35j6JoU2Wn7P
uZ3tFeg/EVy1el8WC9ffP8DwyYZncGJOWeWkp8JFezq4X9lIEqGyCN4HqtW4m6h46tdhWgbfosyw
hlXqOgK/4gRg5GZUKtW70nw/+g1jairWVRzY+arKi1GsMGTPyFgHDO/VeKXARDC/FZmCh0tcxYhG
geq1i23de370ZMVovH+36zLMr6xYQaEPvyyQkfCFR2J4bcjrqlz58FgjNAPRm3tG1zn/HWahmYCk
dGqj3fpT7RrFhoLVBLepNtLo9+XN9sF3sSBh0+GirwxZeHb5Uf2ujHQwEBG0eQ+OeeNnXwyzytZh
WOZ/SFqH343r1ksshrM3l0gHJokEQVAKIOU5/SKdVaQoKGZ6sAqhOzXHHg3Eet13jYFHRtk56RW8
rv46iLMSEyoaNkuP/ixqhRSNqo2k9NNFhEc7RwnZUNKgIvVGuBKg48YVIF1BzR3egYoyTN4+oz9i
Ldz+Z5NmTOlvinQPxX7u/9NJg2ofNFwCGNO0ir9FVwdYoCMpEuq9d6UPg7m3YCLs7AEfh8tf+YPZ
kiHAPufpl9SR2c1LKpdYXqLTShvr6OCIoEoOga5PwZ2IjMa8KYjYs4W84Gxn0c+ncEYhnmXmIpuF
VVpgtnFLUTMGLWyaK+EktkBlwMKoI+ux01NKxftSA7bxF66af7XAk+NO9gVeU7IQQb2cGT2N2PN6
mQHbfiXUTuRXA6lvU6/LFmXZX6JK6boXZquJgzskZiTWjgvU6GbAfrnFkKonFNiR/U/6rk7c5Gvb
Tkq40modyHymZG25cT1h7kPpErLqymaS2O4oC+IVtOPA+Rsmqd1uTEJ59egYJNbh2qK/6F97gtOs
r5TcgfKfCKWZUI3M1OjWTigIbVKrqctNCiAzWCifzB8UoFu0Vtl1/AvA8hw3nBDrq+Ro+q/eazeW
jiUlUnrj/ae2GKIxkoVpkrmATpZalaebW43d0LJKxOcdikH2zhlB6e08veq+AdUvyrUtRF0cLo85
m9i/MU30nHVPguEQ4T8dU2BBUXixrxzoTMYCE0o8pXBEqcPbMWsXCjTnY1EYIT2Ap/0vSpgdXqey
qpQat3fshdqA1sz8bTvVk7EKnVFdqJGcj2VLxRFZ9eeCouZ9Oq8sSBU3cPrwyvWtuFh1gyXWhhKL
Gl6ACxL48irOLgdWUe4JuOAsIkxCZ3ZQU3/qbAPE0rFMPfOQemPzjYS+2kyt5250PWsWLoYPZgfs
RaagVNgYU16T70IB3ahVM/EC+2h5qfeTTnxQriLhGwerRaPm03NjLHqcaJnR3Dm7hHTM1Kd2so55
Zf2M3Er7RlusucLruV/DblrKbGeJtVxK1EQlY5F8hmrIbCkTEbS+MqrWMcGHYeNBylgpllpsjRY9
BF9VxkOUiQnXEi/d+56R7S7Pdp5T/RsfPCMLS0qFpuWshpDZmu8oInWPvV+Fj6FbpddBPqiPiPhl
j26nCLS8PR1pCCt3bzITmr8PCuwqm8ylZt/srfvvl9BJo+MHvAq40+lHtgzk3AfTdI75ULsbgL/j
S+NNzq62svYrIpsJviimEhwSsAOvl1fho/3FsXEQe4HwRLZxOvQEwa9BQsk+KlixX+G2426jMIvu
naLqXi4P9cHRQZyXV1Xi2oHIzy6gDP9MJMkYqgSWt+vbiIKbm7srpW/7PbDgJZ232Zv6b1VxpmVd
qdUS1Mqpvzs6qhvXVjJqbOf/UXZeu3UjW7d+IgLM4ZZceSlZtizbN4SDXMysYizy6f+P+wAHbalh
ofu2e29qkRXmHHMEa3GdeFZFfw1biXtPb3a7jg6rTHir/1FtzGMpGmCsATHyyWgY/nwsIRimSRfk
noM8y75MVofCZh31QTu9mYRNb71zg7/9mVt9xG6lUcTe4zX1IoIe6xtids5T5epkmHN7F7nZ8Jim
TerFCge2B2O0MXb++9d8u3B4LDZ6W3vCjfn6saJJze28dTkIp/xoCeWdwx4PJgxC/HcGu//2CymM
MI2B64EO8NX2wFQu7aehds+L6szfPV7hzymCpiCWhb/qmC51vUV+2ur/+mZhBm2sZ8oANiVL6M8v
mc++SltIlmefBJNbZS9hmTRG5N0M9WLdGIRPJV3o5+/c02+2yfbUzatmE0xx5L/6tQF5HeAJU0gA
qRs8iGDQbmwTTPodznMbxnXphu888c2nhLODaBV5JUDD2/GUFmGYhtr2zkWw2ImfNnV2yhczjWn6
zPfKkP83sPxHxbltkK3O/f+f89UGwUXZbue+lxfUrPNj7RHFeJadPwkgVYWbiO6iMooJYeu8OwK1
pAm9NuvJOnWA2Mxm0umV9EoaUT3Z8xor8g38LrFX/EoPDMVWCNtNUS/72hu6RxDD9nsoPferKLYk
MdxazE9c3bpPbEssBo5DYsbpnLHx+GA6dVrv1ymt1bPdw6LHxcbowoepnUW1D7JIeid3UU23Q56T
2l+I08unxA1ZmxfEfEF1cKbRbDeiwzp97rfR6kcuOKuPVZ1bTWyS3VHHTVmlT/QQjX20m8Au9q1l
ic9NayFQs+t8vJNAOjii8YPvpty35AOxa8HZKLTGez33q2CfT676WFF6fQ/sOvg4uCncZqoH4wRL
z/ltF337w/Sm3kjI0G1a1FBGXsT4BGAyMjiSs2I0XTJMJJrdfdFa+XgRY589zGtt+3ehX+fhqSN8
/h6fFfFosvC/NpSKX3E2gs0QuF10KVJvwKxCmbpNRBOG9ZNlNSUu+OXsfnGQW2AXygxZ7cWSDs4x
HBt9HWtt/OyUW9n72VCetVvRf84x/7vxKsM6vCV7rIu2EXclr3mwRGkVZ6Uz3SJHUiou+nrwb8MU
J/oEg1IjfZB+Zvu3WYEsM14bQ34cVSfSYz2V2W03l0sXm6Gcf+Km4d1YEC/GfYP29GcRWG0egypV
X0VVhBURDl2nzA9GJcvsBrSvqh6wY3ONH6WDyKevRRj9mCM0odvcVtW7aTKIdZqV1NHFkL15AymF
fIB+WSC7iEHrYh95BCzeN0HZlHFtS9oky2+5YTvIQkeUuFZ0j1yNDJ5JTeS/kTYiyuMMcV0neShy
86e0pkLeAtOofq9AJ/3ffZQL+qN1Ksb7th6cdS+c2vst52yujpwb3U3QM4XA3XjoLe8+9RgqxaG/
tuUhqOZy5zLeHj+bVQcJOHEHx70ZoCj3I+wBS8165y7aeKlVtH5ww25Yv4+B1y7Nvk7H+od0zGL4
ai+p8V3OA7tHkV45EZuaLm2VFP2wdlWscslQW7Td2A74H2em+KgyQPtdaaDJQ5jXtAIzPyCdklM7
L81kICeij3F5LY2P7Mape6zsdrrMAI/605r1XYAawjYCXHWnoDuUjh6WKOYCz57LAp1yXBKPs5lI
D95P+L+pOlXD3N1g+VyTlENs7MfBn1bnpMOxfyi60Qoufm9IlbT5Ur10aE9dnIqlMsAmyXDib+ur
4VmX0TxcBMlrp6DE6ukwL7Bvr6Jl7nxqVovceS7EWcayxGHyWo3K7X/hRJn3vybDlfIhKyUmyMlk
Ya59CgcPTiQeF925aYcR58plQqDTMiGsYyOazWKX4jElb2DyuNV9OWukSb3jLL9GP430rso5tuMe
ea4RTz1WH3verN0/YMbuhjsr96znrpubh9wz/PAgulC38WK3Xp6MdlmwMei6Pza+qT8YDKtRN2cS
+cBtr0OU3nEwNMUNPiyZjZU9fiBEUJjBLTboBIX5U5tH56K3xVOTrZYfz4HgP4icGcetwBckwLQs
lYPLjrl0rpITsYK+fa2NyjHwEh8qIjmwfS5RKIy62C2DMj9H9Wp08EJhXyRprkfsO4O8PodO5zi7
oag29tq6BkEigbzco0Km6t4oJfxvDXKxexc627Tr3XEk8aJyp2IfTLyHH91cgJe2chRToqdW54lt
6jJPGl+nTtwFqhcH6XWopNqiy+dEECdiQ9SaixcDjunvuUIlpgkF+uR3jvKSrbttyRaJ9K9pLDh9
nDJarsUgssfVb30vnqKZg6PKsuizYUzQ3O3MLNSxLrz1jLXJgst12qbPWlSK9LFwzL/pMjBvA0X0
485Y5XiL9V0okmxdxgkRvaHPUdS3XyoDVXHMcF8GJJoZA6m0kfO7M+w+SFq/V2qf1hLzx1EH+a8S
dT0epm3QRsh63YpDCOm8kR0lcb6HlWiU6Ki7qlp2QzcZVqJHk4+09kN5n2U6zBOqreWDvRDlTUKL
N1b3UVbqz6QPVR+KPM3XgxH5qr13C2W4HxzXwK47pmhO+7OGN4222Z2WfeeUqvxQ6dW7LsNmrGcY
S/NNpoP+akKWKg+Emkf2YZJVd5Mx4oQWWA3uXb/A1ovn0VdWPHVYPx6Vtfo3QUOcVhzArvhU4b76
kgatpc4aisCcKNXzVdzeKGm7rbBK8B7w68RZRVsdVCuMKU4H2RCbki6BPDkTLzfG02u+tVPlulw4
bn07ebP/NKfSJNhZedEFS3rhIbJ0ixqLBzX3Z4fub9gXQzGaMEsiw4vTYiQUqCp6dePkU9UlpY8S
BkF+BRLq9fiDx34+ePOt1xb1/Uznq3aF2fTmzuzrLarGwf6jigTmbWHb+M6NSwrwr6JLyQ/Kwiz3
Y3+umaWOQIyPSLUDsqeQ5BZ7bUzjyxjW8uvgqMbd45k6nOhqTYyWgeMZBWRe+aHOUzkS7WZWU2wZ
JX58SKWN6EjQ4PhI/kzlxZSA1v3SyoA6K6fNBeIM1vumcnEx8IopKGOLvqWJdU8Jw43TtG2yjDUM
Hre0hoBjKLJ+Bm7ezIle5+F2MMLuuyHMubxxzLl/sWrQpHhtm77+aNYVE5mpa8Jnx+uZBllzPb0U
hqXL8xihSz/ZlkzFlf/CiRJp9FmAyi4b70P86osr2pT5F3MWEoozX3nDZ6sdSrkXfWdielrVkHBJ
jd6MotZlaW9zl4H0MV/D4dHLxiLnB9IX7noHThdDhrRLz6W25d0yStLasg6+UjxQBzsvWjZDfgxX
hpk7Jf1pH7U9ARstCUYvCJ/n4dCGcITjWWiylbxyht+YiUB8idx+Ro7kK7vYsZ6nKPEEQHZsE7yb
nXVbL8XRMMMlgJNkqvw6WkvjxpC20uaEJ062JyzOS49V0Duf80yt7X7wyy5LhnGhLouidfmooNWq
Y64pI/dwxXwgJ+q0Ms4M7QWnOorKRyM3Zucg/HbEdHENwodCWKQVNMqybmXktOLSW4rgMmex3PI0
liJ8yaKGhNoI6oR/qHVTtEmdZanifg0RXJd4srVJ1GbNcMFejcxYj0zF7FkxlQcHTkeyOhtihXb+
QoG3Q0m+/Z4FylyMc6BV36YGBO6jkqlBxFKb5sUZ70mbjTiTvBiDObZh0iw5FgB2bWTt4wbDzpeM
RY9ZUaPST8GaGV1sG8Iad62MQP5zr3wkL4xS0IMAEV5mW/unca7YAGWZ5lezImcxLlOgVkKtzbFi
Ki2Y2fdKcxJ5zUpJV0GQ7mJ3IY6qOwQji37n53oyt0Vd1HjqCrFv3DAzSYBvA+uB5FDswcK5zlVs
RsNcxYuXlddSrwiW9dqX935rt921ru0BCgYHRx0H7cD+7eWqh0/eMEb9DsNp/oJg9eqnpi5n55Mp
rXROiHod2AA2ocCHuTPaFFJnn1lnuvvRKmPdykHf2+RplmfbW+oo7lt4xhzgmTyIYepmxoK2SfAC
xnm4M9JCzOx38qn65zbsdAfSEU5iZ01V0R6qWQbRHn6u8aHE1tb5Fmb8P8cyt7s0ITLZNzBAg+Pw
MEjXojTg5AKz7ySPRYJft7d9q5nhGXVlPKp2nT+FXVRhzq9GTFNDowqOGJ1wfocUpzopjaFpb2xy
qsqz604mZlRRy5drrXkZ7yxQoSjBfl/Ot8yzKGcAGgvjgcqa0ssTcAs+wmQyvhJi7qTf1ll1d0Ng
NcPR6FH+vcNk+DdUAWIrOBTwMR3wqzGPV4LFjINwzwI31nUiAsUmoipJR8M9mDUjdtjFx79jJv8D
RV63vggNNjMU+BwwtP9EFGZcnJQBeersgNQXNw4pyM6upoAPCPFcSLqzs7BqMAPulH1JM46hWGI2
cCo9o7MP4zBNZeJTkzzh7SKyTZnBWAU8N//FlIGv4FsiuzG7jAgAW+T+Jzca3eZGh9L6CcDWHOwl
W7LbwCv5eAOe48ZunMaahtmg2XyUQZHbVxwBan3TzT6s38WtJl4G/nDoT9rmPpwnDsXY6CKhv5Uw
O724XUP3N5rm1D1bdRY+mbmZLjet0t6zP8D0jRuukN9kwNIERn5q5IfBXY2K7isk5EEzqVBJY0Mk
iheVu+TwtRXZpYP2m/AIq1wOlzzw1HpestxEbYo+7Lr4s90crMXKrH22+OXTgkVD9iSNdKl3tITY
jLkQ0YiDIib9nWnDG6gWVhBpnBsNANyaGeWfXxBMrZ8D6WQXFP3u49w7601Z5zam9GulgalF8JNs
ou6Y6fHT3xfPW5SG2etmLGDiSMv4eVvP/4AzBZ292Yu2uESDfwmDOn0JSHkgbGbO3wsOfwNBbfZX
OGHzGPjKb6jfmAlok+RF/6xzpm/LwN4LyWFMZFcT1ZdW77zTf0HieR7oJUMxyCVviD5Q7ySzgNQ7
+zLKT3a+Fg/GOofrrur85TPa4pxohUBdbQagazylATUgxEb3YubG+vL31/zmAzP0xf2VjwwVHdHm
q6kAZaEdYXLmnQe1TqdOjja5gSFEBDtC31Jz6n/rR/tHkaVp8A7e+G+PhlbA94V3hnx9WwH/+MKW
FC3jQtM/O2Kr62hfDpQK3SFiTkKpmjbjl4DXdA1KYzr8/Vf/2ydgDMCEOQSi58e/AuVgMYSiDhb/
zEgk3dmNcpjXjnUqdzLE+RhcpBiTGXjFiq0hp7nGxhCKyMCteVdFBP68czr/yxLclADg5wgXGSa+
Wu0oBCQWtQGY7zr1Rzk3ULwMbZgXpJoSO7au0O/Fwv7L6+eReA1j4LgB269GIX1ktV0J2evsjbW9
y0fCt2bPMHakOGYX21r0se+MiF7DrR///vb/5SoikQZqKXsbPcv/Ps4/PnyPhqgsNZOKaBjCA8aJ
xXeQ1ylessg4jwqMO13ttf7vyw0JDTYX29Zj023v4x9Pdew6FRt+du7XLDS+V1XkZDC2iImd7WBu
d8ApInEJUq0O2YIr2ju+fv/2urfJE/8ga+FA/fPxi4G9TjAa/OiSuN0Gk6drqJf5Qc2oK5M+69Kf
Im/7U0MVX79zEb8dPW6cc4bFFs4C1FWvTvGGoN0KgMM/lyNIQ1woDqWERl21cdTPTREXIQEhGu76
vZ9P/m3V4C/392/+5jiHRsTpug2s8UZ+o1tvx8nBuy/0zn3f2uRkKYEGuLspg+Y9z523e3sTg0UY
qGAS+j+H7z/fdB/MsrdXzpURTHc6OI1tNNyQIcAZ9KlK3eCFlpdxZ3YiwBmuLNQHPGaHDOpXEd7M
kzW9N5p77c+MuRMdMecsvxtAiEP/zz/Jr6vGWkURnjOpvKPdUcTHLlX/0a+i9arJEikuGdPoh6BS
Q3Udzb7Mr27juwsiHRwMRTOCWJRW3u0N6MbvfZw3G3JT0ADhMTJggIj34Z9/XhT2XMHhWFygV4HH
+gWB5/QCO0sE9svq4lutALHeWRFvNgQP/Z+4GKAeadnreeXauz3zh7K8eLUFiabzhX3XBaW6ZkJU
67mvcmsEQ1mK7CRMMnr/63HA4xn/QC9DNuShQP7zN3umsrlz3eJizqRND01oybhn8Aa8VFnqVJBm
DGGEuEAybv3p4993w9vfjiTif8U4nn3o418Vxnz52V6ZRJ9T0fWX3MZ5O7YjelHRi/likm197vxh
VokyR/P3359tvf3aTIg5DjgTNmr569PAoS1aZL3kZ3NplqdKlF1zNK1B03kVjKsJEorkjW4U7JI+
q4f082x7MBbkOOEzMfijxFETy55GJGszquq7FWppX3tgfPOIL6xz8sdSf/n7H/3mftxuiy2vhLnd
Fsb5agPJZoYdDNZMyUR2NiDFl0Vmw8H2ul+Tjtw2/vvj3pxW2+Ngn0MPAWyGmPfn4rAmvZEffXmu
hLL3+L/mvwd7LQ9DY71rpPz2c/AsJkksRbQdPPDPZ5mt1Ra6JURLuEQVlSO019g0HL+KB0vn+X7q
enGHm+e7evCttPujO+ONwiNi8IplJSf+q1thRAHCyThZ5y6qJ30BVbX3A/LV25zS66vKaFu7xSPh
LIiqOo0haPcvXTsBOMNtEP+V+IPdzaZs2ShNm1ro1VuQCwaN7DnnbLX+8kzu9HwP7dWJcFNxp+ad
u/jNK8cokxoLBBDrDeitr365G6rZa1qoOIBbZAzN5dBZp5yFF55RfvVWnPkdhk0LYc/Vf2NbwiPn
lMWpguBkUkH5C/782mpoVd7Q5J5XX1d2bLN3bp2G2VRrT/e+DG7/40LeHgdlYZMq0sK9rnOFMRQa
TG06I3Cbd3JYigeig4ujnqv36qu3L9XdyC7oWmFKQOF6VU96Luny+dpMZzs3i2Pt2um+KOET1QKo
Mx4b+662xPCfv+SWLcQ8f3uf0Dq3P+ofRR1UEMjZqIHP0QjZfpc1fjUlU0UMaczg0q1OYlXqpVC1
rs5/f7NvjnD0dZyecEg3UQa1zZ9PRmnZBWEZrWcoZOmzuwr7A3Ct7e2ddDL7y5IHgYp9vE7sJIfx
bR/+/vi3b/t/PC7a4804keLiz8ePdd0ZdCfuecKjhmh7M8jiyq3ayzCX9r7s6xdloYP/+0PfHIsb
yxER6MZowhP0NYaU69IoFu7Sc5vL8lJhAeQkK9VzlxjgS/9RnUkwFgZcVI3I7OG0vAlDnqOMgYAV
dFep5FzHYS6ZYAmRMT/0m/kFZJc3/Pcf+OaaQfRmox1Eg4N8GdbGn281xyxxCKt5uELRs5h0zhWz
t6qgQCBRTouLFEgK//7I7az54xTmkXChKYBQmHEpv1pHRVQ2KQtpvJopeR1HXKKH8SwHBoYvf3/Q
a4nN9j4hTHHgkePIA19XeR2jfwTEpr4WCl7YOTd6v0lyoNv8l+i1/zH0er1E2KHMeZn0BFp+NVm/
9S3zlOKBKe2c/2xxzPZj02+D95yT37553DUoQbFbQ2kF6+nPN7/pTLQtRvMqa8DJ2CZ6PLbhEXwI
cd8/1f3yDgjzZvuSbgfLCX0Zr5+q99U5XFYZGnkdMbyttA4ufbC6d4PyfmvLyo4i9a3xQ6Ec81RM
83vmcm92Ec4dwB4bCxRTOxwk/vypRJ95Qz0EzrWI7MkfY+joEJQ9nfr1jawQsf/9u79dYNtPhU4L
wAWx63W3vQ5OGcq0aa9O2HbuZ2SVZnWoq8GT76zkt6+UznrLOmHWtglGtn//j7OYeFLmsr4hrxUV
Tb7sB9lOOIabY/lcewsupAbEq+5DHRgYuhND1n79+w99/XxcuwCRwAyJ00PBam1L7B/Pn3JhYg4R
ZFctjPqrU9ouiT+evS8ww66TFMn8dxLH16NrTNV7isXXx/H/nr2hC9x/JIq9DrkstTL61ObZLbdr
nHeZujACYaIYyPXLMNfNZ511+vnvP/j1ntkeygqmqYROTBvx6sZlsxfhUnX5NU/Z9nEOp+nRnRUi
ODzzy7hgvv6eXOC1SJF7FpCUS4dWnpQZOrc/XzKUR2wYxFpc03LK9gi8U/Q55fDgBKgwfe1Xpw7G
UjKWaWMlHW6mcTD679ln/MuX3rAEaPDotVjZrw6LAl6L6plWXUmMd54j5nT3uLzX1xCvrCnx0kJf
os2n3ougv/79nf/vYv3neb29ABoRyKAUO/jgvTqvexg81uoMxRVH87Y6lUyAiXYXDLPiRgj51FXw
uZi9dZrpsFzXM/FyRpqUwmBwPszTz1x09nLAo6I4wNd3drqe/ZOEsH1llFB8n/rsPX9QWhe+yqs/
2mGURLtLsQDk9urIGRsaTr9r1ks3R8Wdr2dejjFDXY3rKAttKPaNc/GWfLPzU9D8HopCiN/96IQk
3ZGvEjx1XCifGlv1L9C65idH56I6GYXtG7Htc1ncRLAW868kSVb6kEZkHt3Ujlj2/bQFhMC3qcXn
TLnZi87NMtoHjT9/doZhmg7pYnenhXEurG8pjN+ZTLV1qxhnk13QG4VU9wwoxhtSgLu1iUHvmmLX
9+PYf1qY0ZcHrZT0BHS/1bSPSAtciy9hevX3ulXWnlPVyL6pVS39HREuo2JVQoVJUCc5D6NuMMdv
h83Jw1jwFCbEwOk9ghqdpn3JcFO5t7J1/NZoa5P5CXt6EoyfMjIVcv17mC1pwOjsSnUufYdOMeLI
m2LXHfKroVLP3Y9VMB/a1ANpWkMrO9i4WqeXKOq64EZXVlpmEGum6lML6aW476zBnE/O6HV3s79p
A1QwZt5p9tYhO4Ytk56k6HRg7PNOlfUtTjXp2fVg/8QIk9X4YfGVthKrZaJNNQgd7iDgm4mdwm8B
nzgBHrDLzXp+moe0bu6J3RSbu/EqTIiDk39dCI5OE28cAYWjfB3OpexbzJRaPV0HIXKcnJY1/Ebo
dBmg/lAYABVMPMedqO3mq52hDkYrOjDY84JM/xiNluF7DnXsJZyR1t5NpdMZ8VDZ9mM0Lh1tLSa8
y63knCAFfVJ1kJSrhqdSL4Nz9Yt6NWNsBbt+nzMj+EYmcv9hztZyiFM3WPrjKjDaSpjhZ05sjLhL
BTNJnEcrdVkiUO+XDiZcXx4Y/09QtVlpdlICv5sH5eDzcZprZYo9lc2IvLdRw69pEeqnaUqv2E/M
5KsHN0hlebOGqWsdjclT1m2UKgdcZvTDz+vorRKrdKguKHXn8UO+Vo51A4pY/cRRfMQcarWZnByL
SfasNRrCj6HQcnoZlRbyKocIZekwOvU36B2h+A3rISs/eHMd6N8ek75y35DSi+J7lX56coSSQ+yN
ZQNBAXTqONN50KVqZ3kYnaLO966jBO71kRb1vhArLNGaPSB3pav6fpemuoUngK+me9buBMwO68C0
Htm4hvMx1RX0DVzF8jypMD34yTh2JrBq2hhPZd64dryO1TA8QYSyn8OMY++hn4th37cYwn1CFQ/X
LLVCUloWWMj+l2JJZ1rpxYXQdbHF6v7CEIX1ANvH7JKgXOsP65r7T3UlsnI3ZiZ2fFAtyyeb/q16
atxA93EF8tmTbpI7y2ESRtUZSei2s4ViBi7ctCNOJGq+c1z335kTrt8aqzB/kcHBCI0IyUh9G/qy
a5mf9OExwgLE2uHYoaZjas3pCDVhXPGw8mBgI1rAhjN2o0F0F6sHi0F03JuPVak3eFAP3g3BGsjW
ej162LZ0ddpcVaedNSHCpduFK/LUpAhM8rRJsxnvda+AtpXZrfVXg0kKRFC08+wPb1JDwn7oMPKo
dDruTRVsNlPaB3uzhyy7YH3AbeJwMXzHgEiKGBa+P8Qdnd7VGl3d7dd2DrxD2kivhXY8l3rfFmv6
pc+XuUsANvuWsVXUfpkIi1YJ0uHuyxJJNm1KP/vs5CL6WoyT694Gtoh2Zob7/sXo0vQYta5hJpPo
x/oEYtRWRVwB4l7kauflEYYp1U0tDWnrpMDLD8rnIItHK2sW99LKQmZnm+DUs/LWsf0gGWFLO+4g
2Fs7qJT5beSW43IZudgvBmi7tWs6vJz3Gyf+c1TBx9xRqs1hnPbWbHAit87XrLaUIHEUNvSRjq0I
diHkFDPJdN67977VG6lAuWpVZkmGcdN+jGqut2c3r+zmQY590F+6sIMmVEhb1qRlL51xajMpXtLe
w9MPTrc94TNSW67eOfMA/XiBCmns0KCo8Esk7OhZGUa+JuZC8lScdrZl7aDh+vWuEhDoz9DZw/mU
Z66jd9C0B/hTxQj2c78MQ9re9cWmVgb6WuFQ1zAzoGO1edMPX2czk/l5juz+pgpJdL2pp05fajOr
zMcp0u6Ffqmx4lzZxrhb/C1raDUndXawYsh29Pd2fZbTNBTJ3JBLuvPoWz5q0UVPbj277qlrlyB7
TilJ54eNTPaVA6T9gXeccbsSO11dssWyuy8eKMdMMNnKYWSkRm3tQqnc8hPsLUvhAJFmR2Vy1O5N
HK+s77QOxp4Xp9qbTRVzJlvemnZ15SNahlUobQ8OEInPPepHFPxHPcpVspO1Ww5Y1ywiuFuHZu5e
Rj8LsAhr2xZXbekOJ3Mdhl9LL+ADt1L6sAxSt2AUbDEAbncbjwJSE53FcfXqrvsBUjrLnR9W7kvU
8qck0aIz6wBH3HJ3ZNB41k+Z+VZzE62RSuHdQ8qunlPFOj27q21lv9Mxtd24ZNT8rEnWCE8iXzuR
hFU9nSy+YXjG6tgjFhpsctzXiwkmAAKcXQOP7OJ913SGc1qMQLnEzLt2dfWw8vyeB/k07AqPuOlr
pvxKYJUXVCKJRO4GN+kUmqTTRDRhbVPn5pOpzei4MNZpY0gnZn0IMJVtfgjOCZE0rXLhWgVLkCYa
Tol/rLhPrcP2Of1E9yR0xf0wGEdCyjyCRktQrztOKJHvTCHafYbGGZ9mY1lLGbdZP/g7aRmmJM09
rD8bDmEKv6QxuumhbhwufKWq4gCrxp53dt7Y2TFY9VIcqBEnCIn5wNqdLCGX22aBK50Ys+jGvSUq
Me78YfCedTQT3SH5I9u4s1RQ7Oc2qn4oyC4EqEcTxMUhx241dLOJMiZsUyq0SMHadYzoyRZL0P8I
ijY3Smpqc/wdtAFUsXYokCfiyQ5+OGV2WNx27mrZQ4w1X3FbNrLyzgshNbsqrXOiH1ftdJioNP4S
W3PQe0kjpZPuKYHxsbAQm7swT40g/5aLoqLWzWZ9XwKh9okHLXLc5U04hXfgMX12XwdNMX7ETK45
1l60UtIRohYdjaEPGqiTrVigzqk+XFHoyKhcjIGwWSt4QM9TSjTsICaPIEjFZwmO0px01BE2QIVh
q93syOWL0U5w3GPpV7WdTIzM5cnoTcyGurzyjD16NNj7yoOmNjWenpI59IhAC6GJySauVGbMP+28
FfPmREdCMYsbklpo1wvAJFh2woFT+9/K0i3xXlbFXHJSAe3ttB30/knlfnMV6M1Fomanv80dv/fv
AokGLYpN6MLy2uZszr1vwAtOMuqyMRFGYcG2rlyHScUcRs0tTHPZAbymhsLhi+K4vpkDF90KOVgG
JAuo1lvFDcj/QUEV8igeXWUEG+dXcTL7NQb0mPj1n3TXeOXOasNG7HP8uYFTdTPe+2thLD/n1Wir
HbKU+azMsoNtV5s6uhVptRIW73AT2A8ymvsPqynG8gZ5RdQhLegjYrxRErWmebPWVvbNN7yMINYx
Wji3QEbsR7IFSvLRna32RInai32P01g2xSKsjCCOWgVvgNylzDlwo471LiyYieyGvmrEDmOq6rSl
kNm3mTl5PyDiS8brQxRkRKBW0yl3Ii3joivLMh6g4Zg384o/fALXP+92FuBUfahz6rUE86v0E4+u
/WRQWLRdctX585FFpDzkS4U2k7SPnPJ+qfrVOOL4WYMYykwl9qSn6I4cYMolF/d363O9bpzRammy
8pKl3ZI94dvU93sItvLkC8x+91apafAsWMFu0paQL3deu9koxoyCjDSPPRWplpNMRU0ykXZZU4oM
5fwjNChI4moIPb0XUVSZO8RlniSXKOuXM/WIPZzWTVC9qsjvYh+UPoUByywx5qYixmFrGfEVyxEe
eKVVhrdN9H+kndlu28i2hp+IAOfhlposybLj2JYT3xBJOuE8FWc+/fmYfWNRhojgoBuNjc5Gl6pY
tWrVWv/gY3HCKsNPDmTBS6MuRvMlNVWyz4mH4h+rAaUf2EYm3Kam7qH9oJkREqxyf9Ml9hi8IB/k
bR2yfD9bo6YkzpanttGhRBrnRcEVc9jgsA3g2K0jCO+uWjRRvunDLOlXrWhEcle1Jf9+qgvbRwpN
UkqyI4D1A65tjGDl9THo9zQ0je8e5uEJ+iyjhCRxU5M5G0NW9Knb1mNt8IiUQmUVxMSI3A01I4nv
+9C0qpOEoNXJVvtUvfPRTtE5yXA6KxeEYd25XdDLfLd0iFdtK7xvpg38xzXhn63HhFeha4IuKVcF
zofWwQ9AVm3ivm3fh0avmQPuRtWGDMRj9QFcm2dkeQvwsWbXxgeudHsjaf2YrZU6d34LIkjsgYIw
a/GrRpnve5nKen9OkxxKnuzBMcy6UPsFD6QcThYacPquUzL/HSl3zKnk1LZRRpHyuH7CxaU+pLpQ
UIbt8Ji+i2tV3SoFRkyghYMyPKS55ecygP0xi3bt6ATG2jeGnItMw4aX6rqnS/YL6mStOHS8v36U
o6/8KUITLkli60LfaQ3ftuciSzc42srjOms0qTXdQgvLMnCLsYIGRH4ODFKt4Pm5PnDvJ0XtY3kL
IDQZDxkV5nqLaE/Rr3nU4P0HFiR/HdIS0CjYCtOBQ1nGRFLZGPU3vBSTfjO0nlJsFIDnyrrUQnXV
0JBP3/KYSaC+p0rmswp2uXotcT411+GYpvraH41A3w5WaFuuHhqjvVKhoI3vXmX2/QOXcFevidyp
sW8pTvPyNWQQZmUs9T0BM7JU8DhjEh/0mp8PV4Qo5q/8iFrxDrUbs3KjCGw3rvCOGuhumcZp9tBl
vtKRJGJnteGhI+cuiaDenZpYVE/wRKpoZ5qZitUVt9OhMwFcuUqSQtsxolEpd6OShTKoj0wuTjGH
54cICRRrvH8iexuVbTRAIihDRNA8LUj7B8csa+vMRatYr36okO67AIrED8UzquhLCVlYubcraq4r
YcnleIL4pID/HoZU3mhWiXmdnXCPZXkf4PdNLYFHWjkA1RYVrJhN0mCUuO0jX36rgGzKK4GFiMST
rG5Buw6d/9v0o1rmHWdKNVplSuhJS86o1zVdzcCbiGI2uDGd9ullqVMoY8wek8VRSdSkfYxMBR0X
SDhg+uFTFjthUY/4mrJzq7vbRcbrkUE54MuE+pKFTOicU4+7ZmVHcZ4ctVzOtqLMCESSBAfUxWu5
3lV5mbSHSBemttD/usJO0W6Dhow/Gv8EKqbMqpt1DLHIVxkZVAgpHC/tRKLuVaj0xH0f+SPTSn/6
fQyBQ0XFwTWFaq4aiiz/Ka2fLjSvP/01NAGBzYGMpI07K1tWVm90uiHFx9QGfsF1P44HSoZJThWk
KF5L8Mf1EVsJmlYwP94jK6AkAHwFGp0CC+P2R7kqOhM8+JvMnJzLUOZKORIijOj61P592BrJGePh
aF8pCC0QxVCHa+Oiv1NrC2JFrtWb20NfFfo1MFJ/5T8xEABHNiu6lxzQRgeFcrDiPEV5THhbSceK
tkJp9Aj5Mloocl9NlY2PJyF4FGQnoWrN4S9B6Y+4+8aHLijzFR4exqNR5spp5DeyBaZaVFe/cRiD
pS9+tfMZedJjQXCROjUNwcszN+ksVUJ3kkPVg2jfxIMtoifNaIYeBiYwhsLGIWUFf1cqVnaAKcu6
HchwtlaGasogC/hB5tAMzkbEbea8RVIvj7uY6KRvNU0kPCA9yEVLXZGp0TIrr+s6PZgJVwqKZ44n
ken51E6JlUMlq+XW8wZlTeskp2qpocxWldYaKa9sRzShgNvW4b9uDxncDMIfwEp5+8lz78bIS6ou
ZwMdVC3OdnkGfC1WUm452w7eWhEsWTp99pEAWKIuDO4B5NBsO+KLZ4lMGpPDQGpgkoh0qvkVwqQt
T80Oq/qV0t0IeEZjk7KgoPzZ0LRNiQmICVB+nyF3inGIvbz2EzrxqfzAVkzDlab0w6vEYyFawXn/
48vBsLDA14GIbTnZoLAlqZHjwHS5LVNcO1JhDynFGXnQXK2L8509ZNFXpLkz8jagYjtTWCEKnbVq
P8Rpy3VZSLr5yxR0yG5Hg09/DaFZBUAIOk02Z71rQwUMao9mcqgrKQC+NOlNtU2ivehYzKkufAF1
youd8Yw3QaS6ULerCCvVcoweMQ6oF6Bbn0ULFBRRh5oUe2mvXC6OWXRNK6dyeqjT7ndoVu1mzASZ
c+7B4258qFWWSj0NWUVS3NtLMV0AFwdvkuoH1kS3l5h8JZGbgMmXBQ/NgxQY5Z0ZYCDtlp31U69y
//X2UH9FyuZjGeiSG1AfAN3MTxmpZAZ7KM7BCgTpXtMSyVhnGJE/DUGc5y9VL/LvAwh6+7lpzfpV
k7ScVBI0284hrdLxdaoV/5tUU0M46omtqsgERLnhho4of3dma702WhArW1np5CUBts/WCXYLeFvk
0BxCweUnSsqxbsMYDZKOB9BLVfrnaBDNSfNMb+Hq+HQkWrJAr21a4XP7BroWpS1lfnHwJVndjqZv
UdQORLFJC7+Lt7e/ySc7jxA0oYihrgAamf78Q8ffqZAk9TSlOEAk13hhW2nX70Hr+A+dJBQ6Ya2W
Pg/o+Bdw7FO7W9j4n8wVUAV14ElsnEx9NjwSEWPQmHFxqEvs05sAPfxqrLrvitxpd/86UwZCpcw2
JqwXiOHLmUq5aPUKU5ODD9FuHdewg6QMMoHQ1OSE73RwkuvxtVH9JbDKHD3iIOpEoCEd5Xbhjpvt
nBI3NMuj8Ed7wA7v08YCqg1ZS19Yyqu4Dlgf4rDBweKhpamzpaztEC9SWTSH0UqUTV/DiM98Me6Q
RZNWtRDVHb6Lb7fX9OrWRgZNB3qOPRlYHM715ZqalRVbhWkUB3rbIezQOik3OdXVF7mHrcHTJLe+
5IUw6AR5Pql/LJL6v9s/4ZNpk2IBlrFJ8MjrZj+holQWUC5y9j7eUbS5EDxzFXUcj5E9gbBycMNu
0mTtwm66/qgmuR2uB1BRGHlumCNncYRnqO8fchjq6Fe2Uvyk1TSKb8/u+qJi75Aoy4C64LkBs79c
YSksqP1Dzj0EDsCzV2RKIMSOdEhyzJocpXeHMArptDmhIu1jW83qbccLxHdtaKF5fVc0MPK+3v5R
1199gomCXgSlBCLOmtbmQ8wQxeCgoyS1h6Qxe1etjRJ6sB73e6IMXvEokMS/vcjrNqDRir1WAyC6
/QOuF58fABkHoBvLAgHr8gdIqK2rjZF0B0X2tf+0QdIaHJP18Z9PFK70MkAoiP0QcPVZJp2YnRiq
wmoP7aRLkWjJGXaQvaFpX9zbNZi6qUC7vz21/6m9XVySIL9IlchJcNJBVXY2ubCoKemaKmhyOJdH
m3sOCVWOPl585VRXkkDzvRSykdgrs/KH+ghFHDY+gOJh7Rmar7o92zV8MEIpOGTYgA0w7ZMefRJj
8hzR4qqy1qnSo8RLXZP6ioDzCsYAVq5OGlbB8bEsET3LyOXkqz6tlWM96TxAo+ntNnWD0UseU9EG
xXNsY82NpsEgjSurrZsX3zEz/lO8JIpnGgOCmmgXhvqLTjeweeRA2XcZNpvKuwJ6w/k9tkoVr3qJ
XvmmCdvOvJcJo4orelOYdElK2lihGcjphopazSaT8vqt9vzijHaFUxxKI9d+qKpcDRSusnJQXeKD
kq3RRjeNVVFCNwDI2SS7oi/q7I0cVPqd0Yly7ia+DCUvliV3PbumRNKm/Z8g7517ZLZon7L3aps+
qTU6u1ZueLTRDGvvnT5UhQvKSLzq0RC/xK0V9chdeA6wgrYyWtrDIsbKG3reC3IONOCo53E+KK41
gL3AiwZvo9p76o7mWNT/jiPEHDZ9L7f4E0Q09vc6WNEfSWV09OmFpUkn2nPtc0TVt/wedk77xYMa
7a2FbtAYbq3RHx8Lu1CRm1GF1X1RiyCWXADI4bPH8zJe+aaXxBswSaW9RyEMjkoZpSDZq7ALAFzh
SCb+sEi0D8oiC7JVE9mTfkVq2e9ekjT5QnZzxZ2hGIR7ESK15BvUZ4zZy3ikzG6Sa4qDrXXyGSUT
HwMKj0qnG6WV9k2lDT2spAgJlJOWWL3qrcxMmzZY0ciPieHgtUdBuekhGQEK3qY1s99HwaihV2by
pKEp5GjFuBSIp7LN7FhOvxY6LXUdKK+z6zW2Q78d5LA6WA1Nd7x/vRZub5TTCG+aVy+0+q88tXPQ
riJ9qKC+3NHiVw51LOx3I5XGJX/1KQxc/R6bq54LSCelmd17SDdmaa2agu4ybO7I0yklDRL+Ho6v
DAuX3TVkkalPEgTT/LmE5FlNC/oxHXgrqw4cbz4U9w/aHLleOb9gS7ZfUoXWsbB5NFtJnn4N+jLY
egnosIW988mcgd8RMgn8vFnmT1eHh2PTehXUgGowd6A42lMqqhDbr1xZGOqqXjShIimhUKkiD4eM
cXnFqNTISDk6xFuFWj4lcQZuofUHIkOSB6Wyaoug+HY79F9lMjTVeVewyDDKeC3Pr5sis+CrqeVB
VwLjCVGgfJ/KkXRS83T8LUk+7e+4WHSNmJ6WF/toYuvrKjk4IFCgzbPrJmozNXMQZTqCqgMGQiPX
fB/h7FHPNqP6F7xuZLCMEPXsFcnt8LNDEy1YD2MthRM+SV64c6/WHWQoGqg2lBROL5yFy3Ufk7oi
q7KMY+WP2n7kwbKtE11aK2oj0QOAvnB70adjO5v+ZJ7KXxO3lKRiNl5rWkIXgX4UrWFsuA+6X1Gi
CmU7wszIN7JdRU9+EBYReqExykO3R7/65EC8J6w1bRkuP4y3L0fXhyroFZBxR8/gEDfwRqBRiu4o
DIMGKmXy9Ivu5NKSevAni4xzMY+SidoEbXU2rFH2mt02tnoE3eKsUsUOxTkhUfyVBH4mnyNTdb7e
nuhVymjy/IHso4Cyphw/N90YAkhxkuMpRysc1DPqmqhxAD/YVYOl/YKK4gDCA7pHc0ZXdzqlvmKB
NPbJd3YsDb1iZH2J33ORBr+rYiqL2B+I0M+/pX2jPUsUM9cg7KW7OO3lfWL65Qn10rpc+MhXUQuc
Kd8XhDmlYGpus3OtNnXKv3SUYzzUQ+VCcxpfVOHQzPOpyi6wua5DNaNBipjsCXFeIkefbSlN6/KG
WHzksE7ldSnfxKVcq25AjrvOiGt3klNkv0t6289QZNRu36t99M/LffkrZnPW27Dyxk5WwPd5/puR
m4RMpI00cGZeP36ntaCvsEHxhes7mb+kGPvZioPgnjT5+Ruq7uUaDCnt86xnxfvGs1YlLXpgY6ok
301K7eHC573eWThLQ1uYYNE8grVZxPJTM5VNbOKOAcJmGsRzGxRSnvp7KAtmCEhEr395UjyGp8TL
myUe5vVRpmYH1QryKU8V3C8up6pFwZDDJTKP0uiB7PRpd+Kx0oQIsRZWuA7Aki3Ujz8dEQAVW5a6
EU/TyxFtAKhOTu30qGVpsUkgMSPHKWfKU+EIE8yvqt7djh2ffE3e95SYuJGnVuIURD88N3VsaeUu
6axjqSTOURs7Ld2kUuzJgB7rcmGwT76mxjWI4rADE4Yu3uVgpiQbMNYt9RibpvPYa7H5TCd5PKg4
+7mxnHWFWxtxiNKYZy08/a7mSWoFqcwkr4FncFXA6Vqa1SId82OU+3q1leMei+AwHot8baklOKTb
y3r1Hal8s2N1TVNNNvBczB6TgIbURi6ZaVxMUMhwD983PoalFuwTMEP/urIYhxMGncmWTkHxfF7j
FpEFlD4WRwMFr21RcjLR7qlXAYSjjZLHylssBeGrkrTa0+2ZXi8scJPJn2BqyhIXZxvIaSWjNdRB
HOuoVp9kc9QeYymN8RSyQNzcHuvqRmeWNtkbkVebdtFsrCAlsjuhLo50G+294dfxQXCbg4prM3dE
1BDH66hcquJ+8i0dBG4QKTRNNKbm9k8Id6Vp5vdICKQQMVZo+kovAqHK5xaIxAZ4ZbOwea6vGair
EKfonRAKoMXNQuwYhLYpSUp9lDw9+QquwxO/TBmZ5MlNMKPMh7ilHp09w0i/V6kXiT2S8F7gUJcK
czo7t1f9+gtjuAYLVOGVolGNnP0acKMcrcAejgJNbeTHJjaTP/wibVuKt9cFORyVaNBQSybustiz
bZzj9RcI9OOPPjWEdK+OKFtEreyVO7XLqOxmPVXyda/51qYcTUm8yCPpDECwXB8GF9pXEb3envxV
yOIXwVxTwD+TwgL7uwxZBYprON6F47Hoa99Ge0SpEnRyeSIdQfmq2SoAjBWu/ABj5F3Gy9t+uf0D
rvc8gZKoRRvTIvWY59BDag8+zbP+qIOyOfe21mQruhiJeTeWoapvQ5ii3btRY7W1tA2ny/VD+s6l
h/bCpAwDumHq5mmXcydg1QbvBf8RSGk5HhOLT2AdAemBp8AKSCdurtIu9+MffYNm+Mb3xxywPfho
51mNdLVx6ASUiCFOU7OUhYg+3yx8EpxCyNp1YyKYU5a//Hm9Egkbn+3u0UeEWq+QBJF4OLphAPT1
zs6l7hGVJRR1KM33vqlsRo8Cb+KOkFPyvYSHZ4OCRZeOS8d3tmVYLbYMCRIRg6QBQ5PL3+WNmSPB
cYJoQyFvcDtK2NVdkDTAz4Vpdcd2MIaTocDL2hbtgHrO7Q1zvS6EKBlXMF7xpOPIGV2OX9FdVVgX
9b60tWKX2o1jchmg7/SrzSx/p6Khk2ydIYnj1E2ULisQ2IjkYY3HU79StGJRvmc6Ix/3EQti8TpB
BYHrUOVYX/6gLIklL5Ai7T4BUH6HnBTmkQFY4aXrYfrgl+PgBESnBL0aosjVpZvUzoBeeGHdW4kE
OwFUex+7rREjXp1k8FA3bZrl5ioLxzp1h9H0wlXZV1b6b/GS78/PmHoXVBw+ITQ3NLZLLZfs+9gA
sorvFj/aRdu8ahGDxt5gYbjr7cZw9C4QKKHFCNbscnWdBF8FnPvs+0ZXUTOOByXf65IH8SsP4lWZ
hP3akhQT4eOgXXJS/2xsrMrob1LMQYhmujo/ZI9hU6ZF3yb2vcRLP9pnlK7oQ3mdug9i4Ut36PX4
eMSFQ/Y8QdmWcECz2DitNDgD+HC0EUjq5m1jHdZgO/AgvZeq1DjofputiVjGdpSUaiWGQbqrgnAp
HfhkzmhQoZJFn5OrwZwdL4WAb8Ry7dzzHI/KdQI5HmHyphjWph5GR78C4O3DVHzSRKeoC4f7sxnz
2gVthsAFlcnZ4FAcUaOk2HTPMS02Vuskd0PkaSdTVt6qLGg3VNDt7UJAuTpXCO2odD5JInj68rUv
vzLIPr8fkXY+ybGvIRsf6ZX9U5M95SU3dORKoYI4qRsqbWu+ZHI8+N96UdChpA8TfkntxHiGc5Uk
X8exxRInMXxc292htzL/DbkmTxTQhkalWTl4jWPqNFmG3J7BLINRps40EcHBTwkHbto+lxMQrS1h
HKNo94Dj883gREq00hzhnBo5HKSFweaf6K8YKQ9k7kzAVsgoXA4mqyiiZZTEjj4Mjg16TFCslbw7
oFo2QomMlK9NayyVQa4/EeI/07vGQbVz0o24HLQPxgRLqsA8YT+MH6ZaKJWFYQO8ZHllRVpavNSp
Jtc0pbyeZhcqDjVY/arRcPO4vdbz48GkMVLhncUBYdGt2a2cOz3sBur8pwEqAcxbRxrR5kJxGIVr
dOi7XVFaXXU3ZOCU39WwcACl3/4FfxvjH+8BKn7ol9I95aUnU6OY7VdEpTKonaV87wBG9td85MK/
GyPQiG7UlJa09vwxPkaDLPt76rbKK3YNhEl3wGXVOHc5CG9tFTt09B6ERwhAZzTDIH5VyaXjoegf
YJOADmKpZo+As80eugADvRR+EJibRIFfv6J+FGhPqdeNxq7v2/6bUShNv7e8Rpax5xBNu/ONNG83
vh5o6Iyrsv9YkeIHW12HY7mqEwejKlsbk0q4mdeqckmDLrXXEAGy2uX9gCyyljYsnoNHCS1L2GuF
S0MxjteSUVmQb1rNAG+vd12iPCWy3++Fj07wo6JVqthA9Nb0Na5fjfU96sbxRQ5AriF1jKHR3e3v
cXUgMC0jTv99QlGNnYvJwfixAnzjg3sf8quyNdS2fPRLTXqooEKsjRSrqDuSyaWq6OzZxukjVk1b
EOwhLV9r2qgf7iY8CLC7NQrn3sY0ZoV7c7Wvspw5ZkNvPsWQHv6xg8KIJHxULqYATKIzVyzNnEiT
YjVy7pvMsNeeRdmmwYNgTcYJwfD2ol5leQxmYEJLROPmBDo1CzNxT3uswp/3BO5tVJCkDkGzBTST
NXektTlQk5Nze11GQz0xXCyYslY9yPE6NILgOJ3iZOHkXy84vwikE23kaQ2s2bHDCIz2t9/5p8wW
xs8BevorT/SeftKE0sWzYKm9cBXWpyUg7NlwxCYxpllYJ9vrQzy0/FNuaPVRZdgtLc3wYHa9sXDv
Xg2FbAt488mrc6r7zkNKE7Qe7yxTvRdgGh8aNewfkLcKYUHh13P7y85DOUqTlOLoG/AMphk3z5Zb
dAcaAE3mMXFCjHDqqnQ2be0hQYxbVR27UoEFWiepjSv0oP/uZIP15fYvmNbtIn6SUv31kKPSAhDE
nG2tvhNNUYqkOckB0s7rpNKc5N4vh3T4cXsgdcpN5yMhLujY/6sJGrMvWPqxWcZQzXkOIdi4qkYN
2Yku0Lx1kXralyHHmsctB6UIeMTB4Vr5HUYFW+5dauBuFSam9KI0ZiFOqdoqvC2SpoOLoeeQfO3I
oEcPIcx0zjXv9czVALScPd/RWmvhqXy19VkxVJMQIaXoB9J5Ng9FiIbSrF+dqI7Uh6ZCl0PEoXKY
DLL/NJjFbG4v3CfjcblNoHsiDU3U2VFT2koRihlUp6bF5DvRvfQHN5U6QBFMv6RFbi6E8KvtTyUa
LZ8JkoSoDonvZSxF5cRoSUfrk41OyaEKTdyIejMef/Dya15uz+3qupjG4roA0cfZpnN6ORY4GCey
K7s+yaVQT0rUS1sccr0jnobqtmqM/o8a9MPCB7wadNJyB6xrAFXH/HguqDkZKXWwKOWTb43jCjOQ
eGOqXbxTmgJ8HRAfa9XGefx+e6pXB20alawN3RtKSzSnL6eKV5cKZ7eWT4UygiiUjHD4Dsow2N8e
5urrgZwiJ2K3TOKkBOjLYQp6ZLomGcrJ+mtGpWZ6eiR/NZ/UzlL+dWcy1rQhqfAzK2p4l2PpMvll
CLnw1Id6duAMoNc+sduM8K9tj5kV53+f3FQzVIELgpecZxeFHFIHi1q4rUPlyC67F9IvjkoBOtp+
t7RP/uKDLyIWT3puAq54FghE5OykD3ZWxtZgxA+j52P3FQnKw+veiRravZP9x1iWmoPcjSHOeWHG
3wAAwb9G5RGLqtxBeFKi2iivVL+vv2oglYpVivXJI6Y0SedSZ7Ok95ZKb4XhYl4kv6o+ZSsOwkra
dxI3VHG2SVPAsWyTJj1j7md/ReODHBGLDPD/0GnD4g1QrIQD+O11nms08YRCvoxtMfFIWO15Yu+J
oAfP4CsnnCjkyuENIeyxW5k81wac7wIbG5LO0R+ptfnwW3xf/xJpBTTySCf3p0OKjeZBYPyj7uMQ
s7OVEhlW76ZpXGHmWFG+XtklTiXnvEvTINsIuujdfZq0PeRpdG/w43GNUM2brzkOaP13MmElXHtV
3UsL0W4WDHjYs3On/ib/ACk4B/tCL8TMTwnUN9rYrie5/eCGj86/YTGuBpmFVHyy0OmXfPXNiHMX
aRZfOogQz9Z/C2zzYeaBzaQExlv871z8O+ur/Dzsl2YyS1iuhpi9PXPfACyXYNGuWqvgXsGPhFLI
L/+lflW/3t6DU8r+4fBdjaReBpeyVwMLqwH1TXmMDybU0I1xwmh8Sfl74fvPRWmxgomgdLNm3ilb
Yyj13O2VhRRraYhZGAk7vfZgsKtv5qpc6Wu8XTfSwoGdYwGvVmt2u4SqF2pFyTTKH+VDuduGGzN2
m1dQpuZ/cFXDb8C61xLGGq6xVIlVp29+60tNCcyHxxdmQoju4X38Fvmo8txVIFDSL3KFSJBkHBSg
pInxYNiEjb2iIaRjlG6JUot8HKstv3ndGRvbfOHJUmFOd3sPzS7Dq1WZXVByJaGp0bOHAutn2j1V
2fdGPN8e4tMDgT4bHQCNp9mc/4RxmtqFOUN4sfuSHpR3591f+9slIMane+jDMLPTQKMvxB2QYfI/
8V3+C6mO/bC7PZOlIWa5mGQWtUYwVt9o7mymbTq4xfr/N8TsJNSapCpjMg1xKO79g7pHq27pJHy6
Gz+s1OwkgEArAKIxhvKYOW57Dxx3KF3xE/GBhkrPf/LP/9+cZru/8h1ZqrEh4suMR+msHWA9LtxR
c8uG/+3jD3Oa7WMrVoJCipiT917cq7v83fzSRW5/aMW2PgevOiKb35bor0vbYYrPH041Kgy9CELG
HAARv5lYwBQr58V8/f+t3uxmzAqI+piaqW/dpr/736bT9reHmD7AVXhSp+c8XUS6F7N9jYLGiJ5R
rL5Z4pBLz7b+bKAEqnXf/3/DzPa2nCP9Eo0MUwQbx9hFqFwUq1BfOKTzUhCgCBXCN2XNv02JK35t
bYkGU1F5/O5UdoBdGeXJJ89WhxZ5Fw+lhzzLYyjIdhzeST2SMOs49+s/YSx00g7ggQuv+vnigv+H
dquTacMHm0h9l7tk6HpBT8RTvtsxOW0s99mjkAppbailBkt67BcyqWkVP35MxptY77y7/5r2zEG2
IwaIJkrnwTsVVUfHGjRMmpXlWf9IUmSZ8ReDxUmFj+QQkuXlvJrei3y62t73tlLtMlihod9ggARH
ylYA0OdVufm37cOADMVrlKcUOtB/L9kPxw3dQQsx1qR418rUWHHuMhmPP7pNFoKbbhHVhVgYcX7A
kY7lypposhRlJrXvyynWeCjIY6iFPypVCo9jEIePgLa8E8JS9uOYjzktXM9Z8Ja6+n70DUHosqjU
tm328uWgqZbIvYSu2Q8P2Nam7M18h4yfurq9mFOMv9glgM5I6FlR8G4TFvtyFKmwLezMleyHkEqn
QJWyRYoPk1t9N0pdunDjXE+JcpD1t6rF3rPn8C+7mHytUjX9UYDpvxcYbDzhrbi0cPN0mMVCiADe
pQ2hcVLGuJySDAi0kizDfFUUdOwKyTROrRUqd9ag1+s2NAfUcv04wyaX/s/t1ZxDlKh06TyEJ9LG
X3+uv2zkD3vTkJO4lALffi0DrgQ3BwYqflj0lvRTBmnDdHEoDUM8WUclzF5oWmSqA4PEj6XfccL/
bWHB57LH0++hdgMSBHwB/2MOBuEqhPSf6P65lqSoiVbepG20M5q69Z/S0beso8AcTVnT4RTVCjlk
EgFZZ+c9Cw3Y0G9dqprBW1V1GCLfagZZYZauk1RmdUhV2gjrzFLqNuUhGnbZ3aBXEa3M22t6FTd5
dlJYmJCDfxEEsx1aJg727l2svw6tKT1AGAkHsCKq9yZsFAy3olXzcqlXdnXgbSrNOmAVAii47bnM
PCw4m7J2ar/SnqInioEsGDLNOmBjre290SxPem6VC7fvFEUujiJAOnDihOwJIoPL0eW+VXs79mKU
/V4LgJ/mRtBPTpAMrjTjbmxq29olnaYM+zBtUZcxUcsDtDJqtrnwErg+PqAlKJ9S8OM00rq4/Bkg
Qj1Jt3zpVS9x+fraQX3X3E5UprYPapTF1qPoynyTy+NgbZCpNbyn2x/8KiSxlOA16V5M3GKKZZc/
QI4K3QhlNT+P8YBqiFpGfb9F4RhP76yBbbVwRq6GY63pKbC5qB3joT4L7rYvrMjXrPicjEkC4abK
fLoJUQG7DgWSeiFCXK0uOjQ0v8mu8LJRqc9dTg7NV+Fj/yy9UlAbnpIGXb4i0bJdMSlYgXBGMTSJ
+jVEK3vhu17HJvhvRPv//YU80ewg9RlgSKEn4qwFQnoQeDPfI8brPORDg9SiH+tHLU7VJ2SYgwfo
QH9UpV5ytLs6V38ZxVCXHXi8oPemC+JDeHQM2qgSZhzngIsGrYlQizcFBeX/Opx9Dnrpfw/BWSzc
3vMlRwcV/Y/JLYkzTfV89oENvZuyicY4iyLPvlQ+ErcdQqvt05A2459OtVDXTI2xjB48eKZLfaur
0Sf9dh69jM/S6/PKb2YWZdzaXX8GMW/fe0mYNT9RW3WSVahFQnZzGVm5HVdTt8uRB1xCqV59dag2
3OrknahfTJfTbMm91kedxwyHc8fDCHG7SLUPWWw38UFrkx5p8DoZHrJKLZ4jXOsh7w7hTy33emMh
us3D+PQ7pjYQLWCcYdiJl5+eOnvnDE0pn2H7Qg+2ZdpTu06tE7GvHazjXLlJl2RnrsdEygIGDMMi
O0NIuRwTGIAsJF0tzk7k2yjRts4j0oa/7DSW1q3H0bsduOa7G2KkCb4FbAW9GpSFZhstNupRrapC
nKMxpObX1t1prMJxKznIEcN0VUn7g7T67/ao0wf8eG3Qd1K4oeC2sru462fH2o8RGQU7aJyBwDba
GoXb6M3QB23pTvxsnKmdB4hEYY5zIa206aBshY5GnGyl8DB62GrTTRdCXwhU84DMhOBrEYvJ0SZc
xPTnH4JEBWxVgwSsnH0sN1H48/JNZ8OzDmQv/tfQMA1FRj+568BInPvTOU2U6V4VKWcj0/J7xOWt
Y9PpnhsbbFE5lqN1HeTjzwQg18Jeud6aABNVrlkoPHyzOTJJqRwrwaFXPmMdaG2BYVryoSTjsBEU
NM0XuNH1QlftkxHRX5qAt7B3UUWaLWsXg0GrWtk/Wwhcbj3TqreOkjkbewhk2PfluMAKuzoNqNZg
tGHxFR1wv/bspoPU16bAmcZzlKvJTgyUlLJuDFYyZ2QPZ9rcFHnz7R/PAnYWwLN5MHGdA0iYvUWV
NsYKCsOMc4zs7WOcaKCBIOov7JqrkzCNAtAQOMBEnbFnoczzrRj+dT2e0cKo19jN6W4VB/1CwKQV
OT/ZFAnYoKhXIWeI5Mf05x8OgtFmYwNlNXzFWFmqj4jBSghna3kZ/+xNgLOyG8SyghYRDOXSiVwN
Xn/2bYRVmoYuyrtK9N/gRdVwZyK06q+ItcFkCJj1RbVKpFR1ftIGsQYE2DG59b5pTgQFdwVcrhOO
qzd9I3FF92hT4ibceeljpeVN5ME2QI96B8amocgVTdDIVTeIAAFgr6zLATFMyyrSo194qZEh8alR
9d1VFZskWEX1qOFvYNogOTBNRhC9cr0cXYl2pYp06tpriV60xh0OHDlKw7SCS4UuWZmZsUVVsgkN
t+00kd47Uef0DwncR9FN4sJ9GW8MBJ3jo1V7Qf4tjNQ8f85KKwijvR3XepStOlP2QjDOWT8gAFAo
qgd5ImhEWmKHgmuVgRMCbve8c6TaDN20M8oSHSRbid7GSBV55gZewavVHTskyhteStQq7lLZGMbH
uvJqseNVZ8d/ZI2Uo+CVWbbSo2cMDSVPUYloK3olDH95sFWyTZj8H2fntRu3kq3hJyLAHG7ZSZIl
tSTLluwbwpa9mXMxPv35SufiuNlCEzrYM8YAe+BqFourVvhDo2tXiVfNDn/TyDu8GbhBAmC6g538
V44CDdQ6yoZhA82gt78buBujuGCler4f43JWH1xgcuJWDzMrrv3WQD819DMjKsTOTAQMW9+BcJXd
Cw1RhdAfu3RKrrI0dpSrMDRE/2Q2SOH/iDHPUpFnBTL9kDad8H4AggojOYlExB8BfScxDQSWx6IM
rzVdKf9mVQ2jAHXlEV1RXCesvYUuqHXwvEJRt5OO6fbXCnnV4jCR6kaHip78dB3ZFb5s1WgECaLY
UdhuHVcJ0WAPYNp96UIDvVjVQwl609SGKLdm0FfNTcKt66L6gY7m6xRMXjOjxQf+aTcqWRluYpjh
1iGuVZTrQoi4/Z58bEaG3G0xO8jAfGFQzd8db3tNHcN048UJxBXfRALOmTDBGdwUefouVcHB1zYC
hb6HsMb0oESKMt8wjQrFceiBNv3o9da0DkPgOuIbZmdG/qUOMzQJ8gw7i19hopn5LhTITCMNizyI
lSKs7LXqc2TWie0DIIlsd2c6FWClUpQmkof26OR3uJyY0sDH7tF29MPWatF/NrMJ5rDvdmYc+EYW
tM0zP8GFN0vVml2h7Oqpu840xvypFMpc/a0p89Prjr/XephQRbDUTexak+YPoBliX+f4IbBRz+ZU
YpPuIHu8UTOtaX9MCVlxvuXVGbHji9kpq/vKjADF+Vkc9MHPmp+EgrRiTnFggXoyY+/3UBfB+Mvs
xzGI/NAIxYQQPYHgLkkDWKgtOCTX3pQV5DcEjqfCm/+qiqOVuCIUYTKD+3esjjsVYWJFu+px4ij+
FKZVxuIKpCA7sdUhMnV/gD+78a6InND7ffmmOLsNgQai0goyiTqMHukiNeQxEumlAE4qawsXDBRY
kE3WNOOdjcu046tFFa9ciPKC/TdRg2EJmOVdY4BmNNXIaTifGmMa6gaPsyRyagHaVveafafExvhm
j5Al/7v8hMvCw5QZISgo0m1pIvdeGPxzexSJlEJp0oblBs/bdEHVRH/T0SjcL2nTE230NHEgCIp5
Fu0h0q1R+3H5F5w9sGTqgff2sBxRAWLLe/SfXwBRqqoIOdlLpRnpiwei98+IuMGjFJEfP5k0Spon
mSnMLCnmiYbS6VpGK7AwEE7y0mWJc1VW1qhv6UaL3o/y2l3DlZ/tLatRR9PshmxwDjTTzUmxR8Lt
i4ZPwrhBUNh7GiJLPAxxnh8MpdB/kOCm+rZCnOTl8q6ezTV41Hf1PANxA+Cuy0oqRlpXeOSHL1M0
BM+VndC42HuixskEy5kpsPeZ5Jpt8GHR38pmCkFDG1GFCNxGn81Re+ydQBlXutXv44ST0w27ygPj
hOc6HxV5++kLaHPpShU26vd4SHsjPkRWoQbFpnDJSR6IVnjZ78VEc4FWTjJjAeolUeO+hoWTl5u6
7bO23LSBCuB849WFG15BJirscNs6MroY1aBmn/0eqYalrCKRF7ovPMbTX+wp5RQaQaG/ji3uxYfc
qVP9aqg8ciByo2it1jirxMlK4b1BFAXZBhB/qeYTIx1ex5OlvubJbBrY6hb6uAUd3Fb7eKxzLfex
5VDyg65j/4tmNCEofAgrC3HcxnIS+3D5HJ2dYXjYpMkqpAOuUH7S6eOPtaqHwnTi17YNIEPjmOQL
t+wPVqK1W32OsHibIWSMSlqsTKbO4oLULLD5j6Se878XeS0vH4k5N49eKcjINI05ioIvVeAhq9+D
bc4/Jx4g6aEk0PzBi0abYlmW52Jo55yk99WZnfRaRXT82m495QlGZHJtd3r2SRAL6wG/loR6whAN
j8XGForWiACN01cE+4Nkl9t9/l3EedBsRV2i5NXO2G74Rh6YKwIY5/tK8UNfjyYm+8qnePpGB4a3
MtTDqoAPhYFC4inFXRTjgrPFDWUOV/b1gwMtrzTYBJBwwZkveWYYKSr50A/NqwIIUX2OE8Yu27Z2
MS1Vp9BMYKGb6GqVo0WCgY2EGLeR8Pp445YxJMvLx3l5oVP0oZpEwUTrhf7xEjSKmr4bpf0QvVIY
YvRk2cF1a9w3jrEJ6WZdXV7sfKepK2Ci0zMG+suKpzsNQBHlonbyXt2pqb+V1aA9JJXdZeRUc/h0
ea0zwBIPBmMSzCjtMzZy+WS4JgvPBi39mosipKJyLMVp402btR7zT+CQ+fRYktXnt1baqcqmrjsv
+17VDPFuKwMNJ8HYR3dxBAwSA9nzfUUBot6mUxVlNzkgtem180jfv0WjO3y9/OMXG4X0gSrH3XL2
ROSj+3u6UbORhCPpdPkEw8u4hiCSXQlPJQvHlGPzqaVgtnIX0laHZKF7jL4XGYAI83p2Cgh/TIic
6IajV/9wqTYjTLxSW9l+djXJNaTxBvZTDknkg/+T2xh5o7Y20rEvppJaLxFe4bjPK9aurip35TuT
e3Rys6L14iLNhU4yHD3mQ6dLQYs2VWDs1ouoM02WeeE2ruf2KkcfeDuHrenjEO1ec6snO/z6ys9e
kywvaWNkyvQ30Zk4Xb6zgCKlce0iHE/tyCjKK1IyDBFR4ocq7kKXN/bsOwa8TwBFI0qyeBjyL5Yz
FEEvSVXeXKsTmPTNxibp0DxlC9pdnRbJ5+g5nEzkXaDMMhmhIceip+ulOCZN3qDqv9Fee3Cl6mmT
2t3zUOYvlFr9ytW3fDrwKOjzo+aH6rY0vtdPV6vaQaQMK8Y3R2DHfZgbVTRbp/Tig+5UcbWbSndY
azUu21WsacsiwGMKTMA2F2tmvWiGLp3VN88LigfUA4ovXeLUKx/EB09G21tSnWRCQUV1+mRh5mI2
6Zbqm9IF/XfET8ad8NpsW05mgjG4Uv+9fE4WkcVBPo3Qwl0rhwmAUBbrdXOCO1MVpG9Tbat+7UXZ
ru+BevdJvabJev5ojG94aXzu9KXPOGVS98qjvBZvxWg3B7WahwM1z11Ffno3YUW7cpOdPZluQx5n
3E2NAXt82f8mR07Q55+n3+Mw4IM1umIfmmG2sUt7TR/nbClqCOkrLCdkKknL4miMCf5ibO741jpd
eYjcfMZfXg9vI/jr3y+/r7NN5EXBCocyzR3NjSDT0X8CZlDp9mTMVvc2CS97dbv2xg2dGI6zIaKr
JrSfLi8nk6x/gyaaWHxetE1pdHNPLw89VkMAH7x4fAvRpHq1EtWiOTeqQ+g36B8UOwSewNFKPFP4
yXjJdBO9H+ZtfHJSkGcRUFDtV3HbLfI3hAZG1ydJxPOHInsz9vAPVs7K+a5KJUUH5i1EUnk4T3e1
sesez2prIp7Y3lWIwdF/TtfNL24WWN+6sFyLX2cIZuneDcVKl8ML2gvLp6N3FuF/HCi/azd1x98I
SxTzteIkcaDhHIEtKNZ1uD1U+m5u2my4rkZ86DZFHZfR9RSg8aj6fcxh9KvOFVix9XECcRdd6yIR
XxLuBd3X1FhVUIktjCDXfDSNEoQqkgymjK/CbmAyY9ZR1T9fPjDLnZQgE4OOEPmDVIpaottVPNly
2HDhf1OgTU8lrdGrzJuQydXt9IelTWv6FMtPD1YOHRHydQaUUqxhUSWoXYXvXd0YP4NyTjYATkYf
o+z0kDJWW6vNZSz892OwKc25uiV4jYgC+/v0lJQx34BJpf1bD8ze/lupXjJ1fjiFnZJtu5AeBY7T
Nf1pPbG4DXGeBVk54mDKVR1tPNHjB7jJlThB5qAFKGbeYinTYPwdpG62dqTP+hvQliTFhD4CTmgg
QBaRnZsz6rMAlk+Hre/wF4+pLtgWU5/icNfSJFZ2RtSq6V+MhQ3hj8IU4WOoClR31JQMOTwUXPf5
Wl6yCCj0esgryYHYQBPu/DJPsLA6C4JKE0+looxb3ei9/ZSJ7Hosi26TtrFDC23VsmVZYr2vahCE
HDQ9oFEvexR52CSBjZTJEzyvYu8mQ3SVFV59U+r0Vhpr6L+QQPR7k6i9gc1sHEtsbA6f+jLkbwAF
JQmcNgMpYs3p6encuSkD06ufqkF6FgkXu+gNXjHuwcGf+V6EcZStJIEfbDZNQ8S/QSLJEe1iScDB
QzWWWv2UdpPxUAxjdVD6dHyNQk9sXZeQMweIdl5+zg8XBWop1fCAzS0TXSUGeYQXSvOUJ2mBnaGa
HVStju+UGKVhVw4SlDIZdpcXXYSB982lc2lxqGiggbk63dzaciuaO6J9KtOi2ViM1jfu3M9bs87X
+FvLD+t/10Kqk9uQVhSf8OlaGaa8jE/0BvsbxS6uO/oTql9kpRl8mWcM5/cwIJkc8hmgxtFouNVt
o0DHE8Z0FV34WgPXdOWyXESm/60P5Q1NDKQntlSUxrRS6INalE9xFod3iqf1u66M1jLgRQX1vgrC
Q0RALmVu5UUJI7SYiIDS+NNYTtFdV7Zvc66MX4UaRihxWM3O6GpxqKIEAe0k+Pm5NyxLYHrFCC+x
4+fyS4kSOkmPMfmTMnvJI1ensvHKuYf6Scp1eakPdlNiB+XtLIFeS90hxk0j9jZ5+aT0ncEoaRRH
PfPSX5dX+WA3JQaEfoTLWkgKLo5RjgxmGyvVU6rBy8vw/UQKPLC3hhc5u74z66t+QtrJqF2HW6Ny
7JVPZnFT8zY5v5JjyiHmmlje1BnUeOjVg3iC9BYd1aBiJq0asZptJ0OvfqIlFaxdoPIr/OcCfV+S
ggOVCA4QeCIZOv5JXsFwVGlU691TPyi4Qw8op+2GWWn/SKPmcAuSWLsvEIh/gw0/XCOLqLx12Ae9
aXE7/s54jHgl71s0b6kOkBVmqkI6xjV5hmmDld0SjJHqmfhdX83ErlU/VVTtqvbwgNtntRo2V4Ej
lfgaRu3z/vIRWEQtuTwlLFASDhkATW+RdjLddEMGSsEdSgMM9TK9C4ZNL6WjkURC0fvyaucPi2gN
iRlVGF1cyvXT3a+5zRF7L/W7CgP2zdRl0c4xo3zvKUl8ZblpeY0JPc7LWdqshKfl/cuDguWmfjZk
U0LKPZ0ubXf4mnfRrN/ZIky+NGMdX+tZhM1vQv4CLGHIt1Ul9DtRq8aVPbnCR964XRNqWpx4fgXm
dPIfaAjQb+3FJVFEamJ2SW/eBig4H1tGXI9BTNgK0nLaoCeIw/zlHV9chbKuBmuNYhFHHmm6ZcDs
vdLpy0nEd16ezn/JDH8M0iYuHUWwwUje3CRz4l5dXvPsTFEyycpCYo/pJS8/61gABojaILkbSkgW
YTfavzHD/Rl73ppB5dl2shLzUG4Cunc4gi3O02QENNQGNb2b8c/F6U8L4FYaxTDZMKnD7uekWqJY
2dGPnk6Gf4n6lZNn+e//iSBd1bdNGATpHabixfVM5o3G/FDOOIEo4fPnd5JHow5Fm4KiZnHd9ZHb
tlFip3djgLuuG2raL0MZit9GEfdrU62PngvqO/1WecHxnZ4+V8nqeWhqKd9mBb29sQxGWmp3nWhK
shKFP3ptkl0hE0LmKsvHwtebG5YmJEGnkse+U+/iIUkYWKHmvUtCTawZCJ5/BkQbIg5rotugLdsj
uBLTomh5aZhNJ9+tOHG/u4HbBpixJIKvv5wHqqgKVaHLL/A87HBC+QTxZCAxYYC+iK+TmmUZPRTe
oNdHv/BWN3cMSDEbxq5F7KtpcnBD97R4kyfm/BOQ0/hdx2Jxd/lnLC56ogC/4j1dpPSQF9/pu+0y
y+qnOWbDO3V8UNl5K6r/pOHYq9eNWzY+huGzsUVhHXCZ+lmBYYpiHlF2gqkGAfEu+96zM3qKmw3T
0RRZ2X9BwssUuxoHm9pCkwyIEhG/twJ3e/mpl/MW1qVe5vsByUtPgKbf6WMLEddmg8X70ZFtb9sv
aiX9ahg1KvKbuql6AGJJFCEILpxJe9KkEciXMrByOnRKbmubKXCTPzgZMXDp+3LwLB9NI2e4cXIr
m24d6O0mObbT/V753fKz/idJ4XfT3yUzk5pPDLSXFepAjhIafd3dg6EP6btOHbq8UY8dcFQYGMC2
GPM4rRJ8iTxN+RoDkTwknl6JzVCrtbpRzTJ6FoEIV07RkpKrIfUNvpURoaQjSpnz0/2cLeEFpdL3
932Mx6tPLyGLNplQ7GNYxULsYJw031DKwITed0d8pURlm+12bBs32WhxVY2PqaXIXxjrXnLUxkTR
ViLm2UlHI5zAjHIQzQeqhEVKG5edWaoiSe/VaazcTWToqCl1VnKftzgVbin7WhOL+s7FL9QNmvZg
R1a5xhQ4izY0DGXzCcgzajsAZk73ybXKoU6yRtzbOUqwXaTHv62kVvGG9wrteaK3ty1MZ365fGzO
Hx28tSwWmGWR6iwZYsLqmqZXbHEPQrHbj3XQX8OQG21foBLrYJ1eWnmyVabKfaxsp1+J6R+szsRW
UhRkKguR6vSZywBRsk71unu44eiiiQEKHHJEg36IGYSFv/oyEg/Iy1XhZoCu4KGfjnDb4+UtOLtY
yGUZsNJhoRcOPVW+mH/u5jKUJpGaJ+7xhQ/2rhIBTtHc6Y/basGm1pXmx6fXk/YJ2K1RQ9GbXnwQ
jdPNmW2YybENShVc5tSY8YapWvWg5Vn51w6mKj1cXvKdun0SHLihwVxIYSxpvrPMPyY3KZEr7Ypj
SJrr+lMZTKHik1QqCE0UNFWVDQDFhs+uyk11l4+K3e1JfeHM+B2uBd8tPdT7WwNv9RjXLjqw6rgS
KM5SCVi2aNbCDpEs/vO0DG0RT6+H+Ki3U57fj+0UAjam4fs9Dcap3l/ekfOTh3Y4u8zFwvlj2nj6
0lk+scahro6eU0xYGSp0F73YegmTovlaC/cHCnpYBke9fTPVsaqu5IPvJqenL4SESVZufHZ0VJZT
nibJG4S6h+hYYiJ2TPvRMDY27nfxw2gHdXAXjebUfY8YFhZbp0uT6j7qUzPza4L7j7ZJp+AK6oT7
nYDWhJtuxlQdDw7KsX2m5lQg7TRZ2rZ3K7Cn1ZhUum85pT4e3FQvH3j2gix0ptfvt2ppmPcF5/wO
MHjymHuNQts9jotH4c66d6hx32BIOcbzCLojBboclEYGJLQyWmyZskqzXuw2UL4mZawnj1HoiN8B
Asvzs20AivXD0OPkzJoFDgX9E/05U5zgOz14z7ix53FKdk7mBNnfsOva6kuqTZXxrYhVMW3ggTTG
1orMMNi2MwKZN7kws2GfprLwUTCtrfYTUlDjTTI4jfmlBiTwA92nKt5YozO31wpWc8Z1n2Cbe+QI
ldp+ZKAM0Kr0MiwHlbB1nrJBraI1lZkPThflKtB98Iiy6y7//b8hRcVSKSqS+GgJMdxMTTk+61jE
3AZu2vH1mW39V0lra0IpSwORbkSZ8+krjW4t8ERKOH4BLZPTXwB5pePrJotBCKt7apQseo6iXGwb
R80g9GYMamJFNe/NuAr2SFypK2nU+Q7wFTMMpoHPKaLBd7o+hJYZdU09uA+sKG72SenNuu+5g5Vt
dDedm9GnF2mbr4nb1Xcd/OVsi07DnK5swxKXSPZBwUWM5XcQ+kAHLX6HZU9z6enxERzU7PgYX8Xq
V7cx2tth6FvX1/Q8v+Vedl4L/MVuiqLMXmFth+4TcKrRfsmSqkqetSAv7R9WJnBpSbJWsZS1eMDP
OA0HOLryjyfhq5DXF+GoreuZ+gIJWA3p/ptJT4JmE+VcTb4SMejwubbKt8sRcNkPllsjBYklJJGL
4WxNiMSF43l9cezbWRt2ijoUz7HbFs2u7HOUcjMwnFoBA6uNk29z5Bn5Ri+U4W7QkhpXJcWAe/bj
8m96v/BP9kGmiewBPX+aTGccOmsubB3hAe2hKZvMu6+CqBMPE0W8fhuqSTts+zbybD8rTC96nKzR
Uu6ctGKaJdSyj8C5J1H2jKlNOWxU0SNordeKSHd9MxXpd1SVh+og8mnwnoHvTuGuRL3zvtEmdXya
ujkfwUYZobqS5CyHprK1Df1eo8kNfEalnXR6Bo26g3BZmMZD0pnzNdi4+c3tysL46uhBeDBgVScv
cV3zXXrREHs34Lra7NoUnXgx7LrMthFOObe2mZnmS5NF9a0z0K44AEnolFutSPv8m2fF8fSUO72u
bBowtS9ZoMdrBsTv7OSTt+NSqaBeQk/b4oZcjqNgBhWJk2fdUW2dVkcM2ijHra2WZUhntIVnkM+K
F13lsTXgAZp1tQ+7NPg6g18wdmmQpPy/R1usiSWdxRp+CyxbiamnUceNd7q/cZT0XZH347HIS0e7
UiIjvJ/jurwJkKrfpEWW/6gDA44M+zM+zxAZV1IX+QIX+0KPgIYoNQSNgmWQ6QM4boPjjUezw/PH
R+Lb/JPbTWxtBlDRX1URDSvh9bxFAAhKNssk2pHsfenYbkQeaSOK+0cVFvVvdehvpjlM9lLw2pcs
K8+XegL1RnOC8qGl0L2jdZLtL3+u57Wy/BWgi2SrEALbEvUzjjpUHYqSY6rDkPK7ukZjQylG/YZp
RxZueqXQxmu1R++wtKa++GKMbhLPfl/nxgjN0p60F1ROjOTOskVvbpWhjeut5mXJ4A9W6ww+HJY1
N7HzwMevpo+KNIhERPHKTs+L1gb06vuJVmpb4UOV6f1v7o983pWdPt8HYn4D0DCnW+AGzk5plXHc
4IX7qJS2sjbpPD85oDZ0FJco/mg1LO1FzdgMO/g4bGBlOvsocf+YpdCfVRzq7tOsrbyVe+asl45p
zrtcpSEhmbCjTx8dYrI66sKdjoRzPHijdn6oWtc8uLEefo06qDnz6PF9OF1jvV4+LGf1LXoHBEGs
2xnrSnTf6dK07JG06Hr7OLe9+N4jRRKjGxJqzi6INeXBaLP/4tLrvl9e9YMNNgG+gVYhGZOmo6er
4g41elVrOUfXzXNGuHGU7nvHnn/kok3uujr+7/J6Z1XM+5hVKpUAraeuXnSPWqdv2gGv4eM8W0RC
OHLPnWg6SGvFmuvFediTo/n/W2rxaLOdNopbJtbRLnJMW9yoQVBctUqxjepo2AeeEx9SL892ozEm
x8Sw1lQ0z5MrJmO0Cenb41ZOArNoWYRlBvMy8NTjaIIHujbzqmqvmgAcC6KtdXPlFrEZ7Ww8pt+8
Tqt+CLeJkkMmavO+Z3D025j75LHG66DbYOwV74s0mtaGJ+fHDgEIfGCIULj/nuGClV6rRnJQ/Vgp
A+ABdey2qt0Mz0Mwjd2drszZIQhbvfwcrhSlqHe1KJqILmXe2czZ9oyxSUjQjzjqqRtIg9WmjUzn
saTRekWfIby+fO7ePdpP7yBApXQSZWCTY0r5IfxTcnhtPJpV1TvHibCqHbCYQrclSDNb8ys1zJyb
SKiiYwPs8VrrBnvaixAaBBdyLJBxNupC2SQxCK1DylV7pIgaByjxnYJZAgjkvxX8w+ngiEJcdZqK
KFDowET2a3d0ynwT6JDlS93IvN1MLW0dOqHh76DHaQ+VJTbd1NfzAhZ/HmAfvm11xUofrc4yD0Hj
dtFroSrDV/qBTfFz0lr9u2nMCoGBMY4LYKwa0J7pp+CmQV7tNYd++Bh3bRfcDlTJJeqZDB0nvxiE
9ffyrp5/zUBZAdjRHWTuwMT5dFOtti27stGco2BcFm1hNAfKrsBXgaFn1wVralxLvSZ5atAXQ8YB
4553Df/T9URoKErfqtZR63AN2wDXJ/ljzq77jWqpB6d22vmgTXGXQyi1+nIHDsmNryuoGFdR7Oji
J8BlMpCkhPLiy9HvtsOQA96lhxnKvkEfka5em5O2Xd6oj345ua3MdNE54V5Z7FReNcUYDqk4Blgp
80NzPYJF1JpHh4ap9Rya0ks5GxX9vzzt0l3K9Mp90GpR1D7+9Ia2i6cmhVVOr2CjqF3Zp6ih6k73
S/FKmGG6W2Rf2fFwXpsun0dRJsv0qJn0eljKLeXkwjTu7Brd6COfxIyHXRlB/nSMm7YsK7/xFG9b
jPVPr1fTPVfIpyetFKUcLuRwwE2TWi++WqT93SIdOnGcuDgfNS+IfmKQ7OyGGEHEeeqa703b92vg
w/MsgDkBrQFKTS5kPqLTY6aITJl7xymP7TiUwRY/uGDrVK5xVY1tsEWzrBXXhMf8Kg9L/DMuH5Xz
G5kKgokAdyP9Zne5eGmWFtTkrDnmRaZfqfVYxhvVDUhb6UK+FqG6Blj54AZANZ87Cm1yyURaHE3E
KUo7n5L+WNZG22/HoBy167zL4VFU0YBQSxVSKeTpt8vP+cEm0/aQBokQRADPyZ/1T0AWaT3PbtQN
R1QYjeyVH4AplOPgLbMdwrZq/zS0Xay7YraK8qsTTGIldn24Pjw0hP0I+Lzu0/VhDBVkYWV3BL3V
puBAsPTrjCm2DrDog4wTZ08qqtStGx9KxVLXBj8fbbtEqPCGmWRy+56ub+CZW2Va2h8TPdVq3xRJ
7O5Ntw8ejULvfQBGCs3vUYlX+hofnC+ZY9JEIBih2rh43cy5vL6aPJ57rodrNIftEO2YUgX9GhNN
h8BbSzE+CH4YX4MokCNTKdix2GrEKYya0zscR9eJx5sClvV/xPjM2KaOnbZfYOumf1I5QTzgJxy8
DY3TK9umHvtgoyu9jfTWoKfKQSkavLOnEHdc2mMOShmmTd/+IEw3+YY+RryGpXrPCk6zBn657APR
CKd+XbbpBl3KZEzFfEy0eHjUETMxtlWbhYzyjaC6RTEheYhCutOb2YSyuVNs8tvt3EMq+dJGUVwy
C4U965ejqqTbGvus2p88RsLID9SVd1VVedn6dGcr40uhlXr6WnV2OmzKbHT+U2ehvczWyPeHmgnz
SKMcytQf5hA/wssf4/mhwIAHnTduJ6i+lr1oEYyZo1WGo4gjRzW5ariUvoUUn3d5osdbvop+JR07
n3rSxZKmEjD+gSucYa4FhFrFU5v+qLl1Cki6K8aESbAN1dk33C7vrgmDZop/hjubP6MuHr7wLYEg
tsIiSrZ6YeGgha6H8aKXWhc/avZs//7snkjnAuIhvT/ZJl18oCjAJMnYmvMRtrOGBi1qIvgrePFN
T3m8TxMV05jLK56HBFakL804mO+TmHgaEpqx8uZBGVBLMYGVDmam34Sj8hy4FQGqRDf2rSASHS4v
ev7q6ZOAr6WxSLuTac/poqXb524jhHos9XLaFkVq+qjwRa9upl4No9M8X15OfuunX9TpcovwgwoB
ZL1gUI+wkSIfZR/x04gsSN+T/u3ySueZC0AirMOkyjFF/TI5TV3I/FlTqccqn9q90w+Bs6f1ZGW/
W1jzuN7o7chQyzBbTDbm1E038ZiO3ielF8hZ6SMg5gdGQ4o2LivsLs49Z4oC6+hoUzP7jOp1YICh
umtx81j5rD54lzITJ7SDzCPkLgKtGbl1WQwl5UmfzQcQFZPpm1YGhQSBymtqnlzbX97kj1bkAnXA
BXCAKAJOT0+EZCKefKN21GqleEqQfjp4ozlmmzDvwi1Ss2vZygfnR3amJEkKBBBAgNMFm7DVWtBa
+rHo53HembnVuw9qZnookukQOFbqVBn4FscV+hepESUyg9flYBj7EN3rG087ljEBJldQgTpASmv0
lSb4eTYiwYQMNyQhi6Cz+AqVqJrBDKX6cRBlt9FakzlQZg37HBvCDVWVeo1eSbLFy4s28qdfIV8I
BRUqKOC53MUr7EPDGGs6swiC1elN1MfBtREAPMGmtdsWSNitoUblsyz3FGY8UgMkMRzWxSuMa3qL
OOLo+PkV5maMkvFQem13WyCrdAu9z9t4OOI9iqjS75Sg9qSK0bTLUMBak3/8IOCCBpdMSbAtkJVl
CPknB6XIrgsjGbQjV3L2dW609A9utNmVSdgd/ELLzXmrKbqrrHynHx1imtNoXci221mbsRuqKVbr
Wjsy9DUO3uD2sa/ICGQbgbNyjX24luXR0ZXUJiaup89I/8lMS/790Srr/mcNy+ErHjrgoXsNX/rL
R+nDtSSMglpXQu0XaUSpJGGkjzxXZeTjnz7AWxeFDL03f5UddPGVb+ajtyeFeCU1hItr2ayFgeHN
DY3UYyJg96HpGCHsVbR7VKXmH8z6Z79u5vjb5x8RgAhwoPcjvMT+lpXZdV0za8fYsEk7wlS9yfU6
yzfMXRig/j8Wk0MMCLP0S5fnU7RuNQXMOY5litz0FxWNn53hKlhDxUpmrWznB6GczgzwOLhwwKzO
Cs/B7WDUJoRy20owYccHT6XQ9vSfdT0o266P+2jlvHz0BqW0DDk2ZEn6C6dnc44wWi+VzDg6iltv
Y6c0EAdz3GSrJQx1tcZw9hxpbSUAfXBKpRICCKl3ZMtyHjbhfDB0s0n8iSv9B9d2pv2il9JeccmZ
5uPlV/jBrqL9wWVsgZMF6SB/zD8hxqU68ObJpr8aN9n1UPR/YblbW5HRIOd8psa0cmY+2FMWhP4h
PwkS2EV0hQgHqZSe1tE2KrV769veG67oQVrdgTMd0P3WscLaCisM5xWFlY+WJvdw8IsD33+mmRNn
VtLZZmIcFUepHgBv5enBMaYcKpw1pD+pkIZiM+fD/yfvsdF1QQWMpgkN98Um2yHMxogYfpwVO902
uLN3Oy2eg7s5dOuj2mVls738Wj86QyR1lC4qlQFAjtPXGiKZphqtoR9pGysPsYFzxLYu+yTdp/ac
pysb+8FIzkawk24uYA2AGss52KhVKs1CNX+YG6pBN/Jye+vkmDCZBTJ8JGjxvtfSwh9ELm4Uwwnj
e/SMwxv6KdrT5Sc/x8pJnWLQR/yXP850bVwjC9NWS7KHOETf8lj2wjARrhvjp7KZxy/cKuK6Tabq
rpvsIdg41thv7Wps/gCbpGedZEoJX9BOVnRAzjMoesw0NiibSNUIYadvRGvAwjmWaB4CqCCpHwcV
aQVYrVsAQPSD9UH5mgKt8uMJT9KVOPYeG09TGg4f1axk/PDVnenVel4axa0pOPTVX03B6UaPLOu2
RpvvEGlp/lQ0Rb8Temz6dhc2N4OV9CuB5vzjcyFngv4nO+bPZfFIaxybvMIdH0hokm4zxkDgcMXo
HoVmJ57v6rnht6hareVQ5wGO80hzFjQTEy7IB6f7XlQiQya9Gh6mwOj/zq4nrqEEtco30PtcwZYZ
OuGnbyoAphI0QuqGK8CyY2lOeRPmInKPeagdoibVdb/FhWRnGbn7lM918OvykT//2GUZicoM4hbc
Ae9f5z8xPJrjQeDB7Rypk8u/fd9b9Eft4GXAt/Lr5aXOvy682MH3kD+hgshNu7gSzTzksi3S5v5/
ODvTHrltbA3/IgHal6+19+a23e6qdr4ItuNol6h9+fX3YQ8u4FIVSmgPMjNBEoRFijw8POddrBa5
idYcYKKWhZNsvT7z783U75+7sFW3YZMY1brsA/3VQiOiWGWWFr2Fxlj8ihKtaBZ2+MU7CMIF0FMk
G/jOxKDZraJXiNeCeKk+Za1e/h4QrIPqRC9jyaHqYjd5qGDwjoRoDJ0cdsX5bmo8ZFI0vx0/Qepw
+72Zh5wYs+GJbtVB/juYbHt3e8WXRpwtuB/bjTmKYfzUQtSo14prpgdUTevHCDjMPoqWeNTzzcT5
lB0g8AVgytnFs7uqtGsFTlOUPYncTO64lo2nwvCfNZzUl3o385D4PhQ+MpDS+R/KmOeLmZYoTAci
y54ix6fHZWYFJgp+WryBocUW023sH1pR5OM60QJj4czMw5Ecm9aJ1PTkXUtJ63zstkZism/d9GkY
6ElFaWnDAsS1IbDpdG+x8jR+503mfr/9MeeBmMsfCr5kcEvbisvuST5kmarZSfxaBzXVAQzBKBKH
tZmvfEoVA3rLYf04ilKg9CwScPxE9EpbdUjebW//lNkCvP8SWDmgp6XbMr/mfAGaqBeuUg7xq9Gq
JCVh66f7PprCvcZT/83rRmMbmfXi41qG2z9uIllco21Owkk0hiA0J0PWTTV10eCkr0keieeyGJKY
Bndm3FXQ6WKMSU0lWoVhVwpaDiVC1dgOPblOi0Aw/t3lNh9DSO63l+JdZ2X2o0iUyIApMUiw6Cx6
8AbVejUQ4lVkedisAnraG6c2WmdV16ZbwxVrnWbVoO0RbESOaNwBHJSebNO0UL65Qxn/W5qK+ytT
mhxDbnACJtWRsN3XSCMvpVrGxQICgwZoyi6S0K13TNcfwb5MAqueynB8kaR4MqqQCwHoe9TRnaqa
uqffHhR4TPqpVq+L3rWUNSSm9D+zU7I3vk09PoyiKI5trOnjwstlFqv4uEB10f2S5AhAnXNVpzKR
hb/Wg5s/OvWDD/z8q17jBrMqc5HdWazoB2/3/40oMz3XBfrAf853MTjSusuVdnhB7TjzVkkb+o9e
mNMmz2AbR2DnjXSpYnp1lpT3DJPSKVWxWURuAWzqnTMMLzC1zK/EtfEtaUR/0saElyHI+P9ub89Z
mHyfI61tvrdDG+7i9UBhwW34jsOLOVn3QZ0jtRrZ6fiqC0cpN57Be5sdXH8uK3vJguPa0Eim0Ggk
zsCrmxVM7CGLENiux5dcJPWhdRVr40229asQar1LwH8ADsQuK8vN5vX2pGfX0Pukec1KZDMpK/Xx
8w9rZ5rvQoRlm2dT8sXsRVmtqlHTNrgLGwvb9spYaDQC/yR7ANw298YIROmNmTlOL0mrofuJZNeD
T7Op3ZgTpY+FTOXK7mEw3vZgimEXzOnLFBq6hHLR+JIIFzJB49YV7eysbQVcjjZ8qpLSMw+3F/Pq
mLKLLM0U+a/8+3/EjL7pFG/oGiYYWL8GeCti7damp+yKpDL1jdfUovnYA1R+PzClvF24XGnYzdvn
GiL5MGMqphk11YvQi+e8TnAfGceft+d2eY+dDzQ7jW5FZui50/hCeI4oUMbx2qtGfV21mfPq90gR
l1Zs/bo96MWCwtBEyQBdJxSy+dNZYdYqkaZPI2f4ZoESRlw/RAUFtJZnlbsISU8MxH3L8Be+oimv
5D+vKbDC+FbI0E8xndRbXg1/fMa6FJOWOo54jYfCEEh/t060Rfif7CEScfYZQFeq3wU0hQ9lSBti
RwtdU+9yXW+9fRAadXk/aSfHFtUpCCfns1lSjdS57x/LXl+XjbVOaUOlK9xFwnaNd8So7sfSSJTV
BGUi2lhB5MXr1uz88CUwkWVt/KCs1nZY5/YqEBRX16Cdjc9GELr9AZ/Q6thFKbAJLp3+LUZC3P+3
D4dg+pHHg/i36Eb3cdA7w1v3fRzW+1LALVlYtHlpAgADpXNVgpupcEoV0/NFM8HU+YgMitfKUpJ0
FwbIlK30Zhz8vVZ1vLyFsJR2EwNm/Dk0dnakctkjDpFYenOAd2AkC9nGfO9QpCPfpZcJ3ABfyHlR
EVX1sKaB3bxquJRSmWgKd6f5uVKu/GwCtpzVWGLc3q5z5D+LQBVTCkFJkBf9n9nOCQavL/ui6F77
HPAgNYYRzCZ1iDRfi37qza0D0uNfLxapuy7dWn0KvL4fdpPozPYwaFOBzoKTxfWS7O888srfhYQe
9Wr6DGgeyL//x44eRN/QUujFq4MN4VMwtf6BGnAwyQtt/GiuwGAQwtG4RJ5MioHNLjOsJuC5CaV+
Na3Q+OnDB/4FsaEHzgjLK1mFDuKdC7tvHpwYEokd1tuV8HDagufzq43GBWBatq9KZkzrysvLowQ4
7GrE9X5VRMTiIbVhmS8UIGTMOwsUEK6o93C/kCLKA3A+bFZHll10pvLNiL2s3uuN7TwbrVt/15x4
MFcZQZ9wlTvFA0ogxdJHnWNZaZyxsSV6WmqW8r6bPS0qUHh8vs75pqZVUq+swU2H71McjNbGqnAu
eq0NL3+g2mqx5XBMhJuhWIdxxA9nrZtN8iPD8cPbAzCY3P1ohfWLiw/BuKEjrtXbyezQxWnG3sw3
dCspGAVDldvrqW7d6mD6peyNmaiX9sMezlykW1tf1C31+kTrWxiyvO93DrTlV5cuV7yf/LyKVlWg
xVvF7EI0/Cjx9+gBt2W77QNf9/cijZSGl2Lo9c9apnq/eca54ncfj6P5MtaJI75Y9WgybleNDZhX
tUiC6sn2wZf8e/soX0QP9i+KLoj28GbloS4//R8nJlJbp3SnwPum5TjF3DsY8n2rhjx7AOAr7K0H
43cJH3WxiaHZUDlkO0msOBSi8yFLfSoKHz7O65BHJczyODSfmzFP220W2IFYab4xqF+1QCv83e3J
Xh2ZsyqZ/ZJePgsPreVPmuJ3+Su3Xs9JEepKbfT22ck19VMeY4aiYa6yVJaYg38ksJK8HoEm8k6I
UvNqtpPUXMTcfq8DCaG9q2rNOnkTRcb7sqtHZ4cOZd+t3XLSd6gZqA+umKgZt55Zh/cWOVh077nF
KFZqFzU/MqUD0v+xdcFcDVizlNbgNc2vnZ1vP4xh/Q6F8tomNgZuTq6LH3EbVcXWH83hx2DB2ipH
z/2gbDYQAMaVMByJyUfVaHaww6qj9D7kwVGxfPGq9oWxyarO/ULnbcml66JS8r+xPN476HMh3SQP
wh8bfew1V5SaorwCO6ofmroRPzpfzbZKpGtrgbKfsc3czLMgwyKXf8fbwL5rLKf2FvL1eSyVv0Ni
AZDsoo0LGfD8dySYhTiIFfsY2FIUOkz4dbyldZZv0Y3v8R6qEYfDf7Od9McML6bpg9kCdxX9G2px
CEhRc5y3WCfNTYTjV/Fx8FU1Xk9ILCDV5fenuHfqYuXpypJuzOWE5YgEbok8YPVnEw50Yg80wOTo
l317bybYBGO42X/KUlycVpXB7awCvitWTW7X+9sbW27cPy8uOVuHuiNVOSqP9txfFfsVp2/SJjni
zaTu1bpXH4u0RdUB+Cnwu6qnSQET5hnwc7VFICBf+NjzfESOj/CwSYotmzXzfAT+iu82aJUeg27s
HxStcPZWbhXbpDWVpWvy2jqzt+XjiCyQ3sj5xoJviXq5FqXHYRL5rgut7HvtmP1KsUHS5502fceg
Z9yC90iW3qDzuCqnCQgC40Q6IpR6Z5+4pYSvq4OXHLGsTXdZ5cUvatiW29LIrPup9sqTr2jeQjCf
31wMKiW0oGNIuBJwj/P5DgPMU6W20qOZaBoA2cGsslWkQT1aRxHc0pUGIO6DHXwiFoOSYQLlAW0H
bP18UEXDIqaKiuyYeZF937RT842dNZHNJpHNk8ew35pJ+SDO5H+jsoGp0XFdc0+fjxojmTO1xpQf
6WrdO5EbGOue6spWxywt3H74yFCeARxJaU0yr2d3ZDJxWMFRZ0e0Y7t/Mn/wtpoZKhugEuIOwJ3+
IKhLfQ9coT2lAt3bvxke2C2Ub57Ec7wJix8oZWPzVfFrHR6GtnLzFepSVHGztnC+lmPXriBAqxbu
IVO7KRHqWaIkXNnOCCZRT8E6CiTKvI/QRAPVaj/Jj36th0f+iRrgNtY0wJmLCKeiEaC6UtQfa+i+
f2R66yS59PapP84+ssgir+pFlB+BTwQH2xvwxMwrtd4XoraD9VA05VrNvT6kC2YufPRrZ4mnE5Ir
7DEpf3O+wXixxgmHNT+iYaWo676AvbPJ6+E3+mZeui2mET3l2x/64iFNSYcWMt01dhNg0fmjIuzc
InRwPT4JRUecqugr1NvoPIbbBhXHelVEaf8ZQqjyaejIFPYk0Na9U9FJX0vUdrrwxrlMEOTvkXpZ
73x2KHPna6Bb4dhVTRidRj8wsjtR9J2/jzgqxBZTRBMCDJDqtl4iImerDk0sNlUwSFktqmHuwge5
uLiIouA+ZaKCJiEF6fMfM6qR73ZozpAnxs2vESL7Y9gL39+38TAO+6ZWy3qfV6Ky1q0NcPsuB1L0
N7+BarAkc9N7nn8gY6TRraVZdKpqa9r07J2DIqL0R5J0P3p1cl4jI4uzVY5P9jook3AhElycQpaA
jhbXNmfCwtvsfAmKXvRYgcbBKVcDZ8t5KWMU7/BN6hpMKbVWKR91ivILqfBFaQOgprSFImeQGGae
+LNhyy6Z6rhSjkEVJptipNGzhhiU7FPdi14zc3C2uVuO90GoNo9mVcSHZkyGr26g9s89G3Ohlnxt
I0AKk6V6fhE3zvnPAdLt42DrBCdj6DTs63JD2wwjdp87I49VfKNG5zHwk+pQjG6x4dxOC7vgIq1g
PWRvglaMRHvMH9+aNSRKbE/hKbGj4FveJN5R8XLzMXXM9NVW6KJvoqhMfw2odB9vh4iLqMTQ2DGj
jY8AHnnc7ERO+jilIEeCkzbUxaHJTURqREkxCeO0e6sT7v72eFd2HM9RelbURIF2z58IxhRpnWYr
0YkMq39p1bThKaarazuy1M2E5jvcF3bD7UGvTJK9DWRevg6pbcj1/+NdAgq2GQaINycPd99n1MgJ
K6Vmv4xq/VxNir+Q/1+bo5SuldkEEOC50cDI08CuKQueUKJ2Hw1VmdY6VYd2lYWdt7YDNdsZqEQv
BFeLSZzl4diycJdLSQP0qC9udUWAq/RRoDjlsMB2KuC1ndFO6l7DimqpLHdthpI7CaCChgEZ4vmC
mm1NSM2EcuycKF0NFKtfhDZa627CCrLurIRHrRp+uf0Vr5wSwIeyRUlmKJvg54NOuD0ZOFwrR6VV
PLEKvDg5GX3ubHDj7TZk60a3RkxIf8C5z1k4oVduUnJRqrA2wk4S1z0bPBc9MCcszo5Bga/3Snc7
E9URDIXDtUC0DnFQu9qEqZVm0D/8vFmLInMpww4jHU50ZxeOkRzu7GNTIaQnz/uWjyAz9PO1CKXp
gGiM8Aj0Q0U+0HLjVVTjZ7tJG4AHCxv64vzI0dhXPEDkvn5XVvvj/FS6DjyvVcOjq0Te1u8ydV/6
yX2b5+jNhDD/Xm5/6aXxZjczLh1DMyA7dGzhCv+eHL9GOqzs8GkaW/tnhBWW/hczlDKUPOn4g4Lz
+XqqWSyCqjbDY1SKH4HSjruucZJvdRxg+S3y6O3jE/wfQxS4J7AWeb7+WFCawnFMuTE+qk0dfTUr
L7vPnKDaKT5dc6QLaje+uz3i5Ybh+Qg9jgtONlfmNlgwMnvKcCI+2moLiN3rNH0Vq5Q+OpGpS6t5
ER5wVeANx3KiwwBJc7aabpZTk8zU+OjGxDolVhr/Pu8cVIiGKhunjev4xp0WNvWSOs7lxmFg2cfk
sUyomCtaa6OeWLVtRcdwaLpuPQovVTaKCXpt28VO/dpr2iQWVvYiLMnJ0k6ET84BuYDtqkA3Jtdv
k2MDku/Vj1oBQnH0vE+OMrjf/Ckd//WxT9fWZopd4kIcuMyoqXLRsaXQalLgAwR2vpOKBta6khjJ
keTG/yer3ORLlqHGtFcy3/pZVEkUYxI/6J8NJ+TtXo/1sNXzulz4HVe2F9goqrAysQcvMUskfUTD
srZ24iONqanbVrGVBFs16ZHbM5QPCu1ZsrKHwQP/TyoBA2u2vSou09oTSnLkPvCJt/lQ/6xG6rYu
IXQXeZQMVoXRYEyQBz5tgkQkx9un6co+4+38nrBTWkWD4XzVsyicUNSj5hQjiq1/EZMI90lAa2g9
dn2wU6c0XWIYXCSpspzJFURjnHN10XbTaGoMClb0x6ls4QOXAW66mBiJ4kVRmuKAgID3Kxidpt3H
oA4bbgM/XMAxXTnWNLOpJQIVcrj3Z5dOOiQeXhdKeix96tQroTnpU1cp3S+VsrK3pRnRuyeoxsXu
9mrLJt/5ZQcPkJjM3Yt+AV2U89VOqoIEDv78MTPjuN7GeaePB2Sps4WvemV+kjhCr9HF7/liX9mt
19pZFuRHL6qNN6txszstd5V17XbuN5YjeB5Se4lbcfkYovXGPub5B+uG0tPssiu1wQp6P86O9pQO
wY/EN0W67wK9pQCF4N8LqWRlbpDWs9ufamv2E00xgOlrX+vau3oom2mrlH289Ci6cqLxOQMRIluw
KGvODpld6FqQeX521IwyDLdi0J0VbRG3exiNvBoWMvQro2HxBA+B5ceka950LUygDq3gixZh3ZZf
grR0nBU1Tyf51/J1M1qI2deG4/FPJgMbWCKQz3cUPbGqUCsQdXbTdMkORV7TXlPvqv9TINh9//D2
Zf3Yu+B4IOjN+Z5a3SZSOLU4ZqllTPvQh5h+78f5kvrF1UlhF8VjHvw6x/R8UkqsFzGhoTgiZiy+
a54kJhiYlqwKbcm67cqdh7IT9Ru0PdDBnG+Ous/bsberHE3Zqe3WplZ2D1OUaQeM0Xm717b2rdfz
eJdORvsxP08Z/LlnEF7i4Up/Z97PyvWsNICk50e1zDC1M+2K/Z/4zr6eguilbeJpYWteiQpEO7lL
yH5pzs+i3gAH0DRSpzg6aqB/9RBZ3NS8wg7BlCZPIUYWwZZ+FFDO27vmyhWDQABAJeBtvOzc2fnT
mrKJRqMUxxyJCJwo22grjKTYGGMdrSAiLr0oLsbje2J4BikBohWuGbPdk45BTckl1Y4mreEHiPs1
4BaTzvsqpUq6rqNGW+oXXmxYRpFnnRIURRtYgrMNa7qU2e1SPyIxFO/CdKyfk7DJslU21ICpb6/n
ZabEzqFpAyoSF3YPdNH5aKnRFMC8Nf0Ya2P94uRl/9ntbcXZZRkQpDXmPhY+SpoW77RUSR81u3Tu
QAv0H91O79kLpxQ8EW2GORjAoO2I3LdmHDtebgdvMoeTpdjGisia37m1tVdRDq+WJi8nd3aFylGB
g3JeaMoje3s++RzjkzFITP04uG16isMu3g9u7XzGbUdPAGMM5U91QB9yUJvplIsq3gyBYz+5qm+t
/am0m9VYhcPv25/kcstx9ZHTAHOS9aB53a1IklpVW8s4Knka/ezqKPU3dtR7+pZsJ8gOVVQB/rg9
5uWeY0yp/Ug2wcGat3kaHutxMdjGUeSu8yMuiuxT2SOS2pmhvr091EXawppT0aMPDPIQ4Uv5U/54
5OldPMkL1Dx2Q2826yYI8nRT9Uq8vz3ORYBiHFm7JSSSHOLPez5O4LaqWY6BdcTDRDzS1jf/gSSN
632g1f9aVpikq9Ywlq6Aax8PoixYKAAN0gTjfFRbGYci4Rcdm1ZN7FVrdQkuLXXVdfTXnbeh9aYP
OvqgnsX8pMLQu+DeBQy3akraGEFlHKEhmI+4vJnlPu0HKEtF5zYLReHLr0fHhImRJRCcQMafz69o
aJ1nSWwcqwhvik9OJQV1m6pW7V+3P9/FXcqrCXAGX5BWjRQzOh8I+jSAmcmyjpGhIr9vNvI97uH4
9jUklu1yN9TtTW/A8hggUqULm/Ry8zA6cRE9WZkJzaVaqBqKPGxt6ygibdjXikgPVV+WhyKfqk1Q
A1jBsnfRCuBy85yPOnu1pkkZpSmChEece7uXcPLyOwxBTHgZuvVfXI7TwhG5tsZksYRb0nQEKWYf
s2o0FBlwcz4qw5RuU1cPt5QSo1VpB/WT1islfnoar2Mvane3v+61mTJXKTZHrOeknH9dfAjFNLST
fQxUK0V231SjdZhPNYrfXlt/DccAg+S/GZLsiK6fy1Nc/qQ/4k43OF4UVKl9LNPEPHie6W/NFofW
DZBCG3xsYpc/b494bRPRZFTJCOnucW7OR1RGIIrJlFpHfGTcUwdpNNsNUdnq6zjQG2urZQVN3abu
Atb8b4ZmWFCTmiQSng89MKPSwvzwCBof/lnuV5/DpKJ7WFUabgQh3zwAo79knSaj29l9CsGBcoss
NiGETmQ6HzYZRxf75DA7dWWgHix1sAdgbsVvl5Zas0rTzOLp2DsbvCSCVebZH93PgAipQ2MjA1kV
6uRs1m3XoCk6KOLURoG+Gs26OeG42W75a/5adJnxqlWj8eBkVbgwsvw3zyYO9BdMLq0NFnwOXUB9
3KodpS9PMbYda6PWzG3Zd8XeQD7xzpykrliWLjHjr6w2yCawQTYfmiA5W+1SCMSSwVifMEfpT1UR
lI+WH1f7CCnOrZdG2hYnFbGtMJz4avbNkrXEZepI91x2B+lVAunis59/bZEHFmYxRnWyp1ZH+N5R
vN82qNzpWTXGydw7JEsZNEQL5VYtiPL8oGhNgjrSiHbp7f0up3q+/nRsEUKQFXmDsDKLZGJITD5A
Up9gTNU4Sk/GypzG6Ees9dbCDahfXIFMm8YgW1x2yC8MunFC9ii9mxWODKHw1gHyuy9j77TaNje8
+rEaWyXYksz62yaLw3xlaxPlcvyTZPkpjKBGmoMS1+vETindE/uglkxKGkQrN1acz2h0Kf4uqbv+
Pm/qih5gz6SeOqjmzdrNysRZh4iUvKR1FX+5vYqXu5j0G1k02fWVVepZwJpSjJ+a2q9PetpYm6nw
i1Vie9UmCpXqrmnFJ9I6sSD7dHETsJpSsBkzAk4voeN8E4GIBIfpBM3JTDNn7bXtsBsGWknTVNVb
1RUfLw3LASVQX1IWgJTPTg3QIkQnra45Wa1ungSiHWtiv7ILHFW5l4Kj5bpry3irxVOerUPXaDGg
UIOvH15qZkwXVPYCPN7u59PuOiyXBlW0J2BN4TO/9HuL8fC+M4dsq7aVfvAbfQnLdXHdI/yDCJMM
z2gX4PhzPuYQxFDHBrM9paWHTHfBkQZCYlUo7o2qed87yIcYuiRHU3J6uz3fd5bb7IRS7OGpxR/4
1lrzwXVR4w7TpSeK0+Frn6jZwR3QkViXeZDDFi7rcVcEQ5qsmizsHwfNq/4JGy38T8Hprrtra62F
NodY97/9EA3PGP2mu9YqioONQvHKEJ/DYqcquneIofXtoxak98KdehluJQSPtePpIh/ms9ORjGpX
ZWmUnqxkjL83ULMem1SE+srEEW2rpFq6QR+RJ6KDpU85Gfrd7SW8clKkRRNSIO848jnpw2v8ugjU
Ijuhjxt+Lns1/BQqWnmX6Y0HjlU4CyUl/cp+0TFcRL+ZmMB1PvtkbZqkbedq+YkeevVY605yKLq8
W0X2NCFgX5nFs+cF4bdSRwVm5Xejqqxz1wq/JLBWP0mdn5dxqoZ21ccmbOPJKY9U6qcN0Htvk1p2
swGvqHyhhZm0q6JO22Q9WJN/qAw9ezEgiK2dcbLzVWZwvUVZaT4mSchD6vayzk1RwFRStIfVQtCT
zar5g3RQMCBAAC07ecCQbYQnR6ffCLsq8lVj1f0/QKW8O6/F9HFFm85AkbSZEnE32FFu7MY4dJt1
1onoZz0J5c2bQrPawUszrdUgaNhInMwYrVKO2T1onRIImR7aT0JPkTm/PZO5Ccb7TPhMVFQlXIbG
5vkBL2nxVEXaJ2Q9UVVtTT021o4Isxzzmd45jI6H7iTccesTrYw4XLX0Ku4yI/C/BVYxfql7s/9h
qPTONjbatMkmziZ7p6t4TZRh9t/tH3vlriEM8GzlOcm17cySh47eCAiMSpzsVFPexiLrPgELqdeG
T5Ya+nVyEJaf7W4Pei1lkYtD1gJhn2tc/qo/HgEDAsA0pazixJsvvRtKQzl0RtQ+yHfQo2rk0zGh
FQHPUrXuhwCtsWgs4u+3f8SVmb+HfCIIyfIFergZMjSAifGnquZs0Han/9u76Xcq/cMnwxjxBjBM
/6MQT9dCVFHqKkLhokc4C16amVJzQnX61BV2te0RAOYbF+NdGOqvIY5DdxYCAKs8G7uFTXkZtRiQ
eG/SNOElPeeXeoWlQkUu+hOL2981tRHc+YOqbAeh/siEWy8EycuYRTIsH5Y2ZrUEytm9qgdx3YT5
0J28fkSMy8YLphzdYVM4obEJDAyr60bPvvRe6y5M9BILI4HLDA76RIc2Nn9NqzERCwuD8SR8r7vH
xCnbOIopnSJT7VX1kW0XuFRwXZSWvYoVd9zUYa8fUO1bAqZcZsP8EvgrPHV5j9D2P9/l4TCVCJA0
wwm7Qv13A+TsYBlVfKrL0lqY9TsW8vxeh4xK/k+6CIyCq/18rKSLFDuFMnbyusHDKCCaJoJ5R9d3
nUyOG65SkRILXRw4vFVkielnSzUZyi8clPouLLzwtdJsL1u3flw+G4K+Mmrog6HcJ1mf/WNZ9IxX
sa7l5opP2mC/2frW6+0TeW29KKJRBOGQkBvO5uC6Y2nyIB9OrClczVFoSoHsxCj2VP2rf24Pdnkg
EIkhSFMEJAhx9ZwvGHogxdRwD50cJ/IpZlV+sp2yCY4+UBCoQKXu9ku1UHlTn38k5EC4FxAfgAPG
6OdjWkGXUgZqtVMGW3qtG0q30RqpzKuiD/oQVqG2z0swAQ3uScEamsbw+cOTpqINxlCuMM24Wb0n
lUwc0Dv6qQ96fRvrdvGYZYi+90K1/4uiovtweg1+2YV/w+6ncTp/Veh+VU4htZGT0rj+1naSDOcG
u9jaWuXtlEAEGxerh81fTJIcl4IsGRMdqvNVhjwOEAzLtxMChNXez7UU8aqs+WRNjdjmbKeFs3e5
bSFKUG2A4cRuovBxPh5YZCWdyEhOwZgmb/VUN/XKCFrtyzh01pI/xLUtRJlQokUh42KpeD4YKZ9R
5UltnJy80sKDaL1GrHreUtWKuO+LbdHgDhGYfVxugW47n7NIcT7MgcGNmA0EJZdqN3yj2T7mNS6o
ihr2qdJLLVqZoFT3IzoYaysoVKyK64w3qrX4Rr24VKQJMv2Y94I0qYP8EH9kDZkChMOySvOUT37L
e76LQkKZp2/iWLFODsX9B1zoxr0Lr/zwwT0F4x+uj+xNybLSXBafE60ooTFZJ9B28T+Qd+N7b/Sd
L6bQcyRDoVv9xXi0ZqStvSyTzlbYHQd35BK3TmZs5oRtZxDxCpR/9MnFAnlfIRexMMOLdIgZkpRI
a1ACBFzg88WlXCg0n7N6GhSlf81FET8bYKF3ilaVmzTMO/wGcnspV74yKs840Gn0dXndzD0hkmzq
U2j0ymmMnFcvDPx1oWntJvNtfZRkqt8ZGMRkIUBcHFhCMKZI9L1B1UtZ2/Opgk1KoWXryslNu+yH
aGzuQaMUrx0WKK+3v+PllpVDAYMlwSa7nusXuYmKG2/UKyffjtQH0Ydibwyh+VYhq/3SmyZFjqaD
/kgrcwm6c3VoIPt0EmVVcv4KKTrRakMUBm8GvdXxa4pa41fPytDKSNUcI0D0E62d5mXwLvNe88uF
99zF/UrHFOyoxCsBBGYJzhd5xLoc8imy+mYsiv/cfGzvh8Epv4yYa1okX+4Sb+PqgKh5O7Lnh17f
bEBz8JTeE3r4NoQBQvudTnljEM13mvX5SlFTa+HAXNlFslXPSFTooLfOspW0qYxsCgzvNIoIGb0W
ezVtrbSwW1cZwq9LoPZrw0G/oD8u+WhUb87Xs7OhpY+orp5qBES2Vkk9a6XqvnrQqz4tF07IlbWk
GSRVhTid3KGztUyFiwaBPwVvA/gq7dAOnblrkCHw1hbFHWtj16K8u31SrsyPIXkYkYohgTWHAIvE
FiSwUfAm0IH0txhtKy9VWmC1iFLAv7fHujY9C0ILLRmgSBDfz9cyRNPIcMQYvlWJJzYxmtbPeZUm
+2Zs4l2mG7//YjjWEWIfumLwz8+HQ9F9wuuyCN/KdgI8UceNea/HVbML8MBWVuE09B8/fHw9KZeB
3rxJe/98RBrDbYVgbfiW6kXSrBEPjbr7Os4dfVNNeZzAZcHOY2HQa19QYp947oBhuGDGdqGpTEnp
KCcFxVv1qUQ9IF/DZxybHdgea+lKvnJ1ENw4fJSLYHfPawgCGGSYeVn4hjhIE66xrVPyXeW1yn6K
h1I8UVJ+wpy8WCjHXc4SoiL5njz772TN86XVMkzUaiOL3txKB0sN3MtaF9XATa2NS8fw6ljEbpQZ
eN3RFDgfC6OXBE5VGb1hAaPfWXlj7PR8aJ/AAxYLJ/76UABZsSOmZGXNhqoaFzl5UTEt0ILFZihU
fQts3P7iqX798VjGGhKq/38weXX9kcipvRSKVN3wTcR9XyKA3o1oJOrY3R/cOLcXAvXlRmE0RAQl
9pvk5r2++sdoKCK3nmIwNeF15rhuA5eKZoZSEZJMbvEJG4rxISdcfLt96q+sKBUQKhAaPpPonczO
oFYGIWgnO3rDxjs6aGnrvSH3UGzVUMHT6C/Gki8tNDCp7swvB2E3ut2HevTWMq1XTxjDOvUdeKtx
kZrrvxiLTAYqouwyz3X0Sh0fuKqfwrcxM8xHiHLKU9qg9tWP9dJL7toSoobo8MyQNKI56s8D8Udp
VAnfpnDIOGt1bSL+0/Z1sOZicMKFVby8FmRLARK0FDEAhDXblvgbiVZHSvWtAmf52e6L1x5Wl+xs
aN+ivm2/3l5I+a87qwbIy/WP4WbXwmgXIZL0MV6X/aQMKwAMGZdP33v/uLVdPnuBUItvdS8sVxoj
a9vboy9Mdv6iUSJYw14dxG82NgfUA3Bg88mePit9heuhZi4phl8bTzb6SLhpb1FwPj/zue+7vcn9
9+ahFviQeLHyErhOB5t6tH5UAw7nf/E1gZwRrsBAAN3WzwfENbnIuT6it270/BcVqfCnAnGhdeNO
6d1kd+0C/+Da5wTDg9Hce3/tosJqtkbZNRYJLwVllMfbqFNRhA/Lfpu3ej4dvLZUnYc+GqYYVTtr
CRJ2bYHpD0kAGshNwCbn8+0Upwn8UkZwYfZPLl2Ql2p0ylOWq8W/rIayEFavHU4wwFISTGPYeb8m
TZXICGs/ektF1X1N+5Zah2FG8Z0dTOik3t6tVweD/8aRoYqtXdi1uV6XDDiuvhWKX7fIknflnV6I
UXwaUmNJWP+yhIw+z/9xdl49chvpGv5FBJjDLTuNNBplq2nfELIlMedcv/48pXNwMM0hmhgBhr1r
Lba6ihW+8AYgn2gS8GhQElvtVTDc2jTA4AwKpBfDA9CAIj/Mc2L5juGJ3p+jJv/HLYoG0fsJpW6n
mBJ/0LXs3UwithMYbzxflg4RDwIgC42G/O13LcsyH8e85uDgq2d9MCJvxg4lDr0zjsVe6EO0iJMH
Smv1HqLxJfmDdYBZia+F5KciDHU7dNhjJZ8PfRakpR6mxybsl79MO0SgscsQGjS59/m7tlBe7lCp
vJYY8RI79Jb3fgF5/wSlr9p5fWRovro04XxICgERhGww3P4koy6cChWENCgLq1gOY0oZjM6vHV3u
b7iN04ToAc4TJrk3pYLVONEM0teKRR7oZj2ToKsAY4XACNF3l0L8HJrO+XR/xI3747fCv0TyYBW4
LiPqGc87eNgiyKMifFwWO5kRnBDIeYe6+JE0nvK5C7XOTzLX2SFnb0yW/BUsMEEmWP4X6YIdl9ks
ABsYYxk0ndovB81OGqjLSvlpie3du3njK9L+owxNE514ZS2PPapjVwyjx+qmxTCdqsZj8zbYsvY7
98bGzKSDCD0R05bOSatLcc61yFTjugjqzFQjP+taNHhbrChxD2hQS7A7bWeDbl0eQBMoMVk4qDFL
+Z2fhZsDalJt3ogiaJNQP7fOaPtLJ/SfVBejt71ZJg8U3/oDzEvTOsi+3CFD4uOcYqLx1/0dtXFz
SJFn4ieyagmVuv0lY6NHKMnEZRC3uqdQKkXJNqk4W74NBjpRHTjhRqae7o+6XnIp5iYxWVJD+7dF
yO2oYCkHh2rpck3MqMNaVrXepMnA3VlP408n86LXIkrlgIiQ0mPjjiIQWh1V0Y68RcyUvprhPs4p
bizVBODBp98yvNNmL3llZC8HJJOX/ROZB64dK/BujQr4TPrVAExYPsRA4n7qA/C6Y5eJvc6e/EjP
Lzw5GH09oj8K0CDr5HI/2045lcEWAq96DUWWp0cKqUX3WfGcKD5i0Z6LnVto6+tJ1plM8+gYr0Pu
QXd7Izcaca0XcMlPEMGL/J05A2uXcpunZlnanbhJfp71BHlqqfkAVuVlX32+Zow1by4hdrhJJRDJ
pKvRqlb5OKEXEB8qQQavalPxN1UbcRkSD/je/Q27PiZyhYHyUH2WcRPhxe0KN1Zd12OdaldsSix8
cwbd+FxY9OKUyDP/HZUh/TiaXv7l/qjrK/B/RyUthSQseymrw4kyrTWKftGuKrZ4pV+XpFo+xBDz
eH+cjQ9qooUrk1DCmRelPGTI8XOuE/UqnMnsLhZYxvE4gA5NLkmqq19HfbKb8x+MKYuw8nSA8luF
LAo2F5HqVfq10MGRn2F504X34TAl6dshpMDnU5WrlL/vj/oCVcKSsp4ADiCcsKbG6uY1BOBMY5iM
a9qJ6mOsmsVRDeuhBDbTTPxH3PImM/2sjYsZA8edxCMWi/YOwmPjvNIb/13th8WDT+jtbkoNEHIZ
9F/Kwk7ews61wzdqDIDXt3K723ls1jGDnDG8axRxyVexSVgtNPSsuUGHw7hm4SK8t6qGfD9c2Mfe
y1rtNFsepZvOcKp3jefs1Rg3NjD3AydGmoVy6xq3E03qwqvpU5vXcTGG4gikMTVPXh9Vb+5/1o0N
zNNtSxYIaFhA1rfj4AnfkLwYJlghq/UAcKfxBcmN0AymRaR/0x5rvIf7Q24uK3Rf4iES9BcufW2m
0ApPQqY2TdFy6SLccsgbe830Q8NQ3vXCy7XjOJthkE9iD8GycSFKGTYQSVKx4QV9P5pFSdNh5nkx
Qvt7DWqrvaDHq2dnYMvTW8SIy+UNeNnps9VH5AKpVXr9ziO+cSdiW0DCQdGRK3Gdb8XhXI+DlWlX
ILdp9rgoeq35Tr5o8/s2tjP8BfRKfdTaWE127o7N2VOvQwwfRfoXvrBJVDdODTrhWuNEm71Xwrk4
dipSHScjHyfnECWJkEFwWaH9zP+48Wsl1oL7G2Brz9H8+P8fsaodKHoyxUKr9Wujav0HUFXF3wUl
kpNdWh3gb8xl7o+3tdyIweocI5DBLzrbjROLMIJaeNUV0Bi8zDkOcvqif017GoUnHMdEc2jNBD38
1w/Mo0KILEnL5rrR0y9572pjZlzjqu2+x1avh09xoSrKOSmsrDiHS+r+o+Ps8vn+uFsLzFNPQo8k
rFQWvz3UytRhtlmbxpU6c3dSUsM7hwPSpb5ui+QkrHmPY7W1whBowfwQcErY9e2AAENp07WdeXUr
rXuXedP4VDlV6iI/krmowJRlHB0iald75NbNgcG3gzKEVUsacjtwhsxK6bSVcVWwqYYvp/43Re34
Xi8LtKfrJEQIP1z0ON959jeHhegNeIASGAf5dlhU6kbNjFoDt3i1/uj0bfRlLEZ6PmFjjL/CzDJS
38ZGdtgJpraeP5AwMonkBgNTejtuA6BSCQlIIKMY9NbqZbTmcx7VkwI4vHb+5J5yQJpIr3GSnPVn
tfo8mgD8mFd7iPNrVivio4D9FPqlLmqOahsbpyqmE3V5/f7l4UM2nUtS4sdupyn0LEaasIK4gJzL
RUn7NDrgHDTYfpJ45XScc8o5f3BW4dwTT/Gkg+OUN+fzTKA0l9lqC/OqJub7vo70a98MxoWU0pL9
7eGxMpTl7/vz3HrkyWYpQKGbQ3y+GlMBjmbEBMTXpS3T6AxELT+HPUDynVt/a9uQqwIEIWlEAm+1
no6aIiwyOsCaGsX5CTFOz1GmHgGLmovazzujyV+9SjlkigM6jOoDEMDV4YhCdJA0u7OvpWaFj3o9
VMWxmqunpm0DpU7zi8ad6L7VdKH7RRjWO8NvnE3uIUR8eeCohK/p7kCI4Gg5lX3tlnm2L8oY2hGG
KCbkMdQb2wdbadXsaBbJsqdAtTFx9iyCLmDx0KdY94nCdHLsMXcZ2TKng1B64ximeoITWR3+ItCw
sT6IdIpc04xNnj9Xiam+/mIC1S4LmWAgyUhWOyqtu7QyC9W5VjZWCWOhQcRWZtobsWcJhNRmszvT
Sc13Do+8ZlefnGYVeGRsB8iR14AqzaXX19euc20mQ01OjWVko6813i8cvAfdr+3J2PnKW2stAVzy
2odiZMpd8Oy4LoZQ+cyJcx2UKRqGQz6n8b/1kBbxUR2HUEG+c+mUi2eKCjGZ1tG/tvybeuc+3po3
xWyJFZTYxPU7gPjhoi5t6lzTtmh90U+2j0df3PpWGn5G8iXeEyHfG3AVOkEFwjZpCe2rqB2vPanw
quy3IWiFowtvp/Sl0XVzun9Lbdwe5O+0CcEYgq31Vqj6Vu/mOS8bPm4Z1zVCQJ32SK+pTA9m1A87
TLmNKxHoLA1l0J4km2v0mKHP+WCboXWNstYMfcRzEtMv3XHPFG5rUuRXwMYQOgI8srqkSlKMlICF
3M7RG1H5tVGOn+K5huSUzMbSXl+/hhK5IQVeqUOvN4qp5h1uQYZ1rZZ4GN4mset0h7C2aXumTenu
sDc3MixZaYEKwWMGfGp935tRqnLLW1e7rDzkdRMwTQ30/s9tAW3Z8gb1g+tG6dt4bPcgh5tDg7VH
sYt6D7yq23Nplznlgck2rzMvLTh2Q+3emJlZpm904EbtW70Z8Vwc4yX5ofDf95Rztj4r0BxQcfwN
9ZzV8Eh8j13W987ViCHZwaNK/1HHxjwsjdPuoL3l/9XtnQeUCqFDtg8vDcHg7Uz1fO4mM9H0a6hG
7XRAsLz+EVvYkJzz3LCGk6smeeqrTUkv9v5menkJoAHH/HhfKY9SBrkdWdEFzjZ2Zl3VVEsvjYZe
yjGxC1P/0uEz9jBFuab+vD/ky3VlSDRQOZXAt6jo3Q6pGUUTTdYIQrcphncRsorFoSGFPahKEu/1
ll/eAeCv0ZZyyY8JyNZhkeoJNA/zxL7qY5X8pzmL1p2j3GuGV79ajIOKLWq2fERi3NtJzXqv2ZHL
OJYr2vKcZU4ijuniKNbFNirnmNlo6u68Wxu7BrALtVAAnLxf6+q2Ozh2Z2Wtd6XfajTnrqloSaUN
GvvgdLrwsUZv7mfnaM1epfLlg0n+S7WFRBgxK/bO7WRZxIWOLojRsKos7zBjBHlO6G0mZ7fDrbfo
XHHExEUkBwVvCfNYzEO212zd2LjPf8O6MdXoHd53UZQEpaVmH6KuT9JTViMQcXSHoTpg6YhY6P2N
+/I+kmk/yHZZdkcFafWN3cnth9ECp8uTI+JH9LxG49AkXmb4NqpLjx3qr62fLkX/LUz74fono8PB
xlOMEtsagJ0spMwVtY1ADy3t60IFAAN7HtuvbW+CuJnL9CPRafUliQpjJxLcOLGcVoIjav9kUevG
ttF0dp6btnKdqcM8mgqS6kXmKF960ECX+7Pc+qyQS0FCEsOyuVY3YZ51uSjnLAoqbWr9qZqij14a
LsdB5F/02bO+3h9u4whhiQnHmlQGS5S1aA4oGLUYl0y55mWMDoXQhnk5FSx+cjJReJojv11AokXO
bO90cjcuJjAo9FFoaHAZro3iuyHCXAiv64Ay+2KfM/Q+nUvvJNYfLCi1X+Q9pJI4riS3Z3U06rRq
YisJNPQ8Ljwysy80iFq5K8buklgKFfb7a7r1CXlS6ITRW8V9ZXVM2mLEKnI2kqCHsjidE+AB5cVb
Wit+gEPgtG+Kym4+3R9z6zvSGiJ2p5tLxiJ/07MQvshCrQxNcMJ6bzjvJqHOh0IJ1YNV9d4ne7Da
U2cWe+opW8eC0i9lMVaXrvxqUEVALtEbNwowjHRmfAur6o2O0cKnroWweH+Cm2MhWEWKL2XHXuj/
UJhTwBSBmc+n5qOaqfUhnIrOO1YD/qM7e2ZrbxJ28fVgfICZN25Xs3S0KHe8OAkyvS++q1pWRZc+
T5ry+PpJSZNOHZY+F9v6AetiJCuMrPCu+KmO56yqnPBg9H1kvLEW0e3J/W4tIVuDToHsTrxQIjWs
2kpwTPGuozupzqnppNaI2atlcupSI/5xf25ba0geS3udqQEHkX/+bEfOYe3EOZHG1aK5/77RSwBA
QKLa7HR/nK1HiYf4N9yKa3MdJEvylpsNeXil6WEVD17kJE/0SdwnoQFixWXJLUdwUHmbfMcKVG13
ht8KBSiMSOsRada2FjBSVRTTRtEo10x4buErRjeear2pHqtuhJY+e82ZJU4uCFlk3akou/Kv+/Pf
OvlwA0CWgwWl8LGKRbQozuow5QaPhzp8CmG1PWXkLO9KS+S0HWyaQm1h7JzGjQamDqJO+h7RM5W2
8bdf1yw1hCXCxLtq0dJmT1XVhn6HToFxySnY6BhshkXk+ukodP2RdlnxPrSQwAlKVXQ/7y/Ab3nD
VfKAorGUcqYsR71mlcdHVFzH2qvCa5HnXEMty/0AZb4OD2Ou9W/V0YsukZb1KEgs1kUBEVwcSEs1
BPinacH3t8mODVZnD/d/19YzgMEBpw3BMpBZq0sk6nQLKdc0hFBVFeZx7vJmelNnagLBe4mGBwW9
izd/MCRHXKrfyfR49VUKTRkivTKd69wL02AzNv0TP29yT4Y5G4RmcWF9uz/k79dstfqAdn4D7wCv
kkvd7oQaBbqymAabMnrtatdY9dBlYWco2pnSctv5MCx0ZDlTpWgPcdJl1skS+tSdkIyjU5eJOfwU
emrS4z0al2+8JpzLwFCGyTre/6UbFwU/T9LbyOWl+8LtD02cygsNKwpp5NRp42N7PniHhXz62o+6
kk5+rVvFyTJy1/po1Z0x74y/sR94IqnhIuHA4VmHWrNYMrdDtSlY5s56ovg+HG0Mww5mSgqBJvyy
B4rcuJqAVEnSkEt8BxX0dsJOp/WqPqvhdQA9WPxrlvUY6NUUPjRLo3pPKRSi4jMMNMv+qKX65B0a
Ee29cBu3k1S+JrYkxJN6uLe/oSRfHEMhlCvAijA+NqWnEqs3YLh/TBnI30NW2k3oW0vU1js389Yd
BZiM+0lWkGEBr8ZG6TPVRxBQQTqP48kdovRQo8N6ruJQ8R4cK3N+NRCT3ndm2V7Uso/Tk7DbPaGx
zRV49itW227suqkbO9hwi1F100NugHrwvcQQ7Sc7SeafkzBTgrW0Nfd4jXJ+65NpyRWwOeNA5Fe1
xjws4FhkhnLVF6kiUS+m8Ykjl0Z4YEMhe/3p4u5le7s04V88wxa2Q00bTXEwQmVXP6t6qSv+rEE9
RhI2ix7Nrnezn4gpTJeyLjt9Z/itw0UTjz74/wmt3e4zR1h1XrVNFIQtxDivLtIPoiybvzOvbL9A
8irtndO8dbjoDkjU8W96+erao3/lRVPlRGAnJ3c6CiKhU4NTp3HsFVcxL8JUHNRwU9ybDwgm1xmW
OpnS7CDStj4xGHMyUh5ijzLl7bRFUw9ahVhggAxz+DAZXnhE19o6Nna5B+DZHoqmFyAwhBnWJ1mx
csYXVhRo85R9a3WZN+nebPtaPzp7jOCtwSAHgFrEE5XobpUFGxp3pN1DtobTOT8pZFA5WihNjdKH
llj6Tl1jczQuZCkuSu97vYq95k0C0e7wGjetphztzIiX86R0kTh17GnnfP+obO1VKOQIW8jbGaz8
7UfTu36OKplzWw2NjsnRs2OGMuPHJUbCNAqXvQ7w1vSQXAeeAzZT7pXb8RIVQ9lRrZWrOdihX3sO
pdR8jMqvnhnne6DijXPhqmiO4SkiH5/1K2u2dHEUSHNXpyviA/MUb6HlV28GUT90y+h9LY3EORuZ
gp6+WyE7sXMuNyYr0drS3xX9hReBaQ0TMaQfEAW9tqQP3bD0j0NcaH5jNuEeC+sFgJoogsEQh4Kv
BwZrzTqwWsPpi35QeGGrtnzvRIrzQ6RGmRxdd2xOxZS2yUFkUiF3EEKtDo3rFfmpdBpnPDZd/Wrq
kvxBNCvpm0KGQKhXfp1nSVcY4UOK/A1bq9amS946BmJoMV27eu6HtxprsIet2/re0j8G6j5Xw4v1
LrJEaTv8ewNTH3+h3imKYyj7moeOu+/BEUryIXTC/BSGhotO297wW59bFmGlWNVvuY3bCUd6YWp5
EgLPt1Ljn9ydQFXEwvxecvH/uH9sN4cCoE/5AZNBUr3boWwnGjrDa9NgQN0yPJD5wcukaTfV/qzm
zU55bCNaBauBzAUCODJ/WCU1pj6nc99CucvFYLSfq9oq1I92atfTX61IHO8gvHEs/gs1rbu0FvDf
nYLSxiWF4Bn5FG0nyhNrjlYN6imMcjcN6sjEQzam4/3LBKL71TE6azwX9hzvNb43Fxj6pPvbl+4F
TJN6qEapRUkDs7SX+WDPlpMTsY25+BCms7ajqrQ1GlJp1Fkd4BUv4D9hD1IcbeUMFskcIng3N5Fw
PhT4quv/JtNkvv6NIQmUxSSULGUh+Xb35ENRx1Rd0qAyoa74E7dkeey7Sjw0ThW/vnWHlfez0eTX
fX4P6F5YIaCbBkZfZOLT0og2fEwqz/rh9vFyev3B+M2foAzBaq6nZqWJMEcFnnlZZ2H/eU7z1D2I
AaLyJ4QmQ2un9rB1MiiqksTJOwejm9u5FX1TKQs2VQFQ27HwrZrESS9trUL2MbLTSzS5XmX4ejF2
P2gVT/0fnAyIoWwZxFK4BlaRX42mWIV2JvpJXet875zFuaCKnp0qpTM+JSXN4p0Jb+1UADiyxEpx
F2Wf2wn3pj0klFmzYNJaVRy9TClsX4/jcToUauO8lsAo35Df9gfUaSgnr9+QsY7HvgalENixMUGX
azWRHTrVKQ69O7U7GHS5WKscBRSVNLwHHo4cyio2WcK+K/s8zQNvmNzmUV0SYTxOU5cc7u/RjevM
kzY3hsRU8vFW1ym2C9HY4hodhMWM7buWmFY6+8nULmerUYR4WyGrvFea3ByUNiFNAPSnQPzffrjJ
iFEqlaTEYQ5LimGzGXu+MsxTd+yrzLDPGq3SPdrhxm6B1UsNCMgY6lvrfkdEWdvSGzULFKuNoalo
yEADFW2asE6OVlyib/gHS8tbJXlrRLNr9vKit3MkuioLrGaZ/sZE7mGJdKM+1I1W9CeAXP1esreR
UkNaQ6MIRgH0n7WCoNZHXbokYxaIoio/m4Lb9jAnwh4OVsMt++Qpma1dVHVwite/yvSa6c8B3eFp
9FZnX8w26nBhnQfUkIrmbNX9ckJEvDCecnxqm0M864iD+lEdqu6hVYrR/XZ/sbe+rmZS7JX4a8Ba
8s+fXeyUEEc1j+wi0Ius+uGOnvJkj4YdHuapmXdy6q2x9N88NRmBgCG4HctTaOImODoHTdRY7xKt
LP8iNQpD/C777/entXUNwJqQbRCay4STt0MpJpYKHjCooAwjbT4WC1qDp84htLo/zuaUkPOgTUsP
iSvndpyqtfXJ7J0yiGLX+ncYWheC4VAeq7SEF/0HYzlyp5AJMeBqrxR5byPS4BWB21n5Qwp47iMs
f8fx2WF7aMnNeXF70sWVdfB1vowV0jQMpZkHTQYV4k2WTd0FD2rdvkB8KL/en9jW8SO8kGRYyu3o
2dwuohBaDBkUpmo2pjYQUESyXDXKP2RTaYIPnOefLQrtb+4PujlDyunoaBPvU+q/HbR1MlENORu/
zToMvft8+LFY7Yg6ca/geH1/sK2Lm8wcvQDyOgehhNvBitmEjquy89O8zJ1LixP04idaO5YHVegR
UhClOuw5nGzNkCQd21waj1DSVmfAowOPGCRsXBdHvcRHGxXHOWNxH+vIsXbusc2xCCZAl2rUBMzV
WJT/bD0UYRF41jSV2F9W6amyJtgFmhG/Vk+DgAIGKgwspiYxe6vBEtNJXDu3qeoPnYVl99hg7pzG
6E0jURS7b8mJ92R7tj7g8yFXu8UFMVFDzSmDolPs4V2SG+M/MBfa5uA26vB5aobXc4mZJFtFldZD
VAVWUWna9GM35X0V2Cr0jC725vehkmipP6Lt8WbR0vLL6/cowCfCCql7gEbr7R61BOrhaOJVQezE
xWXic/o2yn2HoWi7R54nsXOdbS7ps/FWX3GyoiI3o7IKJmioPTPkI1J6NH8Se5ffc612d2qb8pCt
Q0PK9lQbgZXBLF7d1UvHdom6tgoctWiLY2vPen3oKrfZCQ23zgIRgoSggJvgn7cLWeOwNQCsZiHb
ofk711D47qKi+tQv3qvxuMg8ywtaWr3Dx16NJHpAelo5VgH8sFQ/5X0Zf28QrNwLAbc+FVUKwiMX
XgtB0u2MsEdAfpP7I0idNvpUVE34JRXd8KCN8+eyaY2dy2RvuNWHmiylAaOXVkHrSiLWiGu1X5VS
EXlGSKA+2k73ByknuFhQ8nL3Sz+M2xkSN3s4yJgl+keIkh2d1DHOdli0zRer1TN35znY2om/ZRJo
IoGuWVPPYrglWRRPFVAly/mYKkPS+llTWztP3EZiS2gunQWgqgKhXK/jjPNbt1hlMACICh8x11KH
S17bzaUmc3nXW2AaD20YV+pTKeq9lv7WV3w++urNU51OhisuoZEw1E8Rruodjo5a5fmZ483q0auB
4t+/wrbWVS4oGBtQheiX3H7FsrVzDOO1EpO7Ip0uuqJNzbkcVeePxiHzg0YDuWDdCGz6goI+qUJQ
aKVS/+cl2lR/9Cj/KDsDba4hbQT64IipsmVuJ5Q681KJZOAkNEmhXOKifWvOFRjm0nkfV1VYnu4v
4PZ4kMokvg3dG/nnz7KBthahQhZYBeYcjo2fT2F1XCIEd9umH+xDbGHFc3/EzT2K3yMQbRQXaNfd
jlg2RobxilIFSO+2b91KdBh46MYvQVvwwmntPsEbwSdB5+W7P/JW1Gk9G3l15Nu+nIwpz+pAdKl7
UuZpeciVrkAopYwvAt7i1atDZWe6m4MiNYwovqxtr++ZKrLrKM67KghpUM84mIQu4iBu5qeEMkeV
a3w4IBa29yRtHgwoGxJnC2Z7LXFYZ1NNpzziwnHpnVyQanXck+hMdefp25zes3FWX9MTKhWJ1CZo
mZqT3YzJf/DINBcjNJrypwTEylMW9f0rdSllPAhIhfcJDWfi69WoibkMtSpk/iAKZb6k81Cq58aY
a+NdoqbWsnOtbr3vGEqA/eRNJGVZHUqyhm6YWy8LTCvTlX/hNAzZE3aptY2OHN3iPbeOrY8Hug4C
rQSBvpAo6k3chry4LwM3bynUaVpOQNi0nr1HFN46/fQHKGYxN8yq5dd9dvptDRkilAzywMmq5N++
QkPnobI5D+farTtcZyxjeLh/CDeHlJkfWlNShWn1RAl9MdTF64sAgkYRf/Cs2ih+jZXWd2+jHljh
AV1co92JL7YAXrLrDBbDg2T0gk5KD71x1AS51rQVkfW9E7FenYmmCu2nZo6VOCKRmesXZJps9UM+
5ZqTHrS2N6yctt8UD75TzU57aZsuTt4tBHt/3V+VrR1GXooWluSlUwS//RBdb0eobIXssDoSX8rF
E6O/pPnyJio878v9sbaOLH0hEJx8Beolq91M9tuXiaHkwVBVS3tU47ievui9mYa+SiX+4GXpP64r
Cntn3K1dLY0RIN8DNqTLeDvHuKco3KBpFoztkHvfHM/sleSgqXM774y0tcdkCATh0gZ+vi5xlXPb
K2m9FEHnDlV41JNw+QXfXn3ss7D8x+q05XJ/SbemRk0Y9goYADKc1cvi5JVT9EvCplaKfv4U96LN
L23llnuW1Vv7RB4e/ESBK9OOv11DXjBLZCVZaZ/lBrrfWpsMD666DN25i5fJ3XkxNxcS0zaOKigV
VJluhyvqEW0QO6+Csp/nS6Ib6qMrIOn4SZ84ziGN5zn8k6VESkY23yllrWHobQawTNWVMtBSmDAn
DAHphphDXv28/8k2pwa3QwZ07Ml1bQ0FwbnMe5JfW+kT2j9DDA03QXZiOuj9HNvHtOyLPSqV3Afr
hFQuJh0YZM1flPOLzKiyZTIIVx3ApJaalniY2aI7OsJdssNIRw5VxTB8KNKs/giHov73/qy3zj6F
b4qxJKtkqqsPCsae252OQaAiKpL4Ya9q9TlL++ifJq2BW6md3aRHiLz2t/sDby23hz63VDKEmrsm
kaULqgE4svGkVYp6IljXTd8ee88+0gzu/upAsImdIGFzrgRcMA/RBgcrc7t51bo2cLdRiqAvnSk9
Z17veG8VpR7a70oqYqCkbQ/fwC8wgdsLcrfH5iaQWDZuhNU6N3ltTRqs8kAYVAQiKy2cR3CpEp3j
5uXfsxt3hj8aIOl2umFbFwRNBXr+0vIGTO1q0vbS2YvSUXFHbXpEDiLr5kfX5uL77AmM4/ZK1FsA
FhBdEFsBPnFs1643dYfmgJul1N3bSftmzfEbc9KpuqvDHL2LnTb7p03H+G2KAN83PSujdzxMxRdt
WKxP93fYyyX/rXlNdIaODlqeq+dFS+bKEYAGA0RTm3NuKM6jK81Q/aZNw9bHIAs8c+fN3cf7477c
2Yz7WxyK5wbF7VVAg7GUlYyYTgWGM9YXPTfD9MTBtfpDjiOk/NR1thOPbuBS5Zh4REstLONFQKqK
WRnh86dk2n3m+KMj8gedouj0lxT/bn1aS7bzdk68Lj8vYfaDNKHzIjxV5lrbCa1eXmn8FBIAJB5o
GrxgUDpO36vW4CRB2pDZiKScf2LdKJK3RQNW+RTO9txfFHRLyBCUwj1YfWY6l/ufYGMT8iNcmuky
dIILs84HKA2UKKQmgZMSwepKW/X/lcaADGPW2ScnSfInuJaA1tjES5DYE/8S5dH0SJbSiWjn1XwZ
DSBfCKlU0oG5dtYXT62LvkUlHyXv2bUbUqFaK87U8gCI35/35kDg1H63TSkLrsKOalHBLUHfCJpY
6XOoflkynXOU2PZwNTsDrZ+NVm9tq0kbBjK85iGhSJGenMpK6p0PuXWWQO0AHqC+SUoi//xZPuK2
qppl7pwEXYZpCsJ5VMsvplCc6dzYVl6+z3K12eMAy81x+yiza1CZQaiD+xIuyu2gDa1apYzQzo6q
qYofQd/N/3paHr2fq3LOL6AqYgTLJzFeyqWx99TsN/cuEyEgkBZtLyQh9cQaNKPB96Afh+qbY2BE
O8Z9ZJ3niDzGz7vYMN9HVWqLU0q11vS1eZxwKHVDV/tZ1mr/WiMGSjMqKjiIedB55K/VE9Kb6NOE
HhrM6WSV33JVtPRaYCid7IJz9PodrMNlgMcugU3rSD0GTN5pIs2CfurD+QktLL18I9p29vaKP1tb
GJqqrNLDVX0JtEzGMOvjjllFpr0ca5Cz/a+8V+q9rsrLFxj5UsDUfFLpyrg2LUtzvWscJQPco+fv
1Tmu/lbG/r9FLM6f3DPQa2nhy4PwwjcrDxX6b7D+A37GlOMi4w1oytAX6HaQZ1t3PAJxUupRypGv
7QMLGxx86XAskzh2ls9eNeXJ91a3ktSHolcn7zM3HkNfn9RmuIxKH31AeiW0D/f3ytYD//xXrB54
1RhVHchEGvR9pz6Mbu4ul4LA+dhPrfnWyi39EWTFsGcmujWsvBwcqWuGzK/cWM/upJQmrjXUcRo4
8VRmxyiKzDclBNqv4KzgJiFtGirYuHZiz+t+ayOZ6GPL6sxvnfvbgZNhQjOk0dMgAR//CJiS+EV3
psU+WDORwfn+6m6OJrn5sgQBHHcVsXrxYlvpNKfBCAfu1Cyz98VL6oUS3pzspOdb24nbHcyWxOfT
X7qdGH7OjWnVWE/MdhwC8NZxrvJ1guH0EHWRpR86xwCEW2dZnviR9OtWtdh0P79+wpbEwknxRWlt
dfsrWm0YxGiWceCGVkRXfk60+lNVJJPjG2MFBfr+cFtPG+Jp9K4RtyAdWU1ah6fe412FDQyFnp+j
pX6bBtxE0qS3/wLTne4Mt/U5nw+32rVRYy4aOrSQnW0ja09zA+D3Uy0E8AqS22TvFds6JL9LShI1
LmOe28Usut7VW62KAnswq/xdoWOkk1E0w9j50qae8o8TNpN1ipXW3hMY25wpJQoAHbwfL0pnPIPL
DC0KuL5lT59HrKdg5qGuc3RL1f2DWN9CWEvy/zgna/BPv0xgb1vGihttOriRZj029aD6wPTjY+zM
zqsb2JJugTQPqZyFxOAqwEPXZSntTIkCYZrlfIwLO/KOihiinQt+aw0J3imnU5jgPVmVBJ2pB2+P
9nPQ9U3yIW3bQhZdlAzTh15HI3pnWltngdKLVJxFA4+K5+1u8YqxCIeGcH2m/7T4szCt78pSGScX
G9pvYkYKduft2Jzgb0Ajrt9IPq2Og5FRDMXwVzopROM5H2OvPihZ1f+iJBP2x/tHfXMwGsuyq8aD
ueaT12EcVQ4Q/yDWjbY42YtaLb6eKHnvV4h/7yQBm4sJhIqOCH3sF2hN9Gv6sE2cOJhoUTwlblc/
aSA2j6BwUuuQqAmx4v35bY1I+RFkEzeMTtZ7+/k02DlLOpDfOFVTfsBp9peFofCnssHdQEPHcGc5
d4Zbv0ytbSsD2nzYoVjVdCzF/5B2XrtxI9G6fiICzOGW7CDJcpAc1J4bwp7AUMyhGJ7+fPTeB8dN
EU3Ix5hwMcBUF6tq1aq1/jDyjLMjceR9nPw3U03490+mt3DhLCDarxqU/agps2JgxBQLx/4HINx7
a7K1JCh6e8I2yJJ/EKoXd7AFbLsgt1Y3Q23j+afRWLhIu9CmoEIb5guqWaF3JtPfE9/deuxwBCwS
RnpL1Gau1w6J8nYYqFhcMq1Wjzo1v7sKmP07O1ZxTXCNtrxHsNDz51pXfrz9u1L8hEiMyjJ562rb
lIOXqY1UxGXqjO+ZMqqIsmLZ/c7URv19F6nZy+3xtu4kap18WCIMtdbVeELkrVUoI/QMx67/pbTa
FYe8FMVR2qVxRzrr3Xlho8/H28NunX5KXvwBsQkjcLWcrZPDbHN6gJT9qN+PA4WooLEhMRVppeQ7
Z2NzMJ4ZC2Mf5cM1QbdzyqSN1DgDpSbbCwxoTojlyP7YOGa/pyS6PRgISlqG9F7XdjSZmhRdijf6
RURQJdrOy59cJaNh1FrxnyQUvyB/yFKA7l8zHPMxymfZaOIyKn093zmumH/YVVx8SuDY+90knNnX
ZaTvMZ63gg0JIQ5azI+n4upqwmjNwewCakaX1s13s3TdDySy83lOjEG/yymsOzv7ZXOb/jbiqnY1
uwlOz67NexHhDRichRd4Sh09ARQwA2MRcfHtfIrPt3fpVhzwkC1epIs5HWv7gJwCottPE6wJKnhP
mZXanw2jUJQjKOBED+bJy05uZqtno0kxO7o9+OZHXqgvi6n2Ivp2HYSc2hKtACF3Sdtmeiwzo3Cf
XLcKH0OlDYv7qiHF2nv/b35mpH+4/pkSBPPrMTXcS2K7U7NLUfByRMDJa/4p4i75Lmfh+VOsDSec
gUW5c1dufGdwWBwZB3wSBkCrxAN1RUrBdSIudj0+56FSHaQragSkpNTyI6oC8YvQSkwipjbLvJ2s
Z/mfrypbDL60JCGYUt1aBftJn4YkLVqBM2od39c8tLqHUnGyvZ7+xrcF4byU3cnqFsLf9be1G5O6
e0vJw1bs/Ih5eHgcAGTV/jDI7tvgAdEohDV8v72LNsIRCQ9MoyXAQxpbrajbjwWkGPhwbPKx9OOs
C6f3SrIoc5hlV8VvL1UxHNXlRVcNCPnyc36rA4ylsHBdrogMDRoXnpZaLzGgsD3e3cbZwNuCas5y
Pl5zw6Q2t6PM6wxhwJGCtVamjXPqxsl3UsS5/KiO9fB0+0NuLR+F1MWcCqgQW+V6ZkqkYDaRwPdJ
BlNPngEnoRunMNJ0jIbKLP9y60iVSOniW7jz8NjaocDHOSAUzOidrIIf4FxA+RLyLQpu7sJviqv6
IJJI3v3BFH8bZ7VDXSlmF9p/RpMmqoOxq6PPEBzqY1/N4i6PE+2AQFfy8/agm5Mz2aILzWchcVx/
V/DM8zAZBugar+zkRyFqXT7Zcdoe/mQcSmM8AUiu1laertc4cLbdDBDkZKiHoVXn6LkE3+rtbJTN
CdFaBOcAGuoVOBG+ro0Ke5Fjp5VZZ1FYY3REvtbZs4Ha3JDUg/E/WVjx675Gllkhbn94edmZE33N
Sy/WjhRdvQxB5dbRH0i6Wu1oOxSod8L11ulb9Nr+d+R1o4MYJtE5YGRAMupHzYEI7xN6NNWfitz9
2XbpvBOjt+aqg9Sl6Aaq+5VCr6Iia0OMhijSY70Xqkn8vsMh9EmNp+iYZ2VysHtFip1Rt2InZUX0
58lxsK9eHfmkNudqaIviEoqUxqAATPcTg5WKJ52b/n17e25909/HWp1xMdYlSVzCaiZG981Turry
EVq17kY1cp5k3tbP/38Drg47qip0KzFLvOTg55icYifF0ZJu9VlrdfN7XQzhHzyJF0zHAgEiN35l
hBTDDNGrhCNIadw8i96yuvdu6gHbmxGDyg+zk9p7/P6t0whNxFy63ZSj1qck9DIBloOHRpXMLY4p
If7LR/JmZedzbu7Q/zfO+kxYRVqDxSHtV+b4B8YeUwAtFZ6yKyz3SyHKIbkPk9DZS9g2t+hvw66i
Z6eiji2dNrtIqu9aYLl56GHoUZbijGOPuWfFszUc198vqAj8irUIXtylcpoTIFwVAJyT6Cbrnsww
epBDvmept/VBAafRHqKsj+XqsrC/ZRJcU1UkYpX0VzfHv0Vstg+FoUNEz9zobLv1ncRDcGcRtw4h
4QUuDH8WyaHrMe0cN08r5gIEfSScwMLP6r4Ahf5u6LOoOHWQOnbKGlsgBRDe4GbxBNBxv9Gvh5yE
XXa2Arh0RDHgh5ON50bKe0WWTjC1eh5EU4UVhOdNY+c3ilt1J2so+j2A8ua64lAGt4r0FJGP618x
e11j5QYqFAoGiaWvmniHROCB3IAXR7UH8NpcWqhbeA+Apmdtr0ezUsXRo4lmUWgb3f2c95Xlj/as
P9v5rAboD7kvKEiaOxF2KxIsCtZL/gYrSF1FWFNAq5+QpCMTjqFvdZPEnTHR4vFwO7BufUsSGTJg
l14YlN7r2WXYy9WRAWvaVHREcRDo7E+jmGvN9/I63AGWbA8GpmTpQS/p8PVgshz6IvYmPLtRIvyh
hJnyoIKm/wpiuj/entfW4YDNCwqAhwQ6NKuhOmOyC0p+rBr65ym6KPxjjOvpUzsIcI+eJeudFdva
JyhTmVCBqPkBF7meXJ2Xau4UMbz+rjFQxi/H4SfILdzPezQcuoNCC7w5dxBl9zLhrc/KcViEPnl6
Qza8Htlt8YBSbAorCai/LpiSSjvOVACHAxonzk7avSHtCEUaUX4X1DzFxnXY4UYMi0l02cVK2iao
TDP+Qnm+O5VObeAkVCgHgkBvBpRWh89m39sySGLb/dTWSDl4M//rwJ0gf/oijOZvqJ/Z97eXfgt+
gffngnmAMwsUYXVip9Ytsz7kF06zOzwOoe3c5Uoz/ysQXvpPE5r4qICCf5KoL1d+3GtdH1S8+/RT
7A07v2XrGPN8/h8GO+Jeq6XphkHVShNUV1a2eemXsRolQTmobXy6PenNPfDbQKvdhxXm2IoKvYUu
V9u/5mrOqoMOkE2778sWDcPboy3RZ12FcNi6oP258l6Bs1S4613qIpOTQQ8pg1lvFQXaBFCcoB8R
LVtKmO/rMU0+qAigBLcHX5ZvPTiewMuVtzxvX4FZxlYOYTc7L7pdKOkRNRn3w+Rm+t9tqhrVp64M
TeVzlepTenYh6pjfSs2u9a+3f8TG9ybF5wws0tOgb1fxua+GuGn5bS+W3kXi4GWYqtyZHeiaqkTw
dmfKG9+bKwAID7cdpZH1mzqTwtEoo3kvqtE3n+tRKzvMf2pvPln4gCYHp2hd9VBEQ/OoNFm86xex
EdsWNgl9UhW6BW3F6wijj+j7i9pE2LcD6HVwIiALRZCFtfc0aV7hh2YSR89WsS+GvRVuwBUg74/x
E2WadYshTLWuTpFkeLEl/YBA9oB0cLadvU9VXrX2qfEQrXueldYj3HkDkstIATwZKg59RyX0muZg
dHIYHyOTukAwV1NvvJ/GAtTQ7Q2x/UPptFL8pLkLg+n6GxkNBa0m0cMXb9TtEnPaIsW8w5LTp8Lk
CpfKlAtfk9TFA7cb5/4+xGJ2OOMPMQ5+VkkrPEc1V1bkm55wzuwG96xl6h+gCHhhLHA8rmC8TVbB
sYnqbggr1X0BuilPphdChMe44m8jHPrZv/1NtrYN6TAr8isOr+trIlOUSM3z8MXAv7A+WOZsTX5V
D9o7RRZRnfp1O8RmgFyll+yApjeCxHI6aYpxK/IYXk1zjpRxQcJ5GLLJzD70XZg9wAHi1W8WatZ8
bBur/C8jBfkLvFr2PGaKlt69ffZoNvCtQaPQslqF5EwtgRTVofcSSZxkRKFMIB6r0vzah3OGUyRS
eH9N4SD2GMMbqQ+ZMT25xRKTYsBq6npU9E2ma2ifDymiQohE1UWQArPMT9EsknNOibzYmetWgPoF
Uec6cOk+rNKt2RRJK6swxMh3bJKHSmI1m4pSR0uZJ+0R+7K+8bu5AC1vzLH8fvtLbwXjX3j1X/o7
eAatjp6nF1qsSahguaJPB9tLMoQkdbc20jtpds0e0fwXsmd1BYHi4CuDBiAgrnXwBsnuqRUFbVCq
Vq2v1q5zP4ei1L5F6ag+y7qcPqfdNAfFlNR3tTvq6Z2rFJXi57UV8mmKUj0qbqjuFLS3Uh+yngV4
yjvt9cVsOkWnyAp1X8T/km9RM8v3gm+DJ2ui2+lBtjL/UM7o6hyMImvNw0zM/5TFMjPOSbZ8rtsL
s7EVwU2q8BaoQlOhWd0bIWwGe5gQGc1C2gY8DK3U/HfOktkvqExBVHNMGqq3x9zYirzEUbtc1P8J
xqvNkNNYdbsk8l762jEeykLHFKJCbdI9eHYtqqM55GF7pgAShX4/JFn47fb4Gykf06WWSvUbzPha
ElfLlLxCX9nBMFXk36caAnKAxinGdbfH2fq2dC7w2aDdxxNxFV5AM+u14VSLTUSeO34xaeqjE0st
PLde3D54Qynl0+0hN+K5QUyhgsO41L+Xc/hblWPUpFfGruK9eFHVvkuhXsfnLtGFD+2ztIO8SZEa
KSOU2g63B96c66/+CSKJRJdlzX8b2Oql3XjD4L1gjgENoQprx9f10Dwvyr1fpRY1b9cvY6aU3wln
wN9Qzr8eUUJkn9qkCF+yOIVilOjR98nQaFBTuFUPVZ+M2un2HDeCGDcVz/Cl98WlsVrPpi+LOA47
70UQTE8QZ7N3Qk++iGbcY6Zu7VAySSIXRxLtwNUy2qgCdGRwLqaoZnLoHV7jgYIZuf4Hq4ZHsrnQ
WUg01lFSRja19lxxX8y67c4m3syKX/Z2+mwoSZ6dilJ5u3wnUQ/QP9DzpTG7vnLtUeuTkvL3S1ua
tXeYCG82oLDKLh9qaSbd2+sZSB54fEZqjEs16nqTjHGcpJgaUABK8+gAZX6eghxBT5+iTrOn37K1
atzoNhg7skwSiuvBUg3Del3HXMNlMx4tGjV5IKxs3uO5bZ2138dZ1fgQYhpRopm9lyJ1hmdM4Rxx
KnHxrnyqw14YuLjf/PPmrb90XLA0XKSnyNmup6ZN+IRNGJm8KLr+wwyF9zIb8wu8Ufvp9kBbBUxG
WlDKsCVJtVe5UV6MU5MYvCZg4Ihz3jXq+3lIIse3lKY4F0onj5nlZRWmNIn7Yg1WetDbKvv39s/Y
+MSA+sg+F2UXstR1VYCnXC/ikX2DUPTRSG3t6zB0ccB4+QetKoadaW+EFh7KFEup1kBIWfPZyrhC
fyT0lJc8SknAZzd6EmGsPdW57u1Z/m1s0yXvBIaN8yfU+lXg9ESNbq5uhi/KXNidH3rhVJ/UZKma
vvkjovzhahTbSDipRVxvGj1xOmtIUbU23bYdA13rRe83uaW0dxYlqvYr+quzvvOs2EguCBnLccdK
hQRrNTvHy8Oo6WaM2AbbKD7HReQeNX2Uzr01tLNx0Capx++rOEqyu3ys9zbOVn7H+HCoYYbxsFrv
31mr7aYeQ6T9G0eTJ52N5PlDIyMvcEXoPWlWpN9TlgANrhZ97Qt8Zb+PQ5PJc+wB0Q3evgb8FJrH
iCAtPIPrNcBPQOiFA5g5USaDUsDoHGmsoi5ui9ENUmvWvtwe8JdqwirzXmxaFrY8RAPURa9HjCOn
gueLw0LpKrVzT13EuuQ8guo7rBVjB89nG42UT44bGeEBM93UvMhMyvnBnYtcPakjZaG7qOxir/Hd
WUs+9Kgmdf5AR6w5QeUaEvTnzChsA3iP4fAycoO+h7auaB/dNukcn5tFFV9hrg0msvyV6RwrYB1w
YNOwa37enu1WuIJChlvHomoMlW0ViyeljGXbp9FlaMiT46xon+3INtOjObm5ebTFAGW/m8LLZLin
KM4lDZcSpMzbU2pQMovKBtLK8HBXyxwJaoiDiaJ9aZNJC6QCam/8mGtT8WWUhfOUa05+P2a28yix
WTze/ghbwYtn1qI1Skb9CvNZ45KyWOdh2OJp7bcwQWZLd4qi9QVgm52xlvC/3l3cDQvzmUobj6jr
3YWr+qjX1hS+FI3BU1VXo7AJQqn3lR/lw3sHjdmSp5SrtUcZDerg96Sr6c6h2siy6TYTPYmiUFnW
Hp6G3vbN1C2PSzMOJbC2zIg+h0WsPnOhZMOhN7Lu/dRZY/7f2780ucXSDOIDUNa8nj06/SqCKh3e
VFpVHu3WjSKfG2I4qgi9n2+P9UsA+NWnhkXPHQh4Fvz+9WB1bXk1GAUSbDW52E2GI0AUZfdJlYeP
qjJFZWAP6fhJK5NOnFy3A9SLOjMlqgQ2tnNqZDNWe+3NJXqvf9OitkcbDEG+VyLeRTpZWozt00tq
u8ljP5rmJ73y7LM7abkP0q/4jGgdED/VTj9immV8szMLh9lGmQkFHa+DBA8Pb+ee29oOLAoyyhSc
F3nh6w/Vo6nS9NINXyo9d92TbbSFeleKIVF9iZ6l5quOUgYTPds/2Iew46yF/QMWeQ0oiRyv1ioE
XV6SzI3jwGnH/qMauyAfIloKwayAADvCr23dnVO4kR4h4MzLxKLpCp5ldbPHMbKS3WR4L4aw5oM7
WyrSA2yQItXujckYdpZ9czjXWGr5cI6Y7PUHVufSxpw2Ztt7Tf7VHinI+lWq6MHo6HP7wE2cyB22
zFacIZCSydNYBky2SgDLch4qL+1ZU6k3tZ+EWLCoiojFh4r2oPCb2sSu1sDB8GtjIt1kxp37+fYB
3AqrzFa1uF5w4loL1peGNrXNaHsviVXMd5KkrTvmvfNPn8ayPNweaytrWq4NEhbqFWhQXn/hRFDZ
t0emaxXDfOd6+O7hNSPHf3IVaA0yPpHyZONMzGJXIE93Qs3GTAG4gf9AEXWRUl4doBbHx67JG+UF
hX7rG3qhTn22hu6HVKBo78x0cyyKDkhxk2xDQb+eKbYKcY9VJ+yuvEnuhZsPuu9kmX3C9mf4A2D7
0m1Y2KTIEpMMXw/WS3XsXezCLrJ206cFjuZPYZ69l0U1HHSl3Oupb+zaX01VkBcLQXmN/kA/DItC
Ca29N4TRBh1yosppaLome7Sjae6hKUz2TzWfoe5iBR2/G9U+7v/gCy9FmaV24dDDWJWC3CFSBB6l
YAiUpc0OEK78MgD+vJitauxEhl99rdWFgJnX/xtstXU6aRlg+NARiM3M+zsBn6ye0absz82E1DUp
dx+C4lXNwXq0eIt/7kppglUe0yZNcb4VBVVoJH9+uEo564Fm9tOeWubWhqOPs1wPADiA/1/vAUOY
QPxjfuGkmuP8IJBONs+50eEeTzF8VwdjI1airO+Rk0KuWSo718OVSW0BuvMYDhU7/ZTpUKlPY+7g
HJ8B+okfsaXYS4KXM/NqEWDCLQk/Rcd1byGM4ygCkRJdCt0DZeUnjWU/V2KadD/rkqG8k6pUvHuU
edvHIvfs1O88Rzix3+N8dK+SM1DeqgXAJAWw9z9ubw7aDuZ5axWoySwXFsU7CobXnwXrpj6fwMvB
L7P7NBDguoMyD6s7pekncych2Bxs6QOD8lxQSas1iGLDyVvYRxfNDeHlw1LvutOcybw7z3Vc/Hc7
dm99/aWRQDWUZhKk6uup1dKanHiM0kteFzHesS3Yxefcnea9ML2VES4yDouAr4XU7fpBD0IdqYg8
R/ugVpwkEJS8fxT2YHpHfV4EnkE/dSh5AaCl6JyO96GRVkewrWUwWFZ9V8aGPN2e+9ZutwBgc2NR
NeLZfT33rKt63E7U9OL+lSaNfIB7Vn/QwjgJfTM12714vvnco05q/e94r5yfzTYy7MJOLqaZavJ+
Sqc+P/Uo0jaBasfvaqot4afBEFFg253m3PEC8RKsvOpyj6C5tcdscKgUwUG9sf7XM1/uEjKXLL3o
RV5PvhrG6WEupPEPzNQ9JZqtr0zJFjcEsNLkYKv9PHeDN2NIBJG3sFLVb0cnx5OzB+Lnq7J2zICU
SN3JCTYyEgqpBHaD4tESWq7nN2odkqYoA1wWW/bivReOojtrsCjf91gkiVNSD9F07qt8MgI4KcWf
kNKAKAHZAiuKacgaGARdpMeAk6A226AmDp2Bbzq6jfzWYyKjKvVb2jDhH0SOxfjTpQBK9XPtTKeg
eh+qHOeLUSry21BNz7LIPC4m2NuX20dnawNReyGxw4ONWLXaQOiyJ8AIYcDG9TinD3armsfEFMYp
L8pevbs92FZZDFQMDwboZzzffx2s3/pDw1j1cK+oBeY61Q8qOCWXQ2Go80PcZbHi04qg51elsaKe
aZpFD7kLdRNUoFVyT7bMYidz2NrT7GgkrEjOeMqvLoTE6AunRB4YByPFeYhm8qK+xvLgWKHo2B7o
wOSfbn+DZceub0kKJJwfcl2GXj0pKmzhvKxpokuui8YKFBQljWCayqR8rBQLrVnFldmhndphT1xo
e2Tagv8z8lroVA2F2mjgnC+z6/bGkZ6uJZ9r0XoA2EfFeZ97+Wyj31DOe0rXmyMvOpaAHnGRWGuE
maaoFK4TzJOhMT2BNwwfEJgszR+S/+RLED/uAwJy9b9v/9S/EJ5LSoIT6WpxNXCLlCC7GGyu1p0k
IuJ+QuC+izMv/iarYewCU0nFHgt5a7YITFJaZ1QS8dXbohau1Y8Rxdaym43P+Ka7n9tsrh9qdciM
k8hFFvoR6td7b5ottAPRgnt9CdIAnJaz/tvpKhmY+zbB0FLVhumdix3PvaZCTw4itXOe56rOg8xN
GucdAFsraB3noNRsBuR2+3k6eWqlf+0AVv+BxMXSw6EJzr7HRGH5YL/9LmOuSO4aNh7invDouFjT
0i+iEMGbxk72cOBbR5qSHHYe4DgXmuv1aPbYAPi2zegSZYNmBqV0Ruw6G9hDjtT6Q5ZWe9XIzQVH
U3l5ocM7t1cLToEJ3pKaIYEnovJ5nF2ab0k1/ofLkzT9mRf8QUUXL7i9uzfnaVIFXbSEieCr3T1S
+urSLo4v6ZzMF3o5vfpp8Gpjfg6BNDUHs9V2u+1btwUZLbUXigRch6tva05mY0SWRDBNeO33JkWy
lOq8WwWOkbv9zi24+VktknWY3TTh1oOVel4kDdRBKLRxq/t55cxPvBT0KChHo8lQ2xMzJZik1N/u
IMR1T+OPqgvlAcqM11vImFN0wGfu3zhTwx9SxO6jOwhpnGga/VVje9fsrOXWd6XAyqW4YFRZzusB
QyXTwzI10NlYIN2BHrqt+iBaq+qOkld0sgM/2siqaGZi68HDkIr9ujtVu0ZF6YENG/M0bx9bYygx
Z3GiyQ3yfG6nD30v9PbOycJE8xNFTH8gHIRuJUKpoBvBZb0y9JvnuZyRTrn0saYfKr1alH8t958J
hOPnNx8T3kNsoQXVDRtm+Ra/BR9tgt0tTORnRmR8xsM8m1r1oFD/kQfNHYF+Dh7agofbg25sXaoJ
2JkvxGz7FeDA7uuaHpCZ8ESS2sHzmtg74I3m/IcOjvWuibLsHGpgXHe20cYbcFGCRVN50cCgTno9
VyfSeqlYADkA1SJKCRS4kU8dLppi5x29OT+O/2LYjvOHtooDGJzodoRS4Avv3lAPssyJPR6CrhMe
3Ajngae2NOw2oFcPuv/2p90Ie+j6EPLQUYcG666CrRnrda5OGfAKHNwfbXgNJ5lW3TvIf/qh05Rp
JwptfVOgIwvrZnGSWDO04WnVWTp3gAxkqA33miUAyDpVNuxgVLZqWAgkAK6grWPwlF1l4pbZFYqX
9e4LWMThPi2VOIAZM9xPzqQEmN2KLzqGock5aspjkw3KP5R3cMCL7M5u7+C7NV/K2enqU9kbezp8
W/ECniMWYIt6w6tCf53PfT/2rfsCUshTH+rMTKM73emG/ksqpK34tWL2z4AojPps0gmK7t++5uQN
VOAgWvHv1Zo7UlqJM4OUdercPRdxOx0m4HqnabStoJ7DPyAG4wRA+OdZAAdqjWVvci028pbxWtjl
P9XK0FGRGuxBDIekwhTbx0gyH96Nsz4nT7enurXdwCtwrS83D5DB6yMcTlCXVC1XXkIHNFZgKHUv
j3nntH//wTjccRDXFgTIGoobGk6ZOzG4a2NOxjtRNbg1mxTl9tAfGzcbdhNY1yNPjfj6uihYxtqM
xgZQxK7Fdwwbn/ydodrtCUJg8vX2lLaHovhIoskTc90fKvJOKYGVMCUkQO9krv4UYTN8rVru0j8Y
CUwDECgSWkov14uk97md6nUSvuRJ3B1EUUq/qaT6yB4Od67qrUlRZaP6sCzVKyEDHCEldhAcPS2x
Z3/K23w6OElVIEdRecPOXbkV1slCQKryNl1E6q/nVWQjtm16pLzYcYTfbKIOc+I7lZyLQJhZee/R
4psfPGMud5ZuiW2rRzFpLPEckSq4I+sqi5FRg7UAA194nDQ/OB/V58xRf1a97j1qaRye6bxhYDUm
Vf3Yia453V7PjXm7KvkIoh/UAl71uJUQPmwXSR4ouVd8xpdonIJJetU73ZLZX3btJZ+xoOm0net6
4yrjucbFsnSMuUpXpQBRk3lErsAl3nGL73lfC+yIWiv0bUWYz2QN6U5w2RyQLbuEcN7E633bhZAs
Kgtb+jiay2/1HIefxjb6rOW90LhIsmhngq+DGRgoCpMLyp0R1xDvOrOAV0o4LBNlnOdQM7mvSMKM
H29cPmgjrBwYDJ6OiyLX9bY1UjUvFCuuLi34hM9eobmdL0enQpF3Mrp3amm4id/m1pu1MlbjrrIg
VDowto8w8ILfzaUQOtaTOwzlOaeoc0ydRO1xig/fehcug1LB0dA4BMq6fkxnIxszNo3qIlnNA08/
8yCaijTWjvVnr+rLt8Y6xuN5uci4Qe96BQ7W4EBSHUWewobDLuFIVIbqd51dKR8TQD57XrivjuIy
3FIapDi2aP6uUliR8JxzBlFfLFoJB4Fv3wEb1eKOWllzLivTDkzMJHbOxetBOf683onP4D1B51xv
IERMq9y0xvKyFFCwP/PeiTBpY98eqHAje6xgeLprnv4qshsMyiva5tlHtLVWuxa3tybOdae8aN6g
OoeYGtVzNqXqdKi73VfQ5mAAdllKWB402K9nKCprQu0jqy41+c433IeqJ6cCiTJ3ijq+NWNeJvbb
WKtsTSZuM+hTUV2yybbGYyciM/MBGoq9BturcLYMtEDuSNSW3qp+PSl9rlJaUQPKKVXlPg2iL074
iIsgdCL9IR3dfidF39omsNDRcLQXhcF1gjFyGzTAFXEAgnJ937E57g2nmAa/ynjVOWWrPNVJd7wd
3F7l3kzy90FX2wS9yIKiDv6ceVPOj+wMpQ+cBLfJozs1xbe+zqKfsYdclcytcCewbu0aJIfAEwLs
Q0919YEN9NpG9BpwsjOKFuxU5srDKBXHPtDOHl9uT/TVZbFMlHQb9b9FKWOtKRa6GW4uKR68OJLW
T2JUJudQl0URHW6Ps/lBF/s60IMwsNaHXVcMR8FPFX+YiZakl3udH3nzv40a/sTGRJ2CvrRiWmlV
ke2E7ldZzq8Z/t+R6aFd79d6lnoU9g2+p+zXb9ViUGHPgF31Pqrusl56X2ajGiu/cIssXIDSypfb
U986MBqMJ95R7F7UJK9/gNkPXlUlBo6Tg/VO1yvzg9647VHP+pwLUy/+uj3cxnkBWwPRg5hK03Bd
Zqo8gjZnH6Wj0uz8Sh3z2e9dipIED/HFURv3cUjDPTX1jUnCqeMF8Mtb75WMpEDNpPB6t7gA1Xfe
JWoZniHWFQ8QHvUYoLU9v9nwEcgSFzHIapAWCByvAl5dDU27ZI6XourEcYwbvb5rujbr3nwVX4+z
HNffSllYfNPhxIv6MvVNKIOFY36WvdQdX3QUP24v3sZm5bHNurEYoHnXuWKfJyQESYmRm1HVGnxu
r7/X+qb9e0FR41SfQkv2W3I+3W9E07rPKbKy3vn2j9hcS2SAST2I70Acr2fc9LWWUPxlLYtworQk
5nPUhe4dCQm6oB2Y+dvjbQQ8sGeuBvqNMV8lO72mwHSWRnGphF4flY4o57d0Xu/m2SuKnex4c3Lg
eFE0VCGvrTM53aq70ArxCZ2npA+muJyf6aOr900bax/ElEU7x3FzcrywFgwaJ2QNC9OcaBTDzORK
IZvHsTeV1q9wOigwHRs943T7U24dfrQnKQ/S+qGvvMz+t81qV7rTZG1SXjgdo5+mOcKfoaM+aW7f
f+JSn4+h0Tr/3R50a4qo/oGAQWKD4s0qe4xstRB2PHFCTM1971UaFK8htf4qnHxPMWRr9eBTYN9E
j0mFo389P6000nqYYizOurQYH3MjTZSHcuy16T058hj+pfYK3cWdPbP5VWGsgumiGMnf16NaZUO5
GubOJa1U9QvoMYx7O3UUP7Vad7/UoXhfqrGj7Iy6cWViqmQSx3/VVtblXqczgUkabX7BWiD56qVT
7Xe9XrkHd0i0LAgLy4v9eHL18i5WchHvJJSbk4YJhkTAIuy0ZlfQ6ylDTUG0K8vKzMeNA/dFHN1c
X+ka7djHM3bFmTSqndLL1gpjUsFHJhAQe1ZhHdGCLq5iBAnZwTkoJncOuCOru7RGGiICI/MH01zI
DEC4CHe8Y6/XFjabUcQVPn0webLvitDqQwM3+dOsdvLe6kCRBgJH9h2I89basocX5Qf6FHRlrkd1
FTU0QKciFaaHSRBO6AKRBkUvmtqOp3HolWNvmN3fGPiIz7cP69aykkZjsIA5ELIAq71czDiI0x3P
LrXsnPdtoXVBlOIN5FdVNR30Jq8OnlXtaaNt3GtElwUPwKg0bddXilQR70gi5kuyd4dl0fA8YCxz
KCbYlIekrezBF0XPtRZ7ofUcN9L5eXvey765KnYt6rLAAoBnsqHp+F1/8VlITQ1rfkGhz276kEi8
eOmfuG/WDP81zvJOoWuBo/Eq3dTT2GxqB6mhOnLcJuizqe/vm7kR5TFpykLc3Z7WRuxlG+EFspiV
ouC/2r7UYHTK8XZ6QfKCnVTC3dIf7dAMZ3hmZYag39uj0tWAq2A/D7PNexn17p5Ie2g9Rxn9XvHa
l6rhEdjItrwrxqT4Keph/nR7rhuhgaGB0tBGXSg4q7niV64L4aCrZESdi5tm37viVMx6/632Bu8f
kebWzqbZOCyMuACpUdIDJr8aEZXysTNbU1yauok/qkbsgNMay+xHQmXiv0KR2JWVtox3vvHWafl9
2NU37mVdKBpuJBcvan6UVem8K8xOCN8uZf2jCpt3QIk+Wl3bPxRqUtbHP/jMlKOBVSBkRqJ0fVLa
YtJDvWOFZ1lFF/CG7+o8mn50qjlBU3eGt+fXPBcA7vBE46/1DkayWyjpIDKcdLqfbVNOpCiRdsHv
ES/q2zPbiLog+yjoo+ePNNca26D1fVh4i3kAxgwPYV3lD0YTjr3fKlF/xuG3wxs1Dt2HKno7BnoJ
C78NvVpSr3axKmxRudZwB8UoqPaco6eY1guW0OPOF93atdyToMGBcRDxVlcoGHR6/8JML2XeyzZI
Z72TD3qd/R/OvmQ5ch3L8lfS3p5ZnIeyylxw8FHuGkNDbGiKCAXBAQAJAgSJb+td/1gfRmVXP3mE
hfrlUibJ4SRBAPfcM0zjRlhRkreWO5TpNDiB2f3+Bv9qNQLQtQZ6g2OHRL33U4epKpGdBaY3GK3L
cQ4g/YohBvjqq1F9cE745VA4A6IK/EH6uhiqhCu4cojVPIN2LPbxYMb9xKG27OAmfvdvXBXaqLgk
SKCwg72/KosvQYskWTgIhhSuaWao07lV/rmOsJH8G0OFyDcFgw4g/qVgITKYuM6ajSDMME3p1C7+
JiS+mjaki/j8wTrzq/cBhi//M9rFREGoxAz7R1gjuohsHVPVg9p1ckrtZ3WHjIAhmmmZwkI42vbB
yD44Av3M58YrAXogTETgbID5cnFbTVJadjVhdET6ORACEd3BxdN1NbwUIMmKwKue3SvAcME9rcfQ
zgyY/YeutbqPcgV/NZdgSoYlD1pi1DAXZwN3UIvTDA19pnrUmwkxOEc05kURBq31Uc7HL8eCngk1
2po8d1ksha2EwspBGL0YEPlQU9U4WV+PIFIPEq3n30+nX91j8HD81YsSfp9oYLyful0w9tbCePOM
vqlcQPp1Wl0stlHF1Anlb73QUTpDImW4HBzp8HMSEkQ2gPU13P7+q/xiUUJ9iLUXARhITbgkCFYJ
stPHDsZyNe+iK1ZrL8kiS6dB+bWk7frMqfvR/P7FgQHN7xh7WYx9DPjx+6tHJyw0Sw+C1wDW6ZcA
1DxnEwlaRy+6EQNMAeqYtcXvr/OXY6JoQpWKFxW7+PsxpcvhumoQHRkr1hxKM3OF5omed5B02udq
sq2/bMUNhs9amkIVCitu+OG+HxF2DjaZQ/A6rcVCNLJrxfvRarobyETjLGwq/dGAvzhKgzODB4kj
AmwzLuUBnpbcjiYM2DhNmCnpzrxoHe3YH9zKX00ZOFOjAEbRjQ3tYvKOThXOlRPjViJE6dZtxn7Y
U+7r6qjR4qy2Qx8DWyzhLzH/1ZHxxqA1tfLXABOB1fD+ltY12BKuA1kP0wkKa4QXhgTWTV7fgcrb
VvAicZdOZEHCom+/nz4/XfM6b7CtoUSDsSPMHN6PDOMhG1bDiXquHLTHs8hp4NuBlBEC+XQdzl7m
MCM3y+R8tFT8tC5h4BU1AikFFEWgK+8Hblgc13ymGob4Upw4nw6Vgg9xunCq/yokth4qV0deNDkc
NBsvJuxcL6KEC1f03Prj8kSVP9/VVUmyZFqiD058P18VhkJLGCsOCA54S95f1SB0ME9OEz0rtD51
wS3wAZAbG8xHyvw2//2z++nVXy8LKBhOzeDdgDf1frC+QWK4afzuJYYivECyp/nu63B5IqPNP63z
7KPz7M+TBRfnAlQD2g9546WFu+m9bhSyZS+aBLTwxShIaiAoOHZJbz7DgGzew2Yz+TcuE3U8aGlr
hvNP/IKylCGbIQZ/GRIR5ozZlp1CftKlMAOgu35spPNvjYhQ35UhA5PTi5q6x5vYoBnevdDe6HSG
rvdEI1WdyNKwTc9j/cF4P52L8CBxbo5Xl4vVQvdigi5e2GtrjunLDElQsajaKqQdzJ/QbVEbQSoE
btJ2blA4JOVfjDDChoEqHqpa8JGxrv9UclLWEDfGhd33jkgNM5n8KLzoUg+EIw7OXOgxrAnK64ln
fWn+BBLDwsNS4eg5r848LBsuevkCqO+zuxgbomSPvPTzaG3auJWfgDuMV40ab0GHkg+/f11+2AH9
CZLB9wDd74cX4UpwxHr7/nswLsEUsc3wOXC70OpTz+rm6Vh5EIkflUpgMpVyaArqAr4TNpQSbVN5
YxqVY6OvTecbf1epmKuvUsL/IqdwOn6MylB8iVoQu6BwmaFB2Fs1B5EB3NZkOgsdIonWCoInZUl7
TB2fTmevD1X99YNLW9eV95eGMDUwYyCgW5e6y3VHhlL3denUn2cNuvMZTAf5uVnqADlYSQlu/RLZ
VdHCJTrY1d7ge8UQznbnFaxmnTkudu84N1FtkS41JNIkX1hTLVB31qbfIji0Lc8OKNV831QAPfbe
DH+dfU9d6ty2LX4ZhZMXfGDudLG6Ya8HcQIv/Kr3Xt0qV9DiT7PGgNBXRtGwvIJqzO9cldQqTRxE
K0g3qTYh+yglEoLVy5sY44SMeguQD15C+5Jh1NeaWR3EeJ+Dru6DrTUuKMRSEOOH8GDoHFXFMPlJ
lUWgxTgnoSAdS+BvtBRByR2WrmgN3Yimij/bhFhOXiYLbVLQv6Y4G2qE620aiwh2R8fWblPNTXUd
KGg/roJYehHoNolmWxIPDnsa/bKsjgKORma4NrPsB3mSdKFb30OP5c40MJTctVzRAC3sxuppKnwx
T1t0Y8TBbhgdU9HNTn1jnEqfWCjcOI2QP/slHEkNNbQvzIPP4HuTj9aEd7KLumHTLMs87SS12nLL
m8kds7mrOOLjuqFpNqpPZnWYYyOAwGlvKcMzR5T11xaw2JRGbimGIvIsVr8u/gJD+bHtoibraBtU
6QwfTr/ZhJ0u63voQLqXZMEtOzI0yqNsCGjXnPoBXt0KYIGP1nwqgyGwjt5QRp8jHI9I4Q1Jdz0I
oyRsFcom3AawT6uKMVk6fz/HtdPn0gVvsjCT0H0RY2LLVHZzcgdrVbdPbR2MyRZMvbZMlwDy9Gyu
Rk/kbe8tcgNNj6r3wgJOAzcDY92N2MzKHYfbAE1Bv5rJQzLoPi6YE5I4HxXYrVfMtvsOdtshTaYC
Lho2khphoRodJ587EZoHcJbLhqFsIA9a5vjRA0waHqPFTYYHVE++Ogc8YD44AKY9uAreAfc9wTt7
JZiYz3YglEq7gNQJfGqNqPbD5M4JNkAxBIXvcYduLZVEzclu3TY89wi6BrsX1vpmN9Zxk6QyJmCx
U8Mgyvdn61grNOSyyW40+1zBFU1lM7b5L3E4Rks2hLy/wfK53rXGr+bCh3P6cvTgJ9GdI67Nt8pI
Ap9syaO+TRtYlsDwAYGjZeSm/VTrOMOeFS7bCuEx9Gy0bTld6rVYXPvcorANOPk4mJQPiLpx1H4Y
qsQ5+baw2L6kXMw889TA6ENFqVVtZvgekldnCpF/O9pRJ3k+yq50C126PfyfIlrbzWNpEUXcVDtj
xN2M6poG9zaoh+GRclCs9tHAK46mEaqHDK+ekg92bLms2rjG8/oq07UVTammoV8etA5npJWIumoF
FN1TFzcyRZwILB5F6bYkd8OlBLKOYKXnfiGV/YlUwr4zaA5WqcC60OxrLM3OBpb/7luJzDDkrsId
IIdCfJkKdxK292CItehXx+s90FEmWzWfdD8FZ9/yyHAVKOxNKVYomCbHcWWLw1DqZM6qwJUin5IQ
5BztcmrfNQNt3hSorsHZtlEXLUD2wnS2Gmoy3jTB1sDi2UltEYVfQsO8pwEWGA6mN3FEHi4GscVl
7+kOMtBoHFMOR6Eqc4fKwAM8GvkIl6sYdhI+7WcQjkztwDLXqK+xQxaaja1Fb0YQF+OUhDyedwzN
liWdxqqc0yBinB4GRFKNG5tIsjde5zm5kHKx0mSRi4QLntUou8ChitMc7rTx9YQ44CEdfaTz5n4Z
cLL1/Mb12wJxOhY85aEZbfcTlEsjuAgIcQxeYEZCv5aTj/e6U91IchjSTv419HhSHToBL9oruNE3
E900tvHDQy1K8hR0zTLmnfECAqN+12dZNFTBA6Tnjc4ts0RTnMLzceJVOsSoozMXntnXld+W8rlL
wFzK0CZyGyQE2uvV8X6ycvT23X6DUwAMsXqFJeqWT+60szVzUbQJaEkyOhNqjqPuSnUNCTZMEjpo
dJ8Fmkffsb351aeKLctmduAk9VUieNnNgtGA6gWX/27cBr1hN3bSJkHGQ9EEhTf7qt8saDlNWR8O
/ryx0NwEg7tFEma6tGA+7jp0SUjOSj96YuB4LEctV71x3AW+2iuZrDGo0CKn2kjJrkQLzlfRh/Uc
7pmjMZ8h2XbDFH1ELu78mtX9FlymKSxKm4GTPvaR5VxNExzynHyEPZTzZaGwhDrbEJrC9C+Ym869
qlYgFWyACvczwZ6hshLVTP+kGt3zegupum9FedcTQ7Pfn4Yu2hlo/K15SKCzAPMCGnVpdI/meamS
BXm2TRWM045XsnsY4DCtrkuvxDseYxtxUuw24bzhUnp9SpmK/6I1zvotgPDh3AK0BPYsl2o/5Bw4
oU1C57X0urpOseg/OzJpGSQmHxlR/nRUwlCo3YGAQ62Jitp/f1SCeKEhlezdV6yK7HlcZHWMSC0+
S4S/T9veidqPAk4uKhZcHDLsYeIEU+a1jr+EDVrYUrU42JIvSeeTILWiXp+diTpX0oIlWdUjTSDi
PdITZun0Hzzeixp77esCXQRY8aMmDC4JdizQ6AwJq/kiZT8PWbuE9QsFJJWHc9d9VDOst+7dwToG
UfhHTw5EIeitLyC9UVRxgP5U81oRad010ETJE/YOznMHeoY4DyoAuVsWTEFyTSkE4MVgy2EqRGVw
KGu9BsoCaMqGfQlS/oMPNvAEmFcm0/dSk5j7OcT6qn7UFrHtDXQm1N7XiRi/DSwMO6ybMeVHA5Lj
tMNZj3kfcF1/mjiQ68NWBKUZXkYUuxe409TM4QgbqeDV4LQs1t3cqW5al4ijtiaBSTsoLorfv50/
PT6MuQrYV+XkavJ2UYUJxeLFBeD7uu5aKoU+QtcHZQE6SXlSqY8ccIPL0gg3B9DIivtDBYupc3GN
lYbVqCG1/To3SELb9L3D1M1sjdocAxQyugiEY6DqwdMLcuZ28WewMyY3Q3MGaqkF+dtzlzZQdHb3
ZIDhXbiFktSIs9sz5ey6pQqTOzPgiF6nzZquzNLe80j/Vi99GeB4PkGdMMNpG8mTn3rsZFVRwoqD
npO4ozRzQV1sC1e5zgt8HbWThv4wgDvZo4uGIqdvxgOnxJAHX/SBuKmYyxWD2nxWPAfL264yKxSW
FWewyCybPfVBKk15XboIPIZo0yoitw2aKZPh5EQbOAEbg+gtf4zgl4PFAgB5QadgmnmuuGRoopVN
P413vsEW9pSUFWVfIiKC8S9iV1irVqEgyjsbshhgVxdLFhyIm1oLvbygX1AVtWFILCJ1fI6M9wUR
j9YHfa7LLSGE+g0FMrRcAFJdtLTer5BSkNnRRNovFketsAmXttosVuve2F3QVVs7NlPuxp3XpC3x
hiodQ976H0z8y5cN3wGuvFiiAYGg3XbpJKor26q6hLkvVVh5GQLX2wemOUmB4Ps4ckDK9gEY+RPw
8mNEvNiga4DaBGTg/VW3vaOCoRndl8jHqaKWEO93RNQbzcsytXRotvDncDJWy0ertpqjo/wqi4fu
IzP9X1w57jxeelhWAGhyL/A0GhCKF7zzXkpZ13sbyqvCn8RyC+KVfVRS6d3vl5hL8yr0JfByAtYC
FRu3G7vF+wsXS6R0oEP/ZWmS8Vsku/CcoO4Jj5DTRHZaqyZOcilb020R/2WhxBWWKJQ79SYvNfhp
G3Atyg8AjQv09L+/FHxcoWMAXutfCgsqxO8oSN38F9CASObCX6mI+aDs1ExMf6YcXgQbI7zSfvrg
bqy398972Ho30MGE3Aa75s/WoWO7gN+GlfGFkLh8BMdE0BxGlv1uINJLCsLJYvK2bMhLm3DxhO5p
U0B4azt/cbf58T0wPshKQKaBCb5/Kn5S8ybQc/Cixim+aYQbZWVCQolD4BDh0BnzVm1/XPt/fJ3/
s3rjN/99leM//ws/f+U93OKxDV/8+M/r/o3dS/H2Jk+v/X+t//o/f/r+H/95qr8KPvLv8vKv3v0T
Pv9f4+ev8vXdDwUDaWO5VW9iuXsbVSd/DIBvuv7l/+8v//b241Melv7tH398xXIu10+ras7++Nev
9t/+8ccPv6j/+PPn/+uX51eK/3v43/9LtPXy9tO/vL2O8h9/+P7fwX8GIoo+F47IOCn/8Tf9tv7G
Df4OIgCkLegIIW8XTbc//sa4kAT/5P4dyyh+tXqQYSKvnLaRq/VXXoDPg7UU9PpQzALB8f/4v1/t
3UP6fw/tbyg8kDzH5PiPPy7WC/DrVzeudXSIGDHkxXoRJWqE5N/zs7ZvXhTRV1OXHClSjemsX3//
cmDjef92/BgMTcz1ekAlgfbt/axs1eginDXAFsktau5p08M6AjzFGpaFkg8sdfvZdU4kSJrv4NWx
GJFNnp4KZ1TxDmuZRVNCUcykgDXK/taKBxXs26pqxht3CGK2YzVIcpvAIHNqP4w0nI+gw8hhF0Y6
OnkI+uHXLZHuVTDWsjoz0tRLrhMxD0cSLNWwMb7bkXyicQW+pDTBuFlpsgJR3cIU7eAals9wbMY/
Be5cp6igvXYrYXx6A0QocjaT1zLvAPc0KE87NlC687UP37jena6XSuGT5MymJgsR4faSwMd7SHlr
PCsbxmjwgW0Q3Apg8t5NwysEd/atDqCaEybp0wEfkGm3m6pNwo3t5Fhl7QnIk02sk55ne49TIFc4
yGqgM5mx/XbYshDY1RVCyAB+5Z2Cu2XamLCUezdhTZnRBThVCjxbQSk7OonYEgPf6dTRULFlMOVz
3DS2mwQxEaOqHvWiDNsj5N5/aixAbf5UWV8AUxeOY90CXQlzaA4QiE3lkrWgJxQaQHnqjsBaupUc
7+n1k9qS5b2FEac42tZaFb7FnKxzRpkrGC6moQzOSR/dVSHpc6eUiNkG/CXnkBQw/HwmKnoIl+au
d+uTv6AOD9z2G1TqEHOrdtobt8nr1jQbzPj9sMTBPoGOCz5VwG9HA0i5xdBpUw+HOlSHZAGSOM3u
BtsbQuo8ueUUpk5WUGdNZF1Ps97BQx8uBdrfdSMDhtnq23lojsamdU4aa4N0SwAqM8uRjFPm6PzG
+YDnrOlYpfb45mi3KTROpulcjjtqqHtCqOCdzxAetLjVK4x4DktUnfoYuZXtGMJZyZR067Bx4w/B
zQolNLPqc+Q9nOG2tDGxuFuc6twCG951jnswS5WWscJg0YgjfiNOod/sPBu+hTNbtpFedmZh147B
6D0Pr8BpvAlc8oYg7qwiQjwINd17QIkCtpxB2SUpVeUnlNRH2y93gJJNoRKpce9KIExNs487Gwep
qM4NfPxSOzTrdwI9Veo6c0FEQTn2iSb+ddfaSVpFMxTK0ojMia0w9VvKMoHXI+8YefJFZcGaVF1P
8cKzSFoiRes+TwhJ4dzxzbESDiXZfI5q1H0kGN/GGa1Iu5yiFEKBe/RPc9GZTWkc+Fa346l36EPY
4pgXDMlRu+aKmfqGI8MYZrlRNhn7PJcMzu5LoDFQ68OSr2GA5/i8KT1OUxyqHmF73uU1cgrTxIzb
uFNpEMpnfNErN8alJNL+mlgtKk/Cb0xNvptK3SsNkxQnmbZiCI+sU8+hN++kVwNhhEVtWgfjFwLQ
LCNANTcwyPOzhZdIixXeyUpcoNS4aASXzhlF67IgbdOc0IUw+RI2N6h//S1EZjcIeoRlExm+KZAq
UzANIVAczE5ZPF7bIW+Q4Wwoj/kR5+273pFzBuaILuDrYFJ/4CJVQsQZZ+bKrzyRUZebzPPa76iZ
GD4p+WLaJZukhWstT+2MyPAymcoCUoRMdP0brxMo2l2wUBIr2ADbKgA9wV+QwjNc4ITX1QSS8Mi9
nlAwpULWx5HY/bYGqOjB1CFbopjgpZg2Br5hMaEHsnj7qmyPdkNZ2iaysKfydgT3LjUDXlU3ordN
2QigxIHOpqCTsMMJHoF0wVk4Ai1Xaj/OgDguOZ3D+5JHN27QxjeAyKNC9swtGh49+I5IdiT2NgDp
HkdQhTJZDbuGiCLWwx5Aq596IkT3rfXrDJCtuWuxTaemGk8qNsm2bvsqrWbabbVk35eOPfIw+sb0
smWOTXJjI/A0IsrLvJJYOVaNr6Zz8p7Fbuonc5+xVsmiGtwNOt/zlT0OQeb7U7Nnk4X2zoJvijPW
mFUIBHgktCQ7FalNWSGrzRvrzG/K2y6qziEVX4cAE51PHQpOEhRJPBR0XJFIROll9lI/UDvJ3VFH
kFgjT0cEYsS6W53HIS6WRURFSMlcYJNgZ0x6Xji2Fs5p7kySOXq0wH+m6LApgpTCrhlSKNTwbKd2
04XjIUqsuRBlGaRNMh350B2GHi7YIom+e7rF0uC0LfbFyu0KBETIGLdl2MfMOgwNs49ouMElENlG
O8VnsnNZfVt14gXmAydOnQfpUUxrHm0FeDk6M0i3XeW5byNMnM8M+uvU6O4UdfzECJoR3DNB1gXL
Jh6HL0mPBGbN/beFdnYehMN1FKrlth2Wbjt79Qab3xcT8RfZY4lGqveybyx7V7rdnAewKCaKuQgk
RKdJaL5nIbgOSMv7sszVTg/B9wm+uhnKlHjX+KS/mWijj07Ye+BDxegpOGsDBcb5WwWRD7QAnYcb
hYfE7PkTixonVRMpklHPaRf2d26weLlfOyfDu++UmXGTqL5P58U71y1eKuqPKoMyecgsQ2VaswDb
rFDXKhkrN60gTM6BDzwBdkZqaD/GZ9FA/S0S9YicIZaFbdSljARWymi5HCLRH8HXFXsbB1cocutj
g7kBh0DbTknUvDDJ1L63g+d46ZPC5gY9KnprYZ0qESmaapGIk0sDN/fq1r+yvdZk7qzqdPIHK6fY
XgxpDzGvbyGfOsURuw/i2isc4DPrBgiYh7j+nUmWMvVgdJ9Vxu7u49C8BLNy02XytyXvKJ6lXe+s
yhpywJnqdgA8dvRd69SPfZIDzXip8EaktWOrqxASKSzrIYjVmlrftNd9VfPMz85c3wXIycCDw5En
iS3nEXlJG6aDeuv33MpAMngBKNVv4NgTbSCg4ADc8dgHxPZce0JuR3R8U2ZAnZzsct9Kr4gp2fuu
uoaH1av25xNmuH8VTnTKw7LbqK6iqRUkZ/he4z1ZYp4hElyBNOLgyByhtdxWeeWbo9MiHpiz6Ru3
uwJCoWNXByL1kvY1bL1rI5LrRtYP/eTnsBs+CWKj29GjxZsMKexT4DXGQzuvjb0zdXCDBsatNHS7
uP7zbCDZinDEwEEOy2A8xOnc2a8SHC9AX8EjrpYDd5+/TNr9ZEdSpHWkj1Q4DwkmIoVx+cFXyCaP
YXmVK1HVAFMppmIipoyPwwt63JB9mNI9c3yZed+ICocyv186tY2RPUJu0fGk2F5iK5qzKdTsrdZu
1O4JQdcUGHFH7yrbbecTFmbtZHUbUJILJNId+5ra4dZySkBQcOeLoh1cxW322grTPulGQQORLlBW
TZlfJd5pVL6NIyE6fVkjRnwIUj7ZeG2jcP+LWSOoTJBUCx8XlGhrqql7gWIA68Pt65BWDBMnnHnR
kYdNBibdFZtIWSFZfpkFYp3K8QOg4kch/ifAAANDtQSPSwAVCBaAivR9SdQLOSlw9kAkdVZSjNtb
fp3qRg496Ihx66UW5ARN1ixowWRNSPHcGQ6PNu5zMuYgWLb30AlM2xXzeW5Ll2y07zCwtqisctPK
GK0opCnZOBma4EhsbNfUa6MmBXcYkixbBPaDErzqs8qa5pvfV3wXMAwuDpUtwO41kRe49w+8+E+8
koFFJOqmSGWSiu5xRL7c42R3O4u62IVXSuszgknjj7ill1jc+jDRLIHTZAD0EXyvteb907CtZaRX
2doGQ3bq6txnvffJGxwfGol5pb0Ld1qalAc13iSKnmGfz0tsBev60mWY84n1ATq41rXvHzIEG2vB
jgYHTK6ciy+EkLJgslxhZwqz+UgjFh/ndrRO4D/UN1bfW6eBI+wJWZRW88HQP9X3P0AHECShPYdK
+VIDCRlFrBIPTmFdpKsvUxX3WC6gFKwyz23w1AV0CXH++8e+gkt/vlzAn6BIucB/gQiCNblOiz/d
f+3OIopKv8pVZw402oF6Uij+/MEgl5ML/D10+yLw3IB2rv5+70cJtAdoH6ZruXOfbLrc7K9pmG/H
9Mvn6cA2sGRInVtsGhB92m6WxTss+pvffwVIky/AbnftBMK7BPxMcN89SHLefwno0mqYo/Ayk2Q4
Ji1/QJApQdmuphyGcOX9TLTIOys4zKS97sHn6tEdyGhcj7ul602KY966LxOWDhLLHI+S8TBH5Hto
gf5Rqa7NKDxpsbB7YEkLQ3JnRLvaE+QJWoMWy7zfb310ryLAnAah8CNAgwBmN7wLDlEd3vTot4cr
E8HiZyncnezQlEWAyJ4PHkfYj4TWmC6pnEB0AqiPvgqOiFdQqbiFQV8bJ3Z9o7zyGWYeRRLQe0B6
X41Hj/EUg7nGy3MX6icRzIegw12GJ85TqfSLO84v9tQ/lR5sYzx2tLC65o1sCtg8EjCUhv1EQUOY
reSh0m5OKzyj0t60dbjlPpIrnOEaHIPoOMbx18a1NgbMmExXQKXMKHEM6Zp7h9AzzIs2sHbcwjH+
QL0YTUkNa1D7sy6HeyLD13oor3RbISDPu6t5kqkJEWpBOL5QB4dDTzzhrjzwCdQfkLY3sPfYgsd3
oBaC9Zg5QTl2JjCHW1z8sVVJONKppwk997YBAw0F2qbyrW1ArK8t9lfXAXvJ76c3pNA9YJ1OYCFh
trrWhxKNigxvZ27x8hNDPF8KQ43CkDFr6+iOeO5z0JJMK/poEn5QdPX2sVs7BVNzEyH9gfThmqiy
58LNpz55YXOwrwyWkWY4I9PvSVf1ejbetZPe1OX0SnUypcrjd16t77umTAck09mj89kKo108Jji/
4sFOnbkex+6BVM6B+kOXS8jJjD9pbA8x5whMZ6hlGvYS1hZ4MQ0giBDHtCyyyT0OlJ+0HIcciNyQ
dTZmEXz+nVtlAV7Q8lp67KFSi94Mwzwi40l0Xxn3EF1mO1dlw7fGZceQqoKj8YXhbJqXVn3lm+gw
J2ZKS4pnjG6DKaD8wlEz3lpigb81ggr6zlwtQe1lyhtvLeXJM5stnHxlc/bi8YiC+Ho1nADxhsYb
i/iHJuyPKE8PicF7ppao2fQJb1JnMtFWCbAyrcqtd4S2y3XL+6upabdlqeDa7jeTTG3d7LqJbCI1
4tDnmWXvC+uTD3Rs7w/KugVK871BZOxaNz/JTn6GLQssoCzkn9uUyr3C21bUvH6RiXwIaUmzeQnn
fMS9sCOzxXogV6f6IAV9J2OUX1kszGTZXuO+5oyDHQRSQ5KFZp5Sd4Ep4sDnMKsFzn1gLtmABEXh
d/UpGstdh6CdxwWRA/hE9ZD02OFgrJxTkGye4h6b4QCY7WolbEBJrLDZ9bLLO6ljL3WkOo7z8L10
gwN0fgPQF06KAVS5NBL+KSHJnR7VE/q4d5qIrEIWdRYhhAQm1cDKerztKS/9Z1/Yw8EayM7ETAOT
CEBqTU7oeRfgnj7AXKLo0LXKI24syOLtNJyCazuczgj0fUGcZqqcYSvceefQYIu0xVSOQZ+CefRk
+HJGQuF1mQQbFzNF8BrSWQn2kVW4lsonYBTWgH5zjAbb0l6rpf5CmYNui72rO/9mhsBMxCAGLVWQ
Ol23sRO+HWLnRZlXhzhPCr5XBzgl+WLr084iT6Owp63UERjJHsoDLUCJYxDucy16ZKq7Fb5cPRQq
SrYODd9CSycdCv7e3nQOdA51U5t9CQrBWISqt14jBipTKSqdgVXEYMRYB3cKMiVAwrjpCdbGyu2P
jjWx20HWPbg99bxdEtMCFm4ffdSGmPxL+/h/SDqP5biNLQw/EaqQwxZhIsMwitIGRVESUiM2uhGe
/n703bhslyhOABrn/DHCRxcPcl2TzrbrV4vK2Rsg8p/ZsM67NnJgFCv1FuMfGnAPUFCvXuo71byc
9ybPs2WabwGS+sRaHfPfugOS0BKhQDpzesjiNTTvade7tiH+wL5CSuoV3zKtct/vh8p882xtPZtm
LfMYm9UbynmV1dKVhBUv9o2KOhElNm/ySkQh46wTzL+Lxh0vdT1s90ZuBlUsiiZPYL7ttAjnxwU8
5TgKefaj6oqyzU2MOZ/jPqS2aKc8N94W/77SeswgqckLD2/zYrtJznqUkvgrkzLn+V6o+tIVlhsz
C0DpL4y2ZTO9z9L5GFfkBPOEu9oLpJ1M/mhcnHB8kOvytOn5ziWbQcVBMPdf9jb/cdp5OVq5TzbP
aIAGt8hJjdjCXfczMnWfrEEnjN+idMM23mZAUL3PgM79+NNchuGiKxepUxmynj+31l4BdbR094FV
uX8tWIeDtORYZvXoWmjr/M4DWmzKEUm4O9dOKvcNnQElMeLdrvLHiaXBoMNpLjVoTGS1qRQhLhPd
5WuVFLm7/qpK90sVpteeomCxHuaoVYc1JH0mMNr8UBgAFmmtZSkPlbmiPWyaobwHP/FjwT+R2jpP
27BMBxhq9i6UvD3JVXKtsl7vgKiC9JHHjWCvj2IU40OrrCJPx9CQaU2oCKB5H/6Wqg2yRovheaW+
8lxU9Z2XM8w45voQlroyzhSJ6e86DMTBmvnidTaK6TLZYldJRNrKU6M2LuTaSldwK1rw8uaOi5Fw
q2k9uLK8bUj9j7SIvWuQ7TV0DOLx7Ty1za7KalDKhCrIY1gaTdJXxvKj9KZnK1J9Ui4cgJVe/Kdx
bEUidRB9GHOJTMqpcvdfB9L6SgaLu2WbsyfuWj+2dp5EdZC5w2hmEzEIST+G72M/WLHB5ZgEUzck
47TWp+i7+heMsxcvjCICx/cenuluFM9R25Vv5qa27TXq3ULHoS7OXmCu90s1uggEyzFhEc0PNlW7
WQTSdezqqEk9Z1qS0M7XW20t3rHZo+XkRqqZT567OUfWh7EGDtQc6JaLws3hfj6Rpzpm+QxGuhb6
jmS55QNezE/XXb3AJe7XacaQ2Jt5Dj7SROEr5/7jFCzjhSQcsjx7BrxkIszBPTBi437uwfsc89p4
wycfzc+1jB5qZR/gvki5GI71vh6tQhIiR4TdYVRNQRiQNQWnCnbzr/bK7o6CkEMddAPwumeu54lY
rWPBdfn99NS7e3BsLa6rzSHaGU0R7zBiVziiMS5lztdVU8DoLno/E7j0lDe+5JMXfjIG3nDrg+1I
DIZ86nDvLntrnQIdZX0lhjPciBkv5Ole1bJTAsiXFVlqyoxxmWM5NZ88/duTMrHHlmN4qPrmk6ZC
qLMIGdJoLzdJMkoZWt/UQBAXi/pb+N6zb1Oo3eXTxe7qu8VelgTU+9aE0ddYR3uKsjbewGZS7c1F
DB2zwTFZZNnU6eQA/eJlYMkulnuzmxA1LdEF7wBNbOVMnFF4KxojqXbZnFySd5JVr8fVrXS2FlB6
kBo8DavpVCAHjQ1q3N6oRHpzC99OoO0o++6WV5q+x8zxep67negs+AdmCAukIZZS2b8WhrAm/p4o
yWvaT71fQBDWlbVkw+giPq4ir7qpBc6V9m7BNIBEufHC2yRy5z4g/+NoYI38AK6cL7lE7N61QTzY
kchm0phmROlYnMGCO5wiBtLAYJ+84Myn0MWRO26J7GjpwsGQCLWbX9NUlrqIIZL+VLUURwO44nHu
nCch3PWh6ULnxVzwY49reBukaA8e6qpf/iLv9Uoq2haVx4WiqKexY1ItvOZtjOr32as2PMa1AjN1
H4PcnJLOGgmbcbZLMYH/Fsv0K/RnmbXmTF3YGgbysVeb/tc145Bysvysax1c6rDjQDb1R9fkLAt7
U921BfdRjtb65IEHHMYJv2YuGVmXAuJL2lWNeroPD61DL2+ri9uWI/cHEHvozV78kUO7PpHTEKRW
MGTOf2hD3p93bzw2nHlM2dDQ7XzoauN9J9ig1xMf93AoKKWnUJKKiE7SIr5Yw3Ml94TM/0ya69wS
1VTOx9VQ4e8ZDQMoJh61HpcX6M3mU5Ot6yr1eOpViaCw5cVxtHjZXG959/XcDccCHF7dtN/3TUyo
H8FECP2zvWOcVxtYoe/yMDdTDnoIUx6W9oIZaakzpaMj8/Vw2p3qCR4zLnv5SOzf4zrVWWMMz4ou
6AFY50g0MDa6AEplktG/qQkHFc/d/MNdDJ0sa5AA45nXac2Nw2ZVQ1L3g5GorRAHWXdENPZDF5e7
nRHT0ZJMZ1QnH76Io+VTWxLFmGnf97aLeqq/gCx9QWW4GQdiVhXEt4Q+z+sFcDL2g0Gjuhr3uFyn
G5GKVyW5Anpdv4iuv3OgPdvQ3uOoXyg88brEHuDTgmJ6GGd7uq1udI2CqXl2hRSx3TE75IE463G5
Cb+Q8ffqNUJFjLFqEFu3g/mj2mZOycI5r9r8di6jr59s+3MU9ptnEHsE885A5c7Lz8CioiuoyHCb
OyJ86qX9kbe2B6WJV88owxiCwj1X1f5qbFH/FBUlgz5IW4Yzuo/nrcsP3D5nLDZ9UhFfdUD4Wsd+
jnPRxGmWgjNauEjY2mq6bMyecTHSHVSRV99hJWoz5TFjL+qeB58dc00iMOgwy9g+fSw2pHgcVfZT
IaNnep8/6aH7N9lYkoM6egpWHwHh6DEL9apIEJVfpdc9YLuyjyIkqlGYS7J1863co6vn9+25YrYh
94mFCJfnfhFDtWW1LuoL926HsGGO/jqVcWuZxNXuYbu2uk9H+sTS1NOt6cEGdPA+8whmpXDOE5T0
WUjnYnXQS5ZThNy80/u4YU4gizt/dsP6Rmf7ek8dewiIvGB1WdSdNpR3xGwCLQ+Maicq2oPruEzg
3eVwoXyjid1t2HkqbzKRUydwH9rbKdfFC+yGEbszODxDyCEf/Lk4mLXxRBfnWRm0x6GJK2Jd9xr9
qsP77fJ0KmEyh6WKZ1O/zOOEtqKQD0LI8FV7NSx5sxcpugxK0YRp8WzYe75h+b5KtZ5Qx/sXnOns
VBJ34+RpLym7/GT31W9379Y//eLiJiAh7kLP3G8Tu9kl6rdElPXPcXSBgYLhZ+tMpJwNXTYXvnEm
q09kzVLKtG2GV1Q3f/MK6/vOGZt1rfPpVU2XDCFx7CscuSyXIAtrFA2rHJN9qC6lHO3YXoubqLqa
7le+ptkwDkT+PATY2JJv5MF29UtITzafUJVqzMKrVieJCC8uPf/q4G9KvHxsjiPHMcDzY61zEnnG
IXoEqP1lbjuOWDd825T1D75RxUbfn03bvZWWdk92g68SHPDI/mtklZpG2DC/S1assMdlEbcNf1pa
iD08RW3Jc6qCCHXM8fcgQc0RHxoxo/6DdN0bSPWYdEPzKMkIimtc7LFneL+9oOZXBC4uGn+nM24Y
nqknCglL4YFjKfPatfrYiFLFJRPgpVys7o8QnX2c+RFNRpeyuTmLJbjruVXvxbC+NCVY+xiytSs5
PNiryyuhGiIt7eFtHM23LQpuRbuSwd87vBB7TXOPvkvHtV/JKH5UAze0YYonaO9f3swsFHn1dXBI
0l8cTECTqq7WOq8OSdBi4ob5dsGs1qM3NH8KDGVp5Rlp2TgDVw8jYjuaiI8qmkxItlrjbfpec0LP
SLZFu8zneKF3nijbFM2py/+LRb7dyW14K0fxsgfoJEjtfpVa/Ojd8sSniNza4182cVsH4kQ9cY5G
Nlx2D+DEaW3SDT0H10i0pqOj2gQYDY5jNjJvHF70Mr2JDZjHkONTXeHs64fpWo/FvWMuJ1Xr6ZQL
Os1KU93y3LpGdngfRvK5q8UQT9J7d9EYJZisKDE02x+d6YG0isd6L98CF/pqqPTB7bfzmotPN1zf
6to8+hGirMppP8i0r9+RzPvxos1DyQdzB1sggfTos/N5asfFXBPn2SHqAGbkG3frs+m5X+M61Ek5
1wdn7m6VCvi9+sNjQJV1w4rR0uFZNHiZ8Pclhu2CoYEord4R2vzRJ1liUxItTVEghlo/9dSfNoMg
IFkP/WERkeY/AWf7wXzRQ/k+lvtfbm736vaiTmGhRFbkY9bIPgchC58aoV8CrtzIgmteAksfQj2f
LFU/+isTpYEjKvaoqUYLW8fMX/D5LPYHNMk3FsOKjWh3mFjC2+a2IxCT6A8wpln7nQ4W1fYSj47o
04UjCD13RNaT4WSO347ZZoRcTl39KQqarjpLH1lzD4ONHqLt8DN3q76NPqmDQnoPQAjPS+h9jBFa
PoFzm7srJU443f32IFbwvb7iB+sIiA7zC6OzH5160TA8utP0y1unL1FG3pENi54MMqwTdy+AZIRD
kFladt58WTiKU9tZG0Z98xayesdO7rG05fnj5om7zdSEiTb3314yQsEUnitzDZ8Db3tb1mXKHKF+
triE4cmco+nnFzR9dWzuPAh7i4E+V8QVtWH5UO5kwtWKUmtl4euV/FpaNvIsVMsT/W52PBNcEHti
nBP0CpcmWt7NvnjtJUtrNLZ3GJi+K0CaV1rfci6I7iRaf0pVnXsJ7Cuw6HJfmOPDsIQPQ+5Qs2A4
aSkqgShPf82SI6BUOCM684hfkPMSr7Pdj/q8uDs+QMkMVcIBayIgia6TXbr35vvs8lQvQ5uJ3a7m
ZNlGoHJbpHqpgtgIGwMHERsFMkOHLRgTEQiNGcnTaqA1QQXyRAXxmgkYpHvT6V62ccGn7RbhqbBY
CJyq2/mobC/Lw/XdMLqkbtbPqNpRiMl8fTRH0DOXqlGK024FNQvxhvXuWbo87uLGJuB1W/M/mugy
/C97+3ulyvQ+mMliUWaUWUt+RZfngIJ227OV72DZkbr2U+SjWKJhbZVmdC174Ry7wRiSZaoeZW2C
keEGwe7BYYM6/VXm4AlCKAMx4WAdjMlIIHmHx5xLNnYr3083GWjmzhB9nyQj6R25rHz1817eNvrq
both9dkwdWq9y310FJbVKCp6fUVgxYzh61qYPDE5Po8zqCjLuT5UUcUBxCzXj789X7kJufbhnVNG
0WHqHTeGd93bNNDTdLdN5XO1mnsytu6nqMPtpCk8PDH3seubH92af0mj98+j571hfqliZFljbIXi
T9MWFUZJUKfGX37uDfKPvfRvJH9tqWWrd7QNP6rI13HNFIGo6fu+Ia48gzf70xaDlVlqfBx8JhJn
hxtyBrc4WsYapLNcwQM3+5coLINblrfvz/NpKdfnyaicM2FQduY79t+osepE2xZrdimuht45xEO0
VyZykTiwxh9j2TD5BX1mFuF1c+z9MhjFm8sif0CEmI0N1ajQhTNeXMZ2Za/1cfxP5wI4JnNUyHng
sEoY990ulsOOVzhx6fuORWSd25Jvqgk4IYkKzhSwDpo9hroJO1GqTBcVYeD9VmX+4BIslIDKBinC
Ke9htubhHvfIwgdDL730Sj4z6zKEY/lggIWlTjEBczsbaX4bVfZ2EngTDwjHCBLi8yWSjWF8HJfu
zSdCnNNXCKNOeW2iwUE7SkDXYuwT368geYjestsjFY9tl00SsXJsTd9sks9ujt+daPmL9AIrKawR
6dc3jF1akrW1wTNgDw/dTq6Bl/t9tmOljEH7HQxGzm0coK04dc66Cw5DyRTu6Hw/RF04RrGuvPbg
DAxCFrCKtthvA7bCVBlbZrfLBQ7yhzb83+2guFyDfkyGPnqzR2IzwujFAEIXxRsgxGOkWvGwobZN
1RaNJw56Qhoi90RqOl6KxWCWLekd5s005RTbO7NgbeUgUAYV9ft4nqMBSKP96eXRETwczMkT9x3d
KLGoAi8OjPnc7kjVqKFG9b0cpz56nRyWlWa3fxqLfiem4V77bBY+uxKoxabyZOPzwtO9FT/yUn/o
ZWeXA39f29A8WHv0FjjyZeG6DQa1peDvQLhRtnbcnSUzZSF/taUmcc7t3Cxfgi6dERLWbogvP+/f
Uaxks+6oIM/vlTa/Vsd+nlbrbnCo5aPmAIkvns9EOPqhQ2QUBXu6kPGhhqmPvb55Fq2cSP9Aaskr
/od89sGsS3kUuX5qlsVOOr9B7Nmugl8psjFyTsUeXvMJhRod4BMgrf50yBGIS3oOnRXH/ujAuq2g
T4O+OeWv1hnLBIDmYnRRFhoi5ZX9gHR+zeXfZWPrZXEiMzpxp6+innl0RfaWGFV56gP3Aw/Ucx+M
MG+Fk/KMvhbftbW2vLBVntQ6/bL2PeslBuudBBw5w7yGz2qsKf6Z5/vGp6Q8KB9X4AGumjN7y9Eb
ql/BLofYRlByFmtwmj0LqeZ6Li33TCNaeSQO6mVfET9Ju7/OBCIfRjRYrJAUf7tV/Vfkxb/Ba//h
aL7lnvvIUP6jqcTVwhwIlu28F6ZAYBrkCimZy+i+GyhXgsZa7qj7RsrrMfG59vJWt9sTQ9gc26V1
+E5UiFqRuiNQpxn0vX+oFz/kgwH6TRpzf7TdSt1b8wbG1mr9c7R9tgKlxmevGHKiM7gZ42apmoTs
8wuFbtDzM8HYlTO0qVsbYP1rOKWdESiRCWP2/0lhF2/kuhaHZh9B6ex5TjplkpSOmTvZvd7JqHF5
s6t9RzhLjaUN50vyRKYWMxhSp6112uEuSslA6I7aH8z0e4WvwjJP8jz4yotlfOk7UNJYlX6eOMJb
QJ2sgMi/3cswD/B268FJiBQ7z5NeuCS9oOoSJDJrEhSgMoIQBCz/5i/Q0om7sTyFPFsf98DhiBhM
68hg9yVFED2GzvCxu1A6Zl49zFQGxDxGJfq0sD6Ys8qK0jWfq8L2Umfz73a0Bkghsg3qZ3YDFNfD
NLxUo18jMm+589wlNhvE0M5g/LGHKkw7P4etl2jVVm/oH8rB8plHoiNC6aO57ho35V6iq/W+Jjam
B124r0FePuUBk9y0f4FkepnVj0a2u2XAOy5A/753ICco/iiE7akhg+K8lfYjOXnvweaeSc56kYN3
WQaVNF7/fUya7WfXloninN4r24FEhWKZCtVc2mn4YBUnLGCVIAHgskenVsbveuccx1k4HobRCUEs
R6NCS+eTAoOQGrAvlE+u2Pj1xdxdl6Y8CdNoUpiqO9wPY1wgijZ6JLZ17jencsZi0rMNJtjkPgzD
eNv94dHcgoVkdGi+VpH/MtHJ6PWrxQcVZAEN3DABEU0DSzOlns2KsUdPTAgp1IqKq9J5aUWEZJqS
5sLofhSd/BqblnmthxsM7trdjfPCqxOr4X5155vqlZ0FxBgcpFCZIPs9AXlXcVH7Uxx6cJ0Motd6
wObhFFuQ2PikM9OdLruxZOXeHaw5p5TIhvMd9mg/yFGdt9BpM77zC8n243nqQcjr3HiYdH0xXOdH
26EUlUaEDVsWt91R+t7Y6p9TNb/1S7CdZ0nj8xDWRVIqb4sHb34mcuEQibJPiKBYE9URfUYT3IGi
riDzvoP8SjppiUBAcEDG8tW01AdKcy4z/po+znl7aWiR67e4dKZ0eR1c69k4DKoje2Er8hcrDAjj
m/YP1DQqYei+1Xgzl8bPkfW46x9TGT82qXjFykNDCs9CNg5JQuxT5ZFPY6rjMPzuxDX/0gE8v7i6
w9LQEaOB9XWHk0cesq0M9/SNJObQXr2arcppjSghPuFWlYXzbOMGmONGejxp4K+TCfF+UpZb9H3E
vS1Teeft3xOIZPDuw3fZTgqejH21iRpo9JGn4giEAem0KeK7q7PoSxu113jxjd0/b/hO09VsX1l7
n5rWb9MqEvZRbhB2QecZVoK4SNUJtnHBdi/LHJ+mphYh8Yms5g8q19ZxyXsqrnz3e3SohgBJc458
s/tpCRjAeBnpByaUJygAVkli866i/Aa6TNWo1EHsjjGoaSf70Ram19xvfs8v6fYV14xRfKdsYNKs
XlcbbDJbG1woF4h+8pQtr5uTSmNv5nZxoMcbnFBlyhC0fQZ2sPXZ3Fv0kBMZJKrMW3TNdbD5KtvD
om8eNUEqf7ViojHGgUN7nPlL7yov2GQWeIx0mG0abkUijqTHBlXXf4noqLv3buX+xnaBrIgu3Eqp
vy25fFwAiMFOm+Xu0w/yNhJCc8Q7uCifO9GK3/8sZjSXnbM1G9Az6RVxN1qGc1rbyOgTYL8/Lon4
EDg183gvYX5z3bft3VqGerrACaEwIiUy+llMHa9r9fXOX4rM/fdozfX2tdhah18rupP3csHunrnc
A7ws8lJPe8Fo+qwXi8gDe2+be8fSpA5ZteiPKy6L7d5UkXDTkCG9O/pL4YwZYmBsIAixUGuEbElN
Yk0YeF48S89HOw/UdNCqDOsTz0ziTgY86/mhmfwtuJHlENHvtpuh+smsV/WJRNrZJ7lozTBeonAx
PmpZDWZMUxBra9nMBDW2VEHACsq9d5iZoYNT6nHwPSAZI2oeHpiZbHJop9kEav5cLtarG+RRleHt
sPajFp1Bvo2Wqrof/MAoz5FaJLIhHIDtH+CYcj2WwDIIjGpfMdiWixocgNim0/kFVr3Bmi+WcXr0
8E61L9LwfUYqqOL1qW8hpS/SRXCfipEk7kvh5pV9vwRY5IBF4DryoUZ23UyOYSbGZq5ehuddfwFg
dQuDVjiY96UOmOVNsyG+TRAbZT5b/uZ9zMW0bJlD2IOF+A/u98kmCqtDR1cvh7DwJ7jQUlooKYgc
SNW3bPRiKllOSGHERmePpYZexaFLSxEWDzYM+9FCzK6ffUGg3kkWFd8MTDE3oxrCPrgLWOLORM1x
+PFR0m1krMOmUwPxWwi9JWp6Bzsm9rvGDnz+rolkgt4ke//sGX4fPFAKwOODAx1ddGT1ejmRqYBy
1NTEE8FnIgSIqz7n4EBBWL64zQ4CYzb+8NZNRenBlom9vx/NIbzWSHv+GNugeGJ6RX+CU1juEOvf
1yQn0D5iGAhOtKHnp3ZoJbGsa0elt/S2+W03epchoUHLBspnoOUv5I4LA9j6ogey/rSVF/WhlZ2A
Af1mLMOVFLtKADrHazlDyyKN6BiDiBGpNNei1f5GLGL9rmoeKbGj/1NiMlEZqevMnvs+eNqcDuxn
0XBvN3W14rMhWRmVPp/OreUo+0Ygh3/fTW7dsauQeCcLzTHzsUbL65xD6ds/DA8TQ1ztAfaOclnR
6BQyVPUZQSlre223AlFfPWvvNIQVpgblG+uz55evDQlBYbraWMuW2M4Xe7h0frv8K/i9zUMHWALS
Vgq2lcntdc4yDFOFMdN9pWZ5GBFpNd6c2cNm7Pgiqgm8wnPLr2AdQz/uaoLOFLWen20jhtuqI3nz
XANAp7RrCDngK+CltdjegnrlVo5kM9uPa83LSeC4xNmr6U9I65oek962kZtPqxL2vUbld3JFi0dn
pw4AE5zXzhcGhgYyRpocnuZaNBdVTs3CoOag3WJkNmSCRB7q1a1sPl+0IxydFpIqLA7/Cd79Ch3+
1lpIFGSXQ3tM33r2jXj/FDxqfMDWzBEJq/I2zxLDi2NLP5P92IynaiMiIImGtUJmG87Gq4dfqEhr
x3FOudOWdzN47603cT+5LAdBYqE/GA9z0Fqv9hYpzYs1KxwqhjjLfNleVNlbN4AMsPJhBKhMJrNr
SXuqhuLcWw63pgYAdMGnQNiOvuo42ehY0I9osvoPdLYcIeBJsgGrcJksCcmk8XhfCs5Htqd8SNp2
c/5iPHHK1JkqN5mrxtJpnW9GBDCBkltVMHmgPd10GEy/v5uqPZzjiJi/c2v5+sOnJICl17N4Dk0r
uHLf9zxw+5Dvae395dfk93Wb+G4b9uwgnrfErrQkkau++RuJEzP/YPQgF25ZPCKt4cdcTgmMLqvZ
o8OMRFTGY67Nfy2S4ySqcJUn+fKdURfWVejGxQ6cmXG8rNOh6nCOxRvWSiqFVESw1dAxh1zMsDVQ
j3A3EAMijU+x1/qnpGMy9cNlveFyDsOU+V68wxaKLSN4DqGnaaAUheIt3IdG+Zzhlrm6eTrIPvxn
ymF+0BFuMUbfATmU5MHpWNtMDBRBjj91vw6vqJ/UfRVgW55GLoQEcwLXUksU37d8Q/ovsvPReqL9
w8HnbuFnvlfuB+I6/mxnM0HcQrasMjU52CFdSMV7jqaBMnNPBuI1L+WdOws5Z2zgzOlyXl+7eSs/
IjmCcZlBS04d71d0n9K0u6fVMM3fnkBwILRqf1e+NQLWeTi2KStiiZr3AcyHMsFniBOEdqYxOCmi
JrOPm8HVZ6km/181DAxSm8lUMreLfQB7E++oUkssSOSa8c3sqHJaU5sE5Fmr96LEKI2TC8vyAPZC
Xt4yjLwjp1ye2XJfZ+HZHFbugoZ59rb6lUjn7q/S4lMRbpuRhdbuJD8+M/AXN5un0VMIZdhca+LX
rxy6EQ7uMsKMO/lTMkKKIi7J68wJxvI2lr26c/qeogoSKwM0VMb8sFdCoTQvrfKrKiK654Ur+7dK
VKyVO7IeErn9BhOwDnmuWPv0hEIi/MPbLp5cJ0dbNBe9cecN0nybVFB99YhNDBx1KgoPGkYYhi/w
ZjfF46sIDgQxZxowqkNZgOiiJDS5tEmb4pFmO9++XDFtPtl7mCQeahaKKduRQK9HAajBDfWfX2IP
lVZHx2E0d63Wutn+d4k90x7XvbVunY82lKZbh9yhAsg7oj7VmDvvH9y88WgVogbPN7Ex///ndBXB
2+IFGVOEFPsVYVf0S1Wz9WXuuNFSQLnhuSxVNOGNdyagE+RG58YwOTMqOiA5RTuHyzhHIHp0cgel
jQzQ8st65OHT84RGbuTxx8zv+0kUXY8U08bha5sQ+4vE/RsjdURyNbLGkC3IwF3KgriUCoQAwXtP
+HXS1XXze0JPk3oW7azm6HPqaldEW1wCh1260QiZWhFrfVGp7MjDrDzRJS12gb8sFjnB491O1fq6
HcwiaNKa9IaEsQEWMNgBGuPVbEIMOcbKRzkwM4+go119bCNby1jiy+0yLJni99Kxs6ewCViKtlwG
B6vfjDmLgLr/oVG2/ZiSGf+dQOCWo8wS44JbN3BJXLeDcn2RBGDD3jndhJR0xB5CW7C2/8z/fVjz
vJf7OxiKeOcG9tAhsooUMamYK5Brjh+r2y3Fs5P52Z9CEvoqwScyW0Ba/GuY3yMTN1JzCauki6L1
NpnVVtcxkmgMCLw2ogaatsdS1tZFF735YVEccZq7L3YPZ7qq1XsvfYfhsmXqMuOaXe7DtdYOT6Mb
Ilry5/KplOv+gLjKflp2v5hSc+6+xeoYR6snH4lsHpO6P7qU0JAjGk9E0jwFiqCYizO3+0GNQBsC
uui9jAIcBdX0RvsSHGE4Nn+sfSx4GiOgBtf170H+mdgrE7kqhrHJ5qd9XLojnnpx6MhVACEzNZdL
R7vigGqX3S6mC9k2iXfu1bPVbtNlmNzqAYLzyyL0QyVmQZ5lVmgCN95pfdp8gkZHvlDia3mONNNs
uyczKgkJ+v/Tf6kUMmvcmNxaFdr2dHC39barshz+x921NDeOHOm/gpvtiKWGAJ+4TIQIUZRaoloj
smV7LooiiSZLBAEKD742NmIv+yP2vKc57G2PvvU/8S/xVwBLjQLRJJvIaGmbYY9HEp0oZGVl5fNL
q/nkQ8IXiLAsbqpjSGnLXNXgUTbiljdTXDVdNygFlcsZJAWoa+4EweWYAOLfOBEeGnNRbfDsBav7
+ssYJlfFFJ5bParhkgIEKH5TXQGWHMAPJuQSvfN62VrVvUkptFCSVR5MhaygwB7djbUyoKzD+ubZ
6NYx1XTaDdfN1dPlBqMAb2pRaNbRJbMAg6ZPLyCCjk9cUMtwvZpeYSLfi9kGeEgNFRmbCJ6xES4X
06v5ZIXvJ1oAqZin+ocm0ATGcJCmL4AL8KtTtHrGCgwdBo11DTEoTIu2nsIliuWiSfUJwRGHG3gY
qmNRC+N5eCRm7kyBtd7YIHETWU038qrlK5RvopQepQqlEPVnS8TTph82tSl8iQUq68poRqzP1lUL
jb+I6VvN2CAMoHzKn2bhZjq/QXCgMgPWW2Q+A9YcxYgWWmON6eUYuDjmlYAe8jt6XZRCLnFQO5sn
F8prvcG5QJGzM30szThGpCDiW0ceF4U9kGqUaNqmj/u0tUIZB8BBFmG9YUUhDKnW+uVpU7bcCfwq
i9c5dnItAIJv5+uV/nwVOXh2yy9N3clFqQScJchQHeFMb1Ubt1fOKkJM6slHAQrQFlF2bgBpuhcG
/hOMmTAcf5gDhhNdEfWgjBZrPkUjx4uBoRBIFKEkurXZIFbSmegcbegt1AQa4acaPJBmG2YR+gej
lzqKpIA3AMl5biycx2QPfYTfg0snGE+jq4U7LddaL/i2B0AwzxwiN7modBADQjq4XAmCe4PXnAha
pYkxH+VJuYz6lWiFniBn8lRrXj5XzNrFEtDT89/gLzw1OvUVL6MvYTmbDSt1hDah89drAN5hDipg
E5dhuT92/epLb4XCnKcP8OwhflV/hewL6qGmj0HFhMhzRF7ci1lj+nSNu2tpfESJxZMDP3ECcA6E
FTHBB9Y1WvjNaOWaV8FKr/wOK7/5t+nLU/u5WUL5FEdnjSjkLY3HD6U5ZG85dh/H3FjhCnHuFssq
ejwqcHsQigBC7Wz8MH5GAhtNZiEKlcLPhm/+HZ2D0Ii1Gi7ry7C8HYm9xYi6T5oQM6BUmR9/7Xsz
/CcLO6VAVX0TnEr5Vsf2BABUkCUlVjNMIWRtVydwqQ4hWKW+2s7iWyXvsQW4iuGc+t5pX5JwUWJF
u4SOw8TSBdSrgokVU4rxuPZRcBhgu6IRYLPMszqs5AqaavE/4gOCjueOt39unJn4NBB3Tf5aRks2
npfi0O7Sd4HATvvOvhew430RsGBiJkchDjTPMNixjLIWTBOIP3jFFAdK+lkZQQMDKGDy895YYIhG
+UI8MKpn2F9MVcEYq+Sj8KBWEWIAJEPc7/EHrdXvSwoAY1aQBfoZANFMDF8AnGpq+yvNsyqA3YH6
C0gC8UED9Pt6daNadPcr5lkNKqCBbrDklKN/OsWCkmmelYGmAsgHxJDF590pAV10txc6ATXzDLZ3
BZoAh118APWX4oFePsO0GBPzfN/b9osxIYXevG6c1RoA7QaYdvLm6gHAwCZcEU1dAEe8/v29nQAs
uRAPhIJDRTBaEBIBF9uc2v0SWFTDLIeqZFE5eeA7ugYBr1qQB1XzrIp5SCamMiVMwJFK8aCin2Fe
GsbRAUsi/nzHSTiCT692lYXI3Si2qLgdpIBFD35B2lO7BLaGRAwiCgBu4xWpM/5qH7CjCfHEqBA/
/zpMo5DG5k7qj9L8Sf/ft6+4+/DcZclfXnHbZ/5wso5feL1daAJo2rIdvrEVOFPo3a/L2IFKfT0B
+6iiIjZk2gMfAjY0oSXYItCoi1JuO1qPOQs28nxJTJBu4KgUJd2JWGjPmKOs2YTiK0r4ynNHkc8C
SUksGDMM5I9CFE5j8x0Y7LNxpKwYM0SKU75nLpupZM2DZPOk89WK35VZ1YL//r+nJAuIQ8D9lvKe
PjHwz75uHw4cLHoXv9g5bOr3vKHN3APfUQ5v4himnvRjTu/5Zz9zxhrVnW3avnJKce87uuduCF0R
ZsjqgPfJStV30g24Ik8YPlaQYhtYVXNFdenIa+rFlnknMJm185mdZSyKPJoFaZ9HQegzJ8MH3BUF
GdETYNF5a45dimL8+ChOgrrieqUJpC2jWa3BlAcWE6Y/FHvGPWITYy/7lDqmngMZEv+tw2DAOM6d
p0RfIbyhW4+6mCAzLCOIcMaaGLZiwrYxdMz6xay/7Ouc8KAWc3CGtF6IO0VR/AIWHAY+3AC8H6KN
6BkkeFzXDry5F2ISjXLIkKSrianctXoZzgviL7sifMK7dTGVxbcHctnx/VupAN0c4tCANCCSg2yS
/HPO9XbsblnM54MBBFC7s8OJ7TvMHSnMbFbhUojBsBWgyZQNjBOvHHzs291SQjcfc0eltuT/wx3k
jKEsFbEjsPPO3bGXscT27OyRp7/lhcESlo2kFBtiO8o3xf5j6doY6JkmasBtsePgYY70H0s0QvHl
iEtCYq1iynxRstaEjSQVQXP3wvz+93+w59HAgbrzPms4pxqgpcee8pB9x/JIflzYM2/oI6Q81A4/
j0ACLcT7feSplfcgEBbAinq+p6ixGoYnFN5XEIBxoSUmofvKI0lZ7PXeq+bIbbDY3NYebX+kWF57
L+cjKV888wEsGUXixQS0opxpY8J6KMkINtT3WRJHLrb9Am/Rg95ztE4El0LRKQI6svCqUQHvq2Qb
++7UY9cdoi90rqrrBsHp7OPYdxjqlhRGNAmc3A4bqIewSbB9nUnmGti1waOv1uWRvN0VBBQcFpcE
68v/hbY2+tP1wuO+cuqQKSlO/sZ218qm5Thm38+LWz7IWgXoGyi+2lsYuujdk4TEccZkHPnj6bct
1pvhgphJWPQQd9mIjVmAKI2klSyYYNu6bO2FoSoOe63fI4W4iwDYUtHBGDEmV386f0E2Q5TgFHdx
kQ6HqjDUSHgbQfvySLmkMVaUgg2Cctaj1imuua63Efr3JVJlok4gxnccJr58+ViCKa6MmKp6X8SV
BkUPXaKGSy0eBCxSVm0SCPLDlz8iFOooZiGK2ORzTj8hD/BMRooiRj1ScbI9ez2c2I6jRiGMMsGK
t3GnnRikUSY4gz3btcfMkQwQUmfoBCewh2SIz7Rb23OVg2LoBFZQz0P+QBVpQyDAFxXpXjRiisQh
1FGcah9j2iWVmL+iKqHwUr/8j6eh6OrLHxrkWbv3v/yvO+RqnBYTSos/qI9jmAnlGRWCA9Nn7iar
oJGxLb7gT+OdA14lEGgMc5pyl2mXLFB3s1orvmYkCXnGpjdI0niIwyATw+UKY/GjuGB/3/FBjDqB
sP3OZwM2WKoao04gbYkO3T3fDQKt0eK+1ocxpyhRxOsl00+/q84Ha1vZOzEzXK+I4SYNE7B6qOM4
eGDeLg4bJ7N+wkBsbuYOkzkO7ffb7UScBPwJd+LzGPEFjhoI5dIm0EPnG9sfMP6sEiZQ9Of+DEFs
xfwkcNBazB07bGQHEymDiZ0hfzpdA3XXQOtQ3WqDYsGTKLtpBEq+hUi+qi8rBGtFgHrgjdQ9ozAo
ej7Xbpk7VYSBInaDugw190JhoaC4ZqzdiH/0zh+kXAkpQyew/PF0Mbt2R/ATMmamLqZQFbWTQVnd
Op3CAfnA5qpq0A0Cm/5m7Y+B/p85Gbjvi7MhqbcAjp8a6kZrSHHaiW2VQ5tAMG7YhqFZeYclBOf6
lqnZIUxMKc6LLhsyb+eI1Ai43BXJvozTq1P4CAgZjvhCjVvodYK7ToQ419kzTZEUurPnasRCbxBs
3T1q/Ia2o10HO/UPepOE/nTHVNFNgrN9jyJbtGYjOxZIAY6v/721IUeGqXvcHbM51IZCWSeQjv6E
ccFohTCFbdFnz3yX03Cc5JNOv6b6jCN6KOkkNhaBJsI0yKkwC7NqDiP45LNOX/OnzcDOYUeVYN2P
3A5RvyrXGPODQtV9RP2et9CuQ5RmzLVfNABNAc8s2p7M9ON0tDEQvMj2gTcRQCIm8OZ/0eS/8ryH
NqoUsY7eHFUWzjpP36B0jcL26fLRyLG1NgvCNNPQ1r+XOrTIUUV+W671JnyKkjgXXHv910SHph+K
wlZUxh2MVqA+GO2Y+wpn41uFYYN87vzzP/87mLI10zr+GilArOAKWewZk7um6EMUgNYrFDnMPkdl
SQkZUjUt2MAk0kqZwPlESH7KplLcg18uMHptDX+Ja7+hUokp0UezUQPEAsFDL7zpyAMD+2wKN5Kr
RemYxIkqSoLNu2GYscOnacHQy6jRR+u+/N3pmu6elRxeGk44K2Eej6SX+CjxMw5GaA5LXw+edg5l
Ah10y+bhJGPWJKw5eAm8XWApqQT/CSNLziCbmyAQnnN4uUiKpeXn4N4eFsm43D3j4xKcJnQsjXmk
Xu4EbgxGrCD+Feesrmx/Y4+9RSZaIeZ5F/X6sXjmR4r6322DiL678qiFUfSolVZ2sEKw3AtbBNkU
tVgn4PW1DzaoFjZFmUI7CLNdBOgKKrxn1sYWulsSEnpbACIUFQXAoWWZIPqLC5Nlvmfn2W57S/+P
tKwufeYObblIwYkmwYnu8AEqV9F2lCZM4YB2Itt3A3ut0CWIh3VsH2DRKlkKPvi2rXKXoq7E8j2k
WhXxRXpOsuR0q+YqggfuK0zQKQo/rhHryCgHnaLw4zpkjrpanYALH2w/I2CAAy7O3A9wW1DhZys+
vU5xA92ycJGRBoqkwS0PJ1HWNNEpmgt6jrdg0+ySCXh8y6HXQ9uFu6R2bwCjq/gO3kYrG/mZyFfN
corwRhdjJcETucbYkagRqDVEclm2mpLgiMAxDtXFUkQpvtERplMUTiApsWSqrqC4moFZlVVspi53
8XRFfI+W1ShTKqebBAfkARGLTE4Y4BzFFyxOdDbZjEoAAsKx1vS5q4QiDJ3gbu7Nmaok0HBIsOAF
g0PnjyQlcZQNg4LFS3ukXh6GQSBqvSUPUYGQFWOD4sr7NPXBYsW4jOFGihrEn1we2iPtBgmDkae6
jRRJ7UfRkQa5s3ioaAyDpBgfeAWiDtZXBZrCq+mhkES9VAG8IuXwdGWEAKst2gC7ajoCCNQGQaAi
yRYjl2kjLa+uHqhaFPbcjRd4C4XbpokGk8PlbIfjIV/+S5ybPNcMmFjAvDFNlNBhHDuqWA8/7u1C
a3k95UUDbem3EbIHpJz0r9qilVYC9ez5EyGiSJKL+LHvlYiQlYYmkgvYl3hosYnQnPLsxuYgwd1k
reeZSBVFoL2DugmgIvh8rqxXQF0VVfTXCE5IKjETKCrvrwOf2UoBrU5x8WOtL8paKW7nD54/yrCA
QuneREvGQ2W1FDXEtzZC2Zk+Goo83EcYrcpiKcq0fwNEia9Q3QU9ib47bNtj0Yhr5z7L3sR7IUiO
jNX11pmAsEFRCra1psSatfaMI1OcKe4QKKFFT/JfkcLUWihBlKRiu5iie/3vNuoZFKoU8ew7T4PQ
/SnQsoYxLnP5sNNNqo5wG7VeNBihEAOwRMpRrBoYXlr8GWimGeRZJkhPQt9ReKnng0jrRgGTa401
dEKdgEf//tDutR8e2xf/oQnhQdhX25F/GC7lKtofdKNpAIGnWq0eZFyeEfJj7I8Ebkpe/7FNsDWM
YCV8PV8HIAT3fPeNEMss9N2rXY4UOr+DyPlONoUiBNK1VxgioshsncCP6cFeC7V70YpoxynHrujb
BQ5m+knG4c6Nw07HVl/3dnCoYkDfr4J0GgChBQIx6EgOXlqMgfntqyA48hp7xYBKswa4CgB+au4L
lCT03+4Avy6x6BlOv8Jh3+hEH+LcjwaqapbsPv3eApIgBzZlLN8t5g/QwyqJxve5/KHIE8YRd1SY
KIoSULFaIIxChJIDEt9VBJFwAZICbw3ImgppCrvMYmuYIHlXOEXGwcpIBwUixIU3QwOoihBLkRiQ
dPMhkCjqx3HbZC8xCgsJ+LMj3AGR2itNgVlwBf+NK8JMUQ74AXKc2T+dwvrvMl+0BmeBLChAspDh
CgPR/6/Y0DqFZ3GPWoPQE5jHirlgUHgAiblwwzHSMNamd/aCqxqEotg4ecptNFQDqwZFWLWPpAwf
sVG8/L43AN5nWh4Nisy2qFZP+GNBLr0gTxkaFNVWCaMeOUphYMWJmK4AvUu0wk6zAwWMECYPhTyY
aI/cH/NcJQ/XRvLz9Ov0U2/vEwjctBYyzBkMK0xgK75yC7Cu6G+ShGLzgqL4uMdUq8hoEEQ30LoS
au0ITRVZiCGDoq4skU6YMOHkyx+OPVOyUpg+LZl0upzEL9BleIIaS0H/P0UXVfICyS2g/TkpOfuL
XLXY2gqwXg86YWmzub3NH/wg1z1GdC5q9r8/1z0XvpoibY+s3meMz93q6/RO15E2hJ9n1utIwjWb
gOA+mNh4u31P0LZ/wn33x8INUlu39zbqHOnat9A2mqlFo8hXtHyGMbJpMaLANRIhOKU4gaJjx/Ic
L4uZSdGo1h7Cl1AnZFCErS7h+AwnAvA0g55JUXR1yZzpNxPkByO1hyNhnQiQEUoEAh0+UkoKXIbo
90KvoSIaOkWttWj7RfhEub71JkFl4r3tR/K9k8jGQaV6mLuf/Ci7WIPihDyi/GWD0KiycQB8ly/w
rY17u2sgbzzCT3gpJBFfpFnYzFM2h8LCbKHAPhsupDBchbr1ch0oCiwLyxNe559vbMxUcsd/yfM/
KbzBuAhKZLhgIgtFnPccinJgy/OkTaYEG2oEkdBL/szlERY6iAIn4RIljyIfPdpO3YjL0PjQ3wVw
2Zs4ONJ42d6FYg7tDkAMxQSmLf0Yw0RstggzvM7mEfg8I2VTKC4GBCCV+kiKEocrG+WtWwmN36E7
vEAQwJG/U14CXZtSKL6l1w/fRDdo5B3AtZaU4iuOAnDSmvhIwCN2n+Oo6BTddnf2UrOYk1PbSFHw
ecczyMAU5Z6PzAUOvmpOUMRI7hggFpQdpDizgsG/20B/UXsPUXspH3W62N3zcIjYVu7lgqlCBA9g
cyTTxCvk4MzTtKk7WbxkguOISypA+3g+fM3uULHohCIqEU+7sh0kZf5NOw8QlA2Az5xEmsWJRVoM
EAxW5E4UOwXDnopvSt+bwjZVJNWgMCX6AFVSV0sBiNWP0G+QWSyBZP4V28uTyPtlFAKrRPJVqF7M
npI/nn64doxMg6LoyRLoRCJrIw+tXKhYdw1BxkYD06UwqxpVUNUaRQeQUo2hddGo4msfI4CtwF7M
NeMaAuCijLKlJqJgmLd2eLLIGzo+ORPbijo+6bcR4vP2heF54+J+7FsmJtB3l4l3bA/ZI+VsUqCH
PURBBkrNoEgu97/8A7DWazt9JFETJ3/8lipJy8uPjfrnzfX7sXKR9+6p0cbKYiRvjvp7qgqmkTPn
TyG8PaSQUREzDtfi5wNFiul1v48znjdW8J29ZZppOZu51ZNDB+7Xr/8CAAD//w==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282222</xdr:colOff>
      <xdr:row>31</xdr:row>
      <xdr:rowOff>14110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484BC-488E-0020-C21C-6844AA17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13567</xdr:colOff>
      <xdr:row>1</xdr:row>
      <xdr:rowOff>85492</xdr:rowOff>
    </xdr:from>
    <xdr:to>
      <xdr:col>20</xdr:col>
      <xdr:colOff>428764</xdr:colOff>
      <xdr:row>27</xdr:row>
      <xdr:rowOff>9292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100AF7-9C67-ED6B-3208-08D455596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59267</xdr:colOff>
      <xdr:row>28</xdr:row>
      <xdr:rowOff>285084</xdr:rowOff>
    </xdr:from>
    <xdr:to>
      <xdr:col>21</xdr:col>
      <xdr:colOff>133048</xdr:colOff>
      <xdr:row>51</xdr:row>
      <xdr:rowOff>84667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6">
              <a:extLst>
                <a:ext uri="{FF2B5EF4-FFF2-40B4-BE49-F238E27FC236}">
                  <a16:creationId xmlns:a16="http://schemas.microsoft.com/office/drawing/2014/main" id="{5E0699E4-5A39-40C8-B135-0D0610271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9547" y="5306664"/>
              <a:ext cx="7388981" cy="5819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amali" refreshedDate="45786.395366898148" createdVersion="8" refreshedVersion="8" minRefreshableVersion="3" recordCount="1465" xr:uid="{C62D16FE-A4FB-41C9-83E8-C19F547033F9}">
  <cacheSource type="worksheet">
    <worksheetSource name="Table2"/>
  </cacheSource>
  <cacheFields count="18">
    <cacheField name="reference" numFmtId="0">
      <sharedItems/>
    </cacheField>
    <cacheField name="datetime" numFmtId="2">
      <sharedItems/>
    </cacheField>
    <cacheField name="user_id" numFmtId="0">
      <sharedItems/>
    </cacheField>
    <cacheField name="amount _NGN" numFmtId="0">
      <sharedItems containsSemiMixedTypes="0" containsString="0" containsNumber="1" minValue="0.11550000000000001" maxValue="85377.600000000006"/>
    </cacheField>
    <cacheField name="gateway_response" numFmtId="0">
      <sharedItems/>
    </cacheField>
    <cacheField name="transaction_id" numFmtId="0">
      <sharedItems containsSemiMixedTypes="0" containsString="0" containsNumber="1" containsInteger="1" minValue="2005366559" maxValue="3422692885"/>
    </cacheField>
    <cacheField name="card_type" numFmtId="0">
      <sharedItems count="15">
        <s v="NULL"/>
        <s v="transfer"/>
        <s v="mastercard debit"/>
        <s v="visa credit"/>
        <s v="visa debit"/>
        <s v="GTPay"/>
        <s v="verve DEBIT"/>
        <s v="mastercard debit-prepaid"/>
        <s v="visa "/>
        <s v="mastercard credit"/>
        <s v="mastercard "/>
        <s v="verve "/>
        <s v="visa debit-prepaid"/>
        <s v="offline"/>
        <s v="IBANK_OPAY"/>
      </sharedItems>
    </cacheField>
    <cacheField name="card_type_group" numFmtId="0">
      <sharedItems/>
    </cacheField>
    <cacheField name="credit_or_debit" numFmtId="0">
      <sharedItems count="3">
        <s v="other"/>
        <s v="debit"/>
        <s v="credit"/>
      </sharedItems>
    </cacheField>
    <cacheField name="card_bank" numFmtId="0">
      <sharedItems count="49">
        <s v="NULL"/>
        <s v="Guaranty Trust Bank"/>
        <s v="Stanbic IBTC Bank"/>
        <s v="TD CANADA TRUST"/>
        <s v="First Bank of Nigeria"/>
        <s v="WESTERN CAPITAL BANK"/>
        <s v="BARCLAYS"/>
        <s v="Access Bank"/>
        <s v="BARCLAYS BANK PLC"/>
        <s v="Kuda Bank"/>
        <s v="NATIONAL BANK OF ABU DHABI"/>
        <s v="Union Bank of Nigeria"/>
        <s v="NORWEST BANK IOWA N.A."/>
        <s v="United Bank For Africa"/>
        <s v="Standard Chartered Bank"/>
        <s v="Zenith Bank"/>
        <s v="Sterling Bank"/>
        <s v="FIA CARD SERVICES, N.A."/>
        <s v="LLOYDS"/>
        <s v="SunTrust Bank"/>
        <s v="CHASE"/>
        <s v="ZENITH BANK GHANA"/>
        <s v="Fidelity Bank"/>
        <s v="Test Bank"/>
        <s v="CARD SERVICES FOR CREDIT UNIONS, INC."/>
        <s v="TELLER, A.S."/>
        <s v="PAYCOM"/>
        <s v="Wema Bank"/>
        <s v="I &amp; M BANK LTD"/>
        <s v="M AND I (MARSHALL AND ILSLEY) BANK"/>
        <s v="FIREFIGHTERS C.U."/>
        <s v="REGIONS BANK"/>
        <s v="PUJSC FIDOBANK"/>
        <s v="HALIFAX"/>
        <s v="Providus Bank"/>
        <s v="VFD Microfinance Bank Limited"/>
        <s v="BANKCARD SERVICE JAPAN CO., LTD."/>
        <s v="PalmPay"/>
        <s v="TD BANK, N.A."/>
        <s v="CAPITAL ONE BANK"/>
        <s v="OPay Digital Services Limited (OPay)"/>
        <s v="Moniepoint MFB"/>
        <s v=" Sparkle Microfinance Bank"/>
        <s v="SAFE HAVEN MICROFINANCE BANK LIMITED"/>
        <s v="ALAT by WEMA"/>
        <s v="First City Monument Bank"/>
        <s v="Polaris Bank"/>
        <s v="CITIBANK SOUTH DAKOTA, N.A."/>
        <s v="BANCO POPULAR DE PUERTO RICO"/>
      </sharedItems>
    </cacheField>
    <cacheField name="country_code" numFmtId="0">
      <sharedItems/>
    </cacheField>
    <cacheField name="currency" numFmtId="0">
      <sharedItems/>
    </cacheField>
    <cacheField name="source" numFmtId="0">
      <sharedItems/>
    </cacheField>
    <cacheField name="status" numFmtId="0">
      <sharedItems count="3">
        <s v="abandoned"/>
        <s v="success"/>
        <s v="failed"/>
      </sharedItems>
    </cacheField>
    <cacheField name="channel" numFmtId="0">
      <sharedItems count="4">
        <s v="card"/>
        <s v="bank_transfer"/>
        <s v="ussd"/>
        <s v="bank"/>
      </sharedItems>
    </cacheField>
    <cacheField name="Month cal" numFmtId="2">
      <sharedItems containsSemiMixedTypes="0" containsString="0" containsNumber="1" containsInteger="1" minValue="44780" maxValue="45291"/>
    </cacheField>
    <cacheField name="Month " numFmtId="0">
      <sharedItems count="17">
        <s v="2022-08"/>
        <s v="2022-09"/>
        <s v="2022-10"/>
        <s v="2022-11"/>
        <s v="2022-12"/>
        <s v="2023-01"/>
        <s v="2023-02"/>
        <s v="2023-08"/>
        <s v="2023-03"/>
        <s v="2023-04"/>
        <s v="2023-05"/>
        <s v="2023-06"/>
        <s v="2023-07"/>
        <s v="2023-09"/>
        <s v="2023-10"/>
        <s v="2023-11"/>
        <s v="2023-12"/>
      </sharedItems>
    </cacheField>
    <cacheField name="Amount_USD" numFmtId="0">
      <sharedItems containsSemiMixedTypes="0" containsString="0" containsNumber="1" minValue="7.21875E-5" maxValue="11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s v="891958de-41f5-457a-808d-2357b55437b4"/>
    <s v="2022-08-07 00:00:00+01"/>
    <s v="a587fe8f-9316-4f06-8119-1d42591e75cd"/>
    <n v="105"/>
    <s v="The transaction was not completed"/>
    <n v="2005366559"/>
    <x v="0"/>
    <s v="NULL"/>
    <x v="0"/>
    <x v="0"/>
    <s v="NULL"/>
    <s v="NGN"/>
    <s v="checkout"/>
    <x v="0"/>
    <x v="0"/>
    <n v="44780"/>
    <x v="0"/>
    <n v="6.5625000000000003E-2"/>
  </r>
  <r>
    <s v="a04fdb4f-f964-43b7-a6c2-613ee077bad6"/>
    <s v="2022-08-07 00:00:00+01"/>
    <s v="134dbf8f-8a8c-4678-a6f8-ef609730c994"/>
    <n v="103.425"/>
    <s v="Approved"/>
    <n v="2005479704"/>
    <x v="1"/>
    <s v="transfer"/>
    <x v="0"/>
    <x v="1"/>
    <s v="NG"/>
    <s v="NGN"/>
    <s v="checkout"/>
    <x v="1"/>
    <x v="1"/>
    <n v="44780"/>
    <x v="0"/>
    <n v="6.4640624999999993E-2"/>
  </r>
  <r>
    <s v="52fd1206-0257-4b5a-9105-f29ec3886089"/>
    <s v="2022-08-07 00:00:00+01"/>
    <s v="134dbf8f-8a8c-4678-a6f8-ef609730c994"/>
    <n v="105"/>
    <s v="The transaction was not completed"/>
    <n v="2005492038"/>
    <x v="0"/>
    <s v="NULL"/>
    <x v="0"/>
    <x v="0"/>
    <s v="NULL"/>
    <s v="NGN"/>
    <s v="checkout"/>
    <x v="0"/>
    <x v="0"/>
    <n v="44780"/>
    <x v="0"/>
    <n v="6.5625000000000003E-2"/>
  </r>
  <r>
    <s v="7da9ddbf-5c8d-41e7-894c-0988ebeed08b"/>
    <s v="2022-08-07 00:00:00+01"/>
    <s v="1fb2f3e7-ee4f-4fd4-894c-07ff30a3147e"/>
    <n v="103.425"/>
    <s v="Approved by Financial Institution"/>
    <n v="2005930704"/>
    <x v="2"/>
    <s v="mastercard"/>
    <x v="1"/>
    <x v="2"/>
    <s v="NG"/>
    <s v="NGN"/>
    <s v="checkout"/>
    <x v="1"/>
    <x v="0"/>
    <n v="44780"/>
    <x v="0"/>
    <n v="6.4640624999999993E-2"/>
  </r>
  <r>
    <s v="f98c575e-0492-479d-b068-2815ceabbebe"/>
    <s v="2022-08-15 00:00:00+01"/>
    <s v="b98ec5bf-7b22-437e-b2d4-362852d4369c"/>
    <n v="72072"/>
    <s v="Transaction was blocked by the Payment Server because it did not pass all risk checks."/>
    <n v="2025216023"/>
    <x v="3"/>
    <s v="visa"/>
    <x v="2"/>
    <x v="3"/>
    <s v="CA"/>
    <s v="NGN"/>
    <s v="checkout"/>
    <x v="2"/>
    <x v="0"/>
    <n v="44788"/>
    <x v="0"/>
    <n v="45.045000000000002"/>
  </r>
  <r>
    <s v="d91b8276-d37f-4400-af2a-499bbf647204"/>
    <s v="2022-08-15 00:00:00+01"/>
    <s v="b98ec5bf-7b22-437e-b2d4-362852d4369c"/>
    <n v="70885.919999999998"/>
    <s v="Approved"/>
    <n v="2025272401"/>
    <x v="2"/>
    <s v="mastercard"/>
    <x v="1"/>
    <x v="1"/>
    <s v="NG"/>
    <s v="NGN"/>
    <s v="checkout"/>
    <x v="1"/>
    <x v="0"/>
    <n v="44788"/>
    <x v="0"/>
    <n v="44.303699999999999"/>
  </r>
  <r>
    <s v="0e0c8294-9074-4697-8eb7-ec2f7b476472"/>
    <s v="2022-08-27 00:00:00+01"/>
    <s v="305092da-c38c-4f88-818d-b31d28f09b32"/>
    <n v="72072"/>
    <s v="The transaction was not completed"/>
    <n v="2054056390"/>
    <x v="0"/>
    <s v="NULL"/>
    <x v="0"/>
    <x v="0"/>
    <s v="NULL"/>
    <s v="NGN"/>
    <s v="checkout"/>
    <x v="0"/>
    <x v="0"/>
    <n v="44800"/>
    <x v="0"/>
    <n v="45.045000000000002"/>
  </r>
  <r>
    <s v="4a234554-2677-4151-bf95-4b9831c37d64"/>
    <s v="2022-08-28 00:00:00+01"/>
    <s v="532d5371-781b-494d-8b42-559587163ad9"/>
    <n v="72072"/>
    <s v="The transaction was not completed"/>
    <n v="2055305825"/>
    <x v="0"/>
    <s v="NULL"/>
    <x v="0"/>
    <x v="0"/>
    <s v="NULL"/>
    <s v="NGN"/>
    <s v="checkout"/>
    <x v="0"/>
    <x v="0"/>
    <n v="44801"/>
    <x v="0"/>
    <n v="45.045000000000002"/>
  </r>
  <r>
    <s v="61b30e8b-5aa1-4ee1-bf45-9ee35483b18c"/>
    <s v="2022-08-28 00:00:00+01"/>
    <s v="e988e788-074b-4966-8b48-a20d28199e5f"/>
    <n v="72072"/>
    <s v="The transaction was not completed"/>
    <n v="2055908220"/>
    <x v="0"/>
    <s v="NULL"/>
    <x v="0"/>
    <x v="0"/>
    <s v="NULL"/>
    <s v="NGN"/>
    <s v="checkout"/>
    <x v="0"/>
    <x v="0"/>
    <n v="44801"/>
    <x v="0"/>
    <n v="45.045000000000002"/>
  </r>
  <r>
    <s v="8f62a90d-37e1-46af-b604-371ded8100e6"/>
    <s v="2022-08-29 00:00:00+01"/>
    <s v="39266fb6-6f9e-4b59-82b7-0a97bf693809"/>
    <n v="72072"/>
    <s v="The transaction was not completed"/>
    <n v="2059016789"/>
    <x v="0"/>
    <s v="NULL"/>
    <x v="0"/>
    <x v="0"/>
    <s v="NULL"/>
    <s v="NGN"/>
    <s v="checkout"/>
    <x v="0"/>
    <x v="0"/>
    <n v="44802"/>
    <x v="0"/>
    <n v="45.045000000000002"/>
  </r>
  <r>
    <s v="2ec80940-a346-41d8-908a-efcdce8140e1"/>
    <s v="2022-09-01 00:00:00+01"/>
    <s v="17de1f37-33b7-4759-a4de-af3fcba03437"/>
    <n v="72072"/>
    <s v="The transaction was not completed"/>
    <n v="2066258495"/>
    <x v="0"/>
    <s v="NULL"/>
    <x v="0"/>
    <x v="0"/>
    <s v="NULL"/>
    <s v="NGN"/>
    <s v="checkout"/>
    <x v="0"/>
    <x v="0"/>
    <n v="44805"/>
    <x v="1"/>
    <n v="45.045000000000002"/>
  </r>
  <r>
    <s v="dcebcaed-33b0-4eb7-8ad0-ecb412f5586e"/>
    <s v="2022-09-12 00:00:00+01"/>
    <s v="5cf42fec-3a82-4fc1-ae0a-8d33eafc17ec"/>
    <n v="7507.5"/>
    <s v="The transaction was not completed"/>
    <n v="2097181005"/>
    <x v="2"/>
    <s v="mastercard"/>
    <x v="1"/>
    <x v="4"/>
    <s v="NG"/>
    <s v="NGN"/>
    <s v="checkout"/>
    <x v="0"/>
    <x v="0"/>
    <n v="44816"/>
    <x v="1"/>
    <n v="4.6921875000000002"/>
  </r>
  <r>
    <s v="6743a736-2ae5-4d34-ae56-1f67ff4816a7"/>
    <s v="2022-09-12 00:00:00+01"/>
    <s v="5cf42fec-3a82-4fc1-ae0a-8d33eafc17ec"/>
    <n v="7507.5"/>
    <s v="Kindly enter the OTP sent to 234803***4786"/>
    <n v="2097255884"/>
    <x v="2"/>
    <s v="mastercard"/>
    <x v="1"/>
    <x v="4"/>
    <s v="NG"/>
    <s v="NGN"/>
    <s v="checkout"/>
    <x v="2"/>
    <x v="0"/>
    <n v="44816"/>
    <x v="1"/>
    <n v="4.6921875000000002"/>
  </r>
  <r>
    <s v="690787f2-e322-46c3-922b-24cbc6b93f9d"/>
    <s v="2022-09-12 00:00:00+01"/>
    <s v="30fa500a-27d5-4d58-ae1b-3d69f568ffbf"/>
    <n v="72072"/>
    <s v="The transaction was not completed"/>
    <n v="2097592345"/>
    <x v="0"/>
    <s v="NULL"/>
    <x v="0"/>
    <x v="0"/>
    <s v="NULL"/>
    <s v="NGN"/>
    <s v="checkout"/>
    <x v="0"/>
    <x v="0"/>
    <n v="44816"/>
    <x v="1"/>
    <n v="45.045000000000002"/>
  </r>
  <r>
    <s v="e8f3a41e-1766-4ff8-a853-2b17291eda99"/>
    <s v="2022-09-12 00:00:00+01"/>
    <s v="5cf42fec-3a82-4fc1-ae0a-8d33eafc17ec"/>
    <n v="7507.5"/>
    <s v="The transaction was not completed"/>
    <n v="2097846633"/>
    <x v="2"/>
    <s v="mastercard"/>
    <x v="1"/>
    <x v="4"/>
    <s v="NG"/>
    <s v="NGN"/>
    <s v="checkout"/>
    <x v="0"/>
    <x v="0"/>
    <n v="44816"/>
    <x v="1"/>
    <n v="4.6921875000000002"/>
  </r>
  <r>
    <s v="fc920477-c2b0-477f-9337-bdcf3dc1ae39"/>
    <s v="2022-09-13 00:00:00+01"/>
    <s v="5cf42fec-3a82-4fc1-ae0a-8d33eafc17ec"/>
    <n v="7289.8874999999998"/>
    <s v="Approved"/>
    <n v="2100280432"/>
    <x v="2"/>
    <s v="mastercard"/>
    <x v="1"/>
    <x v="4"/>
    <s v="NG"/>
    <s v="NGN"/>
    <s v="checkout"/>
    <x v="1"/>
    <x v="0"/>
    <n v="44817"/>
    <x v="1"/>
    <n v="4.5561796875000002"/>
  </r>
  <r>
    <s v="3fb868bf-6b77-49e7-a402-aa52560f09d2"/>
    <s v="2022-09-13 00:00:00+01"/>
    <s v="639715a0-ede8-451c-b97d-5c4d971a29f5"/>
    <n v="7507.5"/>
    <s v="Insufficient funds"/>
    <n v="2100295980"/>
    <x v="4"/>
    <s v="visa"/>
    <x v="1"/>
    <x v="5"/>
    <s v="US"/>
    <s v="NGN"/>
    <s v="checkout"/>
    <x v="2"/>
    <x v="0"/>
    <n v="44817"/>
    <x v="1"/>
    <n v="4.6921875000000002"/>
  </r>
  <r>
    <s v="fbc67ddf-1ded-48b5-b8e9-5e1c71797dde"/>
    <s v="2022-09-13 00:00:00+01"/>
    <s v="639715a0-ede8-451c-b97d-5c4d971a29f5"/>
    <n v="7507.5"/>
    <s v="The transaction was not completed"/>
    <n v="2100300495"/>
    <x v="0"/>
    <s v="NULL"/>
    <x v="0"/>
    <x v="0"/>
    <s v="NULL"/>
    <s v="NGN"/>
    <s v="checkout"/>
    <x v="0"/>
    <x v="0"/>
    <n v="44817"/>
    <x v="1"/>
    <n v="4.6921875000000002"/>
  </r>
  <r>
    <s v="96593271-f8a7-4c7e-966f-665ada0bc58a"/>
    <s v="2022-09-15 00:00:00+01"/>
    <s v="bf16d6f5-833c-4eff-a194-3909ae6fd097"/>
    <n v="72072"/>
    <s v="The transaction was not completed"/>
    <n v="2104961410"/>
    <x v="0"/>
    <s v="NULL"/>
    <x v="0"/>
    <x v="0"/>
    <s v="NULL"/>
    <s v="NGN"/>
    <s v="checkout"/>
    <x v="0"/>
    <x v="0"/>
    <n v="44819"/>
    <x v="1"/>
    <n v="45.045000000000002"/>
  </r>
  <r>
    <s v="dcd858dd-4cdb-4279-86f3-8d508d120ed0"/>
    <s v="2022-09-15 00:00:00+01"/>
    <s v="bf16d6f5-833c-4eff-a194-3909ae6fd097"/>
    <n v="7109.7075000000004"/>
    <s v="Approved"/>
    <n v="2104963135"/>
    <x v="4"/>
    <s v="visa"/>
    <x v="1"/>
    <x v="6"/>
    <s v="GB"/>
    <s v="NGN"/>
    <s v="checkout"/>
    <x v="1"/>
    <x v="0"/>
    <n v="44819"/>
    <x v="1"/>
    <n v="4.4435671875000002"/>
  </r>
  <r>
    <s v="9f2a2892-0938-481a-b147-4e029f7d7c03"/>
    <s v="2022-09-15 00:00:00+01"/>
    <s v="35930a06-2092-46d5-a7e2-4d818cf89a27"/>
    <n v="72072"/>
    <s v="The transaction was not completed"/>
    <n v="2105707804"/>
    <x v="0"/>
    <s v="NULL"/>
    <x v="0"/>
    <x v="0"/>
    <s v="NULL"/>
    <s v="NGN"/>
    <s v="checkout"/>
    <x v="0"/>
    <x v="0"/>
    <n v="44819"/>
    <x v="1"/>
    <n v="45.045000000000002"/>
  </r>
  <r>
    <s v="facf16a4-3a61-485a-9c99-6173031c1e74"/>
    <s v="2022-09-17 00:00:00+01"/>
    <s v="277c325c-369f-4eef-8080-271767fef851"/>
    <n v="7507.5"/>
    <s v="Please make a transfer to the account specified"/>
    <n v="2111030663"/>
    <x v="0"/>
    <s v="NULL"/>
    <x v="0"/>
    <x v="0"/>
    <s v="NULL"/>
    <s v="NGN"/>
    <s v="checkout"/>
    <x v="0"/>
    <x v="1"/>
    <n v="44821"/>
    <x v="1"/>
    <n v="4.6921875000000002"/>
  </r>
  <r>
    <s v="9c923aae-32e6-4f8f-8b40-bd42f953f435"/>
    <s v="2022-09-29 00:00:00+01"/>
    <s v="b8ffd73c-883e-4e44-aff9-abc4fc7a7eef"/>
    <n v="78724.800000000003"/>
    <s v="The transaction was not completed"/>
    <n v="2141117024"/>
    <x v="0"/>
    <s v="NULL"/>
    <x v="0"/>
    <x v="0"/>
    <s v="NULL"/>
    <s v="NGN"/>
    <s v="checkout"/>
    <x v="0"/>
    <x v="0"/>
    <n v="44833"/>
    <x v="1"/>
    <n v="49.203000000000003"/>
  </r>
  <r>
    <s v="edef5f20-4c14-438a-b43c-960a50d7d224"/>
    <s v="2022-09-29 00:00:00+01"/>
    <s v="b8ffd73c-883e-4e44-aff9-abc4fc7a7eef"/>
    <n v="8200.5"/>
    <s v="The transaction was not completed"/>
    <n v="2141117593"/>
    <x v="0"/>
    <s v="NULL"/>
    <x v="0"/>
    <x v="0"/>
    <s v="NULL"/>
    <s v="NGN"/>
    <s v="checkout"/>
    <x v="0"/>
    <x v="0"/>
    <n v="44833"/>
    <x v="1"/>
    <n v="5.1253124999999997"/>
  </r>
  <r>
    <s v="6519d0ac-f701-4995-af45-0228143fac20"/>
    <s v="2022-10-05 00:00:00+01"/>
    <s v="35a16d5c-c911-4034-9b92-07de3e8c86d5"/>
    <n v="8200.5"/>
    <s v="The transaction was not completed"/>
    <n v="2156511583"/>
    <x v="0"/>
    <s v="NULL"/>
    <x v="0"/>
    <x v="0"/>
    <s v="NULL"/>
    <s v="NGN"/>
    <s v="checkout"/>
    <x v="0"/>
    <x v="0"/>
    <n v="44839"/>
    <x v="2"/>
    <n v="5.1253124999999997"/>
  </r>
  <r>
    <s v="590adb66-87c6-4abd-8d8d-629eef7f2f31"/>
    <s v="2022-10-05 00:00:00+01"/>
    <s v="cc1b01f1-1f3c-413e-a315-932a7af39042"/>
    <n v="78724.800000000003"/>
    <s v="The transaction was not completed"/>
    <n v="2156889431"/>
    <x v="0"/>
    <s v="NULL"/>
    <x v="0"/>
    <x v="0"/>
    <s v="NULL"/>
    <s v="NGN"/>
    <s v="checkout"/>
    <x v="0"/>
    <x v="0"/>
    <n v="44839"/>
    <x v="2"/>
    <n v="49.203000000000003"/>
  </r>
  <r>
    <s v="1a9fd05e-4ae2-439d-a437-3a65a0d222ab"/>
    <s v="2022-10-05 00:00:00+01"/>
    <s v="26dc1ee6-c1d3-4709-a0c2-482b8fb02014"/>
    <n v="78724.800000000003"/>
    <s v="The transaction was not completed"/>
    <n v="2158308924"/>
    <x v="0"/>
    <s v="NULL"/>
    <x v="0"/>
    <x v="0"/>
    <s v="NULL"/>
    <s v="NGN"/>
    <s v="checkout"/>
    <x v="0"/>
    <x v="0"/>
    <n v="44839"/>
    <x v="2"/>
    <n v="49.203000000000003"/>
  </r>
  <r>
    <s v="72d41e55-8e0a-4b6f-95c5-76f8c46154f0"/>
    <s v="2022-10-06 00:00:00+01"/>
    <s v="a35c2f73-fd06-4555-b02b-471da2a31f97"/>
    <n v="78724.800000000003"/>
    <s v="The transaction was not completed"/>
    <n v="2161725438"/>
    <x v="0"/>
    <s v="NULL"/>
    <x v="0"/>
    <x v="0"/>
    <s v="NULL"/>
    <s v="NGN"/>
    <s v="checkout"/>
    <x v="0"/>
    <x v="0"/>
    <n v="44840"/>
    <x v="2"/>
    <n v="49.203000000000003"/>
  </r>
  <r>
    <s v="d6b8f1ef-059c-4921-a5ad-0bff51da7b75"/>
    <s v="2022-10-06 00:00:00+01"/>
    <s v="e7d2687a-c91c-4745-9c2b-6eedfc183090"/>
    <n v="78724.800000000003"/>
    <s v="The transaction was not completed"/>
    <n v="2161760876"/>
    <x v="0"/>
    <s v="NULL"/>
    <x v="0"/>
    <x v="0"/>
    <s v="NULL"/>
    <s v="NGN"/>
    <s v="checkout"/>
    <x v="0"/>
    <x v="0"/>
    <n v="44840"/>
    <x v="2"/>
    <n v="49.203000000000003"/>
  </r>
  <r>
    <s v="aad524c2-b3fa-459a-8c47-b3f29b234a75"/>
    <s v="2022-10-06 00:00:00+01"/>
    <s v="62b46c7e-47c7-4a25-9837-4ba6f91be808"/>
    <n v="7972.4925000000003"/>
    <s v="Approved"/>
    <n v="2161767905"/>
    <x v="1"/>
    <s v="transfer"/>
    <x v="0"/>
    <x v="1"/>
    <s v="NG"/>
    <s v="NGN"/>
    <s v="checkout"/>
    <x v="1"/>
    <x v="1"/>
    <n v="44840"/>
    <x v="2"/>
    <n v="4.9828078124999999"/>
  </r>
  <r>
    <s v="3109642f-8121-467b-8bf8-477124d8a13b"/>
    <s v="2022-10-06 00:00:00+01"/>
    <s v="e7d2687a-c91c-4745-9c2b-6eedfc183090"/>
    <n v="7972.4925000000003"/>
    <s v="Approved"/>
    <n v="2161777617"/>
    <x v="2"/>
    <s v="mastercard"/>
    <x v="1"/>
    <x v="1"/>
    <s v="NG"/>
    <s v="NGN"/>
    <s v="checkout"/>
    <x v="1"/>
    <x v="0"/>
    <n v="44840"/>
    <x v="2"/>
    <n v="4.9828078124999999"/>
  </r>
  <r>
    <s v="93526698-efa8-4aaa-8c72-4fedbea0774a"/>
    <s v="2022-10-06 00:00:00+01"/>
    <s v="e7d2687a-c91c-4745-9c2b-6eedfc183090"/>
    <n v="8200.5"/>
    <s v="The transaction was not completed"/>
    <n v="2161790022"/>
    <x v="0"/>
    <s v="NULL"/>
    <x v="0"/>
    <x v="0"/>
    <s v="NULL"/>
    <s v="NGN"/>
    <s v="checkout"/>
    <x v="0"/>
    <x v="0"/>
    <n v="44840"/>
    <x v="2"/>
    <n v="5.1253124999999997"/>
  </r>
  <r>
    <s v="cf39aeb8-df6b-4d89-9cc7-e340876248a4"/>
    <s v="2022-10-06 00:00:00+01"/>
    <s v="1e45691b-72f4-4633-b417-d30fd03fac6a"/>
    <n v="7972.4925000000003"/>
    <s v="Approved"/>
    <n v="2161850434"/>
    <x v="1"/>
    <s v="transfer"/>
    <x v="0"/>
    <x v="1"/>
    <s v="NG"/>
    <s v="NGN"/>
    <s v="checkout"/>
    <x v="1"/>
    <x v="1"/>
    <n v="44840"/>
    <x v="2"/>
    <n v="4.9828078124999999"/>
  </r>
  <r>
    <s v="81c59284-9fbb-4961-94fe-4d2ed46d563e"/>
    <s v="2022-10-06 00:00:00+01"/>
    <s v="3c4f49b5-8265-4f4f-bd89-8f336a66320e"/>
    <n v="78724.800000000003"/>
    <s v="The transaction was not completed"/>
    <n v="2161926396"/>
    <x v="0"/>
    <s v="NULL"/>
    <x v="0"/>
    <x v="0"/>
    <s v="NULL"/>
    <s v="NGN"/>
    <s v="checkout"/>
    <x v="0"/>
    <x v="0"/>
    <n v="44840"/>
    <x v="2"/>
    <n v="49.203000000000003"/>
  </r>
  <r>
    <s v="8ebe7258-dc05-47f3-a134-87c6655381ae"/>
    <s v="2022-10-06 00:00:00+01"/>
    <s v="3c4f49b5-8265-4f4f-bd89-8f336a66320e"/>
    <n v="7972.4925000000003"/>
    <s v="Approved"/>
    <n v="2161941330"/>
    <x v="4"/>
    <s v="visa"/>
    <x v="1"/>
    <x v="7"/>
    <s v="NG"/>
    <s v="NGN"/>
    <s v="checkout"/>
    <x v="1"/>
    <x v="0"/>
    <n v="44840"/>
    <x v="2"/>
    <n v="4.9828078124999999"/>
  </r>
  <r>
    <s v="e1b89bfb-eaec-4504-94dc-2537bb3ce619"/>
    <s v="2022-10-06 00:00:00+01"/>
    <s v="fd84c0d9-a0e5-4be7-90c0-00aadabe2405"/>
    <n v="78724.800000000003"/>
    <s v="The transaction was not completed"/>
    <n v="2162190961"/>
    <x v="0"/>
    <s v="NULL"/>
    <x v="0"/>
    <x v="0"/>
    <s v="NULL"/>
    <s v="NGN"/>
    <s v="checkout"/>
    <x v="0"/>
    <x v="0"/>
    <n v="44840"/>
    <x v="2"/>
    <n v="49.203000000000003"/>
  </r>
  <r>
    <s v="281bc7cd-d314-47ef-9966-d1601ab5fb2e"/>
    <s v="2022-10-06 00:00:00+01"/>
    <s v="fd84c0d9-a0e5-4be7-90c0-00aadabe2405"/>
    <n v="7775.6805000000004"/>
    <s v="Approved"/>
    <n v="2162192511"/>
    <x v="4"/>
    <s v="visa"/>
    <x v="1"/>
    <x v="8"/>
    <s v="GB"/>
    <s v="NGN"/>
    <s v="checkout"/>
    <x v="1"/>
    <x v="0"/>
    <n v="44840"/>
    <x v="2"/>
    <n v="4.8598003125"/>
  </r>
  <r>
    <s v="00b3262d-424e-48ae-a319-ec31995dab23"/>
    <s v="2022-10-06 00:00:00+01"/>
    <s v="277c325c-369f-4eef-8080-271767fef851"/>
    <n v="8200.5"/>
    <s v="The card holder was not authorised. This is used in 3-D Secure Authentication."/>
    <n v="2162200350"/>
    <x v="4"/>
    <s v="visa"/>
    <x v="1"/>
    <x v="9"/>
    <s v="NG"/>
    <s v="NGN"/>
    <s v="checkout"/>
    <x v="2"/>
    <x v="0"/>
    <n v="44840"/>
    <x v="2"/>
    <n v="5.1253124999999997"/>
  </r>
  <r>
    <s v="79962869-52fe-4e7f-ace1-2995b458bb82"/>
    <s v="2022-10-07 00:00:00+01"/>
    <s v="277c325c-369f-4eef-8080-271767fef851"/>
    <n v="78724.800000000003"/>
    <s v="The transaction was not completed"/>
    <n v="2162353734"/>
    <x v="0"/>
    <s v="NULL"/>
    <x v="0"/>
    <x v="0"/>
    <s v="NULL"/>
    <s v="NGN"/>
    <s v="checkout"/>
    <x v="0"/>
    <x v="0"/>
    <n v="44841"/>
    <x v="2"/>
    <n v="49.203000000000003"/>
  </r>
  <r>
    <s v="a3991403-5063-4ad8-ba70-7519ce7a48d5"/>
    <s v="2022-10-07 00:00:00+01"/>
    <s v="277c325c-369f-4eef-8080-271767fef851"/>
    <n v="7972.4925000000003"/>
    <s v="Approved"/>
    <n v="2162353935"/>
    <x v="2"/>
    <s v="mastercard"/>
    <x v="1"/>
    <x v="1"/>
    <s v="NG"/>
    <s v="NGN"/>
    <s v="checkout"/>
    <x v="1"/>
    <x v="0"/>
    <n v="44841"/>
    <x v="2"/>
    <n v="4.9828078124999999"/>
  </r>
  <r>
    <s v="bbbc864b-8ba3-45e6-8d9a-0a3f395ef830"/>
    <s v="2022-10-07 00:00:00+01"/>
    <s v="3898e935-cb1f-4609-836c-006bee4d5aa9"/>
    <n v="78724.800000000003"/>
    <s v="The transaction was not completed"/>
    <n v="2162635476"/>
    <x v="0"/>
    <s v="NULL"/>
    <x v="0"/>
    <x v="0"/>
    <s v="NULL"/>
    <s v="NGN"/>
    <s v="checkout"/>
    <x v="0"/>
    <x v="0"/>
    <n v="44841"/>
    <x v="2"/>
    <n v="49.203000000000003"/>
  </r>
  <r>
    <s v="2155331e-c261-45f0-bfcb-13c947ab7e88"/>
    <s v="2022-10-07 00:00:00+01"/>
    <s v="d3cd9bbb-d086-4252-b0ee-a0b63766834a"/>
    <n v="78724.800000000003"/>
    <s v="The transaction was not completed"/>
    <n v="2163412940"/>
    <x v="0"/>
    <s v="NULL"/>
    <x v="0"/>
    <x v="0"/>
    <s v="NULL"/>
    <s v="NGN"/>
    <s v="checkout"/>
    <x v="0"/>
    <x v="0"/>
    <n v="44841"/>
    <x v="2"/>
    <n v="49.203000000000003"/>
  </r>
  <r>
    <s v="2d23824b-c5fe-4076-aa4a-c7d13539ed1e"/>
    <s v="2022-10-07 00:00:00+01"/>
    <s v="0910e5b2-a365-4530-a2f2-a474dd008f53"/>
    <n v="8200.5"/>
    <s v="The transaction was not completed"/>
    <n v="2163911098"/>
    <x v="0"/>
    <s v="NULL"/>
    <x v="0"/>
    <x v="0"/>
    <s v="NULL"/>
    <s v="NGN"/>
    <s v="checkout"/>
    <x v="0"/>
    <x v="0"/>
    <n v="44841"/>
    <x v="2"/>
    <n v="5.1253124999999997"/>
  </r>
  <r>
    <s v="3103fc4d-991d-4717-a136-978563296648"/>
    <s v="2022-10-07 00:00:00+01"/>
    <s v="e4877d00-3180-472b-8487-7a911c179853"/>
    <n v="78724.800000000003"/>
    <s v="The transaction was not completed"/>
    <n v="2165120366"/>
    <x v="0"/>
    <s v="NULL"/>
    <x v="0"/>
    <x v="0"/>
    <s v="NULL"/>
    <s v="NGN"/>
    <s v="checkout"/>
    <x v="0"/>
    <x v="0"/>
    <n v="44841"/>
    <x v="2"/>
    <n v="49.203000000000003"/>
  </r>
  <r>
    <s v="eab42224-96cf-44ac-b21f-d12893a017c7"/>
    <s v="2022-10-08 00:00:00+01"/>
    <s v="53959aac-7e8e-474b-92a2-4e268540ff3b"/>
    <n v="78724.800000000003"/>
    <s v="Please make a transfer to the account specified"/>
    <n v="2167978755"/>
    <x v="0"/>
    <s v="NULL"/>
    <x v="0"/>
    <x v="0"/>
    <s v="NULL"/>
    <s v="NGN"/>
    <s v="checkout"/>
    <x v="0"/>
    <x v="1"/>
    <n v="44842"/>
    <x v="2"/>
    <n v="49.203000000000003"/>
  </r>
  <r>
    <s v="71042e66-21c6-44b3-97aa-0fb0e854b4d5"/>
    <s v="2022-10-08 00:00:00+01"/>
    <s v="cc1b01f1-1f3c-413e-a315-932a7af39042"/>
    <n v="78724.800000000003"/>
    <s v="The transaction was not completed"/>
    <n v="2168379686"/>
    <x v="0"/>
    <s v="NULL"/>
    <x v="0"/>
    <x v="0"/>
    <s v="NULL"/>
    <s v="NGN"/>
    <s v="checkout"/>
    <x v="0"/>
    <x v="0"/>
    <n v="44842"/>
    <x v="2"/>
    <n v="49.203000000000003"/>
  </r>
  <r>
    <s v="2057328b-a1fb-41a4-a4f5-47a04e0b6eae"/>
    <s v="2022-10-08 00:00:00+01"/>
    <s v="a8c5406f-779f-4d36-a62b-f32e8fb19d45"/>
    <n v="78724.800000000003"/>
    <s v="The transaction was not completed"/>
    <n v="2168500706"/>
    <x v="0"/>
    <s v="NULL"/>
    <x v="0"/>
    <x v="0"/>
    <s v="NULL"/>
    <s v="NGN"/>
    <s v="checkout"/>
    <x v="0"/>
    <x v="0"/>
    <n v="44842"/>
    <x v="2"/>
    <n v="49.203000000000003"/>
  </r>
  <r>
    <s v="6c14f3bf-e996-486d-a480-c6db601626db"/>
    <s v="2022-10-08 00:00:00+01"/>
    <s v="2600f4cb-2ade-452a-bebf-761be5405677"/>
    <n v="78724.800000000003"/>
    <s v="The transaction was not completed"/>
    <n v="2168501590"/>
    <x v="0"/>
    <s v="NULL"/>
    <x v="0"/>
    <x v="0"/>
    <s v="NULL"/>
    <s v="NGN"/>
    <s v="checkout"/>
    <x v="0"/>
    <x v="0"/>
    <n v="44842"/>
    <x v="2"/>
    <n v="49.203000000000003"/>
  </r>
  <r>
    <s v="12cb5720-c429-4c84-9a9c-dc7390143900"/>
    <s v="2022-10-08 00:00:00+01"/>
    <s v="960f284d-d4a6-48f4-a55b-36071daf0015"/>
    <n v="8200.5"/>
    <s v="The transaction was not completed"/>
    <n v="2168615112"/>
    <x v="0"/>
    <s v="NULL"/>
    <x v="0"/>
    <x v="0"/>
    <s v="NULL"/>
    <s v="NGN"/>
    <s v="checkout"/>
    <x v="0"/>
    <x v="0"/>
    <n v="44842"/>
    <x v="2"/>
    <n v="5.1253124999999997"/>
  </r>
  <r>
    <s v="61ebc106-d4fd-49ef-9aee-a89669bc08aa"/>
    <s v="2022-10-09 00:00:00+01"/>
    <s v="1a92a4c0-4274-483b-9095-4423a355dc8c"/>
    <n v="8200.5"/>
    <s v="Please make a transfer to the account specified"/>
    <n v="2169095062"/>
    <x v="0"/>
    <s v="NULL"/>
    <x v="0"/>
    <x v="0"/>
    <s v="NULL"/>
    <s v="NGN"/>
    <s v="checkout"/>
    <x v="0"/>
    <x v="1"/>
    <n v="44843"/>
    <x v="2"/>
    <n v="5.1253124999999997"/>
  </r>
  <r>
    <s v="c7eaa4a0-37a5-435e-be95-aa5137caabec"/>
    <s v="2022-10-09 00:00:00+01"/>
    <s v="bbdc6562-8838-43de-9d3c-207bd6aad45f"/>
    <n v="78724.800000000003"/>
    <s v="The transaction was not completed"/>
    <n v="2170755092"/>
    <x v="0"/>
    <s v="NULL"/>
    <x v="0"/>
    <x v="0"/>
    <s v="NULL"/>
    <s v="NGN"/>
    <s v="checkout"/>
    <x v="0"/>
    <x v="0"/>
    <n v="44843"/>
    <x v="2"/>
    <n v="49.203000000000003"/>
  </r>
  <r>
    <s v="7e6495fc-dbc1-4bf4-b348-6c080d4a31e5"/>
    <s v="2022-10-09 00:00:00+01"/>
    <s v="bbdc6562-8838-43de-9d3c-207bd6aad45f"/>
    <n v="8200.5"/>
    <s v="The transaction was not completed"/>
    <n v="2170763809"/>
    <x v="0"/>
    <s v="NULL"/>
    <x v="0"/>
    <x v="0"/>
    <s v="NULL"/>
    <s v="NGN"/>
    <s v="checkout"/>
    <x v="0"/>
    <x v="0"/>
    <n v="44843"/>
    <x v="2"/>
    <n v="5.1253124999999997"/>
  </r>
  <r>
    <s v="12de2943-646d-4bac-a324-ddc4a0c08d65"/>
    <s v="2022-10-10 00:00:00+01"/>
    <s v="cfac2afa-006a-4527-bcb9-24ef42ebfebf"/>
    <n v="78724.800000000003"/>
    <s v="The transaction was not completed"/>
    <n v="2173114086"/>
    <x v="0"/>
    <s v="NULL"/>
    <x v="0"/>
    <x v="0"/>
    <s v="NULL"/>
    <s v="NGN"/>
    <s v="checkout"/>
    <x v="0"/>
    <x v="0"/>
    <n v="44844"/>
    <x v="2"/>
    <n v="49.203000000000003"/>
  </r>
  <r>
    <s v="72359e54-a943-46bf-8c8e-d428df04d8cc"/>
    <s v="2022-10-10 00:00:00+01"/>
    <s v="cfac2afa-006a-4527-bcb9-24ef42ebfebf"/>
    <n v="78724.800000000003"/>
    <s v="The transaction was not completed"/>
    <n v="2173115160"/>
    <x v="0"/>
    <s v="NULL"/>
    <x v="0"/>
    <x v="0"/>
    <s v="NULL"/>
    <s v="NGN"/>
    <s v="checkout"/>
    <x v="0"/>
    <x v="0"/>
    <n v="44844"/>
    <x v="2"/>
    <n v="49.203000000000003"/>
  </r>
  <r>
    <s v="1c168ee5-2316-4eef-9786-8a9444bfd6ff"/>
    <s v="2022-10-10 00:00:00+01"/>
    <s v="d3cd9bbb-d086-4252-b0ee-a0b63766834a"/>
    <n v="78724.800000000003"/>
    <s v="The transaction was not completed"/>
    <n v="2173149722"/>
    <x v="0"/>
    <s v="NULL"/>
    <x v="0"/>
    <x v="0"/>
    <s v="NULL"/>
    <s v="NGN"/>
    <s v="checkout"/>
    <x v="0"/>
    <x v="0"/>
    <n v="44844"/>
    <x v="2"/>
    <n v="49.203000000000003"/>
  </r>
  <r>
    <s v="5da5c9c4-f348-4ecc-b4c1-9dae4f50d5f5"/>
    <s v="2022-10-10 00:00:00+01"/>
    <s v="d3cd9bbb-d086-4252-b0ee-a0b63766834a"/>
    <n v="8200.5"/>
    <s v="Please make a transfer to the account specified"/>
    <n v="2173150120"/>
    <x v="0"/>
    <s v="NULL"/>
    <x v="0"/>
    <x v="0"/>
    <s v="NULL"/>
    <s v="NGN"/>
    <s v="checkout"/>
    <x v="0"/>
    <x v="1"/>
    <n v="44844"/>
    <x v="2"/>
    <n v="5.1253124999999997"/>
  </r>
  <r>
    <s v="bf68fd3a-d597-4b78-8e5c-6f3fe55fc888"/>
    <s v="2022-10-10 00:00:00+01"/>
    <s v="5dafa035-a72d-4229-b5bc-124cbd92248d"/>
    <n v="78724.800000000003"/>
    <s v="The transaction was not completed"/>
    <n v="2173336451"/>
    <x v="0"/>
    <s v="NULL"/>
    <x v="0"/>
    <x v="0"/>
    <s v="NULL"/>
    <s v="NGN"/>
    <s v="checkout"/>
    <x v="0"/>
    <x v="0"/>
    <n v="44844"/>
    <x v="2"/>
    <n v="49.203000000000003"/>
  </r>
  <r>
    <s v="0e569bac-6d65-43c5-8ba2-a1ae9ae394ab"/>
    <s v="2022-10-10 00:00:00+01"/>
    <s v="5dafa035-a72d-4229-b5bc-124cbd92248d"/>
    <n v="78724.800000000003"/>
    <s v="The transaction was not completed"/>
    <n v="2173341123"/>
    <x v="0"/>
    <s v="NULL"/>
    <x v="0"/>
    <x v="0"/>
    <s v="NULL"/>
    <s v="NGN"/>
    <s v="checkout"/>
    <x v="0"/>
    <x v="0"/>
    <n v="44844"/>
    <x v="2"/>
    <n v="49.203000000000003"/>
  </r>
  <r>
    <s v="500d5688-f91f-4ed5-a24b-745f1a53c2a2"/>
    <s v="2022-10-10 00:00:00+01"/>
    <s v="5dafa035-a72d-4229-b5bc-124cbd92248d"/>
    <n v="8200.5"/>
    <s v="The transaction was not completed"/>
    <n v="2173360197"/>
    <x v="0"/>
    <s v="NULL"/>
    <x v="0"/>
    <x v="0"/>
    <s v="NULL"/>
    <s v="NGN"/>
    <s v="checkout"/>
    <x v="0"/>
    <x v="0"/>
    <n v="44844"/>
    <x v="2"/>
    <n v="5.1253124999999997"/>
  </r>
  <r>
    <s v="f25c5d1d-7be4-4109-98a0-caa1999d7e4f"/>
    <s v="2022-10-10 00:00:00+01"/>
    <s v="fd30be86-87f1-454a-bcab-c3f0a5f78861"/>
    <n v="78724.800000000003"/>
    <s v="The transaction was not completed"/>
    <n v="2174404653"/>
    <x v="0"/>
    <s v="NULL"/>
    <x v="0"/>
    <x v="0"/>
    <s v="NULL"/>
    <s v="NGN"/>
    <s v="checkout"/>
    <x v="0"/>
    <x v="0"/>
    <n v="44844"/>
    <x v="2"/>
    <n v="49.203000000000003"/>
  </r>
  <r>
    <s v="80b69202-b33c-4137-af36-8f11e587501e"/>
    <s v="2022-10-10 00:00:00+01"/>
    <s v="1f10c6f0-9292-4c0c-abf1-9cf761b492fa"/>
    <n v="78724.800000000003"/>
    <s v="The transaction was not completed"/>
    <n v="2174690582"/>
    <x v="0"/>
    <s v="NULL"/>
    <x v="0"/>
    <x v="0"/>
    <s v="NULL"/>
    <s v="NGN"/>
    <s v="checkout"/>
    <x v="0"/>
    <x v="0"/>
    <n v="44844"/>
    <x v="2"/>
    <n v="49.203000000000003"/>
  </r>
  <r>
    <s v="064e53c5-0cf2-4ca1-afaf-55c9563cc0d8"/>
    <s v="2022-10-10 00:00:00+01"/>
    <s v="7a00f01e-be1c-4652-a890-a0dd8068be63"/>
    <n v="78724.800000000003"/>
    <s v="The transaction was not completed"/>
    <n v="2174932836"/>
    <x v="0"/>
    <s v="NULL"/>
    <x v="0"/>
    <x v="0"/>
    <s v="NULL"/>
    <s v="NGN"/>
    <s v="checkout"/>
    <x v="0"/>
    <x v="0"/>
    <n v="44844"/>
    <x v="2"/>
    <n v="49.203000000000003"/>
  </r>
  <r>
    <s v="c43b50b8-8ee5-4907-84c6-1013b61e2cce"/>
    <s v="2022-10-10 00:00:00+01"/>
    <s v="7a00f01e-be1c-4652-a890-a0dd8068be63"/>
    <n v="8200.5"/>
    <s v="Please dial the USSD shortcode"/>
    <n v="2174935343"/>
    <x v="0"/>
    <s v="NULL"/>
    <x v="0"/>
    <x v="0"/>
    <s v="NULL"/>
    <s v="NGN"/>
    <s v="checkout"/>
    <x v="0"/>
    <x v="2"/>
    <n v="44844"/>
    <x v="2"/>
    <n v="5.1253124999999997"/>
  </r>
  <r>
    <s v="17886726-45a0-406b-a196-bffdae94afb1"/>
    <s v="2022-10-10 00:00:00+01"/>
    <s v="d3cd9bbb-d086-4252-b0ee-a0b63766834a"/>
    <n v="78724.800000000003"/>
    <s v="The transaction was not completed"/>
    <n v="2175100147"/>
    <x v="0"/>
    <s v="NULL"/>
    <x v="0"/>
    <x v="0"/>
    <s v="NULL"/>
    <s v="NGN"/>
    <s v="checkout"/>
    <x v="0"/>
    <x v="0"/>
    <n v="44844"/>
    <x v="2"/>
    <n v="49.203000000000003"/>
  </r>
  <r>
    <s v="6bf5d8ad-2f34-4580-bbe6-7a2fc03e5766"/>
    <s v="2022-10-10 00:00:00+01"/>
    <s v="d3cd9bbb-d086-4252-b0ee-a0b63766834a"/>
    <n v="78724.800000000003"/>
    <s v="The transaction was not completed"/>
    <n v="2175104438"/>
    <x v="0"/>
    <s v="NULL"/>
    <x v="0"/>
    <x v="0"/>
    <s v="NULL"/>
    <s v="NGN"/>
    <s v="checkout"/>
    <x v="0"/>
    <x v="0"/>
    <n v="44844"/>
    <x v="2"/>
    <n v="49.203000000000003"/>
  </r>
  <r>
    <s v="ee6c429a-39bf-4852-8fd0-f499f4ea84bf"/>
    <s v="2022-10-10 00:00:00+01"/>
    <s v="d3cd9bbb-d086-4252-b0ee-a0b63766834a"/>
    <n v="8200.5"/>
    <s v="Please make a transfer to the account specified"/>
    <n v="2175112100"/>
    <x v="0"/>
    <s v="NULL"/>
    <x v="0"/>
    <x v="0"/>
    <s v="NULL"/>
    <s v="NGN"/>
    <s v="checkout"/>
    <x v="0"/>
    <x v="1"/>
    <n v="44844"/>
    <x v="2"/>
    <n v="5.1253124999999997"/>
  </r>
  <r>
    <s v="069a120e-29c6-4185-8870-0ca2a9c6a6eb"/>
    <s v="2022-10-11 00:00:00+01"/>
    <s v="3a4bc192-0d77-4025-b001-238dc83f46e1"/>
    <n v="78724.800000000003"/>
    <s v="The transaction was not completed"/>
    <n v="2175869705"/>
    <x v="0"/>
    <s v="NULL"/>
    <x v="0"/>
    <x v="0"/>
    <s v="NULL"/>
    <s v="NGN"/>
    <s v="checkout"/>
    <x v="0"/>
    <x v="0"/>
    <n v="44845"/>
    <x v="2"/>
    <n v="49.203000000000003"/>
  </r>
  <r>
    <s v="f8999ca6-30f1-43f8-a849-a9636da38060"/>
    <s v="2022-10-11 00:00:00+01"/>
    <s v="b77b5b19-2998-4a42-a154-8e09229340b6"/>
    <n v="78724.800000000003"/>
    <s v="The transaction was not completed"/>
    <n v="2175889684"/>
    <x v="0"/>
    <s v="NULL"/>
    <x v="0"/>
    <x v="0"/>
    <s v="NULL"/>
    <s v="NGN"/>
    <s v="checkout"/>
    <x v="0"/>
    <x v="0"/>
    <n v="44845"/>
    <x v="2"/>
    <n v="49.203000000000003"/>
  </r>
  <r>
    <s v="32768c23-895d-4ae5-8f4f-833f3774f7e8"/>
    <s v="2022-10-11 00:00:00+01"/>
    <s v="b77b5b19-2998-4a42-a154-8e09229340b6"/>
    <n v="8200.5"/>
    <s v="The transaction was not completed"/>
    <n v="2175890689"/>
    <x v="0"/>
    <s v="NULL"/>
    <x v="0"/>
    <x v="0"/>
    <s v="NULL"/>
    <s v="NGN"/>
    <s v="checkout"/>
    <x v="0"/>
    <x v="0"/>
    <n v="44845"/>
    <x v="2"/>
    <n v="5.1253124999999997"/>
  </r>
  <r>
    <s v="1d1c0494-bbf6-4afc-b607-450d3b2bfec3"/>
    <s v="2022-10-11 00:00:00+01"/>
    <s v="376626c4-c3ac-4029-a534-39ca290fcb71"/>
    <n v="78724.800000000003"/>
    <s v="The transaction was not completed"/>
    <n v="2176127060"/>
    <x v="0"/>
    <s v="NULL"/>
    <x v="0"/>
    <x v="0"/>
    <s v="NULL"/>
    <s v="NGN"/>
    <s v="checkout"/>
    <x v="0"/>
    <x v="0"/>
    <n v="44845"/>
    <x v="2"/>
    <n v="49.203000000000003"/>
  </r>
  <r>
    <s v="3f6535f4-51f9-4e20-a179-a0a717891378"/>
    <s v="2022-10-11 00:00:00+01"/>
    <s v="5dafa035-a72d-4229-b5bc-124cbd92248d"/>
    <n v="7972.4925000000003"/>
    <s v="Approved"/>
    <n v="2176304450"/>
    <x v="2"/>
    <s v="mastercard"/>
    <x v="1"/>
    <x v="4"/>
    <s v="NG"/>
    <s v="NGN"/>
    <s v="checkout"/>
    <x v="1"/>
    <x v="0"/>
    <n v="44845"/>
    <x v="2"/>
    <n v="4.9828078124999999"/>
  </r>
  <r>
    <s v="20e142cf-1e5c-43c5-96df-01657548c9ce"/>
    <s v="2022-10-11 00:00:00+01"/>
    <s v="eced63e4-9faa-4e2c-a55e-6d23b7f3e6bf"/>
    <n v="8200.5"/>
    <s v="Transaction just initiated"/>
    <n v="2176807157"/>
    <x v="5"/>
    <s v="GTPay"/>
    <x v="0"/>
    <x v="1"/>
    <s v="NG"/>
    <s v="NGN"/>
    <s v="checkout"/>
    <x v="2"/>
    <x v="3"/>
    <n v="44845"/>
    <x v="2"/>
    <n v="5.1253124999999997"/>
  </r>
  <r>
    <s v="d293d0bc-4e1d-440e-9332-3ed6bee4e98d"/>
    <s v="2022-10-11 00:00:00+01"/>
    <s v="a0261b9e-746a-4166-a2cb-6bb014523881"/>
    <n v="78724.800000000003"/>
    <s v="The transaction was not completed"/>
    <n v="2177075827"/>
    <x v="0"/>
    <s v="NULL"/>
    <x v="0"/>
    <x v="0"/>
    <s v="NULL"/>
    <s v="NGN"/>
    <s v="checkout"/>
    <x v="0"/>
    <x v="0"/>
    <n v="44845"/>
    <x v="2"/>
    <n v="49.203000000000003"/>
  </r>
  <r>
    <s v="c77addc4-d391-41bb-8ebe-eaf0553ba963"/>
    <s v="2022-10-11 00:00:00+01"/>
    <s v="a0261b9e-746a-4166-a2cb-6bb014523881"/>
    <n v="78724.800000000003"/>
    <s v="The transaction was not completed"/>
    <n v="2177092173"/>
    <x v="0"/>
    <s v="NULL"/>
    <x v="0"/>
    <x v="0"/>
    <s v="NULL"/>
    <s v="NGN"/>
    <s v="checkout"/>
    <x v="0"/>
    <x v="0"/>
    <n v="44845"/>
    <x v="2"/>
    <n v="49.203000000000003"/>
  </r>
  <r>
    <s v="d05b516b-190c-4fda-bccf-31eca7e8659a"/>
    <s v="2022-10-11 00:00:00+01"/>
    <s v="a0261b9e-746a-4166-a2cb-6bb014523881"/>
    <n v="8200.5"/>
    <s v="The transaction was not completed"/>
    <n v="2177092634"/>
    <x v="0"/>
    <s v="NULL"/>
    <x v="0"/>
    <x v="0"/>
    <s v="NULL"/>
    <s v="NGN"/>
    <s v="checkout"/>
    <x v="0"/>
    <x v="0"/>
    <n v="44845"/>
    <x v="2"/>
    <n v="5.1253124999999997"/>
  </r>
  <r>
    <s v="0635ac00-bbc8-4723-940a-955b0fc0e443"/>
    <s v="2022-10-12 00:00:00+01"/>
    <s v="d3cd9bbb-d086-4252-b0ee-a0b63766834a"/>
    <n v="11.55"/>
    <s v="The transaction was not completed"/>
    <n v="2178989087"/>
    <x v="0"/>
    <s v="NULL"/>
    <x v="0"/>
    <x v="0"/>
    <s v="NULL"/>
    <s v="USD"/>
    <s v="checkout"/>
    <x v="0"/>
    <x v="0"/>
    <n v="44846"/>
    <x v="2"/>
    <n v="11.55"/>
  </r>
  <r>
    <s v="025e9cde-8629-462e-bf17-dbeb0bb22156"/>
    <s v="2022-10-12 00:00:00+01"/>
    <s v="d3cd9bbb-d086-4252-b0ee-a0b63766834a"/>
    <n v="8200.5"/>
    <s v="Please make a transfer to the account specified"/>
    <n v="2179010940"/>
    <x v="0"/>
    <s v="NULL"/>
    <x v="0"/>
    <x v="0"/>
    <s v="NULL"/>
    <s v="NGN"/>
    <s v="checkout"/>
    <x v="0"/>
    <x v="1"/>
    <n v="44846"/>
    <x v="2"/>
    <n v="5.1253124999999997"/>
  </r>
  <r>
    <s v="463595b9-6fe6-44c6-9a65-4a9b61a5c7fd"/>
    <s v="2022-10-12 00:00:00+01"/>
    <s v="1440288e-bd07-48ee-a43a-8f9d113142fd"/>
    <n v="78724.800000000003"/>
    <s v="The transaction was not completed"/>
    <n v="2179297571"/>
    <x v="0"/>
    <s v="NULL"/>
    <x v="0"/>
    <x v="0"/>
    <s v="NULL"/>
    <s v="NGN"/>
    <s v="checkout"/>
    <x v="0"/>
    <x v="0"/>
    <n v="44846"/>
    <x v="2"/>
    <n v="49.203000000000003"/>
  </r>
  <r>
    <s v="5f772858-5745-417f-888e-1f7e27da2233"/>
    <s v="2022-10-12 00:00:00+01"/>
    <s v="cb840c8d-3680-4866-b21f-9abfbd43fbab"/>
    <n v="78724.800000000003"/>
    <s v="no managed account available"/>
    <n v="2179553399"/>
    <x v="0"/>
    <s v="NULL"/>
    <x v="0"/>
    <x v="0"/>
    <s v="NULL"/>
    <s v="NGN"/>
    <s v="checkout"/>
    <x v="2"/>
    <x v="1"/>
    <n v="44846"/>
    <x v="2"/>
    <n v="49.203000000000003"/>
  </r>
  <r>
    <s v="ae9edbbf-21a7-47a8-ab68-96a54bb83e9e"/>
    <s v="2022-10-12 00:00:00+01"/>
    <s v="cb840c8d-3680-4866-b21f-9abfbd43fbab"/>
    <n v="8200.5"/>
    <s v="The transaction was not completed"/>
    <n v="2179559679"/>
    <x v="0"/>
    <s v="NULL"/>
    <x v="0"/>
    <x v="0"/>
    <s v="NULL"/>
    <s v="NGN"/>
    <s v="checkout"/>
    <x v="0"/>
    <x v="0"/>
    <n v="44846"/>
    <x v="2"/>
    <n v="5.1253124999999997"/>
  </r>
  <r>
    <s v="160c240a-9d2d-4c81-9a13-ceb321b84f39"/>
    <s v="2022-10-12 00:00:00+01"/>
    <s v="cb840c8d-3680-4866-b21f-9abfbd43fbab"/>
    <n v="11.55"/>
    <s v="The transaction was not completed"/>
    <n v="2179562949"/>
    <x v="0"/>
    <s v="NULL"/>
    <x v="0"/>
    <x v="0"/>
    <s v="NULL"/>
    <s v="USD"/>
    <s v="checkout"/>
    <x v="0"/>
    <x v="0"/>
    <n v="44846"/>
    <x v="2"/>
    <n v="11.55"/>
  </r>
  <r>
    <s v="93a47db5-413e-4a71-b173-5c70994fe1d4"/>
    <s v="2022-10-12 00:00:00+01"/>
    <s v="cb840c8d-3680-4866-b21f-9abfbd43fbab"/>
    <n v="8200.5"/>
    <s v="The transaction was not completed"/>
    <n v="2179563470"/>
    <x v="0"/>
    <s v="NULL"/>
    <x v="0"/>
    <x v="0"/>
    <s v="NULL"/>
    <s v="NGN"/>
    <s v="checkout"/>
    <x v="0"/>
    <x v="0"/>
    <n v="44846"/>
    <x v="2"/>
    <n v="5.1253124999999997"/>
  </r>
  <r>
    <s v="c0f15946-976d-40bc-9d27-a55d2eb79461"/>
    <s v="2022-10-12 00:00:00+01"/>
    <s v="a0261b9e-746a-4166-a2cb-6bb014523881"/>
    <n v="78724.800000000003"/>
    <s v="The transaction was not completed"/>
    <n v="2180004559"/>
    <x v="0"/>
    <s v="NULL"/>
    <x v="0"/>
    <x v="0"/>
    <s v="NULL"/>
    <s v="NGN"/>
    <s v="checkout"/>
    <x v="0"/>
    <x v="0"/>
    <n v="44846"/>
    <x v="2"/>
    <n v="49.203000000000003"/>
  </r>
  <r>
    <s v="7705b081-ae4a-484d-8148-9bf534027f7d"/>
    <s v="2022-10-12 00:00:00+01"/>
    <s v="a0261b9e-746a-4166-a2cb-6bb014523881"/>
    <n v="8200.5"/>
    <s v="Please make a transfer to the account specified"/>
    <n v="2180012635"/>
    <x v="0"/>
    <s v="NULL"/>
    <x v="0"/>
    <x v="0"/>
    <s v="NULL"/>
    <s v="NGN"/>
    <s v="checkout"/>
    <x v="0"/>
    <x v="1"/>
    <n v="44846"/>
    <x v="2"/>
    <n v="5.1253124999999997"/>
  </r>
  <r>
    <s v="53f4ee13-7372-4890-8ccd-a9428354facb"/>
    <s v="2022-10-13 00:00:00+01"/>
    <s v="9a9967bf-ff91-4592-b874-92faa79841c7"/>
    <n v="8200.5"/>
    <s v="Please make a transfer to the account specified"/>
    <n v="2181455792"/>
    <x v="0"/>
    <s v="NULL"/>
    <x v="0"/>
    <x v="0"/>
    <s v="NULL"/>
    <s v="NGN"/>
    <s v="checkout"/>
    <x v="0"/>
    <x v="1"/>
    <n v="44847"/>
    <x v="2"/>
    <n v="5.1253124999999997"/>
  </r>
  <r>
    <s v="eb783645-b3e6-479f-8b38-866a9de26ea0"/>
    <s v="2022-10-13 00:00:00+01"/>
    <s v="3aaf931b-5734-4f8a-8c61-2512ff101c8b"/>
    <n v="78724.800000000003"/>
    <s v="The transaction was not completed"/>
    <n v="2181997982"/>
    <x v="0"/>
    <s v="NULL"/>
    <x v="0"/>
    <x v="0"/>
    <s v="NULL"/>
    <s v="NGN"/>
    <s v="checkout"/>
    <x v="0"/>
    <x v="0"/>
    <n v="44847"/>
    <x v="2"/>
    <n v="49.203000000000003"/>
  </r>
  <r>
    <s v="25c2373e-85dc-458b-9957-9160f4a1f75a"/>
    <s v="2022-10-13 00:00:00+01"/>
    <s v="d3cd9bbb-d086-4252-b0ee-a0b63766834a"/>
    <n v="8200.5"/>
    <s v="Please make a transfer to the account specified"/>
    <n v="2182111613"/>
    <x v="0"/>
    <s v="NULL"/>
    <x v="0"/>
    <x v="0"/>
    <s v="NULL"/>
    <s v="NGN"/>
    <s v="checkout"/>
    <x v="0"/>
    <x v="1"/>
    <n v="44847"/>
    <x v="2"/>
    <n v="5.1253124999999997"/>
  </r>
  <r>
    <s v="fbffa999-7d6a-4ab5-b3bc-3ea728acde19"/>
    <s v="2022-10-13 00:00:00+01"/>
    <s v="d3cd9bbb-d086-4252-b0ee-a0b63766834a"/>
    <n v="8200.5"/>
    <s v="The transaction was not completed"/>
    <n v="2182213692"/>
    <x v="0"/>
    <s v="NULL"/>
    <x v="0"/>
    <x v="0"/>
    <s v="NULL"/>
    <s v="NGN"/>
    <s v="checkout"/>
    <x v="0"/>
    <x v="0"/>
    <n v="44847"/>
    <x v="2"/>
    <n v="5.1253124999999997"/>
  </r>
  <r>
    <s v="8b7e64d7-db87-4ba3-ae49-646343df1f16"/>
    <s v="2022-10-13 00:00:00+01"/>
    <s v="7ebde0e8-22bb-4a43-ac19-9011db0f6bdc"/>
    <n v="8200.5"/>
    <s v="The transaction was not completed"/>
    <n v="2182328776"/>
    <x v="0"/>
    <s v="NULL"/>
    <x v="0"/>
    <x v="0"/>
    <s v="NULL"/>
    <s v="NGN"/>
    <s v="checkout"/>
    <x v="0"/>
    <x v="0"/>
    <n v="44847"/>
    <x v="2"/>
    <n v="5.1253124999999997"/>
  </r>
  <r>
    <s v="a8bd03ca-235c-4269-a67e-3e57c4d0dc7b"/>
    <s v="2022-10-13 00:00:00+01"/>
    <s v="42343285-ffc9-49e3-b915-3fc6967f29ba"/>
    <n v="78724.800000000003"/>
    <s v="The transaction was not completed"/>
    <n v="2182951685"/>
    <x v="0"/>
    <s v="NULL"/>
    <x v="0"/>
    <x v="0"/>
    <s v="NULL"/>
    <s v="NGN"/>
    <s v="checkout"/>
    <x v="0"/>
    <x v="0"/>
    <n v="44847"/>
    <x v="2"/>
    <n v="49.203000000000003"/>
  </r>
  <r>
    <s v="b6de3c4d-b171-4c8b-aa77-8c43838d0b78"/>
    <s v="2022-10-13 00:00:00+01"/>
    <s v="600f3581-afa3-4b80-8832-b43e56bfe747"/>
    <n v="78724.800000000003"/>
    <s v="Please make a transfer to the account specified"/>
    <n v="2183566183"/>
    <x v="0"/>
    <s v="NULL"/>
    <x v="0"/>
    <x v="0"/>
    <s v="NULL"/>
    <s v="NGN"/>
    <s v="checkout"/>
    <x v="0"/>
    <x v="1"/>
    <n v="44847"/>
    <x v="2"/>
    <n v="49.203000000000003"/>
  </r>
  <r>
    <s v="f2b35193-4238-46a7-8d7f-de73db7a8255"/>
    <s v="2022-10-13 00:00:00+01"/>
    <s v="d1388ad8-8503-41ef-bc07-3605165843ae"/>
    <n v="78724.800000000003"/>
    <s v="The transaction was not completed"/>
    <n v="2183938757"/>
    <x v="0"/>
    <s v="NULL"/>
    <x v="0"/>
    <x v="0"/>
    <s v="NULL"/>
    <s v="NGN"/>
    <s v="checkout"/>
    <x v="0"/>
    <x v="0"/>
    <n v="44847"/>
    <x v="2"/>
    <n v="49.203000000000003"/>
  </r>
  <r>
    <s v="b5fce01e-68b5-4beb-a1db-8d9c1c91ff0f"/>
    <s v="2022-10-13 00:00:00+01"/>
    <s v="d1388ad8-8503-41ef-bc07-3605165843ae"/>
    <n v="110.88"/>
    <s v="The transaction was not completed"/>
    <n v="2183939103"/>
    <x v="0"/>
    <s v="NULL"/>
    <x v="0"/>
    <x v="0"/>
    <s v="NULL"/>
    <s v="USD"/>
    <s v="checkout"/>
    <x v="0"/>
    <x v="0"/>
    <n v="44847"/>
    <x v="2"/>
    <n v="110.88"/>
  </r>
  <r>
    <s v="75c2ce52-ee2a-4e12-9aba-2c971ebcc1e5"/>
    <s v="2022-10-13 00:00:00+01"/>
    <s v="ae0caeaf-3b89-423f-a86c-0a476aed872c"/>
    <n v="11.55"/>
    <s v="The transaction was not completed"/>
    <n v="2184321871"/>
    <x v="0"/>
    <s v="NULL"/>
    <x v="0"/>
    <x v="0"/>
    <s v="NULL"/>
    <s v="USD"/>
    <s v="checkout"/>
    <x v="0"/>
    <x v="0"/>
    <n v="44847"/>
    <x v="2"/>
    <n v="11.55"/>
  </r>
  <r>
    <s v="c64bd3cb-1e36-452e-9c63-683d8afa7924"/>
    <s v="2022-10-14 00:00:00+01"/>
    <s v="7a00f01e-be1c-4652-a890-a0dd8068be63"/>
    <n v="8200.5"/>
    <s v="The transaction was not completed"/>
    <n v="2185112687"/>
    <x v="0"/>
    <s v="NULL"/>
    <x v="0"/>
    <x v="0"/>
    <s v="NULL"/>
    <s v="NGN"/>
    <s v="checkout"/>
    <x v="0"/>
    <x v="0"/>
    <n v="44848"/>
    <x v="2"/>
    <n v="5.1253124999999997"/>
  </r>
  <r>
    <s v="61b81b10-f138-4b56-b706-075d5f8b3ac7"/>
    <s v="2022-10-14 00:00:00+01"/>
    <s v="7a00f01e-be1c-4652-a890-a0dd8068be63"/>
    <n v="7972.4925000000003"/>
    <s v="Approved by Financial Institution"/>
    <n v="2185211801"/>
    <x v="6"/>
    <s v="verve"/>
    <x v="1"/>
    <x v="7"/>
    <s v="NG"/>
    <s v="NGN"/>
    <s v="checkout"/>
    <x v="1"/>
    <x v="0"/>
    <n v="44848"/>
    <x v="2"/>
    <n v="4.9828078124999999"/>
  </r>
  <r>
    <s v="72d775ac-07a3-4795-b516-469dcbb5fe85"/>
    <s v="2022-10-14 00:00:00+01"/>
    <s v="124b430b-9db6-4f0b-b0f9-c3339c1f3849"/>
    <n v="78724.800000000003"/>
    <s v="The transaction was not completed"/>
    <n v="2185292008"/>
    <x v="0"/>
    <s v="NULL"/>
    <x v="0"/>
    <x v="0"/>
    <s v="NULL"/>
    <s v="NGN"/>
    <s v="checkout"/>
    <x v="0"/>
    <x v="0"/>
    <n v="44848"/>
    <x v="2"/>
    <n v="49.203000000000003"/>
  </r>
  <r>
    <s v="76229fb2-74ff-44f0-82eb-50d0fd101cd7"/>
    <s v="2022-10-14 00:00:00+01"/>
    <s v="9a9967bf-ff91-4592-b874-92faa79841c7"/>
    <n v="78724.800000000003"/>
    <s v="The transaction was not completed"/>
    <n v="2185377745"/>
    <x v="0"/>
    <s v="NULL"/>
    <x v="0"/>
    <x v="0"/>
    <s v="NULL"/>
    <s v="NGN"/>
    <s v="checkout"/>
    <x v="0"/>
    <x v="0"/>
    <n v="44848"/>
    <x v="2"/>
    <n v="49.203000000000003"/>
  </r>
  <r>
    <s v="82ae8fa0-ec21-4ec6-8fc9-53a08d05c787"/>
    <s v="2022-10-14 00:00:00+01"/>
    <s v="9a9967bf-ff91-4592-b874-92faa79841c7"/>
    <n v="7972.4925000000003"/>
    <s v="Approved"/>
    <n v="2185383083"/>
    <x v="2"/>
    <s v="mastercard"/>
    <x v="1"/>
    <x v="1"/>
    <s v="NG"/>
    <s v="NGN"/>
    <s v="checkout"/>
    <x v="1"/>
    <x v="0"/>
    <n v="44848"/>
    <x v="2"/>
    <n v="4.9828078124999999"/>
  </r>
  <r>
    <s v="b031a825-f9c1-46c0-bed6-873cedf06808"/>
    <s v="2022-10-14 00:00:00+01"/>
    <s v="124b430b-9db6-4f0b-b0f9-c3339c1f3849"/>
    <n v="78724.800000000003"/>
    <s v="The transaction was not completed"/>
    <n v="2185441466"/>
    <x v="0"/>
    <s v="NULL"/>
    <x v="0"/>
    <x v="0"/>
    <s v="NULL"/>
    <s v="NGN"/>
    <s v="checkout"/>
    <x v="0"/>
    <x v="0"/>
    <n v="44848"/>
    <x v="2"/>
    <n v="49.203000000000003"/>
  </r>
  <r>
    <s v="1bdd041d-20bc-4c7b-8329-ccb7b41c7fb4"/>
    <s v="2022-10-14 00:00:00+01"/>
    <s v="124b430b-9db6-4f0b-b0f9-c3339c1f3849"/>
    <n v="8200.5"/>
    <s v="The transaction was not completed"/>
    <n v="2185443952"/>
    <x v="0"/>
    <s v="NULL"/>
    <x v="0"/>
    <x v="0"/>
    <s v="NULL"/>
    <s v="NGN"/>
    <s v="checkout"/>
    <x v="0"/>
    <x v="0"/>
    <n v="44848"/>
    <x v="2"/>
    <n v="5.1253124999999997"/>
  </r>
  <r>
    <s v="f82ceb86-e0f2-41bb-93d4-f961dbd839e0"/>
    <s v="2022-10-14 00:00:00+01"/>
    <s v="1440288e-bd07-48ee-a43a-8f9d113142fd"/>
    <n v="110.88"/>
    <s v="The transaction was not completed"/>
    <n v="2186635976"/>
    <x v="0"/>
    <s v="NULL"/>
    <x v="0"/>
    <x v="0"/>
    <s v="NULL"/>
    <s v="USD"/>
    <s v="checkout"/>
    <x v="0"/>
    <x v="0"/>
    <n v="44848"/>
    <x v="2"/>
    <n v="110.88"/>
  </r>
  <r>
    <s v="2ea1106d-6d15-4637-a8f4-87e42c3e614a"/>
    <s v="2022-10-14 00:00:00+01"/>
    <s v="1440288e-bd07-48ee-a43a-8f9d113142fd"/>
    <n v="11.55"/>
    <s v="Error occured."/>
    <n v="2186638654"/>
    <x v="7"/>
    <s v="mastercard"/>
    <x v="1"/>
    <x v="10"/>
    <s v="AE"/>
    <s v="USD"/>
    <s v="checkout"/>
    <x v="2"/>
    <x v="0"/>
    <n v="44848"/>
    <x v="2"/>
    <n v="11.55"/>
  </r>
  <r>
    <s v="5d6e3ddb-6482-4c76-b197-1b0383d86de7"/>
    <s v="2022-10-14 00:00:00+01"/>
    <s v="cb840c8d-3680-4866-b21f-9abfbd43fbab"/>
    <n v="7972.4925000000003"/>
    <s v="Approved"/>
    <n v="2187147388"/>
    <x v="4"/>
    <s v="visa"/>
    <x v="1"/>
    <x v="7"/>
    <s v="NG"/>
    <s v="NGN"/>
    <s v="checkout"/>
    <x v="1"/>
    <x v="0"/>
    <n v="44848"/>
    <x v="2"/>
    <n v="4.9828078124999999"/>
  </r>
  <r>
    <s v="6fd19052-dd1f-485a-9f35-e57c31007933"/>
    <s v="2022-10-15 00:00:00+01"/>
    <s v="fe7deff3-e100-4a8f-b097-df980f2245a6"/>
    <n v="110.88"/>
    <s v="The transaction was not completed"/>
    <n v="2189401817"/>
    <x v="0"/>
    <s v="NULL"/>
    <x v="0"/>
    <x v="0"/>
    <s v="NULL"/>
    <s v="USD"/>
    <s v="checkout"/>
    <x v="0"/>
    <x v="0"/>
    <n v="44849"/>
    <x v="2"/>
    <n v="110.88"/>
  </r>
  <r>
    <s v="75c1dc35-e899-4ae8-8455-7ade5293f866"/>
    <s v="2022-10-15 00:00:00+01"/>
    <s v="fe7deff3-e100-4a8f-b097-df980f2245a6"/>
    <n v="78724.800000000003"/>
    <s v="Transaction not found."/>
    <n v="2189410331"/>
    <x v="5"/>
    <s v="GTPay"/>
    <x v="0"/>
    <x v="1"/>
    <s v="NG"/>
    <s v="NGN"/>
    <s v="checkout"/>
    <x v="2"/>
    <x v="3"/>
    <n v="44849"/>
    <x v="2"/>
    <n v="49.203000000000003"/>
  </r>
  <r>
    <s v="c8808c8f-f9a9-4e4d-bb83-56f17532e1d2"/>
    <s v="2022-10-15 00:00:00+01"/>
    <s v="fe7deff3-e100-4a8f-b097-df980f2245a6"/>
    <n v="7972.4925000000003"/>
    <s v="Approved"/>
    <n v="2189412663"/>
    <x v="1"/>
    <s v="transfer"/>
    <x v="0"/>
    <x v="0"/>
    <s v="NG"/>
    <s v="NGN"/>
    <s v="checkout"/>
    <x v="1"/>
    <x v="1"/>
    <n v="44849"/>
    <x v="2"/>
    <n v="4.9828078124999999"/>
  </r>
  <r>
    <s v="b18a35ba-cccc-4cbc-a495-0146755e3989"/>
    <s v="2022-10-15 00:00:00+01"/>
    <s v="df77a8f6-9a9c-4f5c-917b-7a3eca89b2ce"/>
    <n v="110.88"/>
    <s v="The transaction was not completed"/>
    <n v="2190230078"/>
    <x v="0"/>
    <s v="NULL"/>
    <x v="0"/>
    <x v="0"/>
    <s v="NULL"/>
    <s v="USD"/>
    <s v="checkout"/>
    <x v="0"/>
    <x v="0"/>
    <n v="44849"/>
    <x v="2"/>
    <n v="110.88"/>
  </r>
  <r>
    <s v="56e05661-2c9f-4b76-8525-1d611ee71154"/>
    <s v="2022-10-15 00:00:00+01"/>
    <s v="1069de3a-0ef1-4be6-974c-c51a5f8fe5e4"/>
    <n v="7972.4925000000003"/>
    <s v="Approved"/>
    <n v="2190590183"/>
    <x v="1"/>
    <s v="transfer"/>
    <x v="0"/>
    <x v="11"/>
    <s v="NG"/>
    <s v="NGN"/>
    <s v="checkout"/>
    <x v="1"/>
    <x v="1"/>
    <n v="44849"/>
    <x v="2"/>
    <n v="4.9828078124999999"/>
  </r>
  <r>
    <s v="2fa2a593-21fe-40aa-90c2-fb43eff761b3"/>
    <s v="2022-10-17 00:00:00+01"/>
    <s v="79f6fb53-4007-48e8-89c6-e9227ccf82de"/>
    <n v="8200.5"/>
    <s v="The transaction was not completed"/>
    <n v="2195454990"/>
    <x v="0"/>
    <s v="NULL"/>
    <x v="0"/>
    <x v="0"/>
    <s v="NULL"/>
    <s v="NGN"/>
    <s v="checkout"/>
    <x v="0"/>
    <x v="0"/>
    <n v="44851"/>
    <x v="2"/>
    <n v="5.1253124999999997"/>
  </r>
  <r>
    <s v="c543959e-2a86-461d-a195-24a3b2826b3b"/>
    <s v="2022-10-17 00:00:00+01"/>
    <s v="f4c503f5-25b7-4727-aa59-202b176f31f2"/>
    <n v="11.55"/>
    <s v="The transaction was not completed"/>
    <n v="2195978894"/>
    <x v="0"/>
    <s v="NULL"/>
    <x v="0"/>
    <x v="0"/>
    <s v="NULL"/>
    <s v="USD"/>
    <s v="checkout"/>
    <x v="0"/>
    <x v="0"/>
    <n v="44851"/>
    <x v="2"/>
    <n v="11.55"/>
  </r>
  <r>
    <s v="60f1ea5f-ada1-4671-91c7-adeb7f48ae5c"/>
    <s v="2022-10-17 00:00:00+01"/>
    <s v="a0261b9e-746a-4166-a2cb-6bb014523881"/>
    <n v="7972.4925000000003"/>
    <s v="Payment authorized."/>
    <n v="2196051055"/>
    <x v="4"/>
    <s v="visa"/>
    <x v="1"/>
    <x v="9"/>
    <s v="NG"/>
    <s v="NGN"/>
    <s v="checkout"/>
    <x v="1"/>
    <x v="0"/>
    <n v="44851"/>
    <x v="2"/>
    <n v="4.9828078124999999"/>
  </r>
  <r>
    <s v="f2c2916b-a1d2-4acd-baba-75ce8e741c3e"/>
    <s v="2022-10-19 00:00:00+01"/>
    <s v="3898e935-cb1f-4609-836c-006bee4d5aa9"/>
    <n v="110.88"/>
    <s v="The transaction was not completed"/>
    <n v="2201277757"/>
    <x v="0"/>
    <s v="NULL"/>
    <x v="0"/>
    <x v="0"/>
    <s v="NULL"/>
    <s v="USD"/>
    <s v="checkout"/>
    <x v="0"/>
    <x v="0"/>
    <n v="44853"/>
    <x v="2"/>
    <n v="110.88"/>
  </r>
  <r>
    <s v="15acd66e-09c0-4b08-bb92-9fdf4e14ae9d"/>
    <s v="2022-10-19 00:00:00+01"/>
    <s v="3898e935-cb1f-4609-836c-006bee4d5aa9"/>
    <n v="11.55"/>
    <s v="The transaction was not completed"/>
    <n v="2201281540"/>
    <x v="2"/>
    <s v="mastercard"/>
    <x v="1"/>
    <x v="12"/>
    <s v="US"/>
    <s v="USD"/>
    <s v="checkout"/>
    <x v="0"/>
    <x v="0"/>
    <n v="44853"/>
    <x v="2"/>
    <n v="11.55"/>
  </r>
  <r>
    <s v="f7cbb35c-d506-41b7-a0a0-5046cd8826c7"/>
    <s v="2022-10-19 00:00:00+01"/>
    <s v="a10e4ba2-82e8-40a3-be1c-738671fc4208"/>
    <n v="78724.800000000003"/>
    <s v="The transaction was not completed"/>
    <n v="2201350386"/>
    <x v="0"/>
    <s v="NULL"/>
    <x v="0"/>
    <x v="0"/>
    <s v="NULL"/>
    <s v="NGN"/>
    <s v="checkout"/>
    <x v="0"/>
    <x v="0"/>
    <n v="44853"/>
    <x v="2"/>
    <n v="49.203000000000003"/>
  </r>
  <r>
    <s v="503745b9-25a5-4a87-b844-5830629a235f"/>
    <s v="2022-10-19 00:00:00+01"/>
    <s v="3898e935-cb1f-4609-836c-006bee4d5aa9"/>
    <n v="11.55"/>
    <s v="The transaction was not completed"/>
    <n v="2201553911"/>
    <x v="0"/>
    <s v="NULL"/>
    <x v="0"/>
    <x v="0"/>
    <s v="NULL"/>
    <s v="USD"/>
    <s v="checkout"/>
    <x v="0"/>
    <x v="0"/>
    <n v="44853"/>
    <x v="2"/>
    <n v="11.55"/>
  </r>
  <r>
    <s v="7b2617be-141c-4a4f-975f-ed4f82d5762e"/>
    <s v="2022-10-20 00:00:00+01"/>
    <s v="0c298372-4e6f-406b-a8ee-9b9d1f87d83d"/>
    <n v="110.88"/>
    <s v="The transaction was not completed"/>
    <n v="2204540030"/>
    <x v="0"/>
    <s v="NULL"/>
    <x v="0"/>
    <x v="0"/>
    <s v="NULL"/>
    <s v="USD"/>
    <s v="checkout"/>
    <x v="0"/>
    <x v="0"/>
    <n v="44854"/>
    <x v="2"/>
    <n v="110.88"/>
  </r>
  <r>
    <s v="32258398-5c7a-410a-ab68-a5692e89141f"/>
    <s v="2022-10-20 00:00:00+01"/>
    <s v="0c298372-4e6f-406b-a8ee-9b9d1f87d83d"/>
    <n v="78724.800000000003"/>
    <s v="The transaction was not completed"/>
    <n v="2204540643"/>
    <x v="0"/>
    <s v="NULL"/>
    <x v="0"/>
    <x v="0"/>
    <s v="NULL"/>
    <s v="NGN"/>
    <s v="checkout"/>
    <x v="0"/>
    <x v="0"/>
    <n v="44854"/>
    <x v="2"/>
    <n v="49.203000000000003"/>
  </r>
  <r>
    <s v="1b74b499-ac97-4a18-a876-f5682a098b3e"/>
    <s v="2022-10-20 00:00:00+01"/>
    <s v="0c298372-4e6f-406b-a8ee-9b9d1f87d83d"/>
    <n v="8200.5"/>
    <s v="The transaction was not completed"/>
    <n v="2204556629"/>
    <x v="0"/>
    <s v="NULL"/>
    <x v="0"/>
    <x v="0"/>
    <s v="NULL"/>
    <s v="NGN"/>
    <s v="checkout"/>
    <x v="0"/>
    <x v="0"/>
    <n v="44854"/>
    <x v="2"/>
    <n v="5.1253124999999997"/>
  </r>
  <r>
    <s v="bed531f2-577a-4bd5-85e9-bda5af2f211d"/>
    <s v="2022-10-21 00:00:00+01"/>
    <s v="eced63e4-9faa-4e2c-a55e-6d23b7f3e6bf"/>
    <n v="7972.4925000000003"/>
    <s v="Approved"/>
    <n v="2208057266"/>
    <x v="1"/>
    <s v="transfer"/>
    <x v="0"/>
    <x v="13"/>
    <s v="NG"/>
    <s v="NGN"/>
    <s v="checkout"/>
    <x v="1"/>
    <x v="1"/>
    <n v="44855"/>
    <x v="2"/>
    <n v="4.9828078124999999"/>
  </r>
  <r>
    <s v="bac51eb1-d8a7-428c-867f-957717659c44"/>
    <s v="2022-10-21 00:00:00+01"/>
    <s v="b32e06e6-9faa-46ef-9c9e-f5a1f6118e14"/>
    <n v="78724.800000000003"/>
    <s v="The transaction was not completed"/>
    <n v="2208428815"/>
    <x v="0"/>
    <s v="NULL"/>
    <x v="0"/>
    <x v="0"/>
    <s v="NULL"/>
    <s v="NGN"/>
    <s v="checkout"/>
    <x v="0"/>
    <x v="0"/>
    <n v="44855"/>
    <x v="2"/>
    <n v="49.203000000000003"/>
  </r>
  <r>
    <s v="9622dc44-e38b-4e2e-9339-72750edd6c64"/>
    <s v="2022-10-22 00:00:00+01"/>
    <s v="3a3ac186-21e2-4488-a814-2644f74bdfe8"/>
    <n v="78724.800000000003"/>
    <s v="The transaction was not completed"/>
    <n v="2212588862"/>
    <x v="0"/>
    <s v="NULL"/>
    <x v="0"/>
    <x v="0"/>
    <s v="NULL"/>
    <s v="NGN"/>
    <s v="checkout"/>
    <x v="0"/>
    <x v="0"/>
    <n v="44856"/>
    <x v="2"/>
    <n v="49.203000000000003"/>
  </r>
  <r>
    <s v="7b1aba37-7bb9-49b5-8a87-375569f4a9fb"/>
    <s v="2022-10-22 00:00:00+01"/>
    <s v="3a3ac186-21e2-4488-a814-2644f74bdfe8"/>
    <n v="7972.4925000000003"/>
    <s v="Approved"/>
    <n v="2212601138"/>
    <x v="4"/>
    <s v="visa"/>
    <x v="1"/>
    <x v="7"/>
    <s v="NG"/>
    <s v="NGN"/>
    <s v="checkout"/>
    <x v="1"/>
    <x v="0"/>
    <n v="44856"/>
    <x v="2"/>
    <n v="4.9828078124999999"/>
  </r>
  <r>
    <s v="038b9262-af3b-4b42-8c5d-97fbb0a0a28a"/>
    <s v="2022-10-23 00:00:00+01"/>
    <s v="b77b5b19-2998-4a42-a154-8e09229340b6"/>
    <n v="78724.800000000003"/>
    <s v="The transaction was not completed"/>
    <n v="2214944738"/>
    <x v="0"/>
    <s v="NULL"/>
    <x v="0"/>
    <x v="0"/>
    <s v="NULL"/>
    <s v="NGN"/>
    <s v="checkout"/>
    <x v="0"/>
    <x v="0"/>
    <n v="44857"/>
    <x v="2"/>
    <n v="49.203000000000003"/>
  </r>
  <r>
    <s v="868d7abe-ddbd-4f87-9c02-872e65b9a553"/>
    <s v="2022-10-23 00:00:00+01"/>
    <s v="b77b5b19-2998-4a42-a154-8e09229340b6"/>
    <n v="11.55"/>
    <s v="The transaction was not completed"/>
    <n v="2214947761"/>
    <x v="4"/>
    <s v="visa"/>
    <x v="1"/>
    <x v="14"/>
    <s v="NG"/>
    <s v="USD"/>
    <s v="checkout"/>
    <x v="0"/>
    <x v="0"/>
    <n v="44857"/>
    <x v="2"/>
    <n v="11.55"/>
  </r>
  <r>
    <s v="abc71705-bfd3-4302-9116-65b036a0b371"/>
    <s v="2022-10-23 00:00:00+01"/>
    <s v="0c298372-4e6f-406b-a8ee-9b9d1f87d83d"/>
    <n v="8200.5"/>
    <s v="The transaction was not completed"/>
    <n v="2215012760"/>
    <x v="0"/>
    <s v="NULL"/>
    <x v="0"/>
    <x v="0"/>
    <s v="NULL"/>
    <s v="NGN"/>
    <s v="checkout"/>
    <x v="0"/>
    <x v="0"/>
    <n v="44857"/>
    <x v="2"/>
    <n v="5.1253124999999997"/>
  </r>
  <r>
    <s v="3b51fdfc-8dbd-4573-a527-965f1f1e0ca6"/>
    <s v="2022-10-23 00:00:00+01"/>
    <s v="0c298372-4e6f-406b-a8ee-9b9d1f87d83d"/>
    <n v="11.55"/>
    <s v="The transaction was not completed"/>
    <n v="2215013818"/>
    <x v="0"/>
    <s v="NULL"/>
    <x v="0"/>
    <x v="0"/>
    <s v="NULL"/>
    <s v="USD"/>
    <s v="checkout"/>
    <x v="0"/>
    <x v="0"/>
    <n v="44857"/>
    <x v="2"/>
    <n v="11.55"/>
  </r>
  <r>
    <s v="008fece0-42a7-4a22-82c4-3f50a5856ab1"/>
    <s v="2022-10-23 00:00:00+01"/>
    <s v="0c298372-4e6f-406b-a8ee-9b9d1f87d83d"/>
    <n v="110.88"/>
    <s v="The transaction was not completed"/>
    <n v="2215015491"/>
    <x v="0"/>
    <s v="NULL"/>
    <x v="0"/>
    <x v="0"/>
    <s v="NULL"/>
    <s v="USD"/>
    <s v="checkout"/>
    <x v="0"/>
    <x v="0"/>
    <n v="44857"/>
    <x v="2"/>
    <n v="110.88"/>
  </r>
  <r>
    <s v="7b27b301-a256-4dd2-aeee-7082347bfcd1"/>
    <s v="2022-10-23 00:00:00+01"/>
    <s v="0c298372-4e6f-406b-a8ee-9b9d1f87d83d"/>
    <n v="78724.800000000003"/>
    <s v="The transaction was not completed"/>
    <n v="2215016415"/>
    <x v="0"/>
    <s v="NULL"/>
    <x v="0"/>
    <x v="0"/>
    <s v="NULL"/>
    <s v="NGN"/>
    <s v="checkout"/>
    <x v="0"/>
    <x v="0"/>
    <n v="44857"/>
    <x v="2"/>
    <n v="49.203000000000003"/>
  </r>
  <r>
    <s v="0dbea32f-6d12-4072-9dd3-62e416585e7e"/>
    <s v="2022-10-23 00:00:00+01"/>
    <s v="565b6448-037c-4b3f-8be8-b1074aed8787"/>
    <n v="78724.800000000003"/>
    <s v="The transaction was not completed"/>
    <n v="2215044526"/>
    <x v="0"/>
    <s v="NULL"/>
    <x v="0"/>
    <x v="0"/>
    <s v="NULL"/>
    <s v="NGN"/>
    <s v="checkout"/>
    <x v="0"/>
    <x v="0"/>
    <n v="44857"/>
    <x v="2"/>
    <n v="49.203000000000003"/>
  </r>
  <r>
    <s v="1f0a1fd1-d13b-4886-bb4e-4c635dd35d46"/>
    <s v="2022-10-23 00:00:00+01"/>
    <s v="565b6448-037c-4b3f-8be8-b1074aed8787"/>
    <n v="110.88"/>
    <s v="The transaction was not completed"/>
    <n v="2215069122"/>
    <x v="0"/>
    <s v="NULL"/>
    <x v="0"/>
    <x v="0"/>
    <s v="NULL"/>
    <s v="USD"/>
    <s v="checkout"/>
    <x v="0"/>
    <x v="0"/>
    <n v="44857"/>
    <x v="2"/>
    <n v="110.88"/>
  </r>
  <r>
    <s v="bcb19c56-844d-45a7-8d1d-448156d226d8"/>
    <s v="2022-10-23 00:00:00+01"/>
    <s v="565b6448-037c-4b3f-8be8-b1074aed8787"/>
    <n v="8200.5"/>
    <s v="The transaction was not completed"/>
    <n v="2215071804"/>
    <x v="0"/>
    <s v="NULL"/>
    <x v="0"/>
    <x v="0"/>
    <s v="NULL"/>
    <s v="NGN"/>
    <s v="checkout"/>
    <x v="0"/>
    <x v="0"/>
    <n v="44857"/>
    <x v="2"/>
    <n v="5.1253124999999997"/>
  </r>
  <r>
    <s v="9f81047e-9b27-4c3a-879b-7999b2248cc3"/>
    <s v="2022-10-23 00:00:00+01"/>
    <s v="524b3fc9-8edd-4950-8979-c71208bfd2b2"/>
    <n v="78724.800000000003"/>
    <s v="The transaction was not completed"/>
    <n v="2215335920"/>
    <x v="0"/>
    <s v="NULL"/>
    <x v="0"/>
    <x v="0"/>
    <s v="NULL"/>
    <s v="NGN"/>
    <s v="checkout"/>
    <x v="0"/>
    <x v="0"/>
    <n v="44857"/>
    <x v="2"/>
    <n v="49.203000000000003"/>
  </r>
  <r>
    <s v="34bff4bb-0a21-4138-bae5-fd9c635a6057"/>
    <s v="2022-10-23 00:00:00+01"/>
    <s v="524b3fc9-8edd-4950-8979-c71208bfd2b2"/>
    <n v="8200.5"/>
    <s v="The transaction was not completed"/>
    <n v="2215339566"/>
    <x v="0"/>
    <s v="NULL"/>
    <x v="0"/>
    <x v="0"/>
    <s v="NULL"/>
    <s v="NGN"/>
    <s v="checkout"/>
    <x v="0"/>
    <x v="0"/>
    <n v="44857"/>
    <x v="2"/>
    <n v="5.1253124999999997"/>
  </r>
  <r>
    <s v="e062955f-d461-44db-be53-b0164cf8367c"/>
    <s v="2022-10-23 00:00:00+01"/>
    <s v="524b3fc9-8edd-4950-8979-c71208bfd2b2"/>
    <n v="7972.4925000000003"/>
    <s v="Approved"/>
    <n v="2215369981"/>
    <x v="1"/>
    <s v="transfer"/>
    <x v="0"/>
    <x v="15"/>
    <s v="NG"/>
    <s v="NGN"/>
    <s v="checkout"/>
    <x v="1"/>
    <x v="1"/>
    <n v="44857"/>
    <x v="2"/>
    <n v="4.9828078124999999"/>
  </r>
  <r>
    <s v="486da29b-4597-4b64-b398-df87299a1533"/>
    <s v="2022-10-23 00:00:00+01"/>
    <s v="524b3fc9-8edd-4950-8979-c71208bfd2b2"/>
    <n v="11.55"/>
    <s v="The transaction was not completed"/>
    <n v="2215385868"/>
    <x v="0"/>
    <s v="NULL"/>
    <x v="0"/>
    <x v="0"/>
    <s v="NULL"/>
    <s v="USD"/>
    <s v="checkout"/>
    <x v="0"/>
    <x v="0"/>
    <n v="44857"/>
    <x v="2"/>
    <n v="11.55"/>
  </r>
  <r>
    <s v="d1c1f7e8-d3da-49bd-9bd4-0dd24d675665"/>
    <s v="2022-10-24 00:00:00+01"/>
    <s v="b77b5b19-2998-4a42-a154-8e09229340b6"/>
    <n v="7972.4925000000003"/>
    <s v="Approved"/>
    <n v="2216196626"/>
    <x v="1"/>
    <s v="transfer"/>
    <x v="0"/>
    <x v="16"/>
    <s v="NG"/>
    <s v="NGN"/>
    <s v="checkout"/>
    <x v="1"/>
    <x v="1"/>
    <n v="44858"/>
    <x v="2"/>
    <n v="4.9828078124999999"/>
  </r>
  <r>
    <s v="9afbff46-9a9d-49fe-9b88-533588a87ba8"/>
    <s v="2022-10-24 00:00:00+01"/>
    <s v="5cf42fec-3a82-4fc1-ae0a-8d33eafc17ec"/>
    <n v="8200.5"/>
    <s v="Unable to conclude transaction"/>
    <n v="2216889417"/>
    <x v="2"/>
    <s v="mastercard"/>
    <x v="1"/>
    <x v="4"/>
    <s v="NG"/>
    <s v="NGN"/>
    <s v="checkout"/>
    <x v="2"/>
    <x v="0"/>
    <n v="44858"/>
    <x v="2"/>
    <n v="5.1253124999999997"/>
  </r>
  <r>
    <s v="31884b61-5eaf-448a-8f3a-07145353e797"/>
    <s v="2022-10-24 00:00:00+01"/>
    <s v="5cf42fec-3a82-4fc1-ae0a-8d33eafc17ec"/>
    <n v="7972.4925000000003"/>
    <s v="Approved"/>
    <n v="2217390311"/>
    <x v="1"/>
    <s v="transfer"/>
    <x v="0"/>
    <x v="7"/>
    <s v="NG"/>
    <s v="NGN"/>
    <s v="checkout"/>
    <x v="1"/>
    <x v="1"/>
    <n v="44858"/>
    <x v="2"/>
    <n v="4.9828078124999999"/>
  </r>
  <r>
    <s v="663a4711-1d63-41fe-a245-7d72794419d5"/>
    <s v="2022-10-25 00:00:00+01"/>
    <s v="0c298372-4e6f-406b-a8ee-9b9d1f87d83d"/>
    <n v="78724.800000000003"/>
    <s v="The transaction was not completed"/>
    <n v="2219965403"/>
    <x v="0"/>
    <s v="NULL"/>
    <x v="0"/>
    <x v="0"/>
    <s v="NULL"/>
    <s v="NGN"/>
    <s v="checkout"/>
    <x v="0"/>
    <x v="0"/>
    <n v="44859"/>
    <x v="2"/>
    <n v="49.203000000000003"/>
  </r>
  <r>
    <s v="0b3d0a7b-1c22-4c6d-af1a-5d3bcf3fb9d8"/>
    <s v="2022-10-25 00:00:00+01"/>
    <s v="79f6fb53-4007-48e8-89c6-e9227ccf82de"/>
    <n v="8200.5"/>
    <s v="The transaction was not completed"/>
    <n v="2220093679"/>
    <x v="0"/>
    <s v="NULL"/>
    <x v="0"/>
    <x v="0"/>
    <s v="NULL"/>
    <s v="NGN"/>
    <s v="checkout"/>
    <x v="0"/>
    <x v="0"/>
    <n v="44859"/>
    <x v="2"/>
    <n v="5.1253124999999997"/>
  </r>
  <r>
    <s v="74d76f67-ef58-4562-b808-f7760150c714"/>
    <s v="2022-10-25 00:00:00+01"/>
    <s v="79f6fb53-4007-48e8-89c6-e9227ccf82de"/>
    <n v="78724.800000000003"/>
    <s v="The transaction was not completed"/>
    <n v="2220094707"/>
    <x v="0"/>
    <s v="NULL"/>
    <x v="0"/>
    <x v="0"/>
    <s v="NULL"/>
    <s v="NGN"/>
    <s v="checkout"/>
    <x v="0"/>
    <x v="0"/>
    <n v="44859"/>
    <x v="2"/>
    <n v="49.203000000000003"/>
  </r>
  <r>
    <s v="ed58371b-9ffb-4b84-bec7-9dfc461dd625"/>
    <s v="2022-10-25 00:00:00+01"/>
    <s v="79f6fb53-4007-48e8-89c6-e9227ccf82de"/>
    <n v="8200.5"/>
    <s v="Transaction just initiated"/>
    <n v="2220095370"/>
    <x v="5"/>
    <s v="GTPay"/>
    <x v="0"/>
    <x v="1"/>
    <s v="NG"/>
    <s v="NGN"/>
    <s v="checkout"/>
    <x v="2"/>
    <x v="3"/>
    <n v="44859"/>
    <x v="2"/>
    <n v="5.1253124999999997"/>
  </r>
  <r>
    <s v="1bfc1fb4-203c-43f6-9e0c-10169cf104d8"/>
    <s v="2022-10-25 00:00:00+01"/>
    <s v="e512bd1a-d550-42b4-943d-c70cd583d386"/>
    <n v="8200.5"/>
    <s v="The transaction was not completed"/>
    <n v="2221130671"/>
    <x v="0"/>
    <s v="NULL"/>
    <x v="0"/>
    <x v="0"/>
    <s v="NULL"/>
    <s v="NGN"/>
    <s v="checkout"/>
    <x v="0"/>
    <x v="0"/>
    <n v="44859"/>
    <x v="2"/>
    <n v="5.1253124999999997"/>
  </r>
  <r>
    <s v="7642447a-2589-40b8-b385-f886b0d39f03"/>
    <s v="2022-10-26 00:00:00+01"/>
    <s v="0c298372-4e6f-406b-a8ee-9b9d1f87d83d"/>
    <n v="7972.4925000000003"/>
    <s v="Approved"/>
    <n v="2223288072"/>
    <x v="1"/>
    <s v="transfer"/>
    <x v="0"/>
    <x v="0"/>
    <s v="NG"/>
    <s v="NGN"/>
    <s v="checkout"/>
    <x v="1"/>
    <x v="1"/>
    <n v="44860"/>
    <x v="2"/>
    <n v="4.9828078124999999"/>
  </r>
  <r>
    <s v="2b5aba8e-9568-473e-8501-ca6c1f264b2b"/>
    <s v="2022-10-27 00:00:00+01"/>
    <s v="2b157056-b0ad-446e-aea8-b7ce455d5889"/>
    <n v="78724.800000000003"/>
    <s v="The transaction was not completed"/>
    <n v="2226665627"/>
    <x v="0"/>
    <s v="NULL"/>
    <x v="0"/>
    <x v="0"/>
    <s v="NULL"/>
    <s v="NGN"/>
    <s v="checkout"/>
    <x v="0"/>
    <x v="0"/>
    <n v="44861"/>
    <x v="2"/>
    <n v="49.203000000000003"/>
  </r>
  <r>
    <s v="4efccbfe-9d86-4a38-b432-c9076bfb9234"/>
    <s v="2022-10-27 00:00:00+01"/>
    <s v="2b157056-b0ad-446e-aea8-b7ce455d5889"/>
    <n v="7972.4925000000003"/>
    <s v="Approved"/>
    <n v="2226668408"/>
    <x v="4"/>
    <s v="visa"/>
    <x v="1"/>
    <x v="7"/>
    <s v="NG"/>
    <s v="NGN"/>
    <s v="checkout"/>
    <x v="1"/>
    <x v="0"/>
    <n v="44861"/>
    <x v="2"/>
    <n v="4.9828078124999999"/>
  </r>
  <r>
    <s v="f5abfbb3-cb38-4e4c-92a0-035c4f5dc8dc"/>
    <s v="2022-10-31 00:00:00+01"/>
    <s v="0c71a69f-9cdb-473c-9515-e49dc98fb414"/>
    <n v="78724.800000000003"/>
    <s v="The transaction was not completed"/>
    <n v="2239685953"/>
    <x v="0"/>
    <s v="NULL"/>
    <x v="0"/>
    <x v="0"/>
    <s v="NULL"/>
    <s v="NGN"/>
    <s v="checkout"/>
    <x v="0"/>
    <x v="0"/>
    <n v="44865"/>
    <x v="2"/>
    <n v="49.203000000000003"/>
  </r>
  <r>
    <s v="9d15eed0-db5f-4cb2-ae5d-a43bc55fbb7b"/>
    <s v="2022-10-31 00:00:00+01"/>
    <s v="0c71a69f-9cdb-473c-9515-e49dc98fb414"/>
    <n v="7972.4925000000003"/>
    <s v="Approved"/>
    <n v="2239686723"/>
    <x v="2"/>
    <s v="mastercard"/>
    <x v="1"/>
    <x v="2"/>
    <s v="NG"/>
    <s v="NGN"/>
    <s v="checkout"/>
    <x v="1"/>
    <x v="0"/>
    <n v="44865"/>
    <x v="2"/>
    <n v="4.9828078124999999"/>
  </r>
  <r>
    <s v="ae615ea5-5d2a-40c0-afb3-77da277c8ee7"/>
    <s v="2022-11-04 00:00:00+01"/>
    <s v="50556000-6826-40e6-ac6d-3aa276d6790b"/>
    <n v="7972.4925000000003"/>
    <s v="Payment authorized."/>
    <n v="2251739503"/>
    <x v="2"/>
    <s v="mastercard"/>
    <x v="1"/>
    <x v="1"/>
    <s v="NG"/>
    <s v="NGN"/>
    <s v="checkout"/>
    <x v="1"/>
    <x v="0"/>
    <n v="44869"/>
    <x v="3"/>
    <n v="4.9828078124999999"/>
  </r>
  <r>
    <s v="9ee95427-93bf-4068-bee6-9bdeb5de8561"/>
    <s v="2022-11-21 00:00:00+01"/>
    <s v="e512bd1a-d550-42b4-943d-c70cd583d386"/>
    <n v="11.55"/>
    <s v="The transaction was not completed"/>
    <n v="2302052666"/>
    <x v="0"/>
    <s v="NULL"/>
    <x v="0"/>
    <x v="0"/>
    <s v="NULL"/>
    <s v="USD"/>
    <s v="checkout"/>
    <x v="0"/>
    <x v="0"/>
    <n v="44886"/>
    <x v="3"/>
    <n v="11.55"/>
  </r>
  <r>
    <s v="06d3856c-b5f2-4f82-9e74-0205325decc8"/>
    <s v="2022-11-21 00:00:00+01"/>
    <s v="e512bd1a-d550-42b4-943d-c70cd583d386"/>
    <n v="7972.4925000000003"/>
    <s v="Approved by Financial Institution"/>
    <n v="2302052872"/>
    <x v="2"/>
    <s v="mastercard"/>
    <x v="1"/>
    <x v="2"/>
    <s v="NG"/>
    <s v="NGN"/>
    <s v="checkout"/>
    <x v="1"/>
    <x v="0"/>
    <n v="44886"/>
    <x v="3"/>
    <n v="4.9828078124999999"/>
  </r>
  <r>
    <s v="2e3d08e3-73ce-4831-bcd8-eda45af47161"/>
    <s v="2022-11-22 00:00:00+01"/>
    <s v="f4c503f5-25b7-4727-aa59-202b176f31f2"/>
    <n v="11.55"/>
    <s v="The transaction was not completed"/>
    <n v="2304254238"/>
    <x v="0"/>
    <s v="NULL"/>
    <x v="0"/>
    <x v="0"/>
    <s v="NULL"/>
    <s v="USD"/>
    <s v="checkout"/>
    <x v="0"/>
    <x v="0"/>
    <n v="44887"/>
    <x v="3"/>
    <n v="11.55"/>
  </r>
  <r>
    <s v="03a05607-7230-4b8d-b9b5-fd53a20348d3"/>
    <s v="2022-11-22 00:00:00+01"/>
    <s v="f4c503f5-25b7-4727-aa59-202b176f31f2"/>
    <n v="8200.5"/>
    <s v="The transaction was not completed"/>
    <n v="2304254982"/>
    <x v="0"/>
    <s v="NULL"/>
    <x v="0"/>
    <x v="0"/>
    <s v="NULL"/>
    <s v="NGN"/>
    <s v="checkout"/>
    <x v="0"/>
    <x v="0"/>
    <n v="44887"/>
    <x v="3"/>
    <n v="5.1253124999999997"/>
  </r>
  <r>
    <s v="dd5c2266-9eb6-47b8-848c-0dbfd3d49604"/>
    <s v="2022-11-24 00:00:00+01"/>
    <s v="b009e322-3ef7-4097-b795-92435ab7b91a"/>
    <n v="110.88"/>
    <s v="The transaction was not completed"/>
    <n v="2309372369"/>
    <x v="0"/>
    <s v="NULL"/>
    <x v="0"/>
    <x v="0"/>
    <s v="NULL"/>
    <s v="USD"/>
    <s v="checkout"/>
    <x v="0"/>
    <x v="0"/>
    <n v="44889"/>
    <x v="3"/>
    <n v="110.88"/>
  </r>
  <r>
    <s v="ce139780-4ab3-4151-813b-e02dfb238826"/>
    <s v="2022-11-26 00:00:00+01"/>
    <s v="ad344b17-b4f3-46bc-87d3-ad5b41fe02a1"/>
    <n v="78724.800000000003"/>
    <s v="The transaction was not completed"/>
    <n v="2316357456"/>
    <x v="0"/>
    <s v="NULL"/>
    <x v="0"/>
    <x v="0"/>
    <s v="NULL"/>
    <s v="NGN"/>
    <s v="checkout"/>
    <x v="0"/>
    <x v="0"/>
    <n v="44891"/>
    <x v="3"/>
    <n v="49.203000000000003"/>
  </r>
  <r>
    <s v="c45d3d45-0446-40dd-975b-05c5b54699ee"/>
    <s v="2022-11-26 00:00:00+01"/>
    <s v="ad344b17-b4f3-46bc-87d3-ad5b41fe02a1"/>
    <n v="110.88"/>
    <s v="The transaction was not completed"/>
    <n v="2316358892"/>
    <x v="0"/>
    <s v="NULL"/>
    <x v="0"/>
    <x v="0"/>
    <s v="NULL"/>
    <s v="USD"/>
    <s v="checkout"/>
    <x v="0"/>
    <x v="0"/>
    <n v="44891"/>
    <x v="3"/>
    <n v="110.88"/>
  </r>
  <r>
    <s v="acda8ef2-6510-473c-9724-1df52ae9fdc4"/>
    <s v="2022-11-28 00:00:00+01"/>
    <s v="f7e6d35c-e19b-4ecd-b2d0-726fff1e1e27"/>
    <n v="110.88"/>
    <s v="The transaction was not completed"/>
    <n v="2320318697"/>
    <x v="0"/>
    <s v="NULL"/>
    <x v="0"/>
    <x v="0"/>
    <s v="NULL"/>
    <s v="USD"/>
    <s v="checkout"/>
    <x v="0"/>
    <x v="0"/>
    <n v="44893"/>
    <x v="3"/>
    <n v="110.88"/>
  </r>
  <r>
    <s v="cd6bf6ad-bb21-469f-8230-b8a39f772d6f"/>
    <s v="2022-11-28 00:00:00+01"/>
    <s v="bd6dca88-a9dc-4ceb-b01b-bcdfdc88b037"/>
    <n v="110.88"/>
    <s v="The transaction was not completed"/>
    <n v="2320549430"/>
    <x v="0"/>
    <s v="NULL"/>
    <x v="0"/>
    <x v="0"/>
    <s v="NULL"/>
    <s v="USD"/>
    <s v="checkout"/>
    <x v="0"/>
    <x v="0"/>
    <n v="44893"/>
    <x v="3"/>
    <n v="110.88"/>
  </r>
  <r>
    <s v="4500a81f-af45-418d-a36b-74c332cbd3af"/>
    <s v="2022-11-28 00:00:00+01"/>
    <s v="bd6dca88-a9dc-4ceb-b01b-bcdfdc88b037"/>
    <n v="78724.800000000003"/>
    <s v="The transaction was not completed"/>
    <n v="2320549691"/>
    <x v="0"/>
    <s v="NULL"/>
    <x v="0"/>
    <x v="0"/>
    <s v="NULL"/>
    <s v="NGN"/>
    <s v="checkout"/>
    <x v="0"/>
    <x v="0"/>
    <n v="44893"/>
    <x v="3"/>
    <n v="49.203000000000003"/>
  </r>
  <r>
    <s v="f82d428f-3c5c-4861-a0cc-7381b9d0fec0"/>
    <s v="2022-11-28 00:00:00+01"/>
    <s v="bd6dca88-a9dc-4ceb-b01b-bcdfdc88b037"/>
    <n v="11.55"/>
    <s v="The transaction was not completed"/>
    <n v="2320550665"/>
    <x v="0"/>
    <s v="NULL"/>
    <x v="0"/>
    <x v="0"/>
    <s v="NULL"/>
    <s v="USD"/>
    <s v="checkout"/>
    <x v="0"/>
    <x v="0"/>
    <n v="44893"/>
    <x v="3"/>
    <n v="11.55"/>
  </r>
  <r>
    <s v="1a81f1c3-090e-4ff4-8861-54f74ec0fb61"/>
    <s v="2022-11-28 00:00:00+01"/>
    <s v="fe7deff3-e100-4a8f-b097-df980f2245a6"/>
    <n v="78724.800000000003"/>
    <s v="The transaction was not completed"/>
    <n v="2321971465"/>
    <x v="0"/>
    <s v="NULL"/>
    <x v="0"/>
    <x v="0"/>
    <s v="NULL"/>
    <s v="NGN"/>
    <s v="checkout"/>
    <x v="0"/>
    <x v="0"/>
    <n v="44893"/>
    <x v="3"/>
    <n v="49.203000000000003"/>
  </r>
  <r>
    <s v="987b709b-a772-4afc-ac8b-653fea40ba9e"/>
    <s v="2022-11-28 00:00:00+01"/>
    <s v="fe7deff3-e100-4a8f-b097-df980f2245a6"/>
    <n v="11.55"/>
    <s v="The transaction was not completed"/>
    <n v="2321972446"/>
    <x v="0"/>
    <s v="NULL"/>
    <x v="0"/>
    <x v="0"/>
    <s v="NULL"/>
    <s v="USD"/>
    <s v="checkout"/>
    <x v="0"/>
    <x v="0"/>
    <n v="44893"/>
    <x v="3"/>
    <n v="11.55"/>
  </r>
  <r>
    <s v="5b5beb4a-c1be-4418-bd6d-1a867203e989"/>
    <s v="2022-11-28 00:00:00+01"/>
    <s v="fe7deff3-e100-4a8f-b097-df980f2245a6"/>
    <n v="7972.4925000000003"/>
    <s v="Approved"/>
    <n v="2321972835"/>
    <x v="4"/>
    <s v="visa"/>
    <x v="1"/>
    <x v="7"/>
    <s v="NG"/>
    <s v="NGN"/>
    <s v="checkout"/>
    <x v="1"/>
    <x v="0"/>
    <n v="44893"/>
    <x v="3"/>
    <n v="4.9828078124999999"/>
  </r>
  <r>
    <s v="67619b23-1f34-49ee-a5d1-efb80dc246be"/>
    <s v="2022-11-29 00:00:00+01"/>
    <s v="cb840c8d-3680-4866-b21f-9abfbd43fbab"/>
    <n v="8200.5"/>
    <s v="The transaction was not completed"/>
    <n v="2323359181"/>
    <x v="0"/>
    <s v="NULL"/>
    <x v="0"/>
    <x v="0"/>
    <s v="NULL"/>
    <s v="NGN"/>
    <s v="checkout"/>
    <x v="0"/>
    <x v="0"/>
    <n v="44894"/>
    <x v="3"/>
    <n v="5.1253124999999997"/>
  </r>
  <r>
    <s v="57baa25b-2fb6-492b-aa33-3221f83103f5"/>
    <s v="2022-11-29 00:00:00+01"/>
    <s v="277c325c-369f-4eef-8080-271767fef851"/>
    <n v="7972.4925000000003"/>
    <s v="Approved"/>
    <n v="2323368066"/>
    <x v="2"/>
    <s v="mastercard"/>
    <x v="1"/>
    <x v="1"/>
    <s v="NG"/>
    <s v="NGN"/>
    <s v="checkout"/>
    <x v="1"/>
    <x v="0"/>
    <n v="44894"/>
    <x v="3"/>
    <n v="4.9828078124999999"/>
  </r>
  <r>
    <s v="04a17989-040a-4ad1-95d0-8ab118f999c9"/>
    <s v="2022-11-29 00:00:00+01"/>
    <s v="bd6dca88-a9dc-4ceb-b01b-bcdfdc88b037"/>
    <n v="7972.4925000000003"/>
    <s v="Approved"/>
    <n v="2323863429"/>
    <x v="1"/>
    <s v="transfer"/>
    <x v="0"/>
    <x v="2"/>
    <s v="NG"/>
    <s v="NGN"/>
    <s v="checkout"/>
    <x v="1"/>
    <x v="1"/>
    <n v="44894"/>
    <x v="3"/>
    <n v="4.9828078124999999"/>
  </r>
  <r>
    <s v="53c5fe9f-5844-484c-a761-bdd161a3a9ec"/>
    <s v="2022-11-29 00:00:00+01"/>
    <s v="9a9967bf-ff91-4592-b874-92faa79841c7"/>
    <n v="8200.5"/>
    <s v="The transaction was not completed"/>
    <n v="2324152337"/>
    <x v="0"/>
    <s v="NULL"/>
    <x v="0"/>
    <x v="0"/>
    <s v="NULL"/>
    <s v="NGN"/>
    <s v="checkout"/>
    <x v="0"/>
    <x v="0"/>
    <n v="44894"/>
    <x v="3"/>
    <n v="5.1253124999999997"/>
  </r>
  <r>
    <s v="bcbbb698-f18b-42bd-981e-77e937095a5e"/>
    <s v="2022-12-01 00:00:00+01"/>
    <s v="eabae0e2-cb68-417e-9742-a1016b63a13b"/>
    <n v="78724.800000000003"/>
    <s v="The transaction was not completed"/>
    <n v="2330878436"/>
    <x v="0"/>
    <s v="NULL"/>
    <x v="0"/>
    <x v="0"/>
    <s v="NULL"/>
    <s v="NGN"/>
    <s v="checkout"/>
    <x v="0"/>
    <x v="0"/>
    <n v="44896"/>
    <x v="4"/>
    <n v="49.203000000000003"/>
  </r>
  <r>
    <s v="43f937e6-9c6f-4893-835b-24a3a38a06ce"/>
    <s v="2022-12-01 00:00:00+01"/>
    <s v="eabae0e2-cb68-417e-9742-a1016b63a13b"/>
    <n v="8200.5"/>
    <s v="The transaction was not completed"/>
    <n v="2330888863"/>
    <x v="0"/>
    <s v="NULL"/>
    <x v="0"/>
    <x v="0"/>
    <s v="NULL"/>
    <s v="NGN"/>
    <s v="checkout"/>
    <x v="0"/>
    <x v="0"/>
    <n v="44896"/>
    <x v="4"/>
    <n v="5.1253124999999997"/>
  </r>
  <r>
    <s v="0d861528-dfc5-40a4-a44d-0bfb6915c1f9"/>
    <s v="2022-12-02 00:00:00+01"/>
    <s v="eabae0e2-cb68-417e-9742-a1016b63a13b"/>
    <n v="7972.4925000000003"/>
    <s v="Approved"/>
    <n v="2332242847"/>
    <x v="1"/>
    <s v="transfer"/>
    <x v="0"/>
    <x v="1"/>
    <s v="NG"/>
    <s v="NGN"/>
    <s v="checkout"/>
    <x v="1"/>
    <x v="1"/>
    <n v="44897"/>
    <x v="4"/>
    <n v="4.9828078124999999"/>
  </r>
  <r>
    <s v="8308c389-bf3b-48d3-9972-16f7c4f24490"/>
    <s v="2022-12-02 00:00:00+01"/>
    <s v="59261caf-3e1f-414f-8eb8-8a7a510ef461"/>
    <n v="110.88"/>
    <s v="The transaction was not completed"/>
    <n v="2332479483"/>
    <x v="0"/>
    <s v="NULL"/>
    <x v="0"/>
    <x v="0"/>
    <s v="NULL"/>
    <s v="USD"/>
    <s v="checkout"/>
    <x v="0"/>
    <x v="0"/>
    <n v="44897"/>
    <x v="4"/>
    <n v="110.88"/>
  </r>
  <r>
    <s v="eb589759-8f00-4418-abbc-5a3764a7b3e3"/>
    <s v="2022-12-02 00:00:00+01"/>
    <s v="59261caf-3e1f-414f-8eb8-8a7a510ef461"/>
    <n v="78724.800000000003"/>
    <s v="The transaction was not completed"/>
    <n v="2332480005"/>
    <x v="0"/>
    <s v="NULL"/>
    <x v="0"/>
    <x v="0"/>
    <s v="NULL"/>
    <s v="NGN"/>
    <s v="checkout"/>
    <x v="0"/>
    <x v="0"/>
    <n v="44897"/>
    <x v="4"/>
    <n v="49.203000000000003"/>
  </r>
  <r>
    <s v="ed46f2d6-b0bf-4fba-b90d-a2b2dfb844d8"/>
    <s v="2022-12-02 00:00:00+01"/>
    <s v="59261caf-3e1f-414f-8eb8-8a7a510ef461"/>
    <n v="110.88"/>
    <s v="The transaction was not completed"/>
    <n v="2332480519"/>
    <x v="0"/>
    <s v="NULL"/>
    <x v="0"/>
    <x v="0"/>
    <s v="NULL"/>
    <s v="USD"/>
    <s v="checkout"/>
    <x v="0"/>
    <x v="0"/>
    <n v="44897"/>
    <x v="4"/>
    <n v="110.88"/>
  </r>
  <r>
    <s v="ac44249e-53fa-403b-8d76-f9992b531446"/>
    <s v="2022-12-06 00:00:00+01"/>
    <s v="0c298372-4e6f-406b-a8ee-9b9d1f87d83d"/>
    <n v="78724.800000000003"/>
    <s v="The transaction was not completed"/>
    <n v="2344117498"/>
    <x v="0"/>
    <s v="NULL"/>
    <x v="0"/>
    <x v="0"/>
    <s v="NULL"/>
    <s v="NGN"/>
    <s v="checkout"/>
    <x v="0"/>
    <x v="0"/>
    <n v="44901"/>
    <x v="4"/>
    <n v="49.203000000000003"/>
  </r>
  <r>
    <s v="5d78b617-942b-41f4-b24e-1c879f725377"/>
    <s v="2022-12-06 00:00:00+01"/>
    <s v="0c298372-4e6f-406b-a8ee-9b9d1f87d83d"/>
    <n v="11.55"/>
    <s v="The transaction was not completed"/>
    <n v="2344120516"/>
    <x v="0"/>
    <s v="NULL"/>
    <x v="0"/>
    <x v="0"/>
    <s v="NULL"/>
    <s v="USD"/>
    <s v="checkout"/>
    <x v="0"/>
    <x v="0"/>
    <n v="44901"/>
    <x v="4"/>
    <n v="11.55"/>
  </r>
  <r>
    <s v="f38b7b7e-8328-406b-96f5-303c9c8abbb5"/>
    <s v="2022-12-06 00:00:00+01"/>
    <s v="0c298372-4e6f-406b-a8ee-9b9d1f87d83d"/>
    <n v="8200.5"/>
    <s v="The transaction was not completed"/>
    <n v="2344120760"/>
    <x v="0"/>
    <s v="NULL"/>
    <x v="0"/>
    <x v="0"/>
    <s v="NULL"/>
    <s v="NGN"/>
    <s v="checkout"/>
    <x v="0"/>
    <x v="0"/>
    <n v="44901"/>
    <x v="4"/>
    <n v="5.1253124999999997"/>
  </r>
  <r>
    <s v="3b1e8ea7-7773-47e6-8c4b-e5ceed265c0a"/>
    <s v="2022-12-06 00:00:00+01"/>
    <s v="0c298372-4e6f-406b-a8ee-9b9d1f87d83d"/>
    <n v="78724.800000000003"/>
    <s v="The transaction was not completed"/>
    <n v="2344122382"/>
    <x v="0"/>
    <s v="NULL"/>
    <x v="0"/>
    <x v="0"/>
    <s v="NULL"/>
    <s v="NGN"/>
    <s v="checkout"/>
    <x v="0"/>
    <x v="0"/>
    <n v="44901"/>
    <x v="4"/>
    <n v="49.203000000000003"/>
  </r>
  <r>
    <s v="40b6943d-ad06-47b4-a6d4-feae54b7e211"/>
    <s v="2022-12-07 00:00:00+01"/>
    <s v="eced63e4-9faa-4e2c-a55e-6d23b7f3e6bf"/>
    <n v="78724.800000000003"/>
    <s v="The transaction was not completed"/>
    <n v="2347012305"/>
    <x v="0"/>
    <s v="NULL"/>
    <x v="0"/>
    <x v="0"/>
    <s v="NULL"/>
    <s v="NGN"/>
    <s v="checkout"/>
    <x v="0"/>
    <x v="0"/>
    <n v="44902"/>
    <x v="4"/>
    <n v="49.203000000000003"/>
  </r>
  <r>
    <s v="21e566a5-e7f1-48ab-a26a-60482b976c17"/>
    <s v="2022-12-07 00:00:00+01"/>
    <s v="eced63e4-9faa-4e2c-a55e-6d23b7f3e6bf"/>
    <n v="7972.4925000000003"/>
    <s v="Approved"/>
    <n v="2347012795"/>
    <x v="1"/>
    <s v="transfer"/>
    <x v="0"/>
    <x v="13"/>
    <s v="NG"/>
    <s v="NGN"/>
    <s v="checkout"/>
    <x v="1"/>
    <x v="1"/>
    <n v="44902"/>
    <x v="4"/>
    <n v="4.9828078124999999"/>
  </r>
  <r>
    <s v="20d284dd-2af3-4b97-aa6a-4338e43e77e5"/>
    <s v="2022-12-10 00:00:00+01"/>
    <s v="f4c503f5-25b7-4727-aa59-202b176f31f2"/>
    <n v="78724.800000000003"/>
    <s v="The transaction was not completed"/>
    <n v="2355164245"/>
    <x v="0"/>
    <s v="NULL"/>
    <x v="0"/>
    <x v="0"/>
    <s v="NULL"/>
    <s v="NGN"/>
    <s v="checkout"/>
    <x v="0"/>
    <x v="0"/>
    <n v="44905"/>
    <x v="4"/>
    <n v="49.203000000000003"/>
  </r>
  <r>
    <s v="3010658e-7503-47b3-9622-e8e9efcfc72e"/>
    <s v="2022-12-13 00:00:00+01"/>
    <s v="f4c503f5-25b7-4727-aa59-202b176f31f2"/>
    <n v="17.324999999999999"/>
    <s v="The transaction was not completed"/>
    <n v="2363562895"/>
    <x v="0"/>
    <s v="NULL"/>
    <x v="0"/>
    <x v="0"/>
    <s v="NULL"/>
    <s v="USD"/>
    <s v="checkout"/>
    <x v="0"/>
    <x v="0"/>
    <n v="44908"/>
    <x v="4"/>
    <n v="17.324999999999999"/>
  </r>
  <r>
    <s v="1298dc80-250c-4165-a678-155784c1d87e"/>
    <s v="2022-12-13 00:00:00+01"/>
    <s v="f4c503f5-25b7-4727-aa59-202b176f31f2"/>
    <n v="12300.75"/>
    <s v="The transaction was not completed"/>
    <n v="2363563536"/>
    <x v="0"/>
    <s v="NULL"/>
    <x v="0"/>
    <x v="0"/>
    <s v="NULL"/>
    <s v="NGN"/>
    <s v="checkout"/>
    <x v="0"/>
    <x v="0"/>
    <n v="44908"/>
    <x v="4"/>
    <n v="7.6879687499999996"/>
  </r>
  <r>
    <s v="9b21fff9-7ac5-4158-88c6-1c976b4b82e3"/>
    <s v="2022-12-15 00:00:00+01"/>
    <s v="37ef8954-5f7c-42d5-b0c5-a9924f754877"/>
    <n v="78724.800000000003"/>
    <s v="The transaction was not completed"/>
    <n v="2367968833"/>
    <x v="0"/>
    <s v="NULL"/>
    <x v="0"/>
    <x v="0"/>
    <s v="NULL"/>
    <s v="NGN"/>
    <s v="checkout"/>
    <x v="0"/>
    <x v="0"/>
    <n v="44910"/>
    <x v="4"/>
    <n v="49.203000000000003"/>
  </r>
  <r>
    <s v="46b97d83-125e-45c0-b8e3-da3a639604fd"/>
    <s v="2022-12-17 00:00:00+01"/>
    <s v="ffd4ebdc-3959-4c36-8831-5804fa32215c"/>
    <n v="11.55"/>
    <s v="The transaction was not completed"/>
    <n v="2374363982"/>
    <x v="3"/>
    <s v="visa"/>
    <x v="2"/>
    <x v="17"/>
    <s v="US"/>
    <s v="USD"/>
    <s v="checkout"/>
    <x v="0"/>
    <x v="0"/>
    <n v="44912"/>
    <x v="4"/>
    <n v="11.55"/>
  </r>
  <r>
    <s v="b026d80e-8fc3-4133-9aa7-396c32adf882"/>
    <s v="2022-12-20 00:00:00+01"/>
    <s v="9cc9c4a7-f66b-487b-a02c-620e14ca85c7"/>
    <n v="8200.5"/>
    <s v="The transaction was not completed"/>
    <n v="2381957039"/>
    <x v="0"/>
    <s v="NULL"/>
    <x v="0"/>
    <x v="0"/>
    <s v="NULL"/>
    <s v="NGN"/>
    <s v="checkout"/>
    <x v="0"/>
    <x v="0"/>
    <n v="44915"/>
    <x v="4"/>
    <n v="5.1253124999999997"/>
  </r>
  <r>
    <s v="fe46f94a-1352-4193-ac4c-77aa8927149a"/>
    <s v="2022-12-21 00:00:00+01"/>
    <s v="9cc9c4a7-f66b-487b-a02c-620e14ca85c7"/>
    <n v="8200.5"/>
    <s v="The transaction was not completed"/>
    <n v="2384431799"/>
    <x v="2"/>
    <s v="mastercard"/>
    <x v="1"/>
    <x v="15"/>
    <s v="NG"/>
    <s v="NGN"/>
    <s v="checkout"/>
    <x v="0"/>
    <x v="0"/>
    <n v="44916"/>
    <x v="4"/>
    <n v="5.1253124999999997"/>
  </r>
  <r>
    <s v="4e832fb3-926c-4fa5-be24-64fa28fd7c96"/>
    <s v="2022-12-23 00:00:00+01"/>
    <s v="b3c3d9f8-d17c-4117-9e5e-b78e57456e2a"/>
    <n v="60.984000000000002"/>
    <s v="The transaction was not completed"/>
    <n v="2388736660"/>
    <x v="0"/>
    <s v="NULL"/>
    <x v="0"/>
    <x v="0"/>
    <s v="NULL"/>
    <s v="USD"/>
    <s v="checkout"/>
    <x v="0"/>
    <x v="0"/>
    <n v="44918"/>
    <x v="4"/>
    <n v="60.984000000000002"/>
  </r>
  <r>
    <s v="92fbc995-9993-4af8-ace3-01ede6bac5c0"/>
    <s v="2022-12-23 00:00:00+01"/>
    <s v="5cf42fec-3a82-4fc1-ae0a-8d33eafc17ec"/>
    <n v="8200.5"/>
    <s v="Please make a transfer to the account specified"/>
    <n v="2389157567"/>
    <x v="0"/>
    <s v="NULL"/>
    <x v="0"/>
    <x v="0"/>
    <s v="NULL"/>
    <s v="NGN"/>
    <s v="checkout"/>
    <x v="0"/>
    <x v="1"/>
    <n v="44918"/>
    <x v="4"/>
    <n v="5.1253124999999997"/>
  </r>
  <r>
    <s v="dd67594c-03fa-408c-b0bd-de621e4c5eb6"/>
    <s v="2022-12-26 00:00:00+01"/>
    <s v="5cf42fec-3a82-4fc1-ae0a-8d33eafc17ec"/>
    <n v="8200.5"/>
    <s v="Please make a transfer to the account specified"/>
    <n v="2397525074"/>
    <x v="0"/>
    <s v="NULL"/>
    <x v="0"/>
    <x v="0"/>
    <s v="NULL"/>
    <s v="NGN"/>
    <s v="checkout"/>
    <x v="0"/>
    <x v="1"/>
    <n v="44921"/>
    <x v="4"/>
    <n v="5.1253124999999997"/>
  </r>
  <r>
    <s v="92795dd0-b83b-43b4-9204-4f1cd0482860"/>
    <s v="2022-12-27 00:00:00+01"/>
    <s v="5cf42fec-3a82-4fc1-ae0a-8d33eafc17ec"/>
    <n v="12011.2335"/>
    <s v="Approved"/>
    <n v="2399778257"/>
    <x v="1"/>
    <s v="transfer"/>
    <x v="0"/>
    <x v="4"/>
    <s v="NG"/>
    <s v="NGN"/>
    <s v="checkout"/>
    <x v="1"/>
    <x v="1"/>
    <n v="44922"/>
    <x v="4"/>
    <n v="7.5070209375000001"/>
  </r>
  <r>
    <s v="2ca31031-1c48-46cb-8c23-170119ac5055"/>
    <s v="2022-12-27 00:00:00+01"/>
    <s v="f4c503f5-25b7-4727-aa59-202b176f31f2"/>
    <n v="12300.75"/>
    <s v="The transaction was not completed"/>
    <n v="2400022910"/>
    <x v="0"/>
    <s v="NULL"/>
    <x v="0"/>
    <x v="0"/>
    <s v="NULL"/>
    <s v="NGN"/>
    <s v="checkout"/>
    <x v="0"/>
    <x v="0"/>
    <n v="44922"/>
    <x v="4"/>
    <n v="7.6879687499999996"/>
  </r>
  <r>
    <s v="542c7b0d-372e-4a3e-a97c-8f68a46a39f8"/>
    <s v="2022-12-30 00:00:00+01"/>
    <s v="d534ef0e-0a2d-4e87-aea1-8e220b395364"/>
    <n v="60.984000000000002"/>
    <s v="Decline - General decline of the card. No other information provided by the issuing bank."/>
    <n v="2407196158"/>
    <x v="4"/>
    <s v="visa"/>
    <x v="1"/>
    <x v="18"/>
    <s v="GB"/>
    <s v="USD"/>
    <s v="checkout"/>
    <x v="2"/>
    <x v="0"/>
    <n v="44925"/>
    <x v="4"/>
    <n v="60.984000000000002"/>
  </r>
  <r>
    <s v="249e7703-eef6-4267-ada5-695baff5afe9"/>
    <s v="2022-12-30 00:00:00+01"/>
    <s v="d534ef0e-0a2d-4e87-aea1-8e220b395364"/>
    <n v="60.984000000000002"/>
    <s v="Soft Decline - The authorization request was approved by the issuing bank but declined by CyberSource because it did not pass the Address Verification Service (AVS) check."/>
    <n v="2407216368"/>
    <x v="4"/>
    <s v="visa"/>
    <x v="1"/>
    <x v="18"/>
    <s v="GB"/>
    <s v="USD"/>
    <s v="checkout"/>
    <x v="2"/>
    <x v="0"/>
    <n v="44925"/>
    <x v="4"/>
    <n v="60.984000000000002"/>
  </r>
  <r>
    <s v="697c50e3-07e1-433a-9672-d82cb304938c"/>
    <s v="2022-12-30 00:00:00+01"/>
    <s v="d534ef0e-0a2d-4e87-aea1-8e220b395364"/>
    <n v="60.984000000000002"/>
    <s v="The transaction was not completed"/>
    <n v="2408141540"/>
    <x v="0"/>
    <s v="NULL"/>
    <x v="0"/>
    <x v="0"/>
    <s v="NULL"/>
    <s v="USD"/>
    <s v="checkout"/>
    <x v="0"/>
    <x v="0"/>
    <n v="44925"/>
    <x v="4"/>
    <n v="60.984000000000002"/>
  </r>
  <r>
    <s v="c10d8546-281b-4a60-9ca6-a1b8f179b389"/>
    <s v="2022-12-31 00:00:00+01"/>
    <s v="d534ef0e-0a2d-4e87-aea1-8e220b395364"/>
    <n v="58.600499999999997"/>
    <s v="Payment authorized."/>
    <n v="2410008744"/>
    <x v="8"/>
    <s v="visa"/>
    <x v="0"/>
    <x v="0"/>
    <s v="NULL"/>
    <s v="USD"/>
    <s v="checkout"/>
    <x v="1"/>
    <x v="0"/>
    <n v="44926"/>
    <x v="4"/>
    <n v="58.600499999999997"/>
  </r>
  <r>
    <s v="8ac1d7da-e1ba-4a4a-9367-b762dfe83029"/>
    <s v="2023-01-04 00:00:00+01"/>
    <s v="f95a399f-687c-4a0a-9c7f-785f273d9bf5"/>
    <n v="11.55"/>
    <s v="The transaction was not completed"/>
    <n v="2422968790"/>
    <x v="0"/>
    <s v="NULL"/>
    <x v="0"/>
    <x v="0"/>
    <s v="NULL"/>
    <s v="USD"/>
    <s v="checkout"/>
    <x v="0"/>
    <x v="0"/>
    <n v="44930"/>
    <x v="5"/>
    <n v="11.55"/>
  </r>
  <r>
    <s v="4e4ddbff-4c9c-497e-b3cd-95aa8400590f"/>
    <s v="2023-01-04 00:00:00+01"/>
    <s v="f95a399f-687c-4a0a-9c7f-785f273d9bf5"/>
    <n v="8200.5"/>
    <s v="Please make a transfer to the account specified"/>
    <n v="2422969926"/>
    <x v="0"/>
    <s v="NULL"/>
    <x v="0"/>
    <x v="0"/>
    <s v="NULL"/>
    <s v="NGN"/>
    <s v="checkout"/>
    <x v="0"/>
    <x v="1"/>
    <n v="44930"/>
    <x v="5"/>
    <n v="5.1253124999999997"/>
  </r>
  <r>
    <s v="19df1ef4-7b1d-4bdf-8898-532a08a0477e"/>
    <s v="2023-01-04 00:00:00+01"/>
    <s v="f95a399f-687c-4a0a-9c7f-785f273d9bf5"/>
    <n v="7972.4925000000003"/>
    <s v="Approved"/>
    <n v="2423011654"/>
    <x v="1"/>
    <s v="transfer"/>
    <x v="0"/>
    <x v="1"/>
    <s v="NG"/>
    <s v="NGN"/>
    <s v="checkout"/>
    <x v="1"/>
    <x v="1"/>
    <n v="44930"/>
    <x v="5"/>
    <n v="4.9828078124999999"/>
  </r>
  <r>
    <s v="a8f3d9f9-808b-4e02-9145-0a9b0e5bd9c7"/>
    <s v="2023-01-07 00:00:00+01"/>
    <s v="a0261b9e-746a-4166-a2cb-6bb014523881"/>
    <n v="11.55"/>
    <s v="The transaction was not completed"/>
    <n v="2431016228"/>
    <x v="0"/>
    <s v="NULL"/>
    <x v="0"/>
    <x v="0"/>
    <s v="NULL"/>
    <s v="USD"/>
    <s v="checkout"/>
    <x v="0"/>
    <x v="0"/>
    <n v="44933"/>
    <x v="5"/>
    <n v="11.55"/>
  </r>
  <r>
    <s v="96193420-3eb1-43c5-a342-2e374bfcf920"/>
    <s v="2023-01-09 00:00:00+01"/>
    <s v="27f2a974-047d-4151-a541-75191bdff597"/>
    <n v="12300.75"/>
    <s v="The transaction was not completed"/>
    <n v="2434601293"/>
    <x v="0"/>
    <s v="NULL"/>
    <x v="0"/>
    <x v="0"/>
    <s v="NULL"/>
    <s v="NGN"/>
    <s v="checkout"/>
    <x v="0"/>
    <x v="0"/>
    <n v="44935"/>
    <x v="5"/>
    <n v="7.6879687499999996"/>
  </r>
  <r>
    <s v="14cd1f4d-9845-4543-9c58-bffad9ef5e48"/>
    <s v="2023-01-09 00:00:00+01"/>
    <s v="fe7deff3-e100-4a8f-b097-df980f2245a6"/>
    <n v="7972.4925000000003"/>
    <s v="Approved"/>
    <n v="2435265476"/>
    <x v="4"/>
    <s v="visa"/>
    <x v="1"/>
    <x v="7"/>
    <s v="NG"/>
    <s v="NGN"/>
    <s v="checkout"/>
    <x v="1"/>
    <x v="0"/>
    <n v="44935"/>
    <x v="5"/>
    <n v="4.9828078124999999"/>
  </r>
  <r>
    <s v="694f6906-161d-422a-8467-63aae71fe436"/>
    <s v="2023-01-10 00:00:00+01"/>
    <s v="eabae0e2-cb68-417e-9742-a1016b63a13b"/>
    <n v="22365"/>
    <s v="Please make a transfer to the account specified"/>
    <n v="2437998835"/>
    <x v="0"/>
    <s v="NULL"/>
    <x v="0"/>
    <x v="0"/>
    <s v="NULL"/>
    <s v="NGN"/>
    <s v="checkout"/>
    <x v="0"/>
    <x v="1"/>
    <n v="44936"/>
    <x v="5"/>
    <n v="13.978125"/>
  </r>
  <r>
    <s v="78656450-4c7e-4d99-ada8-74ec49f9a3b2"/>
    <s v="2023-01-10 00:00:00+01"/>
    <s v="eabae0e2-cb68-417e-9742-a1016b63a13b"/>
    <n v="17.324999999999999"/>
    <s v="The transaction was not completed"/>
    <n v="2437999989"/>
    <x v="0"/>
    <s v="NULL"/>
    <x v="0"/>
    <x v="0"/>
    <s v="NULL"/>
    <s v="USD"/>
    <s v="checkout"/>
    <x v="0"/>
    <x v="0"/>
    <n v="44936"/>
    <x v="5"/>
    <n v="17.324999999999999"/>
  </r>
  <r>
    <s v="cb263dc1-15dd-4933-b7b7-23f386a42975"/>
    <s v="2023-01-10 00:00:00+01"/>
    <s v="eabae0e2-cb68-417e-9742-a1016b63a13b"/>
    <n v="12300.75"/>
    <s v="Please make a transfer to the account specified"/>
    <n v="2438000352"/>
    <x v="0"/>
    <s v="NULL"/>
    <x v="0"/>
    <x v="0"/>
    <s v="NULL"/>
    <s v="NGN"/>
    <s v="checkout"/>
    <x v="0"/>
    <x v="1"/>
    <n v="44936"/>
    <x v="5"/>
    <n v="7.6879687499999996"/>
  </r>
  <r>
    <s v="cfdce267-ebae-4869-920f-548b4f398892"/>
    <s v="2023-01-10 00:00:00+01"/>
    <s v="eabae0e2-cb68-417e-9742-a1016b63a13b"/>
    <n v="17.324999999999999"/>
    <s v="The transaction was not completed"/>
    <n v="2438001111"/>
    <x v="0"/>
    <s v="NULL"/>
    <x v="0"/>
    <x v="0"/>
    <s v="NULL"/>
    <s v="USD"/>
    <s v="checkout"/>
    <x v="0"/>
    <x v="0"/>
    <n v="44936"/>
    <x v="5"/>
    <n v="17.324999999999999"/>
  </r>
  <r>
    <s v="882baf41-68eb-43a8-b2ed-4f0d533f8d2f"/>
    <s v="2023-01-10 00:00:00+01"/>
    <s v="eabae0e2-cb68-417e-9742-a1016b63a13b"/>
    <n v="12300.75"/>
    <s v="Please make a transfer to the account specified"/>
    <n v="2438001539"/>
    <x v="0"/>
    <s v="NULL"/>
    <x v="0"/>
    <x v="0"/>
    <s v="NULL"/>
    <s v="NGN"/>
    <s v="checkout"/>
    <x v="0"/>
    <x v="1"/>
    <n v="44936"/>
    <x v="5"/>
    <n v="7.6879687499999996"/>
  </r>
  <r>
    <s v="763e96c8-32a4-42db-8a37-0907d862bd6c"/>
    <s v="2023-01-10 00:00:00+01"/>
    <s v="eabae0e2-cb68-417e-9742-a1016b63a13b"/>
    <n v="78724.800000000003"/>
    <s v="Please make a transfer to the account specified"/>
    <n v="2438019936"/>
    <x v="0"/>
    <s v="NULL"/>
    <x v="0"/>
    <x v="0"/>
    <s v="NULL"/>
    <s v="NGN"/>
    <s v="checkout"/>
    <x v="0"/>
    <x v="1"/>
    <n v="44936"/>
    <x v="5"/>
    <n v="49.203000000000003"/>
  </r>
  <r>
    <s v="d22dfd23-207a-4ff7-907d-3bad991fe289"/>
    <s v="2023-01-10 00:00:00+01"/>
    <s v="eabae0e2-cb68-417e-9742-a1016b63a13b"/>
    <n v="60.984000000000002"/>
    <s v="The transaction was not completed"/>
    <n v="2438021655"/>
    <x v="0"/>
    <s v="NULL"/>
    <x v="0"/>
    <x v="0"/>
    <s v="NULL"/>
    <s v="USD"/>
    <s v="checkout"/>
    <x v="0"/>
    <x v="0"/>
    <n v="44936"/>
    <x v="5"/>
    <n v="60.984000000000002"/>
  </r>
  <r>
    <s v="365539ae-8a1c-4995-9956-f3434431ca81"/>
    <s v="2023-01-10 00:00:00+01"/>
    <s v="eabae0e2-cb68-417e-9742-a1016b63a13b"/>
    <n v="8200.5"/>
    <s v="Please make a transfer to the account specified"/>
    <n v="2438029827"/>
    <x v="0"/>
    <s v="NULL"/>
    <x v="0"/>
    <x v="0"/>
    <s v="NULL"/>
    <s v="NGN"/>
    <s v="checkout"/>
    <x v="0"/>
    <x v="1"/>
    <n v="44936"/>
    <x v="5"/>
    <n v="5.1253124999999997"/>
  </r>
  <r>
    <s v="a075f461-55f9-40e2-8828-9c974071a6ba"/>
    <s v="2023-01-10 00:00:00+01"/>
    <s v="eabae0e2-cb68-417e-9742-a1016b63a13b"/>
    <n v="11.55"/>
    <s v="The transaction was not completed"/>
    <n v="2438033468"/>
    <x v="0"/>
    <s v="NULL"/>
    <x v="0"/>
    <x v="0"/>
    <s v="NULL"/>
    <s v="USD"/>
    <s v="checkout"/>
    <x v="0"/>
    <x v="0"/>
    <n v="44936"/>
    <x v="5"/>
    <n v="11.55"/>
  </r>
  <r>
    <s v="989d35c8-0901-49a1-a8be-b552defc5159"/>
    <s v="2023-01-10 00:00:00+01"/>
    <s v="eabae0e2-cb68-417e-9742-a1016b63a13b"/>
    <n v="11.55"/>
    <s v="The transaction was not completed"/>
    <n v="2438532789"/>
    <x v="0"/>
    <s v="NULL"/>
    <x v="0"/>
    <x v="0"/>
    <s v="NULL"/>
    <s v="USD"/>
    <s v="checkout"/>
    <x v="0"/>
    <x v="0"/>
    <n v="44936"/>
    <x v="5"/>
    <n v="11.55"/>
  </r>
  <r>
    <s v="f2b65bc0-77a6-44dc-83fa-c1c3968812d5"/>
    <s v="2023-01-10 00:00:00+01"/>
    <s v="eabae0e2-cb68-417e-9742-a1016b63a13b"/>
    <n v="7972.4925000000003"/>
    <s v="Approved"/>
    <n v="2438533090"/>
    <x v="1"/>
    <s v="transfer"/>
    <x v="0"/>
    <x v="1"/>
    <s v="NG"/>
    <s v="NGN"/>
    <s v="checkout"/>
    <x v="1"/>
    <x v="1"/>
    <n v="44936"/>
    <x v="5"/>
    <n v="4.9828078124999999"/>
  </r>
  <r>
    <s v="708c9633-b765-4e71-889d-563287ff724c"/>
    <s v="2023-01-10 00:00:00+01"/>
    <s v="f4c503f5-25b7-4727-aa59-202b176f31f2"/>
    <n v="60.984000000000002"/>
    <s v="The transaction was not completed"/>
    <n v="2438659056"/>
    <x v="0"/>
    <s v="NULL"/>
    <x v="0"/>
    <x v="0"/>
    <s v="NULL"/>
    <s v="USD"/>
    <s v="checkout"/>
    <x v="0"/>
    <x v="0"/>
    <n v="44936"/>
    <x v="5"/>
    <n v="60.984000000000002"/>
  </r>
  <r>
    <s v="5fd82df3-4b90-4964-b1fa-3c5173084653"/>
    <s v="2023-01-10 00:00:00+01"/>
    <s v="f4c503f5-25b7-4727-aa59-202b176f31f2"/>
    <n v="12300.75"/>
    <s v="The transaction was not completed"/>
    <n v="2438659764"/>
    <x v="0"/>
    <s v="NULL"/>
    <x v="0"/>
    <x v="0"/>
    <s v="NULL"/>
    <s v="NGN"/>
    <s v="checkout"/>
    <x v="0"/>
    <x v="0"/>
    <n v="44936"/>
    <x v="5"/>
    <n v="7.6879687499999996"/>
  </r>
  <r>
    <s v="f5e39105-8004-46dd-9212-de461b344281"/>
    <s v="2023-01-10 00:00:00+01"/>
    <s v="f4c503f5-25b7-4727-aa59-202b176f31f2"/>
    <n v="11.55"/>
    <s v="The transaction was not completed"/>
    <n v="2438664803"/>
    <x v="0"/>
    <s v="NULL"/>
    <x v="0"/>
    <x v="0"/>
    <s v="NULL"/>
    <s v="USD"/>
    <s v="checkout"/>
    <x v="0"/>
    <x v="0"/>
    <n v="44936"/>
    <x v="5"/>
    <n v="11.55"/>
  </r>
  <r>
    <s v="12c73024-49d3-4dd0-a8a1-d7c56d1e6ecc"/>
    <s v="2023-01-12 00:00:00+01"/>
    <s v="54c34dd8-489c-479a-b63b-9ab86ef5c16f"/>
    <n v="12300.75"/>
    <s v="Please make a transfer to the account specified"/>
    <n v="2442586482"/>
    <x v="0"/>
    <s v="NULL"/>
    <x v="0"/>
    <x v="0"/>
    <s v="NULL"/>
    <s v="NGN"/>
    <s v="checkout"/>
    <x v="0"/>
    <x v="1"/>
    <n v="44938"/>
    <x v="5"/>
    <n v="7.6879687499999996"/>
  </r>
  <r>
    <s v="cff55c4e-ce42-427a-8ba9-6da6a9630538"/>
    <s v="2023-01-12 00:00:00+01"/>
    <s v="ba512447-4161-4fd6-b35e-5a4bf499218b"/>
    <n v="12300.75"/>
    <s v="The transaction was not completed"/>
    <n v="2442653298"/>
    <x v="0"/>
    <s v="NULL"/>
    <x v="0"/>
    <x v="0"/>
    <s v="NULL"/>
    <s v="NGN"/>
    <s v="checkout"/>
    <x v="0"/>
    <x v="0"/>
    <n v="44938"/>
    <x v="5"/>
    <n v="7.6879687499999996"/>
  </r>
  <r>
    <s v="d2f7ddbc-1344-4dd1-a598-3abdd5e37900"/>
    <s v="2023-01-12 00:00:00+01"/>
    <s v="ba512447-4161-4fd6-b35e-5a4bf499218b"/>
    <n v="17.324999999999999"/>
    <s v="The transaction was not completed"/>
    <n v="2442654138"/>
    <x v="0"/>
    <s v="NULL"/>
    <x v="0"/>
    <x v="0"/>
    <s v="NULL"/>
    <s v="USD"/>
    <s v="checkout"/>
    <x v="0"/>
    <x v="0"/>
    <n v="44938"/>
    <x v="5"/>
    <n v="17.324999999999999"/>
  </r>
  <r>
    <s v="2ce5073f-7cb9-4d62-823d-95d1645bfd86"/>
    <s v="2023-01-12 00:00:00+01"/>
    <s v="ad344b17-b4f3-46bc-87d3-ad5b41fe02a1"/>
    <n v="12300.75"/>
    <s v="The transaction was not completed"/>
    <n v="2443516830"/>
    <x v="0"/>
    <s v="NULL"/>
    <x v="0"/>
    <x v="0"/>
    <s v="NULL"/>
    <s v="NGN"/>
    <s v="checkout"/>
    <x v="0"/>
    <x v="0"/>
    <n v="44938"/>
    <x v="5"/>
    <n v="7.6879687499999996"/>
  </r>
  <r>
    <s v="5323544b-ed48-4519-86be-b4c5a222140c"/>
    <s v="2023-01-13 00:00:00+01"/>
    <s v="eb9ec766-5291-46d6-b3b0-76631310c767"/>
    <n v="31.5"/>
    <s v="The transaction was not completed"/>
    <n v="2446355874"/>
    <x v="0"/>
    <s v="NULL"/>
    <x v="0"/>
    <x v="0"/>
    <s v="NULL"/>
    <s v="USD"/>
    <s v="checkout"/>
    <x v="0"/>
    <x v="0"/>
    <n v="44939"/>
    <x v="5"/>
    <n v="31.5"/>
  </r>
  <r>
    <s v="a39f6d5b-d8be-4ba9-9a38-8dd2737cf38b"/>
    <s v="2023-01-14 00:00:00+01"/>
    <s v="5a73c3e5-8cb9-4f02-82de-2c026de26489"/>
    <n v="60.984000000000002"/>
    <s v="The transaction was not completed"/>
    <n v="2446945761"/>
    <x v="0"/>
    <s v="NULL"/>
    <x v="0"/>
    <x v="0"/>
    <s v="NULL"/>
    <s v="USD"/>
    <s v="checkout"/>
    <x v="0"/>
    <x v="0"/>
    <n v="44940"/>
    <x v="5"/>
    <n v="60.984000000000002"/>
  </r>
  <r>
    <s v="ad141ccf-f4aa-40c1-922b-2552c1047ffd"/>
    <s v="2023-01-14 00:00:00+01"/>
    <s v="5a73c3e5-8cb9-4f02-82de-2c026de26489"/>
    <n v="17.324999999999999"/>
    <s v="The transaction was not completed"/>
    <n v="2446950802"/>
    <x v="0"/>
    <s v="NULL"/>
    <x v="0"/>
    <x v="0"/>
    <s v="NULL"/>
    <s v="USD"/>
    <s v="checkout"/>
    <x v="0"/>
    <x v="0"/>
    <n v="44940"/>
    <x v="5"/>
    <n v="17.324999999999999"/>
  </r>
  <r>
    <s v="306125cb-3ece-494c-ae32-17c9f3ebcdfd"/>
    <s v="2023-01-14 00:00:00+01"/>
    <s v="d4b4a1c4-59ac-4d3f-9480-100de520b2ae"/>
    <n v="12300.75"/>
    <s v="The transaction was not completed"/>
    <n v="2448442106"/>
    <x v="0"/>
    <s v="NULL"/>
    <x v="0"/>
    <x v="0"/>
    <s v="NULL"/>
    <s v="NGN"/>
    <s v="checkout"/>
    <x v="0"/>
    <x v="0"/>
    <n v="44940"/>
    <x v="5"/>
    <n v="7.6879687499999996"/>
  </r>
  <r>
    <s v="bd46a7d5-fe31-4a6b-8f17-3c2d6bb34adf"/>
    <s v="2023-01-14 00:00:00+01"/>
    <s v="d4b4a1c4-59ac-4d3f-9480-100de520b2ae"/>
    <n v="16.642499999999998"/>
    <s v="Payment authorized."/>
    <n v="2448442524"/>
    <x v="2"/>
    <s v="mastercard"/>
    <x v="1"/>
    <x v="15"/>
    <s v="NG"/>
    <s v="USD"/>
    <s v="checkout"/>
    <x v="1"/>
    <x v="0"/>
    <n v="44940"/>
    <x v="5"/>
    <n v="16.642499999999998"/>
  </r>
  <r>
    <s v="bd624fbb-60d3-4cf0-ba96-dd27cea0e286"/>
    <s v="2023-01-14 00:00:00+01"/>
    <s v="b288c2fc-ee47-4535-a927-5619f18371f3"/>
    <n v="17.324999999999999"/>
    <s v="The transaction was not completed"/>
    <n v="2448729451"/>
    <x v="0"/>
    <s v="NULL"/>
    <x v="0"/>
    <x v="0"/>
    <s v="NULL"/>
    <s v="USD"/>
    <s v="checkout"/>
    <x v="0"/>
    <x v="0"/>
    <n v="44940"/>
    <x v="5"/>
    <n v="17.324999999999999"/>
  </r>
  <r>
    <s v="d4733511-9cda-4003-9cca-150376a8f8c9"/>
    <s v="2023-01-16 00:00:00+01"/>
    <s v="f4c503f5-25b7-4727-aa59-202b176f31f2"/>
    <n v="8200.5"/>
    <s v="The transaction was not completed"/>
    <n v="2453537391"/>
    <x v="0"/>
    <s v="NULL"/>
    <x v="0"/>
    <x v="0"/>
    <s v="NULL"/>
    <s v="NGN"/>
    <s v="checkout"/>
    <x v="0"/>
    <x v="0"/>
    <n v="44942"/>
    <x v="5"/>
    <n v="5.1253124999999997"/>
  </r>
  <r>
    <s v="bc73aa32-ffe1-4d0a-8163-fb34b3410b6b"/>
    <s v="2023-01-16 00:00:00+01"/>
    <s v="f4c503f5-25b7-4727-aa59-202b176f31f2"/>
    <n v="11.55"/>
    <s v="The transaction was not completed"/>
    <n v="2453537666"/>
    <x v="0"/>
    <s v="NULL"/>
    <x v="0"/>
    <x v="0"/>
    <s v="NULL"/>
    <s v="USD"/>
    <s v="checkout"/>
    <x v="0"/>
    <x v="0"/>
    <n v="44942"/>
    <x v="5"/>
    <n v="11.55"/>
  </r>
  <r>
    <s v="bcbbd6cc-e213-4f5f-9faf-f7debfbc5545"/>
    <s v="2023-01-16 00:00:00+01"/>
    <s v="f4c503f5-25b7-4727-aa59-202b176f31f2"/>
    <n v="22365"/>
    <s v="The transaction was not completed"/>
    <n v="2453543177"/>
    <x v="0"/>
    <s v="NULL"/>
    <x v="0"/>
    <x v="0"/>
    <s v="NULL"/>
    <s v="NGN"/>
    <s v="checkout"/>
    <x v="0"/>
    <x v="0"/>
    <n v="44942"/>
    <x v="5"/>
    <n v="13.978125"/>
  </r>
  <r>
    <s v="5dc04395-089c-4de2-97aa-fa3dab43627a"/>
    <s v="2023-01-16 00:00:00+01"/>
    <s v="f4c503f5-25b7-4727-aa59-202b176f31f2"/>
    <n v="12300.75"/>
    <s v="The transaction was not completed"/>
    <n v="2453543853"/>
    <x v="0"/>
    <s v="NULL"/>
    <x v="0"/>
    <x v="0"/>
    <s v="NULL"/>
    <s v="NGN"/>
    <s v="checkout"/>
    <x v="0"/>
    <x v="0"/>
    <n v="44942"/>
    <x v="5"/>
    <n v="7.6879687499999996"/>
  </r>
  <r>
    <s v="0b327cdc-cfff-4bbc-bec1-a425cead1375"/>
    <s v="2023-01-16 00:00:00+01"/>
    <s v="cdbbd0a7-22d2-4bd6-9547-54329ecd3bb7"/>
    <n v="4337.6130000000003"/>
    <s v="Approved by Financial Institution"/>
    <n v="2453917379"/>
    <x v="6"/>
    <s v="verve"/>
    <x v="1"/>
    <x v="19"/>
    <s v="NG"/>
    <s v="NGN"/>
    <s v="checkout"/>
    <x v="1"/>
    <x v="0"/>
    <n v="44942"/>
    <x v="5"/>
    <n v="2.7110081250000002"/>
  </r>
  <r>
    <s v="697f3ca7-d239-4430-a6a4-bf930832bc22"/>
    <s v="2023-01-19 00:00:00+01"/>
    <s v="5618006b-45d9-4bb3-bffe-b9ac99f84cee"/>
    <n v="12300.75"/>
    <s v="The transaction was not completed"/>
    <n v="2459774917"/>
    <x v="0"/>
    <s v="NULL"/>
    <x v="0"/>
    <x v="0"/>
    <s v="NULL"/>
    <s v="NGN"/>
    <s v="checkout"/>
    <x v="0"/>
    <x v="0"/>
    <n v="44945"/>
    <x v="5"/>
    <n v="7.6879687499999996"/>
  </r>
  <r>
    <s v="9ed1c0fb-7076-439d-9955-d415d7fe7eb6"/>
    <s v="2023-01-19 00:00:00+01"/>
    <s v="5618006b-45d9-4bb3-bffe-b9ac99f84cee"/>
    <n v="17.324999999999999"/>
    <s v="The transaction was not completed"/>
    <n v="2459776359"/>
    <x v="0"/>
    <s v="NULL"/>
    <x v="0"/>
    <x v="0"/>
    <s v="NULL"/>
    <s v="USD"/>
    <s v="checkout"/>
    <x v="0"/>
    <x v="0"/>
    <n v="44945"/>
    <x v="5"/>
    <n v="17.324999999999999"/>
  </r>
  <r>
    <s v="f44f5847-ea55-43bd-af5e-31d10b777b0c"/>
    <s v="2023-01-19 00:00:00+01"/>
    <s v="5618006b-45d9-4bb3-bffe-b9ac99f84cee"/>
    <n v="17.324999999999999"/>
    <s v="Denied by Fraud System."/>
    <n v="2459878394"/>
    <x v="2"/>
    <s v="mastercard"/>
    <x v="1"/>
    <x v="13"/>
    <s v="NG"/>
    <s v="USD"/>
    <s v="checkout"/>
    <x v="2"/>
    <x v="0"/>
    <n v="44945"/>
    <x v="5"/>
    <n v="17.324999999999999"/>
  </r>
  <r>
    <s v="b7d7a427-93eb-4465-88e3-9ba55ef95182"/>
    <s v="2023-01-19 00:00:00+01"/>
    <s v="5618006b-45d9-4bb3-bffe-b9ac99f84cee"/>
    <n v="12011.2335"/>
    <s v="Approved"/>
    <n v="2460035530"/>
    <x v="4"/>
    <s v="visa"/>
    <x v="1"/>
    <x v="7"/>
    <s v="NG"/>
    <s v="NGN"/>
    <s v="checkout"/>
    <x v="1"/>
    <x v="0"/>
    <n v="44945"/>
    <x v="5"/>
    <n v="7.5070209375000001"/>
  </r>
  <r>
    <s v="661cbd9a-ca5f-4f8e-9a5b-5e67ac84925f"/>
    <s v="2023-01-20 00:00:00+01"/>
    <s v="7d17e9bc-7d8e-4f06-8460-0eaa5ef918fc"/>
    <n v="7972.4925000000003"/>
    <s v="Approved"/>
    <n v="2462350632"/>
    <x v="4"/>
    <s v="visa"/>
    <x v="1"/>
    <x v="7"/>
    <s v="NG"/>
    <s v="NGN"/>
    <s v="checkout"/>
    <x v="1"/>
    <x v="0"/>
    <n v="44946"/>
    <x v="5"/>
    <n v="4.9828078124999999"/>
  </r>
  <r>
    <s v="739151b9-7867-4a17-854a-7bd30068a93c"/>
    <s v="2023-01-20 00:00:00+01"/>
    <s v="eaba254b-76ab-421d-acd5-8cefb7effa4a"/>
    <n v="12300.75"/>
    <s v="Please make a transfer to the account specified"/>
    <n v="2462671907"/>
    <x v="0"/>
    <s v="NULL"/>
    <x v="0"/>
    <x v="0"/>
    <s v="NULL"/>
    <s v="NGN"/>
    <s v="checkout"/>
    <x v="0"/>
    <x v="1"/>
    <n v="44946"/>
    <x v="5"/>
    <n v="7.6879687499999996"/>
  </r>
  <r>
    <s v="16377cff-0432-4f27-8fa2-bb7136e8900f"/>
    <s v="2023-01-20 00:00:00+01"/>
    <s v="eaba254b-76ab-421d-acd5-8cefb7effa4a"/>
    <n v="12300.75"/>
    <s v="The transaction was not completed"/>
    <n v="2462673214"/>
    <x v="0"/>
    <s v="NULL"/>
    <x v="0"/>
    <x v="0"/>
    <s v="NULL"/>
    <s v="NGN"/>
    <s v="checkout"/>
    <x v="0"/>
    <x v="0"/>
    <n v="44946"/>
    <x v="5"/>
    <n v="7.6879687499999996"/>
  </r>
  <r>
    <s v="47dea276-89e0-4d86-b8e5-3d3406376762"/>
    <s v="2023-01-20 00:00:00+01"/>
    <s v="eaba254b-76ab-421d-acd5-8cefb7effa4a"/>
    <n v="31.5"/>
    <s v="The transaction was not completed"/>
    <n v="2462678611"/>
    <x v="0"/>
    <s v="NULL"/>
    <x v="0"/>
    <x v="0"/>
    <s v="NULL"/>
    <s v="USD"/>
    <s v="checkout"/>
    <x v="0"/>
    <x v="0"/>
    <n v="44946"/>
    <x v="5"/>
    <n v="31.5"/>
  </r>
  <r>
    <s v="4771d6cc-5429-4fc5-b2b8-48413821d7ef"/>
    <s v="2023-01-20 00:00:00+01"/>
    <s v="eaba254b-76ab-421d-acd5-8cefb7effa4a"/>
    <n v="22365"/>
    <s v="The transaction was not completed"/>
    <n v="2462679238"/>
    <x v="0"/>
    <s v="NULL"/>
    <x v="0"/>
    <x v="0"/>
    <s v="NULL"/>
    <s v="NGN"/>
    <s v="checkout"/>
    <x v="0"/>
    <x v="0"/>
    <n v="44946"/>
    <x v="5"/>
    <n v="13.978125"/>
  </r>
  <r>
    <s v="f01cec84-3a4f-427f-9d3a-bf42d4d566e3"/>
    <s v="2023-01-21 00:00:00+01"/>
    <s v="ef73f6fc-ebd8-439c-b644-e398eae44668"/>
    <n v="60.984000000000002"/>
    <s v="The transaction was not completed"/>
    <n v="2465746947"/>
    <x v="0"/>
    <s v="NULL"/>
    <x v="0"/>
    <x v="0"/>
    <s v="NULL"/>
    <s v="USD"/>
    <s v="checkout"/>
    <x v="0"/>
    <x v="0"/>
    <n v="44947"/>
    <x v="5"/>
    <n v="60.984000000000002"/>
  </r>
  <r>
    <s v="c39c0bfb-0eaf-4889-b6a9-8ead7fdc9cd3"/>
    <s v="2023-01-22 00:00:00+01"/>
    <s v="c426417e-c0b8-4cde-bd10-d66b0c002696"/>
    <n v="17.324999999999999"/>
    <s v="The transaction was not completed"/>
    <n v="2467225751"/>
    <x v="0"/>
    <s v="NULL"/>
    <x v="0"/>
    <x v="0"/>
    <s v="NULL"/>
    <s v="USD"/>
    <s v="checkout"/>
    <x v="0"/>
    <x v="0"/>
    <n v="44948"/>
    <x v="5"/>
    <n v="17.324999999999999"/>
  </r>
  <r>
    <s v="237d927f-292f-49c2-8fd8-a525430dfb10"/>
    <s v="2023-01-22 00:00:00+01"/>
    <s v="c426417e-c0b8-4cde-bd10-d66b0c002696"/>
    <n v="60.984000000000002"/>
    <s v="The transaction was not completed"/>
    <n v="2467227031"/>
    <x v="0"/>
    <s v="NULL"/>
    <x v="0"/>
    <x v="0"/>
    <s v="NULL"/>
    <s v="USD"/>
    <s v="checkout"/>
    <x v="0"/>
    <x v="0"/>
    <n v="44948"/>
    <x v="5"/>
    <n v="60.984000000000002"/>
  </r>
  <r>
    <s v="1ad831b6-8f0c-48ed-8da3-6f579aa41538"/>
    <s v="2023-01-22 00:00:00+01"/>
    <s v="0daa72db-8d38-41dd-99b1-3869ffa65a0b"/>
    <n v="12300.75"/>
    <s v="The transaction was not completed"/>
    <n v="2468639814"/>
    <x v="0"/>
    <s v="NULL"/>
    <x v="0"/>
    <x v="0"/>
    <s v="NULL"/>
    <s v="NGN"/>
    <s v="checkout"/>
    <x v="0"/>
    <x v="0"/>
    <n v="44948"/>
    <x v="5"/>
    <n v="7.6879687499999996"/>
  </r>
  <r>
    <s v="c3280ad7-63a6-4900-ad44-6176d755cc91"/>
    <s v="2023-01-22 00:00:00+01"/>
    <s v="c426417e-c0b8-4cde-bd10-d66b0c002696"/>
    <n v="17.324999999999999"/>
    <s v="The transaction was not completed"/>
    <n v="2468671869"/>
    <x v="0"/>
    <s v="NULL"/>
    <x v="0"/>
    <x v="0"/>
    <s v="NULL"/>
    <s v="USD"/>
    <s v="checkout"/>
    <x v="0"/>
    <x v="0"/>
    <n v="44948"/>
    <x v="5"/>
    <n v="17.324999999999999"/>
  </r>
  <r>
    <s v="a50830b5-fd3b-461c-840c-d6df7661d189"/>
    <s v="2023-01-22 00:00:00+01"/>
    <s v="c426417e-c0b8-4cde-bd10-d66b0c002696"/>
    <n v="16.642499999999998"/>
    <s v="Payment authorized."/>
    <n v="2468675156"/>
    <x v="4"/>
    <s v="visa"/>
    <x v="1"/>
    <x v="20"/>
    <s v="US"/>
    <s v="USD"/>
    <s v="checkout"/>
    <x v="1"/>
    <x v="0"/>
    <n v="44948"/>
    <x v="5"/>
    <n v="16.642499999999998"/>
  </r>
  <r>
    <s v="17b8d757-44d1-4415-8592-d30d19bb1c62"/>
    <s v="2023-01-22 00:00:00+01"/>
    <s v="317701ab-10cf-4caf-8003-2162f985d153"/>
    <n v="12300.75"/>
    <s v="The transaction was not completed"/>
    <n v="2469002894"/>
    <x v="0"/>
    <s v="NULL"/>
    <x v="0"/>
    <x v="0"/>
    <s v="NULL"/>
    <s v="NGN"/>
    <s v="checkout"/>
    <x v="0"/>
    <x v="0"/>
    <n v="44948"/>
    <x v="5"/>
    <n v="7.6879687499999996"/>
  </r>
  <r>
    <s v="47ce139b-d2f8-4438-96ab-06d000f24d54"/>
    <s v="2023-01-23 00:00:00+01"/>
    <s v="28ffebc7-be63-4ea2-a659-39c8aed2d053"/>
    <n v="12300.75"/>
    <s v="The transaction was not completed"/>
    <n v="2470048022"/>
    <x v="0"/>
    <s v="NULL"/>
    <x v="0"/>
    <x v="0"/>
    <s v="NULL"/>
    <s v="NGN"/>
    <s v="checkout"/>
    <x v="0"/>
    <x v="0"/>
    <n v="44949"/>
    <x v="5"/>
    <n v="7.6879687499999996"/>
  </r>
  <r>
    <s v="fe8e8340-7f54-42d8-b550-f9ed78119e3a"/>
    <s v="2023-01-23 00:00:00+01"/>
    <s v="28ffebc7-be63-4ea2-a659-39c8aed2d053"/>
    <n v="17.324999999999999"/>
    <s v="The transaction was not completed"/>
    <n v="2470048429"/>
    <x v="0"/>
    <s v="NULL"/>
    <x v="0"/>
    <x v="0"/>
    <s v="NULL"/>
    <s v="USD"/>
    <s v="checkout"/>
    <x v="0"/>
    <x v="0"/>
    <n v="44949"/>
    <x v="5"/>
    <n v="17.324999999999999"/>
  </r>
  <r>
    <s v="c29707d5-bc4d-47e1-beac-83ba71e91dea"/>
    <s v="2023-01-23 00:00:00+01"/>
    <s v="e4422c42-e1f4-479a-81c8-6da80620dde7"/>
    <n v="12300.75"/>
    <s v="The transaction was not completed"/>
    <n v="2471791514"/>
    <x v="0"/>
    <s v="NULL"/>
    <x v="0"/>
    <x v="0"/>
    <s v="NULL"/>
    <s v="NGN"/>
    <s v="checkout"/>
    <x v="0"/>
    <x v="0"/>
    <n v="44949"/>
    <x v="5"/>
    <n v="7.6879687499999996"/>
  </r>
  <r>
    <s v="fbb19202-5340-414c-bb9f-8bc22a704dd8"/>
    <s v="2023-01-24 00:00:00+01"/>
    <s v="ba512447-4161-4fd6-b35e-5a4bf499218b"/>
    <n v="12300.75"/>
    <s v="The transaction was not completed"/>
    <n v="2472395653"/>
    <x v="0"/>
    <s v="NULL"/>
    <x v="0"/>
    <x v="0"/>
    <s v="NULL"/>
    <s v="NGN"/>
    <s v="checkout"/>
    <x v="0"/>
    <x v="0"/>
    <n v="44950"/>
    <x v="5"/>
    <n v="7.6879687499999996"/>
  </r>
  <r>
    <s v="e7f41dce-8750-404f-8932-da5358b76da3"/>
    <s v="2023-01-24 00:00:00+01"/>
    <s v="ba512447-4161-4fd6-b35e-5a4bf499218b"/>
    <n v="4510.2749999999996"/>
    <s v="The transaction was not completed"/>
    <n v="2472396212"/>
    <x v="0"/>
    <s v="NULL"/>
    <x v="0"/>
    <x v="0"/>
    <s v="NULL"/>
    <s v="NGN"/>
    <s v="checkout"/>
    <x v="0"/>
    <x v="0"/>
    <n v="44950"/>
    <x v="5"/>
    <n v="2.8189218749999996"/>
  </r>
  <r>
    <s v="d5333243-cc93-419a-91b1-510a6015aea3"/>
    <s v="2023-01-24 00:00:00+01"/>
    <s v="ba512447-4161-4fd6-b35e-5a4bf499218b"/>
    <n v="4337.6130000000003"/>
    <s v="Approved"/>
    <n v="2472401423"/>
    <x v="2"/>
    <s v="mastercard"/>
    <x v="1"/>
    <x v="13"/>
    <s v="NG"/>
    <s v="NGN"/>
    <s v="checkout"/>
    <x v="1"/>
    <x v="0"/>
    <n v="44950"/>
    <x v="5"/>
    <n v="2.7110081250000002"/>
  </r>
  <r>
    <s v="004cc080-1dfd-4a84-9799-7650cf1941e2"/>
    <s v="2023-01-24 00:00:00+01"/>
    <s v="ed588d2a-d9e7-46e6-baf9-6f09a90391bd"/>
    <n v="17.324999999999999"/>
    <s v="The transaction was not completed"/>
    <n v="2472587152"/>
    <x v="0"/>
    <s v="NULL"/>
    <x v="0"/>
    <x v="0"/>
    <s v="NULL"/>
    <s v="USD"/>
    <s v="checkout"/>
    <x v="0"/>
    <x v="0"/>
    <n v="44950"/>
    <x v="5"/>
    <n v="17.324999999999999"/>
  </r>
  <r>
    <s v="35144d92-3bc5-4952-a753-a7ac3415d878"/>
    <s v="2023-01-24 00:00:00+01"/>
    <s v="ed588d2a-d9e7-46e6-baf9-6f09a90391bd"/>
    <n v="22365"/>
    <s v="The transaction was not completed"/>
    <n v="2472589332"/>
    <x v="0"/>
    <s v="NULL"/>
    <x v="0"/>
    <x v="0"/>
    <s v="NULL"/>
    <s v="NGN"/>
    <s v="checkout"/>
    <x v="0"/>
    <x v="0"/>
    <n v="44950"/>
    <x v="5"/>
    <n v="13.978125"/>
  </r>
  <r>
    <s v="2986e98d-3e5c-4e33-afca-df4318e314e8"/>
    <s v="2023-01-24 00:00:00+01"/>
    <s v="9e6b3bcd-ac79-45bc-a551-606e57362071"/>
    <n v="12300.75"/>
    <s v="The transaction was not completed"/>
    <n v="2473323528"/>
    <x v="0"/>
    <s v="NULL"/>
    <x v="0"/>
    <x v="0"/>
    <s v="NULL"/>
    <s v="NGN"/>
    <s v="checkout"/>
    <x v="0"/>
    <x v="0"/>
    <n v="44950"/>
    <x v="5"/>
    <n v="7.6879687499999996"/>
  </r>
  <r>
    <s v="9ee72998-17f2-482e-8796-5f61365e593e"/>
    <s v="2023-01-24 00:00:00+01"/>
    <s v="b009e322-3ef7-4097-b795-92435ab7b91a"/>
    <n v="17.324999999999999"/>
    <s v="The transaction was not completed"/>
    <n v="2473346951"/>
    <x v="0"/>
    <s v="NULL"/>
    <x v="0"/>
    <x v="0"/>
    <s v="NULL"/>
    <s v="USD"/>
    <s v="checkout"/>
    <x v="0"/>
    <x v="0"/>
    <n v="44950"/>
    <x v="5"/>
    <n v="17.324999999999999"/>
  </r>
  <r>
    <s v="17ad64ed-b2cc-4cb2-89f0-29f2723d52f5"/>
    <s v="2023-01-24 00:00:00+01"/>
    <s v="b009e322-3ef7-4097-b795-92435ab7b91a"/>
    <n v="17.324999999999999"/>
    <s v="The transaction was not completed"/>
    <n v="2473349232"/>
    <x v="0"/>
    <s v="NULL"/>
    <x v="0"/>
    <x v="0"/>
    <s v="NULL"/>
    <s v="USD"/>
    <s v="checkout"/>
    <x v="0"/>
    <x v="0"/>
    <n v="44950"/>
    <x v="5"/>
    <n v="17.324999999999999"/>
  </r>
  <r>
    <s v="6fcda884-1270-4ffc-b244-eccada87d75b"/>
    <s v="2023-01-24 00:00:00+01"/>
    <s v="5d3302af-95d1-4b44-b460-35353c21f31f"/>
    <n v="12011.2335"/>
    <s v="Payment authorized."/>
    <n v="2473456165"/>
    <x v="3"/>
    <s v="visa"/>
    <x v="2"/>
    <x v="13"/>
    <s v="NG"/>
    <s v="NGN"/>
    <s v="checkout"/>
    <x v="1"/>
    <x v="0"/>
    <n v="44950"/>
    <x v="5"/>
    <n v="7.5070209375000001"/>
  </r>
  <r>
    <s v="602d2390-f819-483e-be34-39efacc4832c"/>
    <s v="2023-01-24 00:00:00+01"/>
    <s v="317701ab-10cf-4caf-8003-2162f985d153"/>
    <n v="12011.2335"/>
    <s v="Payment authorized."/>
    <n v="2473459533"/>
    <x v="2"/>
    <s v="mastercard"/>
    <x v="1"/>
    <x v="13"/>
    <s v="NG"/>
    <s v="NGN"/>
    <s v="checkout"/>
    <x v="1"/>
    <x v="0"/>
    <n v="44950"/>
    <x v="5"/>
    <n v="7.5070209375000001"/>
  </r>
  <r>
    <s v="18edc564-6067-438c-8dcc-5de7830acb3e"/>
    <s v="2023-01-24 00:00:00+01"/>
    <s v="284f3120-3b1a-4767-91b4-82e013616959"/>
    <n v="17.324999999999999"/>
    <s v="The transaction was not completed"/>
    <n v="2473460428"/>
    <x v="0"/>
    <s v="NULL"/>
    <x v="0"/>
    <x v="0"/>
    <s v="NULL"/>
    <s v="USD"/>
    <s v="checkout"/>
    <x v="0"/>
    <x v="0"/>
    <n v="44950"/>
    <x v="5"/>
    <n v="17.324999999999999"/>
  </r>
  <r>
    <s v="09a9eff5-ab78-4316-bae0-3ac0a4aa194b"/>
    <s v="2023-01-24 00:00:00+01"/>
    <s v="541ad843-ebb7-41eb-aea5-e3150b101126"/>
    <n v="17.324999999999999"/>
    <s v="The transaction was not completed"/>
    <n v="2473510094"/>
    <x v="0"/>
    <s v="NULL"/>
    <x v="0"/>
    <x v="0"/>
    <s v="NULL"/>
    <s v="USD"/>
    <s v="checkout"/>
    <x v="0"/>
    <x v="0"/>
    <n v="44950"/>
    <x v="5"/>
    <n v="17.324999999999999"/>
  </r>
  <r>
    <s v="c19f41a8-1383-467c-ba5d-0467d0d315a0"/>
    <s v="2023-01-24 00:00:00+01"/>
    <s v="0116ed0b-e92c-4c57-9392-20bc06dc5454"/>
    <n v="12300.75"/>
    <s v="The transaction was not completed"/>
    <n v="2474157607"/>
    <x v="0"/>
    <s v="NULL"/>
    <x v="0"/>
    <x v="0"/>
    <s v="NULL"/>
    <s v="NGN"/>
    <s v="checkout"/>
    <x v="0"/>
    <x v="0"/>
    <n v="44950"/>
    <x v="5"/>
    <n v="7.6879687499999996"/>
  </r>
  <r>
    <s v="83328300-d358-4996-8917-2e95608a28a6"/>
    <s v="2023-01-24 00:00:00+01"/>
    <s v="0116ed0b-e92c-4c57-9392-20bc06dc5454"/>
    <n v="17.324999999999999"/>
    <s v="The transaction was not completed"/>
    <n v="2474157940"/>
    <x v="0"/>
    <s v="NULL"/>
    <x v="0"/>
    <x v="0"/>
    <s v="NULL"/>
    <s v="USD"/>
    <s v="checkout"/>
    <x v="0"/>
    <x v="0"/>
    <n v="44950"/>
    <x v="5"/>
    <n v="17.324999999999999"/>
  </r>
  <r>
    <s v="4836f388-d62b-4d95-8170-d0e531c6e98f"/>
    <s v="2023-01-24 00:00:00+01"/>
    <s v="0116ed0b-e92c-4c57-9392-20bc06dc5454"/>
    <n v="12011.2335"/>
    <s v="Approved"/>
    <n v="2474158572"/>
    <x v="2"/>
    <s v="mastercard"/>
    <x v="1"/>
    <x v="1"/>
    <s v="NG"/>
    <s v="NGN"/>
    <s v="checkout"/>
    <x v="1"/>
    <x v="0"/>
    <n v="44950"/>
    <x v="5"/>
    <n v="7.5070209375000001"/>
  </r>
  <r>
    <s v="b8e1054f-16cf-47a5-b4e8-e91a654250e9"/>
    <s v="2023-01-24 00:00:00+01"/>
    <s v="5d3302af-95d1-4b44-b460-35353c21f31f"/>
    <n v="12300.75"/>
    <s v="The transaction was not completed"/>
    <n v="2474318823"/>
    <x v="0"/>
    <s v="NULL"/>
    <x v="0"/>
    <x v="0"/>
    <s v="NULL"/>
    <s v="NGN"/>
    <s v="checkout"/>
    <x v="0"/>
    <x v="0"/>
    <n v="44950"/>
    <x v="5"/>
    <n v="7.6879687499999996"/>
  </r>
  <r>
    <s v="2b6c8ec6-ecec-4e3c-a8ae-ba9780bb28d7"/>
    <s v="2023-01-25 00:00:00+01"/>
    <s v="56657933-4cf2-4621-8235-841c1734f76f"/>
    <n v="17.324999999999999"/>
    <s v="The transaction was not completed"/>
    <n v="2475107314"/>
    <x v="0"/>
    <s v="NULL"/>
    <x v="0"/>
    <x v="0"/>
    <s v="NULL"/>
    <s v="USD"/>
    <s v="checkout"/>
    <x v="0"/>
    <x v="0"/>
    <n v="44951"/>
    <x v="5"/>
    <n v="17.324999999999999"/>
  </r>
  <r>
    <s v="b44bfb67-7ecd-488d-bf5b-57299db36efd"/>
    <s v="2023-01-25 00:00:00+01"/>
    <s v="eedae2e1-98de-4984-bc62-d5a373902b3a"/>
    <n v="17.324999999999999"/>
    <s v="The transaction was not completed"/>
    <n v="2477064207"/>
    <x v="0"/>
    <s v="NULL"/>
    <x v="0"/>
    <x v="0"/>
    <s v="NULL"/>
    <s v="USD"/>
    <s v="checkout"/>
    <x v="0"/>
    <x v="0"/>
    <n v="44951"/>
    <x v="5"/>
    <n v="17.324999999999999"/>
  </r>
  <r>
    <s v="93bef67e-6a87-4b11-81bf-55f81fdd5ebb"/>
    <s v="2023-01-25 00:00:00+01"/>
    <s v="eedae2e1-98de-4984-bc62-d5a373902b3a"/>
    <n v="12300.75"/>
    <s v="The transaction was not completed"/>
    <n v="2477064526"/>
    <x v="0"/>
    <s v="NULL"/>
    <x v="0"/>
    <x v="0"/>
    <s v="NULL"/>
    <s v="NGN"/>
    <s v="checkout"/>
    <x v="0"/>
    <x v="0"/>
    <n v="44951"/>
    <x v="5"/>
    <n v="7.6879687499999996"/>
  </r>
  <r>
    <s v="6ea46603-68ea-4917-ba74-78b1b553ef7e"/>
    <s v="2023-01-26 00:00:00+01"/>
    <s v="986cf246-7513-4707-89a0-7d94c1ee3212"/>
    <n v="12300.75"/>
    <s v="The transaction was not completed"/>
    <n v="2478038503"/>
    <x v="0"/>
    <s v="NULL"/>
    <x v="0"/>
    <x v="0"/>
    <s v="NULL"/>
    <s v="NGN"/>
    <s v="checkout"/>
    <x v="0"/>
    <x v="0"/>
    <n v="44952"/>
    <x v="5"/>
    <n v="7.6879687499999996"/>
  </r>
  <r>
    <s v="e6ef6c5d-f0d2-4fbc-bd91-7daaf6cfa772"/>
    <s v="2023-01-26 00:00:00+01"/>
    <s v="ca52b7d9-6b14-4800-9b4d-21ad7e8db9f9"/>
    <n v="17.324999999999999"/>
    <s v="The transaction was not completed"/>
    <n v="2478070278"/>
    <x v="0"/>
    <s v="NULL"/>
    <x v="0"/>
    <x v="0"/>
    <s v="NULL"/>
    <s v="USD"/>
    <s v="checkout"/>
    <x v="0"/>
    <x v="0"/>
    <n v="44952"/>
    <x v="5"/>
    <n v="17.324999999999999"/>
  </r>
  <r>
    <s v="05622c60-cdd7-46d1-8031-b1e1d60b00f3"/>
    <s v="2023-01-26 00:00:00+01"/>
    <s v="7cba8f53-706b-4409-9f8a-777d6bcf2875"/>
    <n v="17.324999999999999"/>
    <s v="The transaction was not completed"/>
    <n v="2478436550"/>
    <x v="0"/>
    <s v="NULL"/>
    <x v="0"/>
    <x v="0"/>
    <s v="NULL"/>
    <s v="USD"/>
    <s v="checkout"/>
    <x v="0"/>
    <x v="0"/>
    <n v="44952"/>
    <x v="5"/>
    <n v="17.324999999999999"/>
  </r>
  <r>
    <s v="ac09ea96-d776-4b81-a567-5eb8cf417024"/>
    <s v="2023-01-27 00:00:00+01"/>
    <s v="aa1626e6-3cc4-4207-aa9e-d88a5cb4ee4b"/>
    <n v="17.324999999999999"/>
    <s v="The transaction was not completed"/>
    <n v="2480004472"/>
    <x v="0"/>
    <s v="NULL"/>
    <x v="0"/>
    <x v="0"/>
    <s v="NULL"/>
    <s v="USD"/>
    <s v="checkout"/>
    <x v="0"/>
    <x v="0"/>
    <n v="44953"/>
    <x v="5"/>
    <n v="17.324999999999999"/>
  </r>
  <r>
    <s v="292633a3-77a4-44ad-98ca-f8afa6cc0728"/>
    <s v="2023-01-27 00:00:00+01"/>
    <s v="aa1626e6-3cc4-4207-aa9e-d88a5cb4ee4b"/>
    <n v="12300.75"/>
    <s v="The transaction was not completed"/>
    <n v="2480006349"/>
    <x v="0"/>
    <s v="NULL"/>
    <x v="0"/>
    <x v="0"/>
    <s v="NULL"/>
    <s v="NGN"/>
    <s v="checkout"/>
    <x v="0"/>
    <x v="0"/>
    <n v="44953"/>
    <x v="5"/>
    <n v="7.6879687499999996"/>
  </r>
  <r>
    <s v="68e19d15-94cf-4412-89eb-7cf32af2656e"/>
    <s v="2023-01-27 00:00:00+01"/>
    <s v="aa1626e6-3cc4-4207-aa9e-d88a5cb4ee4b"/>
    <n v="31.5"/>
    <s v="The transaction was not completed"/>
    <n v="2480008228"/>
    <x v="0"/>
    <s v="NULL"/>
    <x v="0"/>
    <x v="0"/>
    <s v="NULL"/>
    <s v="USD"/>
    <s v="checkout"/>
    <x v="0"/>
    <x v="0"/>
    <n v="44953"/>
    <x v="5"/>
    <n v="31.5"/>
  </r>
  <r>
    <s v="cb2c976d-a42f-49fd-b094-f6b035b7ce43"/>
    <s v="2023-01-27 00:00:00+01"/>
    <s v="aa1626e6-3cc4-4207-aa9e-d88a5cb4ee4b"/>
    <n v="22365"/>
    <s v="The transaction was not completed"/>
    <n v="2480009016"/>
    <x v="0"/>
    <s v="NULL"/>
    <x v="0"/>
    <x v="0"/>
    <s v="NULL"/>
    <s v="NGN"/>
    <s v="checkout"/>
    <x v="0"/>
    <x v="0"/>
    <n v="44953"/>
    <x v="5"/>
    <n v="13.978125"/>
  </r>
  <r>
    <s v="e6afb851-5801-42aa-b92b-60790a2682d0"/>
    <s v="2023-01-27 00:00:00+01"/>
    <s v="cb628369-93c9-4211-8e6c-8ef74ba2c15d"/>
    <n v="17.324999999999999"/>
    <s v="The transaction was not completed"/>
    <n v="2480110690"/>
    <x v="0"/>
    <s v="NULL"/>
    <x v="0"/>
    <x v="0"/>
    <s v="NULL"/>
    <s v="USD"/>
    <s v="checkout"/>
    <x v="0"/>
    <x v="0"/>
    <n v="44953"/>
    <x v="5"/>
    <n v="17.324999999999999"/>
  </r>
  <r>
    <s v="03bed88e-d890-41e6-8971-9e6b65977821"/>
    <s v="2023-01-27 00:00:00+01"/>
    <s v="4331e84c-4fc3-4fe7-beb7-549d5fc0e25f"/>
    <n v="12300.75"/>
    <s v="The transaction was not completed"/>
    <n v="2480338593"/>
    <x v="0"/>
    <s v="NULL"/>
    <x v="0"/>
    <x v="0"/>
    <s v="NULL"/>
    <s v="NGN"/>
    <s v="checkout"/>
    <x v="0"/>
    <x v="0"/>
    <n v="44953"/>
    <x v="5"/>
    <n v="7.6879687499999996"/>
  </r>
  <r>
    <s v="bd6b3c7d-c554-4f05-9e09-ff5bb14ce212"/>
    <s v="2023-01-28 00:00:00+01"/>
    <s v="0b499605-7830-430b-817f-4814ec335e8b"/>
    <n v="12300.75"/>
    <s v="The transaction was not completed"/>
    <n v="2483052172"/>
    <x v="0"/>
    <s v="NULL"/>
    <x v="0"/>
    <x v="0"/>
    <s v="NULL"/>
    <s v="NGN"/>
    <s v="checkout"/>
    <x v="0"/>
    <x v="0"/>
    <n v="44954"/>
    <x v="5"/>
    <n v="7.6879687499999996"/>
  </r>
  <r>
    <s v="7a4df850-ad1a-4731-b9ae-90dc3600c64f"/>
    <s v="2023-01-28 00:00:00+01"/>
    <s v="e6c24d10-9b9e-46d0-b198-a66daa4fa371"/>
    <n v="17.324999999999999"/>
    <s v="The transaction was not completed"/>
    <n v="2484256143"/>
    <x v="0"/>
    <s v="NULL"/>
    <x v="0"/>
    <x v="0"/>
    <s v="NULL"/>
    <s v="USD"/>
    <s v="checkout"/>
    <x v="0"/>
    <x v="0"/>
    <n v="44954"/>
    <x v="5"/>
    <n v="17.324999999999999"/>
  </r>
  <r>
    <s v="5322a1b8-065a-4eb0-87f9-5d7f8dd469c0"/>
    <s v="2023-01-28 00:00:00+01"/>
    <s v="7e3abfe7-6861-4517-9bf6-5a15e2c29959"/>
    <n v="12300.75"/>
    <s v="Error occurred"/>
    <n v="2484921062"/>
    <x v="2"/>
    <s v="mastercard"/>
    <x v="1"/>
    <x v="1"/>
    <s v="NG"/>
    <s v="NGN"/>
    <s v="checkout"/>
    <x v="0"/>
    <x v="0"/>
    <n v="44954"/>
    <x v="5"/>
    <n v="7.6879687499999996"/>
  </r>
  <r>
    <s v="69bc4a65-7bcf-4969-af1c-9f9b4f071835"/>
    <s v="2023-01-29 00:00:00+01"/>
    <s v="0af919bf-b4a4-46cc-b056-8a5b292736db"/>
    <n v="17.324999999999999"/>
    <s v="The transaction was not completed"/>
    <n v="2488109250"/>
    <x v="0"/>
    <s v="NULL"/>
    <x v="0"/>
    <x v="0"/>
    <s v="NULL"/>
    <s v="USD"/>
    <s v="checkout"/>
    <x v="0"/>
    <x v="0"/>
    <n v="44955"/>
    <x v="5"/>
    <n v="17.324999999999999"/>
  </r>
  <r>
    <s v="5c4f15dd-66ca-4e11-b3aa-854d418be32b"/>
    <s v="2023-01-29 00:00:00+01"/>
    <s v="0af919bf-b4a4-46cc-b056-8a5b292736db"/>
    <n v="12300.75"/>
    <s v="The transaction was not completed"/>
    <n v="2488111956"/>
    <x v="0"/>
    <s v="NULL"/>
    <x v="0"/>
    <x v="0"/>
    <s v="NULL"/>
    <s v="NGN"/>
    <s v="checkout"/>
    <x v="0"/>
    <x v="0"/>
    <n v="44955"/>
    <x v="5"/>
    <n v="7.6879687499999996"/>
  </r>
  <r>
    <s v="40e4949d-d9f4-40bd-8de5-d001deaa2b42"/>
    <s v="2023-01-29 00:00:00+01"/>
    <s v="0af919bf-b4a4-46cc-b056-8a5b292736db"/>
    <n v="16.642499999999998"/>
    <s v="Payment authorized."/>
    <n v="2488117597"/>
    <x v="4"/>
    <s v="visa"/>
    <x v="1"/>
    <x v="21"/>
    <s v="GH"/>
    <s v="USD"/>
    <s v="checkout"/>
    <x v="1"/>
    <x v="0"/>
    <n v="44955"/>
    <x v="5"/>
    <n v="16.642499999999998"/>
  </r>
  <r>
    <s v="ffa70ded-09e0-4a0c-a6d2-99f1174712d3"/>
    <s v="2023-01-30 00:00:00+01"/>
    <s v="4331e84c-4fc3-4fe7-beb7-549d5fc0e25f"/>
    <n v="22365"/>
    <s v="The transaction was not completed"/>
    <n v="2488914110"/>
    <x v="0"/>
    <s v="NULL"/>
    <x v="0"/>
    <x v="0"/>
    <s v="NULL"/>
    <s v="NGN"/>
    <s v="checkout"/>
    <x v="0"/>
    <x v="0"/>
    <n v="44956"/>
    <x v="5"/>
    <n v="13.978125"/>
  </r>
  <r>
    <s v="b0f6cf5a-fc3e-44e4-b18a-f449a3f6a589"/>
    <s v="2023-01-30 00:00:00+01"/>
    <s v="185f33d6-09c6-4033-b571-6643c2faf677"/>
    <n v="16.642499999999998"/>
    <s v="Payment authorized."/>
    <n v="2489273430"/>
    <x v="9"/>
    <s v="mastercard"/>
    <x v="2"/>
    <x v="0"/>
    <s v="US"/>
    <s v="USD"/>
    <s v="checkout"/>
    <x v="1"/>
    <x v="0"/>
    <n v="44956"/>
    <x v="5"/>
    <n v="16.642499999999998"/>
  </r>
  <r>
    <s v="ef25e69e-9cc1-4358-af71-8299d12b1b38"/>
    <s v="2023-01-30 00:00:00+01"/>
    <s v="185f33d6-09c6-4033-b571-6643c2faf677"/>
    <n v="31.5"/>
    <s v="The transaction was not completed"/>
    <n v="2489281901"/>
    <x v="0"/>
    <s v="NULL"/>
    <x v="0"/>
    <x v="0"/>
    <s v="NULL"/>
    <s v="USD"/>
    <s v="checkout"/>
    <x v="0"/>
    <x v="0"/>
    <n v="44956"/>
    <x v="5"/>
    <n v="31.5"/>
  </r>
  <r>
    <s v="c60e637a-f11a-4074-901c-776f332c5ee8"/>
    <s v="2023-01-31 00:00:00+01"/>
    <s v="a40c635d-bafc-484d-9842-1f2772fb17bb"/>
    <n v="22365"/>
    <s v="The transaction was not completed"/>
    <n v="2491032398"/>
    <x v="0"/>
    <s v="NULL"/>
    <x v="0"/>
    <x v="0"/>
    <s v="NULL"/>
    <s v="NGN"/>
    <s v="checkout"/>
    <x v="0"/>
    <x v="0"/>
    <n v="44957"/>
    <x v="5"/>
    <n v="13.978125"/>
  </r>
  <r>
    <s v="74679e2c-8fae-4848-a5ac-0faeabfc8e40"/>
    <s v="2023-01-31 00:00:00+01"/>
    <s v="d7b466b2-7d2c-4606-9426-b18a2e2434b0"/>
    <n v="22365"/>
    <s v="The transaction was not completed"/>
    <n v="2491127796"/>
    <x v="0"/>
    <s v="NULL"/>
    <x v="0"/>
    <x v="0"/>
    <s v="NULL"/>
    <s v="NGN"/>
    <s v="checkout"/>
    <x v="0"/>
    <x v="0"/>
    <n v="44957"/>
    <x v="5"/>
    <n v="13.978125"/>
  </r>
  <r>
    <s v="7a61e820-c4e7-41cb-b0f0-b35778962a23"/>
    <s v="2023-01-31 00:00:00+01"/>
    <s v="eced63e4-9faa-4e2c-a55e-6d23b7f3e6bf"/>
    <n v="22365"/>
    <s v="The transaction was not completed"/>
    <n v="2491318711"/>
    <x v="0"/>
    <s v="NULL"/>
    <x v="0"/>
    <x v="0"/>
    <s v="NULL"/>
    <s v="NGN"/>
    <s v="checkout"/>
    <x v="0"/>
    <x v="0"/>
    <n v="44957"/>
    <x v="5"/>
    <n v="13.978125"/>
  </r>
  <r>
    <s v="8d59de1f-3162-4d18-aa01-1619b24dbbbb"/>
    <s v="2023-01-31 00:00:00+01"/>
    <s v="ee091b5f-d037-4ebd-be2e-c0dd1ee13a1d"/>
    <n v="22365"/>
    <s v="Please make a transfer to the account specified"/>
    <n v="2491478085"/>
    <x v="0"/>
    <s v="NULL"/>
    <x v="0"/>
    <x v="0"/>
    <s v="NULL"/>
    <s v="NGN"/>
    <s v="checkout"/>
    <x v="0"/>
    <x v="1"/>
    <n v="44957"/>
    <x v="5"/>
    <n v="13.978125"/>
  </r>
  <r>
    <s v="909f0ab9-0c15-4ee8-a4df-e8658c7bf9cc"/>
    <s v="2023-01-31 00:00:00+01"/>
    <s v="ee091b5f-d037-4ebd-be2e-c0dd1ee13a1d"/>
    <n v="22365"/>
    <s v="Please conclude payment by logging in to ibank"/>
    <n v="2491482120"/>
    <x v="0"/>
    <s v="NULL"/>
    <x v="0"/>
    <x v="0"/>
    <s v="NULL"/>
    <s v="NGN"/>
    <s v="checkout"/>
    <x v="2"/>
    <x v="3"/>
    <n v="44957"/>
    <x v="5"/>
    <n v="13.978125"/>
  </r>
  <r>
    <s v="f4bcdd04-b9f1-46fe-adc2-c0e9204462ac"/>
    <s v="2023-01-31 00:00:00+01"/>
    <s v="ee091b5f-d037-4ebd-be2e-c0dd1ee13a1d"/>
    <n v="78724.800000000003"/>
    <s v="The transaction was not completed"/>
    <n v="2491485391"/>
    <x v="0"/>
    <s v="NULL"/>
    <x v="0"/>
    <x v="0"/>
    <s v="NULL"/>
    <s v="NGN"/>
    <s v="checkout"/>
    <x v="0"/>
    <x v="0"/>
    <n v="44957"/>
    <x v="5"/>
    <n v="49.203000000000003"/>
  </r>
  <r>
    <s v="9ee6f5cb-1529-45c6-8d39-d4eff6d17aef"/>
    <s v="2023-01-31 00:00:00+01"/>
    <s v="ee091b5f-d037-4ebd-be2e-c0dd1ee13a1d"/>
    <n v="31.5"/>
    <s v="The transaction was not completed"/>
    <n v="2491486936"/>
    <x v="0"/>
    <s v="NULL"/>
    <x v="0"/>
    <x v="0"/>
    <s v="NULL"/>
    <s v="USD"/>
    <s v="checkout"/>
    <x v="0"/>
    <x v="0"/>
    <n v="44957"/>
    <x v="5"/>
    <n v="31.5"/>
  </r>
  <r>
    <s v="76e361a5-a329-41d2-b107-8f7eba95eb30"/>
    <s v="2023-01-31 00:00:00+01"/>
    <s v="ee091b5f-d037-4ebd-be2e-c0dd1ee13a1d"/>
    <n v="31.5"/>
    <s v="The transaction was not completed"/>
    <n v="2491487777"/>
    <x v="0"/>
    <s v="NULL"/>
    <x v="0"/>
    <x v="0"/>
    <s v="NULL"/>
    <s v="USD"/>
    <s v="checkout"/>
    <x v="0"/>
    <x v="0"/>
    <n v="44957"/>
    <x v="5"/>
    <n v="31.5"/>
  </r>
  <r>
    <s v="910dc1a5-5a13-44f4-be17-6ede65a47507"/>
    <s v="2023-01-31 00:00:00+01"/>
    <s v="ee091b5f-d037-4ebd-be2e-c0dd1ee13a1d"/>
    <n v="22365"/>
    <s v="Validation Failure - 01 - 1002Token validation not successful. USSD Tokens have a limit of N10000 .USSD"/>
    <n v="2491488781"/>
    <x v="5"/>
    <s v="GTPay"/>
    <x v="0"/>
    <x v="1"/>
    <s v="NG"/>
    <s v="NGN"/>
    <s v="checkout"/>
    <x v="2"/>
    <x v="3"/>
    <n v="44957"/>
    <x v="5"/>
    <n v="13.978125"/>
  </r>
  <r>
    <s v="d5cd7f30-9845-4924-b98f-c3e101dd97f2"/>
    <s v="2023-01-31 00:00:00+01"/>
    <s v="ee091b5f-d037-4ebd-be2e-c0dd1ee13a1d"/>
    <n v="7972.4925000000003"/>
    <s v="Transaction Successful"/>
    <n v="2491492904"/>
    <x v="5"/>
    <s v="GTPay"/>
    <x v="0"/>
    <x v="1"/>
    <s v="NG"/>
    <s v="NGN"/>
    <s v="checkout"/>
    <x v="1"/>
    <x v="3"/>
    <n v="44957"/>
    <x v="5"/>
    <n v="4.9828078124999999"/>
  </r>
  <r>
    <s v="b7443bac-065c-4484-ad36-d30ecb0cd55a"/>
    <s v="2023-01-31 00:00:00+01"/>
    <s v="a40c635d-bafc-484d-9842-1f2772fb17bb"/>
    <n v="31.5"/>
    <s v="The transaction was not completed"/>
    <n v="2492763253"/>
    <x v="0"/>
    <s v="NULL"/>
    <x v="0"/>
    <x v="0"/>
    <s v="NULL"/>
    <s v="USD"/>
    <s v="checkout"/>
    <x v="0"/>
    <x v="0"/>
    <n v="44957"/>
    <x v="5"/>
    <n v="31.5"/>
  </r>
  <r>
    <s v="2643ac25-7554-44f6-b4cb-111b8b2abf98"/>
    <s v="2023-01-31 00:00:00+01"/>
    <s v="a40c635d-bafc-484d-9842-1f2772fb17bb"/>
    <n v="22365"/>
    <s v="The transaction was not completed"/>
    <n v="2492765412"/>
    <x v="0"/>
    <s v="NULL"/>
    <x v="0"/>
    <x v="0"/>
    <s v="NULL"/>
    <s v="NGN"/>
    <s v="checkout"/>
    <x v="0"/>
    <x v="0"/>
    <n v="44957"/>
    <x v="5"/>
    <n v="13.978125"/>
  </r>
  <r>
    <s v="ffbee947-8989-49e2-9dad-d23bfc4fe189"/>
    <s v="2023-01-31 00:00:00+01"/>
    <s v="a40c635d-bafc-484d-9842-1f2772fb17bb"/>
    <n v="21924.525000000001"/>
    <s v="Approved"/>
    <n v="2492770881"/>
    <x v="1"/>
    <s v="transfer"/>
    <x v="0"/>
    <x v="1"/>
    <s v="NG"/>
    <s v="NGN"/>
    <s v="checkout"/>
    <x v="1"/>
    <x v="1"/>
    <n v="44957"/>
    <x v="5"/>
    <n v="13.702828125000002"/>
  </r>
  <r>
    <s v="883e0c0a-4cf1-4ac8-91fe-ca2d2ffc0e1a"/>
    <s v="2023-02-01 00:00:00+01"/>
    <s v="9e8caa70-8c41-4b5a-81e3-706ff2911ce3"/>
    <n v="22365"/>
    <s v="The transaction was not completed"/>
    <n v="2494075078"/>
    <x v="0"/>
    <s v="NULL"/>
    <x v="0"/>
    <x v="0"/>
    <s v="NULL"/>
    <s v="NGN"/>
    <s v="checkout"/>
    <x v="0"/>
    <x v="0"/>
    <n v="44958"/>
    <x v="6"/>
    <n v="13.978125"/>
  </r>
  <r>
    <s v="d279252e-ef5f-4657-bb7c-f6634578a24e"/>
    <s v="2023-02-01 00:00:00+01"/>
    <s v="2a223729-a970-4de9-bd55-7f0ead8a7800"/>
    <n v="31.5"/>
    <s v="The transaction was not completed"/>
    <n v="2494729658"/>
    <x v="0"/>
    <s v="NULL"/>
    <x v="0"/>
    <x v="0"/>
    <s v="NULL"/>
    <s v="USD"/>
    <s v="checkout"/>
    <x v="0"/>
    <x v="0"/>
    <n v="44958"/>
    <x v="6"/>
    <n v="31.5"/>
  </r>
  <r>
    <s v="32c15f73-92f2-46bf-ba96-f6ff8f87e832"/>
    <s v="2023-02-01 00:00:00+01"/>
    <s v="2a223729-a970-4de9-bd55-7f0ead8a7800"/>
    <n v="22365"/>
    <s v="Please make a transfer to the account specified"/>
    <n v="2494731799"/>
    <x v="0"/>
    <s v="NULL"/>
    <x v="0"/>
    <x v="0"/>
    <s v="NULL"/>
    <s v="NGN"/>
    <s v="checkout"/>
    <x v="0"/>
    <x v="1"/>
    <n v="44958"/>
    <x v="6"/>
    <n v="13.978125"/>
  </r>
  <r>
    <s v="a5e4a943-2a3c-47f0-991f-6a14a55877d0"/>
    <s v="2023-02-01 00:00:00+01"/>
    <s v="f7e6d35c-e19b-4ecd-b2d0-726fff1e1e27"/>
    <n v="31.5"/>
    <s v="The transaction was not completed"/>
    <n v="2495694138"/>
    <x v="0"/>
    <s v="NULL"/>
    <x v="0"/>
    <x v="0"/>
    <s v="NULL"/>
    <s v="USD"/>
    <s v="checkout"/>
    <x v="0"/>
    <x v="0"/>
    <n v="44958"/>
    <x v="6"/>
    <n v="31.5"/>
  </r>
  <r>
    <s v="33489575-970d-463a-bc56-4ab177862534"/>
    <s v="2023-02-02 00:00:00+01"/>
    <s v="b072ac87-2441-4008-9d6c-7e82f40e0bcb"/>
    <n v="22365"/>
    <s v="The transaction was not completed"/>
    <n v="2496840539"/>
    <x v="0"/>
    <s v="NULL"/>
    <x v="0"/>
    <x v="0"/>
    <s v="NULL"/>
    <s v="NGN"/>
    <s v="checkout"/>
    <x v="0"/>
    <x v="0"/>
    <n v="44959"/>
    <x v="6"/>
    <n v="13.978125"/>
  </r>
  <r>
    <s v="c99df11a-bbc5-4df5-8f42-1a92ce14ed4a"/>
    <s v="2023-02-02 00:00:00+01"/>
    <s v="b072ac87-2441-4008-9d6c-7e82f40e0bcb"/>
    <n v="31.5"/>
    <s v="The transaction was not completed"/>
    <n v="2496841369"/>
    <x v="0"/>
    <s v="NULL"/>
    <x v="0"/>
    <x v="0"/>
    <s v="NULL"/>
    <s v="USD"/>
    <s v="checkout"/>
    <x v="0"/>
    <x v="0"/>
    <n v="44959"/>
    <x v="6"/>
    <n v="31.5"/>
  </r>
  <r>
    <s v="65094fd9-86e6-4164-8c80-02d80bf22cef"/>
    <s v="2023-02-02 00:00:00+01"/>
    <s v="b072ac87-2441-4008-9d6c-7e82f40e0bcb"/>
    <n v="8200.5"/>
    <s v="The transaction was not completed"/>
    <n v="2496842563"/>
    <x v="0"/>
    <s v="NULL"/>
    <x v="0"/>
    <x v="0"/>
    <s v="NULL"/>
    <s v="NGN"/>
    <s v="checkout"/>
    <x v="0"/>
    <x v="0"/>
    <n v="44959"/>
    <x v="6"/>
    <n v="5.1253124999999997"/>
  </r>
  <r>
    <s v="b7741dee-23c9-42cf-b092-8cd91cfcd878"/>
    <s v="2023-02-02 00:00:00+01"/>
    <s v="c78e214d-d613-408a-afa2-5ec25b6cea1d"/>
    <n v="78724.800000000003"/>
    <s v="The transaction was not completed"/>
    <n v="2498709077"/>
    <x v="0"/>
    <s v="NULL"/>
    <x v="0"/>
    <x v="0"/>
    <s v="NULL"/>
    <s v="NGN"/>
    <s v="checkout"/>
    <x v="0"/>
    <x v="0"/>
    <n v="44959"/>
    <x v="6"/>
    <n v="49.203000000000003"/>
  </r>
  <r>
    <s v="b253f0df-1660-42bc-b115-4b14a7dacced"/>
    <s v="2023-02-03 00:00:00+01"/>
    <s v="fbb183c0-e6c9-44a0-bd8a-6af24d0e2cb6"/>
    <n v="22365"/>
    <s v="The transaction was not completed"/>
    <n v="2501504999"/>
    <x v="0"/>
    <s v="NULL"/>
    <x v="0"/>
    <x v="0"/>
    <s v="NULL"/>
    <s v="NGN"/>
    <s v="checkout"/>
    <x v="0"/>
    <x v="0"/>
    <n v="44960"/>
    <x v="6"/>
    <n v="13.978125"/>
  </r>
  <r>
    <s v="b9412f3e-8f06-4c7a-a848-4b5a147cb2c2"/>
    <s v="2023-02-03 00:00:00+01"/>
    <s v="fbb183c0-e6c9-44a0-bd8a-6af24d0e2cb6"/>
    <n v="8200.5"/>
    <s v="The transaction was not completed"/>
    <n v="2501506554"/>
    <x v="0"/>
    <s v="NULL"/>
    <x v="0"/>
    <x v="0"/>
    <s v="NULL"/>
    <s v="NGN"/>
    <s v="checkout"/>
    <x v="0"/>
    <x v="0"/>
    <n v="44960"/>
    <x v="6"/>
    <n v="5.1253124999999997"/>
  </r>
  <r>
    <s v="ffcb0f22-fbe1-4cd9-aeb8-08b4c4846f60"/>
    <s v="2023-02-04 00:00:00+01"/>
    <s v="0b499605-7830-430b-817f-4814ec335e8b"/>
    <n v="22365"/>
    <s v="The transaction was not completed"/>
    <n v="2503228365"/>
    <x v="0"/>
    <s v="NULL"/>
    <x v="0"/>
    <x v="0"/>
    <s v="NULL"/>
    <s v="NGN"/>
    <s v="checkout"/>
    <x v="0"/>
    <x v="0"/>
    <n v="44961"/>
    <x v="6"/>
    <n v="13.978125"/>
  </r>
  <r>
    <s v="6aa6095f-3ec1-4344-a174-fb1e38953306"/>
    <s v="2023-02-12 00:00:00+01"/>
    <s v="290ccba7-018f-4f55-8123-a40c2aafa57b"/>
    <n v="8200.5"/>
    <s v="The transaction was not completed"/>
    <n v="2530098082"/>
    <x v="0"/>
    <s v="NULL"/>
    <x v="0"/>
    <x v="0"/>
    <s v="NULL"/>
    <s v="NGN"/>
    <s v="checkout"/>
    <x v="0"/>
    <x v="0"/>
    <n v="44969"/>
    <x v="6"/>
    <n v="5.1253124999999997"/>
  </r>
  <r>
    <s v="78e93068-d6f6-477d-8419-3bf462b40a68"/>
    <s v="2023-02-14 00:00:00+01"/>
    <s v="634a05c8-0702-4515-bd0e-234314994db9"/>
    <n v="22365"/>
    <s v="The transaction was not completed"/>
    <n v="2536385015"/>
    <x v="0"/>
    <s v="NULL"/>
    <x v="0"/>
    <x v="0"/>
    <s v="NULL"/>
    <s v="NGN"/>
    <s v="checkout"/>
    <x v="0"/>
    <x v="0"/>
    <n v="44971"/>
    <x v="6"/>
    <n v="13.978125"/>
  </r>
  <r>
    <s v="4b95f7d9-ccf9-44df-9a6b-2be2ef371dae"/>
    <s v="2023-02-16 00:00:00+01"/>
    <s v="ecfa7a9d-422d-4b10-ae18-ae1d0f0385da"/>
    <n v="8200.5"/>
    <s v="The transaction was not completed"/>
    <n v="2541270494"/>
    <x v="0"/>
    <s v="NULL"/>
    <x v="0"/>
    <x v="0"/>
    <s v="NULL"/>
    <s v="NGN"/>
    <s v="checkout"/>
    <x v="0"/>
    <x v="0"/>
    <n v="44973"/>
    <x v="6"/>
    <n v="5.1253124999999997"/>
  </r>
  <r>
    <s v="634bf46b-949d-4aa5-8e78-cce655d489af"/>
    <s v="2023-02-20 00:00:00+01"/>
    <s v="ff5a60c7-5326-44d7-81bc-5cb0baebeee6"/>
    <n v="78724.800000000003"/>
    <s v="The transaction was not completed"/>
    <n v="2553994570"/>
    <x v="0"/>
    <s v="NULL"/>
    <x v="0"/>
    <x v="0"/>
    <s v="NULL"/>
    <s v="NGN"/>
    <s v="checkout"/>
    <x v="0"/>
    <x v="0"/>
    <n v="44977"/>
    <x v="6"/>
    <n v="49.203000000000003"/>
  </r>
  <r>
    <s v="06094b47-4f35-4b2a-968c-fe2281cf3407"/>
    <s v="2023-02-21 00:00:00+01"/>
    <s v="c6d4e248-c7f8-4d81-8711-93b7d5868e10"/>
    <n v="22365"/>
    <s v="Please make a transfer to the account specified"/>
    <n v="2555185728"/>
    <x v="0"/>
    <s v="NULL"/>
    <x v="0"/>
    <x v="0"/>
    <s v="NULL"/>
    <s v="NGN"/>
    <s v="checkout"/>
    <x v="0"/>
    <x v="1"/>
    <n v="44978"/>
    <x v="6"/>
    <n v="13.978125"/>
  </r>
  <r>
    <s v="223edf97-7d5a-437f-addf-33742489eb12"/>
    <s v="2023-02-21 00:00:00+01"/>
    <s v="c6d4e248-c7f8-4d81-8711-93b7d5868e10"/>
    <n v="31.5"/>
    <s v="The transaction was not completed"/>
    <n v="2555199076"/>
    <x v="0"/>
    <s v="NULL"/>
    <x v="0"/>
    <x v="0"/>
    <s v="NULL"/>
    <s v="USD"/>
    <s v="checkout"/>
    <x v="0"/>
    <x v="0"/>
    <n v="44978"/>
    <x v="6"/>
    <n v="31.5"/>
  </r>
  <r>
    <s v="44c38b6f-96ac-4390-a8ec-2a68a354acf5"/>
    <s v="2023-02-21 00:00:00+01"/>
    <s v="c6d4e248-c7f8-4d81-8711-93b7d5868e10"/>
    <n v="22365"/>
    <s v="Please make a transfer to the account specified"/>
    <n v="2555199265"/>
    <x v="0"/>
    <s v="NULL"/>
    <x v="0"/>
    <x v="0"/>
    <s v="NULL"/>
    <s v="NGN"/>
    <s v="checkout"/>
    <x v="0"/>
    <x v="1"/>
    <n v="44978"/>
    <x v="6"/>
    <n v="13.978125"/>
  </r>
  <r>
    <s v="bb60f7ba-1204-48e8-a762-ad3bf78d5760"/>
    <s v="2023-02-24 00:00:00+01"/>
    <s v="b009e322-3ef7-4097-b795-92435ab7b91a"/>
    <n v="31.5"/>
    <s v="The transaction was not completed"/>
    <n v="2566137967"/>
    <x v="0"/>
    <s v="NULL"/>
    <x v="0"/>
    <x v="0"/>
    <s v="NULL"/>
    <s v="USD"/>
    <s v="checkout"/>
    <x v="0"/>
    <x v="0"/>
    <n v="44981"/>
    <x v="6"/>
    <n v="31.5"/>
  </r>
  <r>
    <s v="ba55fad7-8f83-446b-85e1-88fb5552cc1e"/>
    <s v="2023-02-26 00:00:00+01"/>
    <s v="eb710261-ead0-4302-be25-322bd8041d28"/>
    <n v="22365"/>
    <s v="The transaction was not completed"/>
    <n v="2571158667"/>
    <x v="0"/>
    <s v="NULL"/>
    <x v="0"/>
    <x v="0"/>
    <s v="NULL"/>
    <s v="NGN"/>
    <s v="checkout"/>
    <x v="0"/>
    <x v="0"/>
    <n v="44983"/>
    <x v="6"/>
    <n v="13.978125"/>
  </r>
  <r>
    <s v="T755031064516937"/>
    <s v="2023-08-25 00:00:00+01"/>
    <s v="bfa2af2f-38a1-4399-ba45-a1b1a82cd9d4"/>
    <n v="4830"/>
    <s v="The transaction was not completed"/>
    <n v="3054769380"/>
    <x v="0"/>
    <s v="NULL"/>
    <x v="0"/>
    <x v="0"/>
    <s v="NULL"/>
    <s v="NGN"/>
    <s v="checkout"/>
    <x v="0"/>
    <x v="0"/>
    <n v="45163"/>
    <x v="7"/>
    <n v="3.0187499999999998"/>
  </r>
  <r>
    <s v="b575b888-1e15-4caf-9134-a672f8e02233"/>
    <s v="2023-02-28 00:00:00+01"/>
    <s v="b226ec2a-a0f1-4432-b5df-cff82d0ca35d"/>
    <n v="7972.4925000000003"/>
    <s v="Approved"/>
    <n v="2579080787"/>
    <x v="2"/>
    <s v="mastercard"/>
    <x v="1"/>
    <x v="1"/>
    <s v="NG"/>
    <s v="NGN"/>
    <s v="checkout"/>
    <x v="1"/>
    <x v="0"/>
    <n v="44985"/>
    <x v="6"/>
    <n v="4.9828078124999999"/>
  </r>
  <r>
    <s v="2e049141-b581-4b56-908a-d1bd2fac9276"/>
    <s v="2023-03-01 00:00:00+01"/>
    <s v="ff5a60c7-5326-44d7-81bc-5cb0baebeee6"/>
    <n v="22365"/>
    <s v="The transaction was not completed"/>
    <n v="2583496647"/>
    <x v="0"/>
    <s v="NULL"/>
    <x v="0"/>
    <x v="0"/>
    <s v="NULL"/>
    <s v="NGN"/>
    <s v="checkout"/>
    <x v="0"/>
    <x v="0"/>
    <n v="44986"/>
    <x v="8"/>
    <n v="13.978125"/>
  </r>
  <r>
    <s v="e8c6473d-91c9-45c4-9b93-f1c5247b1e58"/>
    <s v="2023-03-01 00:00:00+01"/>
    <s v="ff5a60c7-5326-44d7-81bc-5cb0baebeee6"/>
    <n v="8200.5"/>
    <s v="The transaction was not completed"/>
    <n v="2583497913"/>
    <x v="0"/>
    <s v="NULL"/>
    <x v="0"/>
    <x v="0"/>
    <s v="NULL"/>
    <s v="NGN"/>
    <s v="checkout"/>
    <x v="0"/>
    <x v="0"/>
    <n v="44986"/>
    <x v="8"/>
    <n v="5.1253124999999997"/>
  </r>
  <r>
    <s v="6def054a-da75-43b2-8b96-6e7a730bd653"/>
    <s v="2023-03-01 00:00:00+01"/>
    <s v="ff5a60c7-5326-44d7-81bc-5cb0baebeee6"/>
    <n v="22365"/>
    <s v="The transaction was not completed"/>
    <n v="2583498796"/>
    <x v="0"/>
    <s v="NULL"/>
    <x v="0"/>
    <x v="0"/>
    <s v="NULL"/>
    <s v="NGN"/>
    <s v="checkout"/>
    <x v="0"/>
    <x v="0"/>
    <n v="44986"/>
    <x v="8"/>
    <n v="13.978125"/>
  </r>
  <r>
    <s v="2147c4cc-4ae5-44a3-b928-baf759677c51"/>
    <s v="2023-03-01 00:00:00+01"/>
    <s v="ff5a60c7-5326-44d7-81bc-5cb0baebeee6"/>
    <n v="78724.800000000003"/>
    <s v="The transaction was not completed"/>
    <n v="2583499623"/>
    <x v="0"/>
    <s v="NULL"/>
    <x v="0"/>
    <x v="0"/>
    <s v="NULL"/>
    <s v="NGN"/>
    <s v="checkout"/>
    <x v="0"/>
    <x v="0"/>
    <n v="44986"/>
    <x v="8"/>
    <n v="49.203000000000003"/>
  </r>
  <r>
    <s v="abfe8f28-81e2-486f-94fd-6e9a9a10baa9"/>
    <s v="2023-03-02 00:00:00+01"/>
    <s v="ff5a60c7-5326-44d7-81bc-5cb0baebeee6"/>
    <n v="8200.5"/>
    <s v="The transaction was not completed"/>
    <n v="2585264948"/>
    <x v="0"/>
    <s v="NULL"/>
    <x v="0"/>
    <x v="0"/>
    <s v="NULL"/>
    <s v="NGN"/>
    <s v="checkout"/>
    <x v="0"/>
    <x v="0"/>
    <n v="44987"/>
    <x v="8"/>
    <n v="5.1253124999999997"/>
  </r>
  <r>
    <s v="00eed4d6-cfbc-4689-b1de-741d522dddb8"/>
    <s v="2023-03-03 00:00:00+01"/>
    <s v="ff5a60c7-5326-44d7-81bc-5cb0baebeee6"/>
    <n v="8200.5"/>
    <s v="The transaction was not completed"/>
    <n v="2587893106"/>
    <x v="0"/>
    <s v="NULL"/>
    <x v="0"/>
    <x v="0"/>
    <s v="NULL"/>
    <s v="NGN"/>
    <s v="checkout"/>
    <x v="0"/>
    <x v="0"/>
    <n v="44988"/>
    <x v="8"/>
    <n v="5.1253124999999997"/>
  </r>
  <r>
    <s v="3c0121b1-9cf0-4540-af57-2e3ea6965fff"/>
    <s v="2023-03-03 00:00:00+01"/>
    <s v="ff5a60c7-5326-44d7-81bc-5cb0baebeee6"/>
    <n v="31.5"/>
    <s v="The transaction was not completed"/>
    <n v="2587909857"/>
    <x v="0"/>
    <s v="NULL"/>
    <x v="0"/>
    <x v="0"/>
    <s v="NULL"/>
    <s v="USD"/>
    <s v="checkout"/>
    <x v="0"/>
    <x v="0"/>
    <n v="44988"/>
    <x v="8"/>
    <n v="31.5"/>
  </r>
  <r>
    <s v="67c5b6e1-a228-48f9-978f-a77988d1ee98"/>
    <s v="2023-03-03 00:00:00+01"/>
    <s v="ff5a60c7-5326-44d7-81bc-5cb0baebeee6"/>
    <n v="22365"/>
    <s v="The transaction was not completed"/>
    <n v="2587910369"/>
    <x v="0"/>
    <s v="NULL"/>
    <x v="0"/>
    <x v="0"/>
    <s v="NULL"/>
    <s v="NGN"/>
    <s v="checkout"/>
    <x v="0"/>
    <x v="0"/>
    <n v="44988"/>
    <x v="8"/>
    <n v="13.978125"/>
  </r>
  <r>
    <s v="a3fd05fc-e821-48b2-b015-eccf7b3bf956"/>
    <s v="2023-03-03 00:00:00+01"/>
    <s v="ff5a60c7-5326-44d7-81bc-5cb0baebeee6"/>
    <n v="8200.5"/>
    <s v="Please make a transfer to the account specified"/>
    <n v="2587911830"/>
    <x v="0"/>
    <s v="NULL"/>
    <x v="0"/>
    <x v="0"/>
    <s v="NULL"/>
    <s v="NGN"/>
    <s v="checkout"/>
    <x v="0"/>
    <x v="1"/>
    <n v="44988"/>
    <x v="8"/>
    <n v="5.1253124999999997"/>
  </r>
  <r>
    <s v="cdc166ee-db24-4327-becb-23f391ff6ce8"/>
    <s v="2023-03-03 00:00:00+01"/>
    <s v="ff5a60c7-5326-44d7-81bc-5cb0baebeee6"/>
    <n v="7972.4925000000003"/>
    <s v="Approved"/>
    <n v="2587916351"/>
    <x v="1"/>
    <s v="transfer"/>
    <x v="0"/>
    <x v="22"/>
    <s v="NG"/>
    <s v="NGN"/>
    <s v="checkout"/>
    <x v="1"/>
    <x v="1"/>
    <n v="44988"/>
    <x v="8"/>
    <n v="4.9828078124999999"/>
  </r>
  <r>
    <s v="78f600b7-888a-421f-b1b6-e034bb2335ab"/>
    <s v="2023-03-05 00:00:00+01"/>
    <s v="f506d021-a3ec-476a-94a3-67d641b40616"/>
    <n v="31.5"/>
    <s v="The transaction was not completed"/>
    <n v="2597279711"/>
    <x v="0"/>
    <s v="NULL"/>
    <x v="0"/>
    <x v="0"/>
    <s v="NULL"/>
    <s v="USD"/>
    <s v="checkout"/>
    <x v="0"/>
    <x v="0"/>
    <n v="44990"/>
    <x v="8"/>
    <n v="31.5"/>
  </r>
  <r>
    <s v="e1201776-6a23-4205-b0f1-f3998d44d8c7"/>
    <s v="2023-03-06 00:00:00+01"/>
    <s v="c708d169-d868-465d-91dc-ce6030bcc25d"/>
    <n v="22365"/>
    <s v="The transaction was not completed"/>
    <n v="2599967831"/>
    <x v="0"/>
    <s v="NULL"/>
    <x v="0"/>
    <x v="0"/>
    <s v="NULL"/>
    <s v="NGN"/>
    <s v="checkout"/>
    <x v="0"/>
    <x v="0"/>
    <n v="44991"/>
    <x v="8"/>
    <n v="13.978125"/>
  </r>
  <r>
    <s v="f09cafcf-82bf-475f-b627-6a19fa5d6086"/>
    <s v="2023-03-13 00:00:00+01"/>
    <s v="f4c503f5-25b7-4727-aa59-202b176f31f2"/>
    <n v="10064.25"/>
    <s v="The transaction was not completed"/>
    <n v="2622221493"/>
    <x v="0"/>
    <s v="NULL"/>
    <x v="0"/>
    <x v="0"/>
    <s v="NULL"/>
    <s v="NGN"/>
    <s v="checkout"/>
    <x v="0"/>
    <x v="0"/>
    <n v="44998"/>
    <x v="8"/>
    <n v="6.2901562499999999"/>
  </r>
  <r>
    <s v="80782b31-29c6-4d04-a75b-39013c899447"/>
    <s v="2023-03-14 00:00:00+01"/>
    <s v="9fef148a-2635-4d5e-aa95-f2a2dfeb4c49"/>
    <n v="10064.25"/>
    <s v="The transaction was not completed"/>
    <n v="2625797173"/>
    <x v="0"/>
    <s v="NULL"/>
    <x v="0"/>
    <x v="0"/>
    <s v="NULL"/>
    <s v="NGN"/>
    <s v="checkout"/>
    <x v="0"/>
    <x v="0"/>
    <n v="44999"/>
    <x v="8"/>
    <n v="6.2901562499999999"/>
  </r>
  <r>
    <s v="9bf4e466-90f3-4b2a-bf55-2b5880b8fdbb"/>
    <s v="2023-03-14 00:00:00+01"/>
    <s v="0c298372-4e6f-406b-a8ee-9b9d1f87d83d"/>
    <n v="10064.25"/>
    <s v="The transaction was not completed"/>
    <n v="2626705519"/>
    <x v="0"/>
    <s v="NULL"/>
    <x v="0"/>
    <x v="0"/>
    <s v="NULL"/>
    <s v="NGN"/>
    <s v="checkout"/>
    <x v="0"/>
    <x v="0"/>
    <n v="44999"/>
    <x v="8"/>
    <n v="6.2901562499999999"/>
  </r>
  <r>
    <s v="aa1cdb9c-5b7b-4fd8-8b86-37f6a9376738"/>
    <s v="2023-03-14 00:00:00+01"/>
    <s v="0c298372-4e6f-406b-a8ee-9b9d1f87d83d"/>
    <n v="22365"/>
    <s v="The transaction was not completed"/>
    <n v="2626706571"/>
    <x v="0"/>
    <s v="NULL"/>
    <x v="0"/>
    <x v="0"/>
    <s v="NULL"/>
    <s v="NGN"/>
    <s v="checkout"/>
    <x v="0"/>
    <x v="0"/>
    <n v="44999"/>
    <x v="8"/>
    <n v="13.978125"/>
  </r>
  <r>
    <s v="cc384466-599c-47b1-99f6-9b74876bf1a2"/>
    <s v="2023-03-14 00:00:00+01"/>
    <s v="0c298372-4e6f-406b-a8ee-9b9d1f87d83d"/>
    <n v="78724.800000000003"/>
    <s v="The transaction was not completed"/>
    <n v="2626708529"/>
    <x v="0"/>
    <s v="NULL"/>
    <x v="0"/>
    <x v="0"/>
    <s v="NULL"/>
    <s v="NGN"/>
    <s v="checkout"/>
    <x v="0"/>
    <x v="0"/>
    <n v="44999"/>
    <x v="8"/>
    <n v="49.203000000000003"/>
  </r>
  <r>
    <s v="e8170c47-1086-49fc-9fdd-f1373caffcf8"/>
    <s v="2023-03-15 00:00:00+01"/>
    <s v="961a3725-d99c-4c23-9f2a-911abcf562ed"/>
    <n v="10064.25"/>
    <s v="The transaction was not completed"/>
    <n v="2629549594"/>
    <x v="0"/>
    <s v="NULL"/>
    <x v="0"/>
    <x v="0"/>
    <s v="NULL"/>
    <s v="NGN"/>
    <s v="checkout"/>
    <x v="0"/>
    <x v="0"/>
    <n v="45000"/>
    <x v="8"/>
    <n v="6.2901562499999999"/>
  </r>
  <r>
    <s v="1eaf9dc3-8296-436d-ae25-5e416f9143a0"/>
    <s v="2023-03-15 00:00:00+01"/>
    <s v="961a3725-d99c-4c23-9f2a-911abcf562ed"/>
    <n v="8200.5"/>
    <s v="The transaction was not completed"/>
    <n v="2629552865"/>
    <x v="0"/>
    <s v="NULL"/>
    <x v="0"/>
    <x v="0"/>
    <s v="NULL"/>
    <s v="NGN"/>
    <s v="checkout"/>
    <x v="0"/>
    <x v="0"/>
    <n v="45000"/>
    <x v="8"/>
    <n v="5.1253124999999997"/>
  </r>
  <r>
    <s v="0e914718-e353-4a9d-893a-8dbb1b7d53be"/>
    <s v="2023-03-15 00:00:00+01"/>
    <s v="961a3725-d99c-4c23-9f2a-911abcf562ed"/>
    <n v="22365"/>
    <s v="The transaction was not completed"/>
    <n v="2629562224"/>
    <x v="0"/>
    <s v="NULL"/>
    <x v="0"/>
    <x v="0"/>
    <s v="NULL"/>
    <s v="NGN"/>
    <s v="checkout"/>
    <x v="0"/>
    <x v="0"/>
    <n v="45000"/>
    <x v="8"/>
    <n v="13.978125"/>
  </r>
  <r>
    <s v="fd710d16-27ca-4013-b523-1713e7d8366b"/>
    <s v="2023-03-16 00:00:00+01"/>
    <s v="961a3725-d99c-4c23-9f2a-911abcf562ed"/>
    <n v="78724.800000000003"/>
    <s v="The transaction was not completed"/>
    <n v="2632306415"/>
    <x v="0"/>
    <s v="NULL"/>
    <x v="0"/>
    <x v="0"/>
    <s v="NULL"/>
    <s v="NGN"/>
    <s v="checkout"/>
    <x v="0"/>
    <x v="0"/>
    <n v="45001"/>
    <x v="8"/>
    <n v="49.203000000000003"/>
  </r>
  <r>
    <s v="1620bc3a-1e8e-4b00-b623-b9fe4784b616"/>
    <s v="2023-03-16 00:00:00+01"/>
    <s v="961a3725-d99c-4c23-9f2a-911abcf562ed"/>
    <n v="78724.800000000003"/>
    <s v="The transaction was not completed"/>
    <n v="2632308038"/>
    <x v="0"/>
    <s v="NULL"/>
    <x v="0"/>
    <x v="0"/>
    <s v="NULL"/>
    <s v="NGN"/>
    <s v="checkout"/>
    <x v="0"/>
    <x v="0"/>
    <n v="45001"/>
    <x v="8"/>
    <n v="49.203000000000003"/>
  </r>
  <r>
    <s v="cca07791-2ae4-4291-b4a1-deba29d71520"/>
    <s v="2023-03-16 00:00:00+01"/>
    <s v="961a3725-d99c-4c23-9f2a-911abcf562ed"/>
    <n v="22365"/>
    <s v="The transaction was not completed"/>
    <n v="2632310502"/>
    <x v="0"/>
    <s v="NULL"/>
    <x v="0"/>
    <x v="0"/>
    <s v="NULL"/>
    <s v="NGN"/>
    <s v="checkout"/>
    <x v="0"/>
    <x v="0"/>
    <n v="45001"/>
    <x v="8"/>
    <n v="13.978125"/>
  </r>
  <r>
    <s v="46a59fe6-e014-4622-afcb-7f472b4be9b5"/>
    <s v="2023-03-16 00:00:00+01"/>
    <s v="961a3725-d99c-4c23-9f2a-911abcf562ed"/>
    <n v="10064.25"/>
    <s v="The transaction was not completed"/>
    <n v="2632311242"/>
    <x v="0"/>
    <s v="NULL"/>
    <x v="0"/>
    <x v="0"/>
    <s v="NULL"/>
    <s v="NGN"/>
    <s v="checkout"/>
    <x v="0"/>
    <x v="0"/>
    <n v="45001"/>
    <x v="8"/>
    <n v="6.2901562499999999"/>
  </r>
  <r>
    <s v="72c6b55c-675c-4bb4-a000-76cf9149f60b"/>
    <s v="2023-03-27 00:00:00+01"/>
    <s v="85774b5b-923a-434d-815e-e83b210758e8"/>
    <n v="31.5"/>
    <s v="The transaction was not completed"/>
    <n v="2667228646"/>
    <x v="0"/>
    <s v="NULL"/>
    <x v="0"/>
    <x v="0"/>
    <s v="NULL"/>
    <s v="USD"/>
    <s v="checkout"/>
    <x v="0"/>
    <x v="0"/>
    <n v="45012"/>
    <x v="8"/>
    <n v="31.5"/>
  </r>
  <r>
    <s v="c9468590-ea76-48e8-8c5f-aff7640f4dd2"/>
    <s v="2023-03-27 00:00:00+01"/>
    <s v="85774b5b-923a-434d-815e-e83b210758e8"/>
    <n v="22365"/>
    <s v="The transaction was not completed"/>
    <n v="2667229141"/>
    <x v="0"/>
    <s v="NULL"/>
    <x v="0"/>
    <x v="0"/>
    <s v="NULL"/>
    <s v="NGN"/>
    <s v="checkout"/>
    <x v="0"/>
    <x v="0"/>
    <n v="45012"/>
    <x v="8"/>
    <n v="13.978125"/>
  </r>
  <r>
    <s v="0dd4ceb0-584a-42b4-b821-f80aba071cc5"/>
    <s v="2023-03-27 00:00:00+01"/>
    <s v="85774b5b-923a-434d-815e-e83b210758e8"/>
    <n v="31.5"/>
    <s v="The transaction was not completed"/>
    <n v="2667235135"/>
    <x v="0"/>
    <s v="NULL"/>
    <x v="0"/>
    <x v="0"/>
    <s v="NULL"/>
    <s v="USD"/>
    <s v="checkout"/>
    <x v="0"/>
    <x v="0"/>
    <n v="45012"/>
    <x v="8"/>
    <n v="31.5"/>
  </r>
  <r>
    <s v="9f48fd6b-8e10-4522-8ab9-96d3d54bfb10"/>
    <s v="2023-03-30 00:00:00+01"/>
    <s v="ba512447-4161-4fd6-b35e-5a4bf499218b"/>
    <n v="9808.2810000000009"/>
    <s v="Approved"/>
    <n v="2675999280"/>
    <x v="2"/>
    <s v="mastercard"/>
    <x v="1"/>
    <x v="4"/>
    <s v="NG"/>
    <s v="NGN"/>
    <s v="checkout"/>
    <x v="1"/>
    <x v="0"/>
    <n v="45015"/>
    <x v="8"/>
    <n v="6.1301756250000006"/>
  </r>
  <r>
    <s v="60762cb5-7541-4cd3-bc17-51bf478fea33"/>
    <s v="2023-04-06 00:00:00+01"/>
    <s v="f4c503f5-25b7-4727-aa59-202b176f31f2"/>
    <n v="14.175000000000001"/>
    <s v="The transaction was not completed"/>
    <n v="2697802357"/>
    <x v="0"/>
    <s v="NULL"/>
    <x v="0"/>
    <x v="0"/>
    <s v="NULL"/>
    <s v="USD"/>
    <s v="checkout"/>
    <x v="0"/>
    <x v="0"/>
    <n v="45022"/>
    <x v="9"/>
    <n v="14.175000000000001"/>
  </r>
  <r>
    <s v="cc9f5680-e2dc-426a-b119-a29d36cf9afc"/>
    <s v="2023-04-14 00:00:00+01"/>
    <s v="85774b5b-923a-434d-815e-e83b210758e8"/>
    <n v="31.5"/>
    <s v="The transaction was not completed"/>
    <n v="2721382717"/>
    <x v="0"/>
    <s v="NULL"/>
    <x v="0"/>
    <x v="0"/>
    <s v="NULL"/>
    <s v="USD"/>
    <s v="checkout"/>
    <x v="0"/>
    <x v="0"/>
    <n v="45030"/>
    <x v="9"/>
    <n v="31.5"/>
  </r>
  <r>
    <s v="edf03f46-a0bd-4db8-b08e-2ad77a3b6a6b"/>
    <s v="2023-04-14 00:00:00+01"/>
    <s v="85774b5b-923a-434d-815e-e83b210758e8"/>
    <n v="22365"/>
    <s v="The transaction was not completed"/>
    <n v="2721382929"/>
    <x v="3"/>
    <s v="visa"/>
    <x v="2"/>
    <x v="23"/>
    <s v="NG"/>
    <s v="NGN"/>
    <s v="checkout"/>
    <x v="0"/>
    <x v="0"/>
    <n v="45030"/>
    <x v="9"/>
    <n v="13.978125"/>
  </r>
  <r>
    <s v="f5f96002-501f-492e-884d-f5ae50861a55"/>
    <s v="2023-04-17 00:00:00+01"/>
    <s v="85774b5b-923a-434d-815e-e83b210758e8"/>
    <n v="31.5"/>
    <s v="The transaction was not completed"/>
    <n v="2730341978"/>
    <x v="0"/>
    <s v="NULL"/>
    <x v="0"/>
    <x v="0"/>
    <s v="NULL"/>
    <s v="USD"/>
    <s v="checkout"/>
    <x v="0"/>
    <x v="0"/>
    <n v="45033"/>
    <x v="9"/>
    <n v="31.5"/>
  </r>
  <r>
    <s v="15f2a86d-5c8f-4619-8ed6-fe4e2d3fd47f"/>
    <s v="2023-04-17 00:00:00+01"/>
    <s v="85774b5b-923a-434d-815e-e83b210758e8"/>
    <n v="31.5"/>
    <s v="The transaction was not completed"/>
    <n v="2730360346"/>
    <x v="0"/>
    <s v="NULL"/>
    <x v="0"/>
    <x v="0"/>
    <s v="NULL"/>
    <s v="USD"/>
    <s v="checkout"/>
    <x v="0"/>
    <x v="0"/>
    <n v="45033"/>
    <x v="9"/>
    <n v="31.5"/>
  </r>
  <r>
    <s v="578040a9-3293-436f-8549-ffa4da27f44c"/>
    <s v="2023-04-19 00:00:00+01"/>
    <s v="85774b5b-923a-434d-815e-e83b210758e8"/>
    <n v="22365"/>
    <s v="The transaction was not completed"/>
    <n v="2734403775"/>
    <x v="0"/>
    <s v="NULL"/>
    <x v="0"/>
    <x v="0"/>
    <s v="NULL"/>
    <s v="NGN"/>
    <s v="checkout"/>
    <x v="0"/>
    <x v="0"/>
    <n v="45035"/>
    <x v="9"/>
    <n v="13.978125"/>
  </r>
  <r>
    <s v="c868e8b3-9d02-4d0f-a4e3-3599b77cbf25"/>
    <s v="2023-04-19 00:00:00+01"/>
    <s v="85774b5b-923a-434d-815e-e83b210758e8"/>
    <n v="31.5"/>
    <s v="The transaction was not completed"/>
    <n v="2734411437"/>
    <x v="0"/>
    <s v="NULL"/>
    <x v="0"/>
    <x v="0"/>
    <s v="NULL"/>
    <s v="USD"/>
    <s v="checkout"/>
    <x v="0"/>
    <x v="0"/>
    <n v="45035"/>
    <x v="9"/>
    <n v="31.5"/>
  </r>
  <r>
    <s v="25dd0e68-92b4-4b2a-aa37-599407f2c7a7"/>
    <s v="2023-04-19 00:00:00+01"/>
    <s v="85774b5b-923a-434d-815e-e83b210758e8"/>
    <n v="22365"/>
    <s v="The transaction was not completed"/>
    <n v="2734411744"/>
    <x v="0"/>
    <s v="NULL"/>
    <x v="0"/>
    <x v="0"/>
    <s v="NULL"/>
    <s v="NGN"/>
    <s v="checkout"/>
    <x v="0"/>
    <x v="0"/>
    <n v="45035"/>
    <x v="9"/>
    <n v="13.978125"/>
  </r>
  <r>
    <s v="ed0fbbf8-63db-411d-a8b0-a9cf95e61407"/>
    <s v="2023-04-19 00:00:00+01"/>
    <s v="85774b5b-923a-434d-815e-e83b210758e8"/>
    <n v="31.5"/>
    <s v="The transaction was not completed"/>
    <n v="2734448304"/>
    <x v="0"/>
    <s v="NULL"/>
    <x v="0"/>
    <x v="0"/>
    <s v="NULL"/>
    <s v="USD"/>
    <s v="checkout"/>
    <x v="0"/>
    <x v="0"/>
    <n v="45035"/>
    <x v="9"/>
    <n v="31.5"/>
  </r>
  <r>
    <s v="a53f1ee7-7333-441a-b442-e3644a36a7f6"/>
    <s v="2023-04-19 00:00:00+01"/>
    <s v="c3e39f04-bb66-4c70-a192-f3ef5174dd2d"/>
    <n v="31.5"/>
    <s v="The transaction was not completed"/>
    <n v="2735300247"/>
    <x v="0"/>
    <s v="NULL"/>
    <x v="0"/>
    <x v="0"/>
    <s v="NULL"/>
    <s v="USD"/>
    <s v="checkout"/>
    <x v="0"/>
    <x v="0"/>
    <n v="45035"/>
    <x v="9"/>
    <n v="31.5"/>
  </r>
  <r>
    <s v="26834e00-9cd1-4d12-80ff-8b218b8c6b8a"/>
    <s v="2023-04-21 00:00:00+01"/>
    <s v="f4c503f5-25b7-4727-aa59-202b176f31f2"/>
    <n v="12011.2335"/>
    <s v="Approved by Financial Institution"/>
    <n v="2740235007"/>
    <x v="2"/>
    <s v="mastercard"/>
    <x v="1"/>
    <x v="2"/>
    <s v="NG"/>
    <s v="NGN"/>
    <s v="checkout"/>
    <x v="1"/>
    <x v="0"/>
    <n v="45037"/>
    <x v="9"/>
    <n v="7.5070209375000001"/>
  </r>
  <r>
    <s v="13c3e4e5-f54d-4135-a13c-d535a20f8a48"/>
    <s v="2023-04-21 00:00:00+01"/>
    <s v="85774b5b-923a-434d-815e-e83b210758e8"/>
    <n v="31.5"/>
    <s v="Verve cards can only pay NGN at this time"/>
    <n v="2740797233"/>
    <x v="6"/>
    <s v="verve"/>
    <x v="1"/>
    <x v="0"/>
    <s v="NG"/>
    <s v="USD"/>
    <s v="checkout"/>
    <x v="2"/>
    <x v="0"/>
    <n v="45037"/>
    <x v="9"/>
    <n v="31.5"/>
  </r>
  <r>
    <s v="e7cfc83b-f946-495b-a9ba-a17c38ec5576"/>
    <s v="2023-04-21 00:00:00+01"/>
    <s v="85774b5b-923a-434d-815e-e83b210758e8"/>
    <n v="22365"/>
    <s v="Error occurred"/>
    <n v="2740798800"/>
    <x v="3"/>
    <s v="visa"/>
    <x v="2"/>
    <x v="23"/>
    <s v="NG"/>
    <s v="NGN"/>
    <s v="checkout"/>
    <x v="2"/>
    <x v="0"/>
    <n v="45037"/>
    <x v="9"/>
    <n v="13.978125"/>
  </r>
  <r>
    <s v="6c5f838a-d40d-4326-a284-cb78d0a043a0"/>
    <s v="2023-04-25 00:00:00+01"/>
    <s v="2460227e-c076-4bb2-865f-0c63ee56abb7"/>
    <n v="22365"/>
    <s v="Please make a transfer to the account specified"/>
    <n v="2752257055"/>
    <x v="0"/>
    <s v="NULL"/>
    <x v="0"/>
    <x v="0"/>
    <s v="NULL"/>
    <s v="NGN"/>
    <s v="checkout"/>
    <x v="0"/>
    <x v="1"/>
    <n v="45041"/>
    <x v="9"/>
    <n v="13.978125"/>
  </r>
  <r>
    <s v="66a3748d-4b39-4d7b-b7d6-2546de352684"/>
    <s v="2023-04-25 00:00:00+01"/>
    <s v="2460227e-c076-4bb2-865f-0c63ee56abb7"/>
    <n v="110.88"/>
    <s v="The transaction was not completed"/>
    <n v="2752262732"/>
    <x v="0"/>
    <s v="NULL"/>
    <x v="0"/>
    <x v="0"/>
    <s v="NULL"/>
    <s v="USD"/>
    <s v="checkout"/>
    <x v="0"/>
    <x v="0"/>
    <n v="45041"/>
    <x v="9"/>
    <n v="110.88"/>
  </r>
  <r>
    <s v="2329032d-fe0e-4ab8-88cc-35a3bea2f6a4"/>
    <s v="2023-04-25 00:00:00+01"/>
    <s v="2460227e-c076-4bb2-865f-0c63ee56abb7"/>
    <n v="78724.800000000003"/>
    <s v="Please make a transfer to the account specified"/>
    <n v="2752262989"/>
    <x v="0"/>
    <s v="NULL"/>
    <x v="0"/>
    <x v="0"/>
    <s v="NULL"/>
    <s v="NGN"/>
    <s v="checkout"/>
    <x v="0"/>
    <x v="1"/>
    <n v="45041"/>
    <x v="9"/>
    <n v="49.203000000000003"/>
  </r>
  <r>
    <s v="b03475ec-ec81-4806-8da2-7112be274aa8"/>
    <s v="2023-04-26 00:00:00+01"/>
    <s v="6f3aa352-7cfb-468d-8660-4337fba201bd"/>
    <n v="17892"/>
    <s v="The transaction was not completed"/>
    <n v="2756204845"/>
    <x v="0"/>
    <s v="NULL"/>
    <x v="0"/>
    <x v="0"/>
    <s v="NULL"/>
    <s v="NGN"/>
    <s v="checkout"/>
    <x v="0"/>
    <x v="0"/>
    <n v="45042"/>
    <x v="9"/>
    <n v="11.182499999999999"/>
  </r>
  <r>
    <s v="6224a1e4-d13d-4ef6-bfa1-4a88d40bf4b7"/>
    <s v="2023-04-27 00:00:00+01"/>
    <s v="ff5a60c7-5326-44d7-81bc-5cb0baebeee6"/>
    <n v="17518.62"/>
    <s v="Approved"/>
    <n v="2756661736"/>
    <x v="2"/>
    <s v="mastercard"/>
    <x v="1"/>
    <x v="13"/>
    <s v="NG"/>
    <s v="NGN"/>
    <s v="checkout"/>
    <x v="1"/>
    <x v="0"/>
    <n v="45043"/>
    <x v="9"/>
    <n v="10.949137499999999"/>
  </r>
  <r>
    <s v="1c5a2383-bd5e-422f-b105-5a5cd6b773e0"/>
    <s v="2023-04-27 00:00:00+01"/>
    <s v="c708d169-d868-465d-91dc-ce6030bcc25d"/>
    <n v="22365"/>
    <s v="The transaction was not completed"/>
    <n v="2757968119"/>
    <x v="0"/>
    <s v="NULL"/>
    <x v="0"/>
    <x v="0"/>
    <s v="NULL"/>
    <s v="NGN"/>
    <s v="checkout"/>
    <x v="0"/>
    <x v="0"/>
    <n v="45043"/>
    <x v="9"/>
    <n v="13.978125"/>
  </r>
  <r>
    <s v="a6d0080c-d236-4a32-a39e-7e507eb78f37"/>
    <s v="2023-04-27 00:00:00+01"/>
    <s v="d3355039-fcf6-428c-9eb2-be265ec24b83"/>
    <n v="25.2"/>
    <s v="The transaction was not completed"/>
    <n v="2758295694"/>
    <x v="0"/>
    <s v="NULL"/>
    <x v="0"/>
    <x v="0"/>
    <s v="NULL"/>
    <s v="USD"/>
    <s v="checkout"/>
    <x v="0"/>
    <x v="0"/>
    <n v="45043"/>
    <x v="9"/>
    <n v="25.2"/>
  </r>
  <r>
    <s v="a3b7e4a4-b9d1-4d5e-a3b5-b8c1d3239ddf"/>
    <s v="2023-04-29 00:00:00+01"/>
    <s v="fe7deff3-e100-4a8f-b097-df980f2245a6"/>
    <n v="8200.5"/>
    <s v="The transaction was not completed"/>
    <n v="2763500361"/>
    <x v="0"/>
    <s v="NULL"/>
    <x v="0"/>
    <x v="0"/>
    <s v="NULL"/>
    <s v="NGN"/>
    <s v="checkout"/>
    <x v="0"/>
    <x v="0"/>
    <n v="45045"/>
    <x v="9"/>
    <n v="5.1253124999999997"/>
  </r>
  <r>
    <s v="4240aab3-000e-4643-9c4a-4c8b24a80ede"/>
    <s v="2023-04-29 00:00:00+01"/>
    <s v="fe7deff3-e100-4a8f-b097-df980f2245a6"/>
    <n v="7972.4925000000003"/>
    <s v="Approved"/>
    <n v="2763609142"/>
    <x v="1"/>
    <s v="transfer"/>
    <x v="0"/>
    <x v="7"/>
    <s v="NG"/>
    <s v="NGN"/>
    <s v="checkout"/>
    <x v="1"/>
    <x v="1"/>
    <n v="45045"/>
    <x v="9"/>
    <n v="4.9828078124999999"/>
  </r>
  <r>
    <s v="74b4d7d3-1319-4db1-9bf3-d61ce814a97f"/>
    <s v="2023-04-30 00:00:00+01"/>
    <s v="42b12f45-50c2-4348-bf61-97a0b5b7a632"/>
    <n v="22365"/>
    <s v="Please make a transfer to the account specified"/>
    <n v="2765843046"/>
    <x v="0"/>
    <s v="NULL"/>
    <x v="0"/>
    <x v="0"/>
    <s v="NULL"/>
    <s v="NGN"/>
    <s v="checkout"/>
    <x v="0"/>
    <x v="1"/>
    <n v="45046"/>
    <x v="9"/>
    <n v="13.978125"/>
  </r>
  <r>
    <s v="e60329de-503a-4d6e-93e9-3fbdaffc3b16"/>
    <s v="2023-04-30 00:00:00+01"/>
    <s v="39266fb6-6f9e-4b59-82b7-0a97bf693809"/>
    <n v="22365"/>
    <s v="Please make a transfer to the account specified"/>
    <n v="2766827231"/>
    <x v="0"/>
    <s v="NULL"/>
    <x v="0"/>
    <x v="0"/>
    <s v="NULL"/>
    <s v="NGN"/>
    <s v="checkout"/>
    <x v="0"/>
    <x v="1"/>
    <n v="45046"/>
    <x v="9"/>
    <n v="13.978125"/>
  </r>
  <r>
    <s v="70518ba7-2ffa-485e-972a-78424b4920fe"/>
    <s v="2023-05-01 00:00:00+01"/>
    <s v="a04ffe46-2a08-4b17-92ec-1895c7fbcfdf"/>
    <n v="25.2"/>
    <s v="The transaction was not completed"/>
    <n v="2768278966"/>
    <x v="0"/>
    <s v="NULL"/>
    <x v="0"/>
    <x v="0"/>
    <s v="NULL"/>
    <s v="USD"/>
    <s v="checkout"/>
    <x v="0"/>
    <x v="0"/>
    <n v="45047"/>
    <x v="10"/>
    <n v="25.2"/>
  </r>
  <r>
    <s v="d050fd5a-2696-481e-9625-ca1a9ba2935a"/>
    <s v="2023-05-01 00:00:00+01"/>
    <s v="a04ffe46-2a08-4b17-92ec-1895c7fbcfdf"/>
    <n v="17518.62"/>
    <s v="Approved"/>
    <n v="2768282684"/>
    <x v="0"/>
    <s v="NULL"/>
    <x v="0"/>
    <x v="9"/>
    <s v="NG"/>
    <s v="NGN"/>
    <s v="checkout"/>
    <x v="1"/>
    <x v="3"/>
    <n v="45047"/>
    <x v="10"/>
    <n v="10.949137499999999"/>
  </r>
  <r>
    <s v="53873ece-4950-4551-9497-774413f5a0c5"/>
    <s v="2023-05-02 00:00:00+01"/>
    <s v="205a2b73-6215-4a0d-a854-3be87ca2d71b"/>
    <n v="25.2"/>
    <s v="The transaction was not completed"/>
    <n v="2770977459"/>
    <x v="0"/>
    <s v="NULL"/>
    <x v="0"/>
    <x v="0"/>
    <s v="NULL"/>
    <s v="USD"/>
    <s v="checkout"/>
    <x v="0"/>
    <x v="0"/>
    <n v="45048"/>
    <x v="10"/>
    <n v="25.2"/>
  </r>
  <r>
    <s v="d3ae2cb8-8de0-42ae-b04c-96c7eac981c8"/>
    <s v="2023-05-02 00:00:00+01"/>
    <s v="4cd288b0-f57c-4dac-8cf4-4ed55d48c253"/>
    <n v="25.2"/>
    <s v="Error occurred"/>
    <n v="2771514237"/>
    <x v="10"/>
    <s v="mastercard"/>
    <x v="0"/>
    <x v="0"/>
    <s v="NULL"/>
    <s v="USD"/>
    <s v="checkout"/>
    <x v="2"/>
    <x v="0"/>
    <n v="45048"/>
    <x v="10"/>
    <n v="25.2"/>
  </r>
  <r>
    <s v="2ac59a67-f1d7-4bfd-93d2-4d762e3051cd"/>
    <s v="2023-05-02 00:00:00+01"/>
    <s v="4cd288b0-f57c-4dac-8cf4-4ed55d48c253"/>
    <n v="25.2"/>
    <s v="The transaction was not completed"/>
    <n v="2771533742"/>
    <x v="0"/>
    <s v="NULL"/>
    <x v="0"/>
    <x v="0"/>
    <s v="NULL"/>
    <s v="USD"/>
    <s v="checkout"/>
    <x v="0"/>
    <x v="0"/>
    <n v="45048"/>
    <x v="10"/>
    <n v="25.2"/>
  </r>
  <r>
    <s v="94b4edb4-4f42-476a-96b7-17f918cfad89"/>
    <s v="2023-05-02 00:00:00+01"/>
    <s v="4cd288b0-f57c-4dac-8cf4-4ed55d48c253"/>
    <n v="25.2"/>
    <s v="The card holder was not authorised. This is used in 3-D Secure Authentication."/>
    <n v="2771536848"/>
    <x v="2"/>
    <s v="mastercard"/>
    <x v="1"/>
    <x v="0"/>
    <s v="GB"/>
    <s v="USD"/>
    <s v="checkout"/>
    <x v="2"/>
    <x v="0"/>
    <n v="45048"/>
    <x v="10"/>
    <n v="25.2"/>
  </r>
  <r>
    <s v="2195d773-2538-41a1-81eb-46d460a27299"/>
    <s v="2023-05-03 00:00:00+01"/>
    <s v="39e83fbd-e036-4a7d-acdf-9a026728b521"/>
    <n v="78724.800000000003"/>
    <s v="The transaction was not completed"/>
    <n v="2773994541"/>
    <x v="0"/>
    <s v="NULL"/>
    <x v="0"/>
    <x v="0"/>
    <s v="NULL"/>
    <s v="NGN"/>
    <s v="checkout"/>
    <x v="0"/>
    <x v="0"/>
    <n v="45049"/>
    <x v="10"/>
    <n v="49.203000000000003"/>
  </r>
  <r>
    <s v="04e93109-67a9-46f2-9317-2a4fb6f30470"/>
    <s v="2023-05-03 00:00:00+01"/>
    <s v="39e83fbd-e036-4a7d-acdf-9a026728b521"/>
    <n v="8200.5"/>
    <s v="Please make a transfer to the account specified"/>
    <n v="2774015417"/>
    <x v="0"/>
    <s v="NULL"/>
    <x v="0"/>
    <x v="0"/>
    <s v="NULL"/>
    <s v="NGN"/>
    <s v="checkout"/>
    <x v="0"/>
    <x v="1"/>
    <n v="45049"/>
    <x v="10"/>
    <n v="5.1253124999999997"/>
  </r>
  <r>
    <s v="8a093fae-91c8-4194-bf23-b23ccec8fcf0"/>
    <s v="2023-05-03 00:00:00+01"/>
    <s v="f80ad8e6-f9ab-4e5e-b6a5-2e6294afd3c5"/>
    <n v="25.2"/>
    <s v="The transaction was not completed"/>
    <n v="2774363919"/>
    <x v="0"/>
    <s v="NULL"/>
    <x v="0"/>
    <x v="0"/>
    <s v="NULL"/>
    <s v="USD"/>
    <s v="checkout"/>
    <x v="0"/>
    <x v="0"/>
    <n v="45049"/>
    <x v="10"/>
    <n v="25.2"/>
  </r>
  <r>
    <s v="50155626-cf2f-40b9-984a-a21a41104b64"/>
    <s v="2023-05-03 00:00:00+01"/>
    <s v="f80ad8e6-f9ab-4e5e-b6a5-2e6294afd3c5"/>
    <n v="17892"/>
    <s v="The transaction was not completed"/>
    <n v="2774367395"/>
    <x v="0"/>
    <s v="NULL"/>
    <x v="0"/>
    <x v="0"/>
    <s v="NULL"/>
    <s v="NGN"/>
    <s v="NULL"/>
    <x v="0"/>
    <x v="0"/>
    <n v="45049"/>
    <x v="10"/>
    <n v="11.182499999999999"/>
  </r>
  <r>
    <s v="42810454-69f8-437b-ac27-3575f981eb56"/>
    <s v="2023-05-03 00:00:00+01"/>
    <s v="c426417e-c0b8-4cde-bd10-d66b0c002696"/>
    <n v="25.2"/>
    <s v="The transaction was not completed"/>
    <n v="2774547106"/>
    <x v="0"/>
    <s v="NULL"/>
    <x v="0"/>
    <x v="0"/>
    <s v="NULL"/>
    <s v="USD"/>
    <s v="checkout"/>
    <x v="0"/>
    <x v="0"/>
    <n v="45049"/>
    <x v="10"/>
    <n v="25.2"/>
  </r>
  <r>
    <s v="8091a04c-2c6e-447b-835a-6b8497b6dc1a"/>
    <s v="2023-05-03 00:00:00+01"/>
    <s v="961a3725-d99c-4c23-9f2a-911abcf562ed"/>
    <n v="22365"/>
    <s v="The transaction was not completed"/>
    <n v="2775067585"/>
    <x v="0"/>
    <s v="NULL"/>
    <x v="0"/>
    <x v="0"/>
    <s v="NULL"/>
    <s v="NGN"/>
    <s v="checkout"/>
    <x v="0"/>
    <x v="0"/>
    <n v="45049"/>
    <x v="10"/>
    <n v="13.978125"/>
  </r>
  <r>
    <s v="0c5d5dd3-e230-4042-8a53-f70e8174de01"/>
    <s v="2023-05-03 00:00:00+01"/>
    <s v="ba8c3b8f-e283-4d77-b40f-40f563de0325"/>
    <n v="25.2"/>
    <s v="The transaction was not completed"/>
    <n v="2775774193"/>
    <x v="0"/>
    <s v="NULL"/>
    <x v="0"/>
    <x v="0"/>
    <s v="NULL"/>
    <s v="USD"/>
    <s v="checkout"/>
    <x v="0"/>
    <x v="0"/>
    <n v="45049"/>
    <x v="10"/>
    <n v="25.2"/>
  </r>
  <r>
    <s v="e90b1ced-6ff4-4b8c-bcd1-06c1607b7df6"/>
    <s v="2023-05-03 00:00:00+01"/>
    <s v="ba8c3b8f-e283-4d77-b40f-40f563de0325"/>
    <n v="17892"/>
    <s v="The transaction was not completed"/>
    <n v="2775779050"/>
    <x v="0"/>
    <s v="NULL"/>
    <x v="0"/>
    <x v="0"/>
    <s v="NULL"/>
    <s v="NGN"/>
    <s v="checkout"/>
    <x v="0"/>
    <x v="0"/>
    <n v="45049"/>
    <x v="10"/>
    <n v="11.182499999999999"/>
  </r>
  <r>
    <s v="a9fbf5dd-7872-454b-b561-769b227f7950"/>
    <s v="2023-05-04 00:00:00+01"/>
    <s v="6b7b23fd-fb3c-4681-831e-a7da11042a02"/>
    <n v="31.5"/>
    <s v="The transaction was not completed"/>
    <n v="2776314585"/>
    <x v="0"/>
    <s v="NULL"/>
    <x v="0"/>
    <x v="0"/>
    <s v="NULL"/>
    <s v="USD"/>
    <s v="checkout"/>
    <x v="0"/>
    <x v="0"/>
    <n v="45050"/>
    <x v="10"/>
    <n v="31.5"/>
  </r>
  <r>
    <s v="2a1463ad-5a5c-4fa0-8dcf-60068b4f52bb"/>
    <s v="2023-05-04 00:00:00+01"/>
    <s v="8174c3e2-0771-46f8-8a02-75b55218db48"/>
    <n v="8200.5"/>
    <s v="The transaction was not completed"/>
    <n v="2777720355"/>
    <x v="0"/>
    <s v="NULL"/>
    <x v="0"/>
    <x v="0"/>
    <s v="NULL"/>
    <s v="NGN"/>
    <s v="checkout"/>
    <x v="0"/>
    <x v="0"/>
    <n v="45050"/>
    <x v="10"/>
    <n v="5.1253124999999997"/>
  </r>
  <r>
    <s v="3fadfa22-4103-4d85-ad4d-4c84810e7773"/>
    <s v="2023-05-05 00:00:00+01"/>
    <s v="f4c503f5-25b7-4727-aa59-202b176f31f2"/>
    <n v="8200.5"/>
    <s v="The transaction was not completed"/>
    <n v="2780099958"/>
    <x v="0"/>
    <s v="NULL"/>
    <x v="0"/>
    <x v="0"/>
    <s v="NULL"/>
    <s v="NGN"/>
    <s v="checkout"/>
    <x v="0"/>
    <x v="0"/>
    <n v="45051"/>
    <x v="10"/>
    <n v="5.1253124999999997"/>
  </r>
  <r>
    <s v="2607340b-f156-43c3-836d-f34e495f2d14"/>
    <s v="2023-05-05 00:00:00+01"/>
    <s v="8174c3e2-0771-46f8-8a02-75b55218db48"/>
    <n v="22365"/>
    <s v="The transaction was not completed"/>
    <n v="2780374800"/>
    <x v="0"/>
    <s v="NULL"/>
    <x v="0"/>
    <x v="0"/>
    <s v="NULL"/>
    <s v="NGN"/>
    <s v="checkout"/>
    <x v="0"/>
    <x v="0"/>
    <n v="45051"/>
    <x v="10"/>
    <n v="13.978125"/>
  </r>
  <r>
    <s v="a23b8db0-5465-45d0-9ed1-a41a9888a9bf"/>
    <s v="2023-05-05 00:00:00+01"/>
    <s v="961a3725-d99c-4c23-9f2a-911abcf562ed"/>
    <n v="7972.4925000000003"/>
    <s v="Approved"/>
    <n v="2780427423"/>
    <x v="4"/>
    <s v="visa"/>
    <x v="1"/>
    <x v="7"/>
    <s v="NG"/>
    <s v="NGN"/>
    <s v="checkout"/>
    <x v="1"/>
    <x v="0"/>
    <n v="45051"/>
    <x v="10"/>
    <n v="4.9828078124999999"/>
  </r>
  <r>
    <s v="307fbd70-acbc-475d-9389-0d2ec704cdde"/>
    <s v="2023-05-06 00:00:00+01"/>
    <s v="e4acec5e-ea10-4d16-b973-d7c39bc13304"/>
    <n v="22365"/>
    <s v="The transaction was not completed"/>
    <n v="2783109800"/>
    <x v="0"/>
    <s v="NULL"/>
    <x v="0"/>
    <x v="0"/>
    <s v="NULL"/>
    <s v="NGN"/>
    <s v="checkout"/>
    <x v="0"/>
    <x v="0"/>
    <n v="45052"/>
    <x v="10"/>
    <n v="13.978125"/>
  </r>
  <r>
    <s v="59de8e14-8dad-4bd3-ba5a-c89979389c89"/>
    <s v="2023-05-06 00:00:00+01"/>
    <s v="d7aca980-c682-4e09-9d62-372ebf25ac47"/>
    <n v="22365"/>
    <s v="The transaction was not completed"/>
    <n v="2783545294"/>
    <x v="0"/>
    <s v="NULL"/>
    <x v="0"/>
    <x v="0"/>
    <s v="NULL"/>
    <s v="NGN"/>
    <s v="checkout"/>
    <x v="0"/>
    <x v="0"/>
    <n v="45052"/>
    <x v="10"/>
    <n v="13.978125"/>
  </r>
  <r>
    <s v="69e83cab-4bdc-4fff-96ae-92ea72a637df"/>
    <s v="2023-05-06 00:00:00+01"/>
    <s v="8174c3e2-0771-46f8-8a02-75b55218db48"/>
    <n v="10909.762500000001"/>
    <s v="Approved"/>
    <n v="2783814981"/>
    <x v="1"/>
    <s v="transfer"/>
    <x v="0"/>
    <x v="22"/>
    <s v="NG"/>
    <s v="NGN"/>
    <s v="checkout"/>
    <x v="1"/>
    <x v="1"/>
    <n v="45052"/>
    <x v="10"/>
    <n v="6.8186015625000005"/>
  </r>
  <r>
    <s v="71c730a1-6273-4d90-b27c-aac4b40802ba"/>
    <s v="2023-05-07 00:00:00+01"/>
    <s v="87e7a15d-e67a-4923-b16a-cac675710dfb"/>
    <n v="17892"/>
    <s v="The transaction was not completed"/>
    <n v="2786143991"/>
    <x v="0"/>
    <s v="NULL"/>
    <x v="0"/>
    <x v="0"/>
    <s v="NULL"/>
    <s v="NGN"/>
    <s v="checkout"/>
    <x v="0"/>
    <x v="0"/>
    <n v="45053"/>
    <x v="10"/>
    <n v="11.182499999999999"/>
  </r>
  <r>
    <s v="22aee039-4b12-432f-bf7d-bea9005a5dd7"/>
    <s v="2023-05-08 00:00:00+01"/>
    <s v="b4c1b58c-c2db-4040-b714-67d77dbbe52d"/>
    <n v="22365"/>
    <s v="The transaction was not completed"/>
    <n v="2787639864"/>
    <x v="0"/>
    <s v="NULL"/>
    <x v="0"/>
    <x v="0"/>
    <s v="NULL"/>
    <s v="NGN"/>
    <s v="checkout"/>
    <x v="0"/>
    <x v="0"/>
    <n v="45054"/>
    <x v="10"/>
    <n v="13.978125"/>
  </r>
  <r>
    <s v="78e17ea0-d533-4d97-9fcd-11d9549c62c6"/>
    <s v="2023-05-08 00:00:00+01"/>
    <s v="9641b45e-3da5-4599-99a7-34fa79f895db"/>
    <n v="22365"/>
    <s v="The transaction was not completed"/>
    <n v="2787927049"/>
    <x v="0"/>
    <s v="NULL"/>
    <x v="0"/>
    <x v="0"/>
    <s v="NULL"/>
    <s v="NGN"/>
    <s v="checkout"/>
    <x v="0"/>
    <x v="0"/>
    <n v="45054"/>
    <x v="10"/>
    <n v="13.978125"/>
  </r>
  <r>
    <s v="8d386d3a-6746-43a2-90dc-7da68ed78b3a"/>
    <s v="2023-05-08 00:00:00+01"/>
    <s v="1ffb766b-dbf5-4cec-ae2f-89c4ea630285"/>
    <n v="17892"/>
    <s v="The transaction was not completed"/>
    <n v="2788638345"/>
    <x v="0"/>
    <s v="NULL"/>
    <x v="0"/>
    <x v="0"/>
    <s v="NULL"/>
    <s v="NGN"/>
    <s v="checkout"/>
    <x v="0"/>
    <x v="0"/>
    <n v="45054"/>
    <x v="10"/>
    <n v="11.182499999999999"/>
  </r>
  <r>
    <s v="17bb2356-6fc4-40f2-98ac-f4cf938da478"/>
    <s v="2023-05-09 00:00:00+01"/>
    <s v="7c9beae1-d9ef-4cf8-afa1-40f9fc5ce7f5"/>
    <n v="17892"/>
    <s v="The transaction was not completed"/>
    <n v="2790445689"/>
    <x v="0"/>
    <s v="NULL"/>
    <x v="0"/>
    <x v="0"/>
    <s v="NULL"/>
    <s v="NGN"/>
    <s v="checkout"/>
    <x v="0"/>
    <x v="0"/>
    <n v="45055"/>
    <x v="10"/>
    <n v="11.182499999999999"/>
  </r>
  <r>
    <s v="e4c3cf89-ed61-4069-977f-4dbb5efed427"/>
    <s v="2023-05-10 00:00:00+01"/>
    <s v="312c3a95-3fb3-45e8-a1b8-08fa3c215498"/>
    <n v="17892"/>
    <s v="The transaction was not completed"/>
    <n v="2792515202"/>
    <x v="0"/>
    <s v="NULL"/>
    <x v="0"/>
    <x v="0"/>
    <s v="NULL"/>
    <s v="NGN"/>
    <s v="checkout"/>
    <x v="0"/>
    <x v="0"/>
    <n v="45056"/>
    <x v="10"/>
    <n v="11.182499999999999"/>
  </r>
  <r>
    <s v="b35e4cdb-c6d8-4da4-8a18-c9ba9ddd0108"/>
    <s v="2023-05-10 00:00:00+01"/>
    <s v="7813257a-b324-451e-b200-b6f1788ae0d6"/>
    <n v="31.5"/>
    <s v="The transaction was not completed"/>
    <n v="2792805500"/>
    <x v="0"/>
    <s v="NULL"/>
    <x v="0"/>
    <x v="0"/>
    <s v="NULL"/>
    <s v="USD"/>
    <s v="checkout"/>
    <x v="0"/>
    <x v="0"/>
    <n v="45056"/>
    <x v="10"/>
    <n v="31.5"/>
  </r>
  <r>
    <s v="947c420d-851b-4df4-b355-cfe4c472e15d"/>
    <s v="2023-05-10 00:00:00+01"/>
    <s v="b8ffd73c-883e-4e44-aff9-abc4fc7a7eef"/>
    <n v="17892"/>
    <s v="The transaction was not completed"/>
    <n v="2792808895"/>
    <x v="0"/>
    <s v="NULL"/>
    <x v="0"/>
    <x v="0"/>
    <s v="NULL"/>
    <s v="NGN"/>
    <s v="checkout"/>
    <x v="0"/>
    <x v="0"/>
    <n v="45056"/>
    <x v="10"/>
    <n v="11.182499999999999"/>
  </r>
  <r>
    <s v="c630ed9a-eaca-4f4d-a89d-2e2b403ebcc4"/>
    <s v="2023-05-10 00:00:00+01"/>
    <s v="d3355039-fcf6-428c-9eb2-be265ec24b83"/>
    <n v="21924.525000000001"/>
    <s v="Approved"/>
    <n v="2793052340"/>
    <x v="1"/>
    <s v="transfer"/>
    <x v="0"/>
    <x v="16"/>
    <s v="NG"/>
    <s v="NGN"/>
    <s v="checkout"/>
    <x v="1"/>
    <x v="1"/>
    <n v="45056"/>
    <x v="10"/>
    <n v="13.702828125000002"/>
  </r>
  <r>
    <s v="a0e0729a-3b63-4b84-8a81-12ede145ef75"/>
    <s v="2023-05-10 00:00:00+01"/>
    <s v="44a9faee-3477-441e-a75c-f6d995022377"/>
    <n v="22365"/>
    <s v="The transaction was not completed"/>
    <n v="2793056847"/>
    <x v="0"/>
    <s v="NULL"/>
    <x v="0"/>
    <x v="0"/>
    <s v="NULL"/>
    <s v="NGN"/>
    <s v="checkout"/>
    <x v="0"/>
    <x v="0"/>
    <n v="45056"/>
    <x v="10"/>
    <n v="13.978125"/>
  </r>
  <r>
    <s v="d5906675-5306-4c0f-8d3a-304952a0520e"/>
    <s v="2023-05-10 00:00:00+01"/>
    <s v="44a9faee-3477-441e-a75c-f6d995022377"/>
    <n v="22365"/>
    <s v="The transaction was not completed"/>
    <n v="2793059498"/>
    <x v="0"/>
    <s v="NULL"/>
    <x v="0"/>
    <x v="0"/>
    <s v="NULL"/>
    <s v="NGN"/>
    <s v="checkout"/>
    <x v="0"/>
    <x v="0"/>
    <n v="45056"/>
    <x v="10"/>
    <n v="13.978125"/>
  </r>
  <r>
    <s v="c96537bd-fefe-4611-8ae7-c6fdb3feddd3"/>
    <s v="2023-05-10 00:00:00+01"/>
    <s v="50556000-6826-40e6-ac6d-3aa276d6790b"/>
    <n v="17518.62"/>
    <s v="Approved"/>
    <n v="2793326747"/>
    <x v="2"/>
    <s v="mastercard"/>
    <x v="1"/>
    <x v="4"/>
    <s v="NG"/>
    <s v="NGN"/>
    <s v="checkout"/>
    <x v="1"/>
    <x v="0"/>
    <n v="45056"/>
    <x v="10"/>
    <n v="10.949137499999999"/>
  </r>
  <r>
    <s v="2f7c5ec7-d899-4756-a9d7-0f641f2dfbb9"/>
    <s v="2023-05-10 00:00:00+01"/>
    <s v="d79b0b34-5dd3-4a28-84d0-c05951e16d51"/>
    <n v="25.2"/>
    <s v="The transaction was not completed"/>
    <n v="2793829222"/>
    <x v="0"/>
    <s v="NULL"/>
    <x v="0"/>
    <x v="0"/>
    <s v="NULL"/>
    <s v="USD"/>
    <s v="checkout"/>
    <x v="0"/>
    <x v="0"/>
    <n v="45056"/>
    <x v="10"/>
    <n v="25.2"/>
  </r>
  <r>
    <s v="575d2a04-ee03-44bd-8579-6c04786fc1a2"/>
    <s v="2023-05-11 00:00:00+01"/>
    <s v="284d8ef4-756e-4a8f-8335-db476ea88575"/>
    <n v="31.5"/>
    <s v="The transaction was not completed"/>
    <n v="2794157921"/>
    <x v="0"/>
    <s v="NULL"/>
    <x v="0"/>
    <x v="0"/>
    <s v="NULL"/>
    <s v="USD"/>
    <s v="checkout"/>
    <x v="0"/>
    <x v="0"/>
    <n v="45057"/>
    <x v="10"/>
    <n v="31.5"/>
  </r>
  <r>
    <s v="5cebd65c-67fc-4e19-b9e6-e569619fb2f1"/>
    <s v="2023-05-11 00:00:00+01"/>
    <s v="284d8ef4-756e-4a8f-8335-db476ea88575"/>
    <n v="22365"/>
    <s v="Timed Out"/>
    <n v="2794158197"/>
    <x v="4"/>
    <s v="visa"/>
    <x v="1"/>
    <x v="7"/>
    <s v="NG"/>
    <s v="NGN"/>
    <s v="checkout"/>
    <x v="0"/>
    <x v="0"/>
    <n v="45057"/>
    <x v="10"/>
    <n v="13.978125"/>
  </r>
  <r>
    <s v="fcb8020f-3e03-49e1-8229-7e1c57d567b3"/>
    <s v="2023-05-11 00:00:00+01"/>
    <s v="07140014-facf-4857-b36c-d78b58d9ac6a"/>
    <n v="31.5"/>
    <s v="The transaction was not completed"/>
    <n v="2794336971"/>
    <x v="0"/>
    <s v="NULL"/>
    <x v="0"/>
    <x v="0"/>
    <s v="NULL"/>
    <s v="USD"/>
    <s v="checkout"/>
    <x v="0"/>
    <x v="0"/>
    <n v="45057"/>
    <x v="10"/>
    <n v="31.5"/>
  </r>
  <r>
    <s v="45ef79bb-558f-4b7c-8350-e45efe245d01"/>
    <s v="2023-05-11 00:00:00+01"/>
    <s v="6b7b23fd-fb3c-4681-831e-a7da11042a02"/>
    <n v="25.2"/>
    <s v="The transaction was not completed"/>
    <n v="2795350270"/>
    <x v="0"/>
    <s v="NULL"/>
    <x v="0"/>
    <x v="0"/>
    <s v="NULL"/>
    <s v="USD"/>
    <s v="checkout"/>
    <x v="0"/>
    <x v="0"/>
    <n v="45057"/>
    <x v="10"/>
    <n v="25.2"/>
  </r>
  <r>
    <s v="4349bd25-439b-4b11-bacd-fabaa0656fb0"/>
    <s v="2023-05-12 00:00:00+01"/>
    <s v="44a9faee-3477-441e-a75c-f6d995022377"/>
    <n v="17518.62"/>
    <s v="Approved"/>
    <n v="2797345407"/>
    <x v="3"/>
    <s v="visa"/>
    <x v="2"/>
    <x v="13"/>
    <s v="NG"/>
    <s v="NGN"/>
    <s v="checkout"/>
    <x v="1"/>
    <x v="0"/>
    <n v="45058"/>
    <x v="10"/>
    <n v="10.949137499999999"/>
  </r>
  <r>
    <s v="62cbcbe8-c39a-4a15-afc3-b9919819334b"/>
    <s v="2023-05-13 00:00:00+01"/>
    <s v="4928ec80-d101-4755-a7f0-ba23c837f8d1"/>
    <n v="22365"/>
    <s v="The transaction was not completed"/>
    <n v="2800048699"/>
    <x v="0"/>
    <s v="NULL"/>
    <x v="0"/>
    <x v="0"/>
    <s v="NULL"/>
    <s v="NGN"/>
    <s v="checkout"/>
    <x v="0"/>
    <x v="0"/>
    <n v="45059"/>
    <x v="10"/>
    <n v="13.978125"/>
  </r>
  <r>
    <s v="2e7f1b0e-10b6-457f-b6e1-8c6c285bd9d9"/>
    <s v="2023-05-14 00:00:00+01"/>
    <s v="284d8ef4-756e-4a8f-8335-db476ea88575"/>
    <n v="22365"/>
    <s v="The transaction was not completed"/>
    <n v="2802103190"/>
    <x v="0"/>
    <s v="NULL"/>
    <x v="0"/>
    <x v="0"/>
    <s v="NULL"/>
    <s v="NGN"/>
    <s v="checkout"/>
    <x v="0"/>
    <x v="0"/>
    <n v="45060"/>
    <x v="10"/>
    <n v="13.978125"/>
  </r>
  <r>
    <s v="ff9bdac4-0cd6-4f46-bc3f-d2e027091cf1"/>
    <s v="2023-05-14 00:00:00+01"/>
    <s v="284d8ef4-756e-4a8f-8335-db476ea88575"/>
    <n v="17892"/>
    <s v="Encountered a Payer Authentication problem. Payer could not be authenticated."/>
    <n v="2802105787"/>
    <x v="4"/>
    <s v="visa"/>
    <x v="1"/>
    <x v="7"/>
    <s v="NG"/>
    <s v="NGN"/>
    <s v="checkout"/>
    <x v="2"/>
    <x v="0"/>
    <n v="45060"/>
    <x v="10"/>
    <n v="11.182499999999999"/>
  </r>
  <r>
    <s v="38a0a325-016e-4d98-b91e-208b3185ff77"/>
    <s v="2023-05-14 00:00:00+01"/>
    <s v="284d8ef4-756e-4a8f-8335-db476ea88575"/>
    <n v="17518.62"/>
    <s v="Payment authorized."/>
    <n v="2802112926"/>
    <x v="4"/>
    <s v="visa"/>
    <x v="1"/>
    <x v="7"/>
    <s v="NG"/>
    <s v="NGN"/>
    <s v="checkout"/>
    <x v="1"/>
    <x v="0"/>
    <n v="45060"/>
    <x v="10"/>
    <n v="10.949137499999999"/>
  </r>
  <r>
    <s v="738b820a-8590-430d-a054-316903e28e7b"/>
    <s v="2023-05-14 00:00:00+01"/>
    <s v="b56fb4fe-3bbb-4383-83ee-de9204f2f771"/>
    <n v="17892"/>
    <s v="The transaction was not completed"/>
    <n v="2803500375"/>
    <x v="0"/>
    <s v="NULL"/>
    <x v="0"/>
    <x v="0"/>
    <s v="NULL"/>
    <s v="NGN"/>
    <s v="checkout"/>
    <x v="0"/>
    <x v="0"/>
    <n v="45060"/>
    <x v="10"/>
    <n v="11.182499999999999"/>
  </r>
  <r>
    <s v="cc815e8e-9f4f-435c-851b-33596d7a970c"/>
    <s v="2023-05-14 00:00:00+01"/>
    <s v="b56fb4fe-3bbb-4383-83ee-de9204f2f771"/>
    <n v="17518.62"/>
    <s v="Payment authorized."/>
    <n v="2803624447"/>
    <x v="2"/>
    <s v="mastercard"/>
    <x v="1"/>
    <x v="13"/>
    <s v="NG"/>
    <s v="NGN"/>
    <s v="checkout"/>
    <x v="1"/>
    <x v="0"/>
    <n v="45060"/>
    <x v="10"/>
    <n v="10.949137499999999"/>
  </r>
  <r>
    <s v="1578f002-a0bf-4a48-9233-f378adb3d8ef"/>
    <s v="2023-05-15 00:00:00+01"/>
    <s v="af524efc-1646-4455-9978-a8adca6273e6"/>
    <n v="31.5"/>
    <s v="The transaction was not completed"/>
    <n v="2805146943"/>
    <x v="0"/>
    <s v="NULL"/>
    <x v="0"/>
    <x v="0"/>
    <s v="NULL"/>
    <s v="USD"/>
    <s v="checkout"/>
    <x v="0"/>
    <x v="0"/>
    <n v="45061"/>
    <x v="10"/>
    <n v="31.5"/>
  </r>
  <r>
    <s v="b7a39bb0-36aa-4a03-8d91-caa20aa7b8e9"/>
    <s v="2023-05-15 00:00:00+01"/>
    <s v="af524efc-1646-4455-9978-a8adca6273e6"/>
    <n v="21924.525000000001"/>
    <s v="Approved"/>
    <n v="2805644191"/>
    <x v="1"/>
    <s v="transfer"/>
    <x v="0"/>
    <x v="9"/>
    <s v="NG"/>
    <s v="NGN"/>
    <s v="checkout"/>
    <x v="1"/>
    <x v="1"/>
    <n v="45061"/>
    <x v="10"/>
    <n v="13.702828125000002"/>
  </r>
  <r>
    <s v="e16091d1-c81d-493a-bfd0-bb11978e846c"/>
    <s v="2023-05-15 00:00:00+01"/>
    <s v="e4acec5e-ea10-4d16-b973-d7c39bc13304"/>
    <n v="30.2715"/>
    <s v="Payment authorized."/>
    <n v="2806159971"/>
    <x v="2"/>
    <s v="mastercard"/>
    <x v="1"/>
    <x v="1"/>
    <s v="NG"/>
    <s v="USD"/>
    <s v="checkout"/>
    <x v="1"/>
    <x v="0"/>
    <n v="45061"/>
    <x v="10"/>
    <n v="30.2715"/>
  </r>
  <r>
    <s v="9671b7ce-6c11-4b17-9148-3b0be3b3525c"/>
    <s v="2023-05-16 00:00:00+01"/>
    <s v="0d0f3596-85e6-4716-906d-b13da1d47e6e"/>
    <n v="17518.62"/>
    <s v="Approved"/>
    <n v="2809234852"/>
    <x v="1"/>
    <s v="transfer"/>
    <x v="0"/>
    <x v="1"/>
    <s v="NG"/>
    <s v="NGN"/>
    <s v="checkout"/>
    <x v="1"/>
    <x v="1"/>
    <n v="45062"/>
    <x v="10"/>
    <n v="10.949137499999999"/>
  </r>
  <r>
    <s v="1450399f-9425-4df7-8ef0-bbf4af82f078"/>
    <s v="2023-05-17 00:00:00+01"/>
    <s v="c323332e-5ff9-4301-9d78-0788c77f06e5"/>
    <n v="31.5"/>
    <s v="The transaction was not completed"/>
    <n v="2810863221"/>
    <x v="0"/>
    <s v="NULL"/>
    <x v="0"/>
    <x v="0"/>
    <s v="NULL"/>
    <s v="USD"/>
    <s v="checkout"/>
    <x v="0"/>
    <x v="0"/>
    <n v="45063"/>
    <x v="10"/>
    <n v="31.5"/>
  </r>
  <r>
    <s v="75d10b3a-e73d-4c30-9656-6bdad381381f"/>
    <s v="2023-05-18 00:00:00+01"/>
    <s v="6f64814b-9981-4f2e-b028-88a384c5f856"/>
    <n v="31.5"/>
    <s v="The transaction was not completed"/>
    <n v="2811816727"/>
    <x v="0"/>
    <s v="NULL"/>
    <x v="0"/>
    <x v="0"/>
    <s v="NULL"/>
    <s v="USD"/>
    <s v="checkout"/>
    <x v="0"/>
    <x v="0"/>
    <n v="45064"/>
    <x v="10"/>
    <n v="31.5"/>
  </r>
  <r>
    <s v="e1d068af-6c01-4ab0-8c94-ec3caa128b11"/>
    <s v="2023-05-18 00:00:00+01"/>
    <s v="09ae4899-7613-467e-bed6-73f969fb35cb"/>
    <n v="22365"/>
    <s v="The transaction was not completed"/>
    <n v="2813407245"/>
    <x v="0"/>
    <s v="NULL"/>
    <x v="0"/>
    <x v="0"/>
    <s v="NULL"/>
    <s v="NGN"/>
    <s v="checkout"/>
    <x v="0"/>
    <x v="0"/>
    <n v="45064"/>
    <x v="10"/>
    <n v="13.978125"/>
  </r>
  <r>
    <s v="5cf225df-8454-4f11-9ef3-63c79b888132"/>
    <s v="2023-05-25 00:00:00+01"/>
    <s v="73e01a34-b47d-4f82-b2dd-01dfbfee4d32"/>
    <n v="22365"/>
    <s v="The transaction was not completed"/>
    <n v="2830642771"/>
    <x v="0"/>
    <s v="NULL"/>
    <x v="0"/>
    <x v="0"/>
    <s v="NULL"/>
    <s v="NGN"/>
    <s v="checkout"/>
    <x v="0"/>
    <x v="0"/>
    <n v="45071"/>
    <x v="10"/>
    <n v="13.978125"/>
  </r>
  <r>
    <s v="22e2b028-d5a7-43b3-8776-143d16c2079b"/>
    <s v="2023-05-25 00:00:00+01"/>
    <s v="93763cdf-6230-49d4-bebb-8f2d5417a467"/>
    <n v="25.2"/>
    <s v="The transaction was not completed"/>
    <n v="2830946685"/>
    <x v="0"/>
    <s v="NULL"/>
    <x v="0"/>
    <x v="0"/>
    <s v="NULL"/>
    <s v="USD"/>
    <s v="checkout"/>
    <x v="0"/>
    <x v="0"/>
    <n v="45071"/>
    <x v="10"/>
    <n v="25.2"/>
  </r>
  <r>
    <s v="825f80b2-339f-4bd1-a314-3e83658228b0"/>
    <s v="2023-05-27 00:00:00+01"/>
    <s v="a75fdbfc-a221-452e-a291-725c3aee55f0"/>
    <n v="19010.25"/>
    <s v="The transaction was not completed"/>
    <n v="2836312017"/>
    <x v="0"/>
    <s v="NULL"/>
    <x v="0"/>
    <x v="0"/>
    <s v="NULL"/>
    <s v="NGN"/>
    <s v="checkout"/>
    <x v="0"/>
    <x v="0"/>
    <n v="45073"/>
    <x v="10"/>
    <n v="11.88140625"/>
  </r>
  <r>
    <s v="c7c675ea-62d5-4c80-a3b7-275cc448c09a"/>
    <s v="2023-05-28 00:00:00+01"/>
    <s v="ecfa7a9d-422d-4b10-ae18-ae1d0f0385da"/>
    <n v="31.5"/>
    <s v="The transaction was not completed"/>
    <n v="2839898341"/>
    <x v="0"/>
    <s v="NULL"/>
    <x v="0"/>
    <x v="0"/>
    <s v="NULL"/>
    <s v="USD"/>
    <s v="checkout"/>
    <x v="0"/>
    <x v="0"/>
    <n v="45074"/>
    <x v="10"/>
    <n v="31.5"/>
  </r>
  <r>
    <s v="d3befa92-842e-4c3e-9696-8a524f45b058"/>
    <s v="2023-05-29 00:00:00+01"/>
    <s v="96ffb5dc-df02-439c-9cc6-dfb500178ff3"/>
    <n v="22365"/>
    <s v="The transaction was not completed"/>
    <n v="2840449173"/>
    <x v="0"/>
    <s v="NULL"/>
    <x v="0"/>
    <x v="0"/>
    <s v="NULL"/>
    <s v="NGN"/>
    <s v="checkout"/>
    <x v="0"/>
    <x v="0"/>
    <n v="45075"/>
    <x v="10"/>
    <n v="13.978125"/>
  </r>
  <r>
    <s v="bfba079d-acc4-4db2-bee1-d0785a21a1f2"/>
    <s v="2023-05-29 00:00:00+01"/>
    <s v="c3c88a5a-0467-42d4-a8fd-84d1aba5683d"/>
    <n v="18620.091"/>
    <s v="Approved"/>
    <n v="2840497743"/>
    <x v="2"/>
    <s v="mastercard"/>
    <x v="1"/>
    <x v="7"/>
    <s v="NG"/>
    <s v="NGN"/>
    <s v="checkout"/>
    <x v="1"/>
    <x v="0"/>
    <n v="45075"/>
    <x v="10"/>
    <n v="11.637556875"/>
  </r>
  <r>
    <s v="4d002aa8-f0b8-443f-912e-4b1140f82b55"/>
    <s v="2023-05-29 00:00:00+01"/>
    <s v="4c8cad2b-1685-46fb-8013-f5bea27e2488"/>
    <n v="19010.25"/>
    <s v="Please make a transfer to the account specified"/>
    <n v="2841217175"/>
    <x v="0"/>
    <s v="NULL"/>
    <x v="0"/>
    <x v="0"/>
    <s v="NULL"/>
    <s v="NGN"/>
    <s v="checkout"/>
    <x v="0"/>
    <x v="1"/>
    <n v="45075"/>
    <x v="10"/>
    <n v="11.88140625"/>
  </r>
  <r>
    <s v="f31dc875-b9c0-4cf8-831a-632cef35cb93"/>
    <s v="2023-05-31 00:00:00+01"/>
    <s v="487da855-e597-48d0-90e0-a6dd98715e4b"/>
    <n v="31.5"/>
    <s v="The transaction was not completed"/>
    <n v="2845763811"/>
    <x v="0"/>
    <s v="NULL"/>
    <x v="0"/>
    <x v="0"/>
    <s v="NULL"/>
    <s v="USD"/>
    <s v="checkout"/>
    <x v="0"/>
    <x v="0"/>
    <n v="45077"/>
    <x v="10"/>
    <n v="31.5"/>
  </r>
  <r>
    <s v="1231e942-7264-4603-9a77-b2835c9f9ea4"/>
    <s v="2023-05-31 00:00:00+01"/>
    <s v="136f7b0e-722f-40e7-bd8e-b186e609956c"/>
    <n v="19010.25"/>
    <s v="The transaction was not completed"/>
    <n v="2847584951"/>
    <x v="0"/>
    <s v="NULL"/>
    <x v="0"/>
    <x v="0"/>
    <s v="NULL"/>
    <s v="NGN"/>
    <s v="checkout"/>
    <x v="0"/>
    <x v="0"/>
    <n v="45077"/>
    <x v="10"/>
    <n v="11.88140625"/>
  </r>
  <r>
    <s v="efed9f2d-61c7-46a8-9654-d698a42b1b8a"/>
    <s v="2023-06-01 00:00:00+01"/>
    <s v="4ef143cd-b8a7-41c7-bc2f-6e2467ba3f77"/>
    <n v="19010.25"/>
    <s v="The transaction was not completed"/>
    <n v="2849939588"/>
    <x v="0"/>
    <s v="NULL"/>
    <x v="0"/>
    <x v="0"/>
    <s v="NULL"/>
    <s v="NGN"/>
    <s v="checkout"/>
    <x v="0"/>
    <x v="0"/>
    <n v="45078"/>
    <x v="11"/>
    <n v="11.88140625"/>
  </r>
  <r>
    <s v="374d03ee-bf2e-4be8-88f0-8cd099afc467"/>
    <s v="2023-06-01 00:00:00+01"/>
    <s v="4ef143cd-b8a7-41c7-bc2f-6e2467ba3f77"/>
    <n v="18620.091"/>
    <s v="Approved"/>
    <n v="2849943242"/>
    <x v="2"/>
    <s v="mastercard"/>
    <x v="1"/>
    <x v="1"/>
    <s v="NG"/>
    <s v="NGN"/>
    <s v="checkout"/>
    <x v="1"/>
    <x v="0"/>
    <n v="45078"/>
    <x v="11"/>
    <n v="11.637556875"/>
  </r>
  <r>
    <s v="81ad06fd-df44-4cde-8232-61f11d2064d7"/>
    <s v="2023-06-01 00:00:00+01"/>
    <s v="bf10ad16-14b4-4fff-b949-dcb6f3eed81d"/>
    <n v="19010.25"/>
    <s v="The transaction was not completed"/>
    <n v="2850092495"/>
    <x v="0"/>
    <s v="NULL"/>
    <x v="0"/>
    <x v="0"/>
    <s v="NULL"/>
    <s v="NGN"/>
    <s v="checkout"/>
    <x v="0"/>
    <x v="0"/>
    <n v="45078"/>
    <x v="11"/>
    <n v="11.88140625"/>
  </r>
  <r>
    <s v="6a276fc4-61ac-469d-8dc3-bbc37827680d"/>
    <s v="2023-06-01 00:00:00+01"/>
    <s v="6b7b23fd-fb3c-4681-831e-a7da11042a02"/>
    <n v="26.774999999999999"/>
    <s v="Decline - General decline of the card. No other information provided by the issuing bank."/>
    <n v="2850098321"/>
    <x v="4"/>
    <s v="visa"/>
    <x v="1"/>
    <x v="0"/>
    <s v="GH"/>
    <s v="USD"/>
    <s v="checkout"/>
    <x v="2"/>
    <x v="0"/>
    <n v="45078"/>
    <x v="11"/>
    <n v="26.774999999999999"/>
  </r>
  <r>
    <s v="7627d000-b19e-4b09-8909-66aefac8d8cf"/>
    <s v="2023-06-02 00:00:00+01"/>
    <s v="b4948552-cec7-453a-b4de-70483307d15a"/>
    <n v="22365"/>
    <s v="The transaction was not completed"/>
    <n v="2851544930"/>
    <x v="0"/>
    <s v="NULL"/>
    <x v="0"/>
    <x v="0"/>
    <s v="NULL"/>
    <s v="NGN"/>
    <s v="checkout"/>
    <x v="0"/>
    <x v="0"/>
    <n v="45079"/>
    <x v="11"/>
    <n v="13.978125"/>
  </r>
  <r>
    <s v="161bee49-4fec-4ae6-a73c-486257606796"/>
    <s v="2023-06-02 00:00:00+01"/>
    <s v="6b7b23fd-fb3c-4681-831e-a7da11042a02"/>
    <n v="26.774999999999999"/>
    <s v="Denied by Fraud System."/>
    <n v="2851860315"/>
    <x v="4"/>
    <s v="visa"/>
    <x v="1"/>
    <x v="0"/>
    <s v="GH"/>
    <s v="USD"/>
    <s v="checkout"/>
    <x v="2"/>
    <x v="0"/>
    <n v="45079"/>
    <x v="11"/>
    <n v="26.774999999999999"/>
  </r>
  <r>
    <s v="be210239-2e02-41d7-8506-b4110b6b46ee"/>
    <s v="2023-06-02 00:00:00+01"/>
    <s v="6b7b23fd-fb3c-4681-831e-a7da11042a02"/>
    <n v="26.774999999999999"/>
    <s v="Denied by Fraud System."/>
    <n v="2851910909"/>
    <x v="4"/>
    <s v="visa"/>
    <x v="1"/>
    <x v="0"/>
    <s v="GH"/>
    <s v="USD"/>
    <s v="checkout"/>
    <x v="2"/>
    <x v="0"/>
    <n v="45079"/>
    <x v="11"/>
    <n v="26.774999999999999"/>
  </r>
  <r>
    <s v="f79a31ff-e9a3-4c1c-abc0-447ec22a92dc"/>
    <s v="2023-06-02 00:00:00+01"/>
    <s v="b98ec5bf-7b22-437e-b2d4-362852d4369c"/>
    <n v="31.5"/>
    <s v="The transaction was not completed"/>
    <n v="2852341063"/>
    <x v="0"/>
    <s v="NULL"/>
    <x v="0"/>
    <x v="0"/>
    <s v="NULL"/>
    <s v="USD"/>
    <s v="checkout"/>
    <x v="0"/>
    <x v="0"/>
    <n v="45079"/>
    <x v="11"/>
    <n v="31.5"/>
  </r>
  <r>
    <s v="a470b8da-e6e9-4e79-9dda-d38644971654"/>
    <s v="2023-06-02 00:00:00+01"/>
    <s v="6b7b23fd-fb3c-4681-831e-a7da11042a02"/>
    <n v="26.774999999999999"/>
    <s v="Denied by Fraud System."/>
    <n v="2852781805"/>
    <x v="4"/>
    <s v="visa"/>
    <x v="1"/>
    <x v="0"/>
    <s v="GH"/>
    <s v="USD"/>
    <s v="checkout"/>
    <x v="2"/>
    <x v="0"/>
    <n v="45079"/>
    <x v="11"/>
    <n v="26.774999999999999"/>
  </r>
  <r>
    <s v="19f1b29a-f4fa-45d5-b2a9-17d9c95a773b"/>
    <s v="2023-06-02 00:00:00+01"/>
    <s v="6b7b23fd-fb3c-4681-831e-a7da11042a02"/>
    <n v="31.5"/>
    <s v="Denied by Fraud System."/>
    <n v="2852792853"/>
    <x v="4"/>
    <s v="visa"/>
    <x v="1"/>
    <x v="0"/>
    <s v="GH"/>
    <s v="USD"/>
    <s v="checkout"/>
    <x v="2"/>
    <x v="0"/>
    <n v="45079"/>
    <x v="11"/>
    <n v="31.5"/>
  </r>
  <r>
    <s v="8d41a778-486c-4f34-adb4-db6c4d69d359"/>
    <s v="2023-06-03 00:00:00+01"/>
    <s v="4b1b3e4b-b816-4636-ab22-3b1a9436347d"/>
    <n v="31.5"/>
    <s v="The transaction was not completed"/>
    <n v="2854034149"/>
    <x v="0"/>
    <s v="NULL"/>
    <x v="0"/>
    <x v="0"/>
    <s v="NULL"/>
    <s v="USD"/>
    <s v="checkout"/>
    <x v="0"/>
    <x v="0"/>
    <n v="45080"/>
    <x v="11"/>
    <n v="31.5"/>
  </r>
  <r>
    <s v="f7402cec-7a43-4432-a9ca-51261644872d"/>
    <s v="2023-06-03 00:00:00+01"/>
    <s v="4c8cad2b-1685-46fb-8013-f5bea27e2488"/>
    <n v="18620.091"/>
    <s v="Approved"/>
    <n v="2854928493"/>
    <x v="1"/>
    <s v="transfer"/>
    <x v="0"/>
    <x v="7"/>
    <s v="NG"/>
    <s v="NGN"/>
    <s v="checkout"/>
    <x v="1"/>
    <x v="1"/>
    <n v="45080"/>
    <x v="11"/>
    <n v="11.637556875"/>
  </r>
  <r>
    <s v="6f51c371-bff2-423e-b597-6c7c1ebf12b5"/>
    <s v="2023-06-03 00:00:00+01"/>
    <s v="d063cc24-881c-4d94-ab16-2e70328fc605"/>
    <n v="26.774999999999999"/>
    <s v="Decline - Inactive card or card not authorized for card-not-present transactions."/>
    <n v="2855336894"/>
    <x v="3"/>
    <s v="visa"/>
    <x v="2"/>
    <x v="24"/>
    <s v="US"/>
    <s v="USD"/>
    <s v="checkout"/>
    <x v="2"/>
    <x v="0"/>
    <n v="45080"/>
    <x v="11"/>
    <n v="26.774999999999999"/>
  </r>
  <r>
    <s v="05271c08-738e-4252-8afc-a17e73ecba3b"/>
    <s v="2023-06-03 00:00:00+01"/>
    <s v="d063cc24-881c-4d94-ab16-2e70328fc605"/>
    <n v="26.774999999999999"/>
    <s v="Denied by Fraud System."/>
    <n v="2855385252"/>
    <x v="3"/>
    <s v="visa"/>
    <x v="2"/>
    <x v="24"/>
    <s v="US"/>
    <s v="USD"/>
    <s v="checkout"/>
    <x v="2"/>
    <x v="0"/>
    <n v="45080"/>
    <x v="11"/>
    <n v="26.774999999999999"/>
  </r>
  <r>
    <s v="5b63e35a-bb1d-4293-a36e-c8bd7e55e9bb"/>
    <s v="2023-06-03 00:00:00+01"/>
    <s v="d063cc24-881c-4d94-ab16-2e70328fc605"/>
    <n v="26.774999999999999"/>
    <s v="Denied by Fraud System."/>
    <n v="2855480739"/>
    <x v="3"/>
    <s v="visa"/>
    <x v="2"/>
    <x v="24"/>
    <s v="US"/>
    <s v="USD"/>
    <s v="checkout"/>
    <x v="2"/>
    <x v="0"/>
    <n v="45080"/>
    <x v="11"/>
    <n v="26.774999999999999"/>
  </r>
  <r>
    <s v="0783856b-6a1d-4792-b98b-6f78db9de1a3"/>
    <s v="2023-06-03 00:00:00+01"/>
    <s v="d063cc24-881c-4d94-ab16-2e70328fc605"/>
    <n v="26.774999999999999"/>
    <s v="Denied by Fraud System."/>
    <n v="2855492769"/>
    <x v="8"/>
    <s v="visa"/>
    <x v="0"/>
    <x v="0"/>
    <s v="NULL"/>
    <s v="USD"/>
    <s v="checkout"/>
    <x v="2"/>
    <x v="0"/>
    <n v="45080"/>
    <x v="11"/>
    <n v="26.774999999999999"/>
  </r>
  <r>
    <s v="d353a669-5a36-48e0-9287-b95d26e2e08a"/>
    <s v="2023-06-03 00:00:00+01"/>
    <s v="d063cc24-881c-4d94-ab16-2e70328fc605"/>
    <n v="26.774999999999999"/>
    <s v="Denied by Fraud System."/>
    <n v="2855503887"/>
    <x v="3"/>
    <s v="visa"/>
    <x v="2"/>
    <x v="24"/>
    <s v="US"/>
    <s v="USD"/>
    <s v="checkout"/>
    <x v="2"/>
    <x v="0"/>
    <n v="45080"/>
    <x v="11"/>
    <n v="26.774999999999999"/>
  </r>
  <r>
    <s v="208c65b8-e6c1-4296-a066-dc1f55a88c16"/>
    <s v="2023-06-04 00:00:00+01"/>
    <s v="d063cc24-881c-4d94-ab16-2e70328fc605"/>
    <n v="26.774999999999999"/>
    <s v="The transaction was not completed"/>
    <n v="2859235260"/>
    <x v="3"/>
    <s v="visa"/>
    <x v="2"/>
    <x v="24"/>
    <s v="US"/>
    <s v="USD"/>
    <s v="checkout"/>
    <x v="0"/>
    <x v="0"/>
    <n v="45081"/>
    <x v="11"/>
    <n v="26.774999999999999"/>
  </r>
  <r>
    <s v="e5a25050-0227-410c-b36d-9be8357db091"/>
    <s v="2023-06-04 00:00:00+01"/>
    <s v="d063cc24-881c-4d94-ab16-2e70328fc605"/>
    <n v="25.725000000000001"/>
    <s v="Payment authorized."/>
    <n v="2859309137"/>
    <x v="3"/>
    <s v="visa"/>
    <x v="2"/>
    <x v="24"/>
    <s v="US"/>
    <s v="USD"/>
    <s v="checkout"/>
    <x v="1"/>
    <x v="0"/>
    <n v="45081"/>
    <x v="11"/>
    <n v="25.725000000000001"/>
  </r>
  <r>
    <s v="9eefad01-2580-4d65-842a-bc790e219f2a"/>
    <s v="2023-06-05 00:00:00+01"/>
    <s v="bf10ad16-14b4-4fff-b949-dcb6f3eed81d"/>
    <n v="18620.091"/>
    <s v="Payment authorized."/>
    <n v="2859539844"/>
    <x v="2"/>
    <s v="mastercard"/>
    <x v="1"/>
    <x v="1"/>
    <s v="NG"/>
    <s v="NGN"/>
    <s v="checkout"/>
    <x v="1"/>
    <x v="0"/>
    <n v="45082"/>
    <x v="11"/>
    <n v="11.637556875"/>
  </r>
  <r>
    <s v="c51ee031-c8e7-4d30-8e76-d64fa91b449b"/>
    <s v="2023-06-06 00:00:00+01"/>
    <s v="2797ed19-0381-451b-9e84-6b57266f4776"/>
    <n v="31.5"/>
    <s v="The transaction was not completed"/>
    <n v="2862001179"/>
    <x v="0"/>
    <s v="NULL"/>
    <x v="0"/>
    <x v="0"/>
    <s v="NULL"/>
    <s v="USD"/>
    <s v="checkout"/>
    <x v="0"/>
    <x v="0"/>
    <n v="45083"/>
    <x v="11"/>
    <n v="31.5"/>
  </r>
  <r>
    <s v="01245eef-9480-4b04-82cb-3865cb4354c1"/>
    <s v="2023-06-06 00:00:00+01"/>
    <s v="2797ed19-0381-451b-9e84-6b57266f4776"/>
    <n v="22365"/>
    <s v="The transaction was not completed"/>
    <n v="2862001587"/>
    <x v="0"/>
    <s v="NULL"/>
    <x v="0"/>
    <x v="0"/>
    <s v="NULL"/>
    <s v="NGN"/>
    <s v="checkout"/>
    <x v="0"/>
    <x v="0"/>
    <n v="45083"/>
    <x v="11"/>
    <n v="13.978125"/>
  </r>
  <r>
    <s v="d0e784ae-a480-4109-a3af-f6b8d285b263"/>
    <s v="2023-06-06 00:00:00+01"/>
    <s v="c426417e-c0b8-4cde-bd10-d66b0c002696"/>
    <n v="31.5"/>
    <s v="The transaction was not completed"/>
    <n v="2863765750"/>
    <x v="0"/>
    <s v="NULL"/>
    <x v="0"/>
    <x v="0"/>
    <s v="NULL"/>
    <s v="USD"/>
    <s v="checkout"/>
    <x v="0"/>
    <x v="0"/>
    <n v="45083"/>
    <x v="11"/>
    <n v="31.5"/>
  </r>
  <r>
    <s v="a40a8724-127e-4497-be98-645025b6745c"/>
    <s v="2023-06-06 00:00:00+01"/>
    <s v="c426417e-c0b8-4cde-bd10-d66b0c002696"/>
    <n v="25.2"/>
    <s v="The transaction was not completed"/>
    <n v="2864272663"/>
    <x v="0"/>
    <s v="NULL"/>
    <x v="0"/>
    <x v="0"/>
    <s v="NULL"/>
    <s v="USD"/>
    <s v="checkout"/>
    <x v="0"/>
    <x v="0"/>
    <n v="45083"/>
    <x v="11"/>
    <n v="25.2"/>
  </r>
  <r>
    <s v="4555c3d9-41cd-4a47-a473-b7cd2f8bb518"/>
    <s v="2023-06-07 00:00:00+01"/>
    <s v="c66427e0-ded9-4f04-9744-47dbc0bb9644"/>
    <n v="22365"/>
    <s v="The transaction was not completed"/>
    <n v="2865202799"/>
    <x v="0"/>
    <s v="NULL"/>
    <x v="0"/>
    <x v="0"/>
    <s v="NULL"/>
    <s v="NGN"/>
    <s v="checkout"/>
    <x v="0"/>
    <x v="0"/>
    <n v="45084"/>
    <x v="11"/>
    <n v="13.978125"/>
  </r>
  <r>
    <s v="fa7fe47a-e1ac-406f-ac8a-79b4213bced4"/>
    <s v="2023-06-08 00:00:00+01"/>
    <s v="c66427e0-ded9-4f04-9744-47dbc0bb9644"/>
    <n v="22365"/>
    <s v="Please make a transfer to the account specified"/>
    <n v="2867808975"/>
    <x v="0"/>
    <s v="NULL"/>
    <x v="0"/>
    <x v="0"/>
    <s v="NULL"/>
    <s v="NGN"/>
    <s v="checkout"/>
    <x v="0"/>
    <x v="1"/>
    <n v="45085"/>
    <x v="11"/>
    <n v="13.978125"/>
  </r>
  <r>
    <s v="d9a907a0-2b84-4edd-b799-f662e5154ba2"/>
    <s v="2023-06-08 00:00:00+01"/>
    <s v="31e756ed-03c1-4517-99f8-711798d744a5"/>
    <n v="31.5"/>
    <s v="The transaction was not completed"/>
    <n v="2867812800"/>
    <x v="0"/>
    <s v="NULL"/>
    <x v="0"/>
    <x v="0"/>
    <s v="NULL"/>
    <s v="USD"/>
    <s v="checkout"/>
    <x v="0"/>
    <x v="0"/>
    <n v="45085"/>
    <x v="11"/>
    <n v="31.5"/>
  </r>
  <r>
    <s v="f20ce701-d490-473a-8669-7128a0c180e7"/>
    <s v="2023-06-08 00:00:00+01"/>
    <s v="961a3725-d99c-4c23-9f2a-911abcf562ed"/>
    <n v="17892"/>
    <s v="Kindly enter the OTP sent to +23490***399 and akpore***oo.com"/>
    <n v="2868005724"/>
    <x v="4"/>
    <s v="visa"/>
    <x v="1"/>
    <x v="7"/>
    <s v="NG"/>
    <s v="NGN"/>
    <s v="checkout"/>
    <x v="2"/>
    <x v="0"/>
    <n v="45085"/>
    <x v="11"/>
    <n v="11.182499999999999"/>
  </r>
  <r>
    <s v="6795d009-ec64-4244-a2ee-3929645dd4c3"/>
    <s v="2023-06-08 00:00:00+01"/>
    <s v="961a3725-d99c-4c23-9f2a-911abcf562ed"/>
    <n v="17518.62"/>
    <s v="Approved"/>
    <n v="2868366175"/>
    <x v="1"/>
    <s v="transfer"/>
    <x v="0"/>
    <x v="7"/>
    <s v="NG"/>
    <s v="NGN"/>
    <s v="checkout"/>
    <x v="1"/>
    <x v="1"/>
    <n v="45085"/>
    <x v="11"/>
    <n v="10.949137499999999"/>
  </r>
  <r>
    <s v="359865b0-7db7-4893-ae83-69d7f924c5b5"/>
    <s v="2023-06-09 00:00:00+01"/>
    <s v="c66427e0-ded9-4f04-9744-47dbc0bb9644"/>
    <n v="22365"/>
    <s v="Please conclude payment by logging in to ibank"/>
    <n v="2869864310"/>
    <x v="0"/>
    <s v="NULL"/>
    <x v="0"/>
    <x v="0"/>
    <s v="NULL"/>
    <s v="NGN"/>
    <s v="checkout"/>
    <x v="2"/>
    <x v="3"/>
    <n v="45086"/>
    <x v="11"/>
    <n v="13.978125"/>
  </r>
  <r>
    <s v="c1173051-6b67-4004-8db4-5469da85b9c0"/>
    <s v="2023-06-09 00:00:00+01"/>
    <s v="c66427e0-ded9-4f04-9744-47dbc0bb9644"/>
    <n v="22365"/>
    <s v="Please make a transfer to the account specified"/>
    <n v="2869866710"/>
    <x v="0"/>
    <s v="NULL"/>
    <x v="0"/>
    <x v="0"/>
    <s v="NULL"/>
    <s v="NGN"/>
    <s v="checkout"/>
    <x v="0"/>
    <x v="1"/>
    <n v="45086"/>
    <x v="11"/>
    <n v="13.978125"/>
  </r>
  <r>
    <s v="1f3f3fa3-cb36-440a-a6ce-20fc686345d8"/>
    <s v="2023-06-09 00:00:00+01"/>
    <s v="c66427e0-ded9-4f04-9744-47dbc0bb9644"/>
    <n v="21924.525000000001"/>
    <s v="Approved"/>
    <n v="2869904751"/>
    <x v="1"/>
    <s v="transfer"/>
    <x v="0"/>
    <x v="1"/>
    <s v="NG"/>
    <s v="NGN"/>
    <s v="checkout"/>
    <x v="1"/>
    <x v="1"/>
    <n v="45086"/>
    <x v="11"/>
    <n v="13.702828125000002"/>
  </r>
  <r>
    <s v="4bd5cf1e-88ee-4e28-8fe0-d86a684e51ff"/>
    <s v="2023-06-09 00:00:00+01"/>
    <s v="2bc7be17-08c4-450f-999f-7bf049e64660"/>
    <n v="19010.25"/>
    <s v="The transaction was not completed"/>
    <n v="2870914600"/>
    <x v="0"/>
    <s v="NULL"/>
    <x v="0"/>
    <x v="0"/>
    <s v="NULL"/>
    <s v="NGN"/>
    <s v="checkout"/>
    <x v="0"/>
    <x v="0"/>
    <n v="45086"/>
    <x v="11"/>
    <n v="11.88140625"/>
  </r>
  <r>
    <s v="8d9c06c2-cfb4-4bad-a57b-dbae31708f6c"/>
    <s v="2023-06-10 00:00:00+01"/>
    <s v="0e121ceb-822a-4ed1-bbd4-52b7333c7813"/>
    <n v="25.2"/>
    <s v="The transaction was not completed"/>
    <n v="2873530934"/>
    <x v="0"/>
    <s v="NULL"/>
    <x v="0"/>
    <x v="0"/>
    <s v="NULL"/>
    <s v="USD"/>
    <s v="checkout"/>
    <x v="0"/>
    <x v="0"/>
    <n v="45087"/>
    <x v="11"/>
    <n v="25.2"/>
  </r>
  <r>
    <s v="05aa2a66-273b-4c27-83d3-73727ac792f8"/>
    <s v="2023-06-10 00:00:00+01"/>
    <s v="0e121ceb-822a-4ed1-bbd4-52b7333c7813"/>
    <n v="17892"/>
    <s v="Your account does not seem to have a phone number, email or hardware token provisioned. Please contact your account officer."/>
    <n v="2873531731"/>
    <x v="2"/>
    <s v="mastercard"/>
    <x v="1"/>
    <x v="1"/>
    <s v="NG"/>
    <s v="NGN"/>
    <s v="checkout"/>
    <x v="0"/>
    <x v="0"/>
    <n v="45087"/>
    <x v="11"/>
    <n v="11.182499999999999"/>
  </r>
  <r>
    <s v="b1f3e2e2-0b20-412e-9d6f-a45daf34e73e"/>
    <s v="2023-06-10 00:00:00+01"/>
    <s v="0e121ceb-822a-4ed1-bbd4-52b7333c7813"/>
    <n v="17892"/>
    <s v="Your account does not seem to have a phone number, email or hardware token provisioned. Please contact your account officer."/>
    <n v="2873536853"/>
    <x v="2"/>
    <s v="mastercard"/>
    <x v="1"/>
    <x v="1"/>
    <s v="NG"/>
    <s v="NGN"/>
    <s v="checkout"/>
    <x v="0"/>
    <x v="0"/>
    <n v="45087"/>
    <x v="11"/>
    <n v="11.182499999999999"/>
  </r>
  <r>
    <s v="4527355e-b42c-44a5-97a7-4a7dae8afa3b"/>
    <s v="2023-06-10 00:00:00+01"/>
    <s v="0e121ceb-822a-4ed1-bbd4-52b7333c7813"/>
    <n v="17518.62"/>
    <s v="Approved by Financial Institution"/>
    <n v="2873544711"/>
    <x v="11"/>
    <s v="verve"/>
    <x v="0"/>
    <x v="7"/>
    <s v="NG"/>
    <s v="NGN"/>
    <s v="checkout"/>
    <x v="1"/>
    <x v="0"/>
    <n v="45087"/>
    <x v="11"/>
    <n v="10.949137499999999"/>
  </r>
  <r>
    <s v="1b714954-5c3f-4d90-a3f2-d67432eafd11"/>
    <s v="2023-06-10 00:00:00+01"/>
    <s v="7636fbb1-fc99-4077-bb26-072f39073d7c"/>
    <n v="25.2"/>
    <s v="The transaction was not completed"/>
    <n v="2873785690"/>
    <x v="0"/>
    <s v="NULL"/>
    <x v="0"/>
    <x v="0"/>
    <s v="NULL"/>
    <s v="USD"/>
    <s v="checkout"/>
    <x v="0"/>
    <x v="0"/>
    <n v="45087"/>
    <x v="11"/>
    <n v="25.2"/>
  </r>
  <r>
    <s v="666c7940-652c-4cce-b671-117859e81115"/>
    <s v="2023-06-11 00:00:00+01"/>
    <s v="6fd6ce1d-7f8d-43f6-b14d-a43e5f695cc7"/>
    <n v="31.5"/>
    <s v="The transaction was not completed"/>
    <n v="2876026819"/>
    <x v="0"/>
    <s v="NULL"/>
    <x v="0"/>
    <x v="0"/>
    <s v="NULL"/>
    <s v="USD"/>
    <s v="checkout"/>
    <x v="0"/>
    <x v="0"/>
    <n v="45088"/>
    <x v="11"/>
    <n v="31.5"/>
  </r>
  <r>
    <s v="6d23fa0d-d3fe-476b-8a66-0495f14a9246"/>
    <s v="2023-06-11 00:00:00+01"/>
    <s v="4af38346-49e5-4b86-b3a8-c77e955d8dec"/>
    <n v="22365"/>
    <s v="The transaction was not completed"/>
    <n v="2876087546"/>
    <x v="0"/>
    <s v="NULL"/>
    <x v="0"/>
    <x v="0"/>
    <s v="NULL"/>
    <s v="NGN"/>
    <s v="checkout"/>
    <x v="0"/>
    <x v="0"/>
    <n v="45088"/>
    <x v="11"/>
    <n v="13.978125"/>
  </r>
  <r>
    <s v="c718f888-bf60-4ad4-90fb-f819a14618de"/>
    <s v="2023-06-11 00:00:00+01"/>
    <s v="4af38346-49e5-4b86-b3a8-c77e955d8dec"/>
    <n v="30.2715"/>
    <s v="Payment authorized."/>
    <n v="2876096952"/>
    <x v="4"/>
    <s v="visa"/>
    <x v="1"/>
    <x v="25"/>
    <s v="NO"/>
    <s v="USD"/>
    <s v="checkout"/>
    <x v="1"/>
    <x v="0"/>
    <n v="45088"/>
    <x v="11"/>
    <n v="30.2715"/>
  </r>
  <r>
    <s v="3adb8ea3-097c-44a6-83d7-897f5d994ed5"/>
    <s v="2023-06-11 00:00:00+01"/>
    <s v="0a11b306-4391-46df-a567-031428b3b21d"/>
    <n v="31.5"/>
    <s v="The transaction was not completed"/>
    <n v="2876112406"/>
    <x v="0"/>
    <s v="NULL"/>
    <x v="0"/>
    <x v="0"/>
    <s v="NULL"/>
    <s v="USD"/>
    <s v="checkout"/>
    <x v="0"/>
    <x v="0"/>
    <n v="45088"/>
    <x v="11"/>
    <n v="31.5"/>
  </r>
  <r>
    <s v="a971ef64-a347-4bbe-90bc-6b14fd2b3f62"/>
    <s v="2023-06-12 00:00:00+01"/>
    <s v="0a11b306-4391-46df-a567-031428b3b21d"/>
    <n v="31.5"/>
    <s v="The transaction was not completed"/>
    <n v="2876739534"/>
    <x v="2"/>
    <s v="mastercard"/>
    <x v="1"/>
    <x v="4"/>
    <s v="NG"/>
    <s v="USD"/>
    <s v="checkout"/>
    <x v="0"/>
    <x v="0"/>
    <n v="45089"/>
    <x v="11"/>
    <n v="31.5"/>
  </r>
  <r>
    <s v="ee6af43f-84c4-452b-9823-7f251f0ae481"/>
    <s v="2023-06-12 00:00:00+01"/>
    <s v="0a11b306-4391-46df-a567-031428b3b21d"/>
    <n v="18620.091"/>
    <s v="Approved"/>
    <n v="2876744208"/>
    <x v="2"/>
    <s v="mastercard"/>
    <x v="1"/>
    <x v="4"/>
    <s v="NG"/>
    <s v="NGN"/>
    <s v="checkout"/>
    <x v="1"/>
    <x v="0"/>
    <n v="45089"/>
    <x v="11"/>
    <n v="11.637556875"/>
  </r>
  <r>
    <s v="76384abd-086d-46da-95f9-b37b9b84dfd3"/>
    <s v="2023-06-13 00:00:00+01"/>
    <s v="00a570ad-09c2-41b3-900d-e47c6e1f460d"/>
    <n v="26.774999999999999"/>
    <s v="The transaction was not completed"/>
    <n v="2879660770"/>
    <x v="0"/>
    <s v="NULL"/>
    <x v="0"/>
    <x v="0"/>
    <s v="NULL"/>
    <s v="USD"/>
    <s v="checkout"/>
    <x v="0"/>
    <x v="0"/>
    <n v="45090"/>
    <x v="11"/>
    <n v="26.774999999999999"/>
  </r>
  <r>
    <s v="eb638a4f-85b3-49d6-a921-b2cab06dc08a"/>
    <s v="2023-06-14 00:00:00+01"/>
    <s v="f22949b6-37bb-4516-a1de-197638d0859e"/>
    <n v="19010.25"/>
    <s v="The transaction was not completed"/>
    <n v="2881319352"/>
    <x v="0"/>
    <s v="NULL"/>
    <x v="0"/>
    <x v="0"/>
    <s v="NULL"/>
    <s v="NGN"/>
    <s v="checkout"/>
    <x v="0"/>
    <x v="0"/>
    <n v="45091"/>
    <x v="11"/>
    <n v="11.88140625"/>
  </r>
  <r>
    <s v="f3b367fb-868a-408d-972a-fe001beb927f"/>
    <s v="2023-06-20 00:00:00+01"/>
    <s v="d841fc69-318a-46c9-94e3-965a6d80b30f"/>
    <n v="19010.25"/>
    <s v="Please make a transfer to the account specified"/>
    <n v="2894647912"/>
    <x v="0"/>
    <s v="NULL"/>
    <x v="0"/>
    <x v="0"/>
    <s v="NULL"/>
    <s v="NGN"/>
    <s v="checkout"/>
    <x v="0"/>
    <x v="1"/>
    <n v="45097"/>
    <x v="11"/>
    <n v="11.88140625"/>
  </r>
  <r>
    <s v="1803b82c-27a8-40be-87e2-fd2483229daa"/>
    <s v="2023-06-21 00:00:00+01"/>
    <s v="f4c503f5-25b7-4727-aa59-202b176f31f2"/>
    <n v="31.5"/>
    <s v="The transaction was not completed"/>
    <n v="2896840833"/>
    <x v="0"/>
    <s v="NULL"/>
    <x v="0"/>
    <x v="0"/>
    <s v="NULL"/>
    <s v="USD"/>
    <s v="checkout"/>
    <x v="0"/>
    <x v="0"/>
    <n v="45098"/>
    <x v="11"/>
    <n v="31.5"/>
  </r>
  <r>
    <s v="5797c356-2f62-4726-80bb-9ee30712a091"/>
    <s v="2023-06-21 00:00:00+01"/>
    <s v="f4c503f5-25b7-4727-aa59-202b176f31f2"/>
    <n v="11.55"/>
    <s v="The transaction was not completed"/>
    <n v="2896844533"/>
    <x v="0"/>
    <s v="NULL"/>
    <x v="0"/>
    <x v="0"/>
    <s v="NULL"/>
    <s v="USD"/>
    <s v="checkout"/>
    <x v="0"/>
    <x v="0"/>
    <n v="45098"/>
    <x v="11"/>
    <n v="11.55"/>
  </r>
  <r>
    <s v="ac0cb696-d959-49bd-9675-7e724e183976"/>
    <s v="2023-06-21 00:00:00+01"/>
    <s v="f4c503f5-25b7-4727-aa59-202b176f31f2"/>
    <n v="22365"/>
    <s v="Please make a transfer to the account specified"/>
    <n v="2896850428"/>
    <x v="0"/>
    <s v="NULL"/>
    <x v="0"/>
    <x v="0"/>
    <s v="NULL"/>
    <s v="NGN"/>
    <s v="checkout"/>
    <x v="0"/>
    <x v="1"/>
    <n v="45098"/>
    <x v="11"/>
    <n v="13.978125"/>
  </r>
  <r>
    <s v="ab91edb4-5271-4edc-a8ef-f57cd0de4b33"/>
    <s v="2023-06-21 00:00:00+01"/>
    <s v="4c5c0abe-9bcd-4bb5-914d-2fbea454a503"/>
    <n v="22365"/>
    <s v="Please make a transfer to the account specified"/>
    <n v="2896859759"/>
    <x v="0"/>
    <s v="NULL"/>
    <x v="0"/>
    <x v="0"/>
    <s v="NULL"/>
    <s v="NGN"/>
    <s v="checkout"/>
    <x v="0"/>
    <x v="1"/>
    <n v="45098"/>
    <x v="11"/>
    <n v="13.978125"/>
  </r>
  <r>
    <s v="437e8642-909d-4cfa-884e-2cc6b3c2e1e9"/>
    <s v="2023-06-21 00:00:00+01"/>
    <s v="0e13fd99-0d94-45ad-9c13-bb8012a45b2e"/>
    <n v="22365"/>
    <s v="Please make a transfer to the account specified"/>
    <n v="2897003434"/>
    <x v="0"/>
    <s v="NULL"/>
    <x v="0"/>
    <x v="0"/>
    <s v="NULL"/>
    <s v="NGN"/>
    <s v="checkout"/>
    <x v="0"/>
    <x v="1"/>
    <n v="45098"/>
    <x v="11"/>
    <n v="13.978125"/>
  </r>
  <r>
    <s v="aa1ceffd-fc28-4e0a-a33f-1b00845490d8"/>
    <s v="2023-06-21 00:00:00+01"/>
    <s v="50556000-6826-40e6-ac6d-3aa276d6790b"/>
    <n v="19010.25"/>
    <s v="The transaction was not completed"/>
    <n v="2897742179"/>
    <x v="0"/>
    <s v="NULL"/>
    <x v="0"/>
    <x v="0"/>
    <s v="NULL"/>
    <s v="NGN"/>
    <s v="checkout"/>
    <x v="0"/>
    <x v="0"/>
    <n v="45098"/>
    <x v="11"/>
    <n v="11.88140625"/>
  </r>
  <r>
    <s v="2f345d28-ffd1-4181-b225-182c4fa91b41"/>
    <s v="2023-06-23 00:00:00+01"/>
    <s v="81d13d6d-9603-49e5-b4b4-cdb68db6b066"/>
    <n v="22365"/>
    <s v="Please dial the USSD shortcode"/>
    <n v="2901681580"/>
    <x v="0"/>
    <s v="NULL"/>
    <x v="0"/>
    <x v="0"/>
    <s v="NULL"/>
    <s v="NGN"/>
    <s v="checkout"/>
    <x v="2"/>
    <x v="2"/>
    <n v="45100"/>
    <x v="11"/>
    <n v="13.978125"/>
  </r>
  <r>
    <s v="e6ee8447-c534-4e83-be23-c9991573523f"/>
    <s v="2023-06-23 00:00:00+01"/>
    <s v="81d13d6d-9603-49e5-b4b4-cdb68db6b066"/>
    <n v="22365"/>
    <s v="The transaction was not completed"/>
    <n v="2901688163"/>
    <x v="0"/>
    <s v="NULL"/>
    <x v="0"/>
    <x v="0"/>
    <s v="NULL"/>
    <s v="NGN"/>
    <s v="checkout"/>
    <x v="0"/>
    <x v="0"/>
    <n v="45100"/>
    <x v="11"/>
    <n v="13.978125"/>
  </r>
  <r>
    <s v="e851a5fb-373d-470f-94c2-f598a2b59c62"/>
    <s v="2023-06-25 00:00:00+01"/>
    <s v="403fa45c-de97-468b-9ede-c7a3947e158d"/>
    <n v="22365"/>
    <s v="The transaction was not completed"/>
    <n v="2905997786"/>
    <x v="0"/>
    <s v="NULL"/>
    <x v="0"/>
    <x v="0"/>
    <s v="NULL"/>
    <s v="NGN"/>
    <s v="checkout"/>
    <x v="0"/>
    <x v="0"/>
    <n v="45102"/>
    <x v="11"/>
    <n v="13.978125"/>
  </r>
  <r>
    <s v="3c22f4fc-b273-4c04-9245-dd60e195504d"/>
    <s v="2023-06-25 00:00:00+01"/>
    <s v="e848715d-70d7-4187-93aa-916fa1bdcbc4"/>
    <n v="22365"/>
    <s v="The transaction was not completed"/>
    <n v="2906524733"/>
    <x v="0"/>
    <s v="NULL"/>
    <x v="0"/>
    <x v="0"/>
    <s v="NULL"/>
    <s v="NGN"/>
    <s v="checkout"/>
    <x v="0"/>
    <x v="0"/>
    <n v="45102"/>
    <x v="11"/>
    <n v="13.978125"/>
  </r>
  <r>
    <s v="f1f150d8-1a95-47ec-b662-bedb5a0ee741"/>
    <s v="2023-06-25 00:00:00+01"/>
    <s v="a803684d-6cd8-4f19-8126-54cc71f23edb"/>
    <n v="22365"/>
    <s v="The transaction was not completed"/>
    <n v="2907238432"/>
    <x v="0"/>
    <s v="NULL"/>
    <x v="0"/>
    <x v="0"/>
    <s v="NULL"/>
    <s v="NGN"/>
    <s v="checkout"/>
    <x v="0"/>
    <x v="0"/>
    <n v="45102"/>
    <x v="11"/>
    <n v="13.978125"/>
  </r>
  <r>
    <s v="697050a2-5015-494e-a366-7566ed675783"/>
    <s v="2023-06-25 00:00:00+01"/>
    <s v="1a69d9c1-a675-4873-a56a-edfc5a526271"/>
    <n v="31.5"/>
    <s v="The transaction was not completed"/>
    <n v="2907680802"/>
    <x v="0"/>
    <s v="NULL"/>
    <x v="0"/>
    <x v="0"/>
    <s v="NULL"/>
    <s v="USD"/>
    <s v="checkout"/>
    <x v="0"/>
    <x v="0"/>
    <n v="45102"/>
    <x v="11"/>
    <n v="31.5"/>
  </r>
  <r>
    <s v="049dd59a-8e7b-4682-84d3-75535843824c"/>
    <s v="2023-06-26 00:00:00+01"/>
    <s v="143bc2be-da6e-46a7-bfcb-39ec4c20599d"/>
    <n v="22365"/>
    <s v="The transaction was not completed"/>
    <n v="2908567747"/>
    <x v="0"/>
    <s v="NULL"/>
    <x v="0"/>
    <x v="0"/>
    <s v="NULL"/>
    <s v="NGN"/>
    <s v="checkout"/>
    <x v="0"/>
    <x v="0"/>
    <n v="45103"/>
    <x v="11"/>
    <n v="13.978125"/>
  </r>
  <r>
    <s v="a3de8455-c69a-4997-912e-229a4c5aa3bf"/>
    <s v="2023-06-26 00:00:00+01"/>
    <s v="c121bc1a-7c43-45ce-8855-3a6be9397a0b"/>
    <n v="22365"/>
    <s v="Please make a transfer to the account specified"/>
    <n v="2908863885"/>
    <x v="0"/>
    <s v="NULL"/>
    <x v="0"/>
    <x v="0"/>
    <s v="NULL"/>
    <s v="NGN"/>
    <s v="checkout"/>
    <x v="0"/>
    <x v="1"/>
    <n v="45103"/>
    <x v="11"/>
    <n v="13.978125"/>
  </r>
  <r>
    <s v="e6e5d199-c4e3-4870-9908-4bc99706e78d"/>
    <s v="2023-06-26 00:00:00+01"/>
    <s v="7c429a02-5ba7-4062-90aa-7cc10307f552"/>
    <n v="31.5"/>
    <s v="The transaction was not completed"/>
    <n v="2909131936"/>
    <x v="0"/>
    <s v="NULL"/>
    <x v="0"/>
    <x v="0"/>
    <s v="NULL"/>
    <s v="USD"/>
    <s v="checkout"/>
    <x v="0"/>
    <x v="0"/>
    <n v="45103"/>
    <x v="11"/>
    <n v="31.5"/>
  </r>
  <r>
    <s v="5e67e4db-5e70-412c-9ece-7fd3cd2e3228"/>
    <s v="2023-06-26 00:00:00+01"/>
    <s v="77937dda-8b2a-472f-843d-7d48e5449870"/>
    <n v="22365"/>
    <s v="The transaction was not completed"/>
    <n v="2909375520"/>
    <x v="0"/>
    <s v="NULL"/>
    <x v="0"/>
    <x v="0"/>
    <s v="NULL"/>
    <s v="NGN"/>
    <s v="checkout"/>
    <x v="0"/>
    <x v="0"/>
    <n v="45103"/>
    <x v="11"/>
    <n v="13.978125"/>
  </r>
  <r>
    <s v="245dc7ec-a92d-4acb-a22c-69d958641e40"/>
    <s v="2023-06-26 00:00:00+01"/>
    <s v="99c30702-2cc2-4188-9c8c-e60763cd7ef5"/>
    <n v="22365"/>
    <s v="The transaction was not completed"/>
    <n v="2909547364"/>
    <x v="0"/>
    <s v="NULL"/>
    <x v="0"/>
    <x v="0"/>
    <s v="NULL"/>
    <s v="NGN"/>
    <s v="checkout"/>
    <x v="0"/>
    <x v="0"/>
    <n v="45103"/>
    <x v="11"/>
    <n v="13.978125"/>
  </r>
  <r>
    <s v="d33c3e71-f774-42c6-b96b-1ade61c72ab1"/>
    <s v="2023-06-26 00:00:00+01"/>
    <s v="66f0b0f3-b9d1-4b8d-8182-34e7812ae5b4"/>
    <n v="22365"/>
    <s v="The transaction was not completed"/>
    <n v="2909643819"/>
    <x v="0"/>
    <s v="NULL"/>
    <x v="0"/>
    <x v="0"/>
    <s v="NULL"/>
    <s v="NGN"/>
    <s v="checkout"/>
    <x v="0"/>
    <x v="0"/>
    <n v="45103"/>
    <x v="11"/>
    <n v="13.978125"/>
  </r>
  <r>
    <s v="d59e2904-ee2b-40ad-88df-b2a73def9124"/>
    <s v="2023-06-26 00:00:00+01"/>
    <s v="54bc368e-3d22-4bf7-b9d1-24f0fc4697b4"/>
    <n v="78724.800000000003"/>
    <s v="The transaction was not completed"/>
    <n v="2910256799"/>
    <x v="0"/>
    <s v="NULL"/>
    <x v="0"/>
    <x v="0"/>
    <s v="NULL"/>
    <s v="NGN"/>
    <s v="checkout"/>
    <x v="0"/>
    <x v="0"/>
    <n v="45103"/>
    <x v="11"/>
    <n v="49.203000000000003"/>
  </r>
  <r>
    <s v="d72cc5d8-b5d4-4b98-84f9-b80f1e985a1e"/>
    <s v="2023-06-26 00:00:00+01"/>
    <s v="54bc368e-3d22-4bf7-b9d1-24f0fc4697b4"/>
    <n v="8200.5"/>
    <s v="The transaction was not completed"/>
    <n v="2910259198"/>
    <x v="0"/>
    <s v="NULL"/>
    <x v="0"/>
    <x v="0"/>
    <s v="NULL"/>
    <s v="NGN"/>
    <s v="checkout"/>
    <x v="0"/>
    <x v="0"/>
    <n v="45103"/>
    <x v="11"/>
    <n v="5.1253124999999997"/>
  </r>
  <r>
    <s v="917b043f-7a44-4e34-ab02-882425a0a947"/>
    <s v="2023-06-26 00:00:00+01"/>
    <s v="54bc368e-3d22-4bf7-b9d1-24f0fc4697b4"/>
    <n v="22365"/>
    <s v="The transaction was not completed"/>
    <n v="2910274466"/>
    <x v="0"/>
    <s v="NULL"/>
    <x v="0"/>
    <x v="0"/>
    <s v="NULL"/>
    <s v="NGN"/>
    <s v="checkout"/>
    <x v="0"/>
    <x v="0"/>
    <n v="45103"/>
    <x v="11"/>
    <n v="13.978125"/>
  </r>
  <r>
    <s v="94af16d4-e8a9-4ee7-89cc-8ee1943e5746"/>
    <s v="2023-06-26 00:00:00+01"/>
    <s v="4e43200d-3c07-4cb3-a05b-29588f2ace63"/>
    <n v="21924.525000000001"/>
    <s v="Approved by Financial Institution"/>
    <n v="2910421454"/>
    <x v="2"/>
    <s v="mastercard"/>
    <x v="1"/>
    <x v="16"/>
    <s v="NG"/>
    <s v="NGN"/>
    <s v="checkout"/>
    <x v="1"/>
    <x v="0"/>
    <n v="45103"/>
    <x v="11"/>
    <n v="13.702828125000002"/>
  </r>
  <r>
    <s v="a872bf8d-d8fa-4b43-86bd-2aab618e7f96"/>
    <s v="2023-06-26 00:00:00+01"/>
    <s v="4e43200d-3c07-4cb3-a05b-29588f2ace63"/>
    <n v="22365"/>
    <s v="The transaction was not completed"/>
    <n v="2910429817"/>
    <x v="0"/>
    <s v="NULL"/>
    <x v="0"/>
    <x v="0"/>
    <s v="NULL"/>
    <s v="NGN"/>
    <s v="checkout"/>
    <x v="0"/>
    <x v="0"/>
    <n v="45103"/>
    <x v="11"/>
    <n v="13.978125"/>
  </r>
  <r>
    <s v="14fa2d6a-5390-4fda-8515-e07d34346642"/>
    <s v="2023-06-26 00:00:00+01"/>
    <s v="4e43200d-3c07-4cb3-a05b-29588f2ace63"/>
    <n v="22365"/>
    <s v="The transaction was not completed"/>
    <n v="2910446728"/>
    <x v="0"/>
    <s v="NULL"/>
    <x v="0"/>
    <x v="0"/>
    <s v="NULL"/>
    <s v="NGN"/>
    <s v="checkout"/>
    <x v="0"/>
    <x v="0"/>
    <n v="45103"/>
    <x v="11"/>
    <n v="13.978125"/>
  </r>
  <r>
    <s v="0d7663e9-a552-4336-98a0-d01c3647567b"/>
    <s v="2023-06-26 00:00:00+01"/>
    <s v="8a22f6a6-980c-42ee-81f3-923b08ea385c"/>
    <n v="22365"/>
    <s v="The transaction was not completed"/>
    <n v="2910561894"/>
    <x v="0"/>
    <s v="NULL"/>
    <x v="0"/>
    <x v="0"/>
    <s v="NULL"/>
    <s v="NGN"/>
    <s v="checkout"/>
    <x v="0"/>
    <x v="0"/>
    <n v="45103"/>
    <x v="11"/>
    <n v="13.978125"/>
  </r>
  <r>
    <s v="9dd4d72b-4f09-448e-ba96-54be6905b035"/>
    <s v="2023-06-27 00:00:00+01"/>
    <s v="c4fa94a8-97b2-4848-a439-90446449a467"/>
    <n v="22365"/>
    <s v="Awaiting Transfer"/>
    <n v="2910983644"/>
    <x v="0"/>
    <s v="NULL"/>
    <x v="0"/>
    <x v="0"/>
    <s v="NULL"/>
    <s v="NGN"/>
    <s v="checkout"/>
    <x v="0"/>
    <x v="1"/>
    <n v="45104"/>
    <x v="11"/>
    <n v="13.978125"/>
  </r>
  <r>
    <s v="38b24628-06bd-46c1-a1cb-0abc78153ef0"/>
    <s v="2023-06-27 00:00:00+01"/>
    <s v="78662ddd-f013-49f8-ae14-cbc44fee3764"/>
    <n v="7972.4925000000003"/>
    <s v="Approved by Financial Institution"/>
    <n v="2912330734"/>
    <x v="6"/>
    <s v="verve"/>
    <x v="1"/>
    <x v="26"/>
    <s v="NG"/>
    <s v="NGN"/>
    <s v="checkout"/>
    <x v="1"/>
    <x v="0"/>
    <n v="45104"/>
    <x v="11"/>
    <n v="4.9828078124999999"/>
  </r>
  <r>
    <s v="03e2761f-6d0e-490c-8153-b660f99bd3f0"/>
    <s v="2023-06-27 00:00:00+01"/>
    <s v="2ae2a205-cf44-4eaf-9bff-0173a9c23653"/>
    <n v="31.5"/>
    <s v="The transaction was not completed"/>
    <n v="2912566830"/>
    <x v="0"/>
    <s v="NULL"/>
    <x v="0"/>
    <x v="0"/>
    <s v="NULL"/>
    <s v="USD"/>
    <s v="checkout"/>
    <x v="0"/>
    <x v="0"/>
    <n v="45104"/>
    <x v="11"/>
    <n v="31.5"/>
  </r>
  <r>
    <s v="f244f280-e85c-4b5d-a6f6-8c752e46f686"/>
    <s v="2023-06-27 00:00:00+01"/>
    <s v="dec34ad9-24ee-404a-b9ac-5e9f769a5542"/>
    <n v="22365"/>
    <s v="The transaction was not completed"/>
    <n v="2912619656"/>
    <x v="0"/>
    <s v="NULL"/>
    <x v="0"/>
    <x v="0"/>
    <s v="NULL"/>
    <s v="NGN"/>
    <s v="checkout"/>
    <x v="0"/>
    <x v="0"/>
    <n v="45104"/>
    <x v="11"/>
    <n v="13.978125"/>
  </r>
  <r>
    <s v="39ed41ec-ae66-4bcb-961b-2a1e5dd929c4"/>
    <s v="2023-06-28 00:00:00+01"/>
    <s v="5b93d644-4f48-4314-87a5-ce65cedb7642"/>
    <n v="31.5"/>
    <s v="The transaction was not completed"/>
    <n v="2913201516"/>
    <x v="0"/>
    <s v="NULL"/>
    <x v="0"/>
    <x v="0"/>
    <s v="NULL"/>
    <s v="USD"/>
    <s v="checkout"/>
    <x v="0"/>
    <x v="0"/>
    <n v="45105"/>
    <x v="11"/>
    <n v="31.5"/>
  </r>
  <r>
    <s v="f16366b1-3a65-4e60-8634-b29eaa1b221b"/>
    <s v="2023-06-28 00:00:00+01"/>
    <s v="8bb97b7b-b518-45e0-84cf-7df01fcd8e37"/>
    <n v="19010.25"/>
    <s v="Please make a transfer to the account specified"/>
    <n v="2913208590"/>
    <x v="0"/>
    <s v="NULL"/>
    <x v="0"/>
    <x v="0"/>
    <s v="NULL"/>
    <s v="NGN"/>
    <s v="checkout"/>
    <x v="0"/>
    <x v="1"/>
    <n v="45105"/>
    <x v="11"/>
    <n v="11.88140625"/>
  </r>
  <r>
    <s v="770f68ed-663a-4830-a0a6-a63f78c20f23"/>
    <s v="2023-06-28 00:00:00+01"/>
    <s v="f6327239-eef5-45a4-af25-8537745fdde5"/>
    <n v="26.774999999999999"/>
    <s v="The transaction was not completed"/>
    <n v="2913373612"/>
    <x v="0"/>
    <s v="NULL"/>
    <x v="0"/>
    <x v="0"/>
    <s v="NULL"/>
    <s v="USD"/>
    <s v="checkout"/>
    <x v="0"/>
    <x v="0"/>
    <n v="45105"/>
    <x v="11"/>
    <n v="26.774999999999999"/>
  </r>
  <r>
    <s v="37ca77c5-0038-47fb-8778-fa25390ab063"/>
    <s v="2023-06-28 00:00:00+01"/>
    <s v="3baabdb0-4db5-4e4b-83c1-b5115e1e757b"/>
    <n v="22365"/>
    <s v="The transaction was not completed"/>
    <n v="2913394710"/>
    <x v="0"/>
    <s v="NULL"/>
    <x v="0"/>
    <x v="0"/>
    <s v="NULL"/>
    <s v="NGN"/>
    <s v="checkout"/>
    <x v="0"/>
    <x v="0"/>
    <n v="45105"/>
    <x v="11"/>
    <n v="13.978125"/>
  </r>
  <r>
    <s v="0b1b0335-a0e8-4506-9633-3a2f8123b5bd"/>
    <s v="2023-06-28 00:00:00+01"/>
    <s v="b4948552-cec7-453a-b4de-70483307d15a"/>
    <n v="17518.62"/>
    <s v="Approved"/>
    <n v="2913711107"/>
    <x v="2"/>
    <s v="mastercard"/>
    <x v="1"/>
    <x v="7"/>
    <s v="NG"/>
    <s v="NGN"/>
    <s v="checkout"/>
    <x v="1"/>
    <x v="0"/>
    <n v="45105"/>
    <x v="11"/>
    <n v="10.949137499999999"/>
  </r>
  <r>
    <s v="da967974-14b4-48be-8d1e-bb8a7c534053"/>
    <s v="2023-06-28 00:00:00+01"/>
    <s v="4b779083-6930-488b-913f-30fae5ab9fc5"/>
    <n v="19010.25"/>
    <s v="The transaction was not completed"/>
    <n v="2913739587"/>
    <x v="0"/>
    <s v="NULL"/>
    <x v="0"/>
    <x v="0"/>
    <s v="NULL"/>
    <s v="NGN"/>
    <s v="checkout"/>
    <x v="0"/>
    <x v="0"/>
    <n v="45105"/>
    <x v="11"/>
    <n v="11.88140625"/>
  </r>
  <r>
    <s v="4a7d46ad-073e-46ce-90dc-e24f8c9bb26a"/>
    <s v="2023-06-28 00:00:00+01"/>
    <s v="7ce940b0-7374-46b3-bbfb-d6d858a4f60d"/>
    <n v="26.774999999999999"/>
    <s v="The transaction was not completed"/>
    <n v="2914725044"/>
    <x v="0"/>
    <s v="NULL"/>
    <x v="0"/>
    <x v="0"/>
    <s v="NULL"/>
    <s v="USD"/>
    <s v="checkout"/>
    <x v="0"/>
    <x v="0"/>
    <n v="45105"/>
    <x v="11"/>
    <n v="26.774999999999999"/>
  </r>
  <r>
    <s v="f2a44f04-e5b3-4d82-a863-e1bc44b1ee30"/>
    <s v="2023-06-28 00:00:00+01"/>
    <s v="41a5cc0d-8f50-47ae-80ab-762335632cdc"/>
    <n v="22365"/>
    <s v="Please make a transfer to the account specified"/>
    <n v="2915047622"/>
    <x v="0"/>
    <s v="NULL"/>
    <x v="0"/>
    <x v="0"/>
    <s v="NULL"/>
    <s v="NGN"/>
    <s v="checkout"/>
    <x v="0"/>
    <x v="1"/>
    <n v="45105"/>
    <x v="11"/>
    <n v="13.978125"/>
  </r>
  <r>
    <s v="12d8f494-ae29-428c-8d30-5e4bcd8c141a"/>
    <s v="2023-06-28 00:00:00+01"/>
    <s v="afb09426-b7fd-4343-9b66-53748a4d1c8f"/>
    <n v="19010.25"/>
    <s v="The transaction was not completed"/>
    <n v="2915095149"/>
    <x v="0"/>
    <s v="NULL"/>
    <x v="0"/>
    <x v="0"/>
    <s v="NULL"/>
    <s v="NGN"/>
    <s v="checkout"/>
    <x v="0"/>
    <x v="0"/>
    <n v="45105"/>
    <x v="11"/>
    <n v="11.88140625"/>
  </r>
  <r>
    <s v="dd954d19-b112-4189-9db5-4818df2d2a7b"/>
    <s v="2023-06-29 00:00:00+01"/>
    <s v="f202875f-2472-438f-a55a-18d4ccc91833"/>
    <n v="31.5"/>
    <s v="The transaction was not completed"/>
    <n v="2915494073"/>
    <x v="0"/>
    <s v="NULL"/>
    <x v="0"/>
    <x v="0"/>
    <s v="NULL"/>
    <s v="USD"/>
    <s v="checkout"/>
    <x v="0"/>
    <x v="0"/>
    <n v="45106"/>
    <x v="11"/>
    <n v="31.5"/>
  </r>
  <r>
    <s v="7cda26c0-d646-4bbf-bf47-780f969982e2"/>
    <s v="2023-06-29 00:00:00+01"/>
    <s v="6c9da1da-6936-441b-b52e-d2a2c8ea3115"/>
    <n v="22365"/>
    <s v="The transaction was not completed"/>
    <n v="2915798335"/>
    <x v="0"/>
    <s v="NULL"/>
    <x v="0"/>
    <x v="0"/>
    <s v="NULL"/>
    <s v="NGN"/>
    <s v="checkout"/>
    <x v="0"/>
    <x v="0"/>
    <n v="45106"/>
    <x v="11"/>
    <n v="13.978125"/>
  </r>
  <r>
    <s v="fb6d5c61-137e-4b38-9db4-290534972a1f"/>
    <s v="2023-06-29 00:00:00+01"/>
    <s v="406f40fc-9650-4519-a295-96e62215ed05"/>
    <n v="17892"/>
    <s v="The transaction was not completed"/>
    <n v="2916078112"/>
    <x v="0"/>
    <s v="NULL"/>
    <x v="0"/>
    <x v="0"/>
    <s v="NULL"/>
    <s v="NGN"/>
    <s v="checkout"/>
    <x v="0"/>
    <x v="0"/>
    <n v="45106"/>
    <x v="11"/>
    <n v="11.182499999999999"/>
  </r>
  <r>
    <s v="f71b0c76-4b8a-4ffd-8843-535f69443a24"/>
    <s v="2023-06-29 00:00:00+01"/>
    <s v="92b6bceb-3221-46fc-8a71-12c4702d2130"/>
    <n v="18620.091"/>
    <s v="Approved by Financial Institution"/>
    <n v="2916352133"/>
    <x v="11"/>
    <s v="verve"/>
    <x v="0"/>
    <x v="0"/>
    <s v="NG"/>
    <s v="NGN"/>
    <s v="checkout"/>
    <x v="1"/>
    <x v="0"/>
    <n v="45106"/>
    <x v="11"/>
    <n v="11.637556875"/>
  </r>
  <r>
    <s v="bd4bc7b4-e9ae-4f7b-96bd-0d894b46d587"/>
    <s v="2023-06-29 00:00:00+01"/>
    <s v="0e3c293e-8e1d-46e9-aa60-23b1742ece7b"/>
    <n v="22365"/>
    <s v="The transaction was not completed"/>
    <n v="2916358455"/>
    <x v="0"/>
    <s v="NULL"/>
    <x v="0"/>
    <x v="0"/>
    <s v="NULL"/>
    <s v="NGN"/>
    <s v="checkout"/>
    <x v="0"/>
    <x v="0"/>
    <n v="45106"/>
    <x v="11"/>
    <n v="13.978125"/>
  </r>
  <r>
    <s v="c570909b-7185-478e-878d-1927245afcf7"/>
    <s v="2023-06-29 00:00:00+01"/>
    <s v="3d4a6955-3bb3-4cc8-980b-d151e8a57e41"/>
    <n v="31.5"/>
    <s v="The transaction was not completed"/>
    <n v="2916532378"/>
    <x v="0"/>
    <s v="NULL"/>
    <x v="0"/>
    <x v="0"/>
    <s v="NULL"/>
    <s v="USD"/>
    <s v="checkout"/>
    <x v="0"/>
    <x v="0"/>
    <n v="45106"/>
    <x v="11"/>
    <n v="31.5"/>
  </r>
  <r>
    <s v="9f3d3b25-1370-4088-b83b-22e62e85419b"/>
    <s v="2023-06-29 00:00:00+01"/>
    <s v="a0da2594-2118-4b68-8f76-eaefdc62c3c2"/>
    <n v="22365"/>
    <s v="The transaction was not completed"/>
    <n v="2916588294"/>
    <x v="0"/>
    <s v="NULL"/>
    <x v="0"/>
    <x v="0"/>
    <s v="NULL"/>
    <s v="NGN"/>
    <s v="checkout"/>
    <x v="0"/>
    <x v="0"/>
    <n v="45106"/>
    <x v="11"/>
    <n v="13.978125"/>
  </r>
  <r>
    <s v="fab09c66-131b-4082-b5f8-74fc2d5c23e7"/>
    <s v="2023-06-29 00:00:00+01"/>
    <s v="1aaf672c-dcac-4986-93c7-d7452bca819b"/>
    <n v="22365"/>
    <s v="The transaction was not completed"/>
    <n v="2916601361"/>
    <x v="0"/>
    <s v="NULL"/>
    <x v="0"/>
    <x v="0"/>
    <s v="NULL"/>
    <s v="NGN"/>
    <s v="checkout"/>
    <x v="0"/>
    <x v="0"/>
    <n v="45106"/>
    <x v="11"/>
    <n v="13.978125"/>
  </r>
  <r>
    <s v="37870a31-ebaf-457b-b029-448309491fa4"/>
    <s v="2023-06-29 00:00:00+01"/>
    <s v="66f0b0f3-b9d1-4b8d-8182-34e7812ae5b4"/>
    <n v="21924.525000000001"/>
    <s v="Approved"/>
    <n v="2916732179"/>
    <x v="1"/>
    <s v="transfer"/>
    <x v="0"/>
    <x v="13"/>
    <s v="NG"/>
    <s v="NGN"/>
    <s v="checkout"/>
    <x v="1"/>
    <x v="1"/>
    <n v="45106"/>
    <x v="11"/>
    <n v="13.702828125000002"/>
  </r>
  <r>
    <s v="b1634fbd-4755-4c72-a470-3388dcde0d68"/>
    <s v="2023-06-29 00:00:00+01"/>
    <s v="94e5c434-022a-4d2c-a5ba-2aac75b6c59d"/>
    <n v="31.5"/>
    <s v="The transaction was not completed"/>
    <n v="2916830550"/>
    <x v="0"/>
    <s v="NULL"/>
    <x v="0"/>
    <x v="0"/>
    <s v="NULL"/>
    <s v="USD"/>
    <s v="checkout"/>
    <x v="0"/>
    <x v="0"/>
    <n v="45106"/>
    <x v="11"/>
    <n v="31.5"/>
  </r>
  <r>
    <s v="edf16711-17f6-45eb-9a85-820fe1510034"/>
    <s v="2023-06-29 00:00:00+01"/>
    <s v="16405ebc-8880-4d5d-87e2-ad3f1571e432"/>
    <n v="21924.525000000001"/>
    <s v="Approved"/>
    <n v="2916856460"/>
    <x v="1"/>
    <s v="transfer"/>
    <x v="0"/>
    <x v="1"/>
    <s v="NG"/>
    <s v="NGN"/>
    <s v="checkout"/>
    <x v="1"/>
    <x v="1"/>
    <n v="45106"/>
    <x v="11"/>
    <n v="13.702828125000002"/>
  </r>
  <r>
    <s v="b398e337-f65f-4276-bba0-0a1cf75bdb16"/>
    <s v="2023-06-29 00:00:00+01"/>
    <s v="e41c385c-8d72-4642-8f5c-3a4b407de1ee"/>
    <n v="22365"/>
    <s v="Please make a transfer to the account specified"/>
    <n v="2916914814"/>
    <x v="0"/>
    <s v="NULL"/>
    <x v="0"/>
    <x v="0"/>
    <s v="NULL"/>
    <s v="NGN"/>
    <s v="checkout"/>
    <x v="0"/>
    <x v="1"/>
    <n v="45106"/>
    <x v="11"/>
    <n v="13.978125"/>
  </r>
  <r>
    <s v="6601bac2-5cc5-48d8-b56b-1fa936296ef4"/>
    <s v="2023-06-29 00:00:00+01"/>
    <s v="5a05ce31-65cb-4e13-afa6-2bbd4625e9bf"/>
    <n v="19010.25"/>
    <s v="The transaction was not completed"/>
    <n v="2916948790"/>
    <x v="0"/>
    <s v="NULL"/>
    <x v="0"/>
    <x v="0"/>
    <s v="NULL"/>
    <s v="NGN"/>
    <s v="checkout"/>
    <x v="0"/>
    <x v="0"/>
    <n v="45106"/>
    <x v="11"/>
    <n v="11.88140625"/>
  </r>
  <r>
    <s v="6e477e4b-2b39-4efc-93c9-49760bb06153"/>
    <s v="2023-06-30 00:00:00+01"/>
    <s v="13462d68-5372-4a23-be20-6541e8179cfa"/>
    <n v="31.5"/>
    <s v="The transaction was not completed"/>
    <n v="2917531739"/>
    <x v="0"/>
    <s v="NULL"/>
    <x v="0"/>
    <x v="0"/>
    <s v="NULL"/>
    <s v="USD"/>
    <s v="checkout"/>
    <x v="0"/>
    <x v="0"/>
    <n v="45107"/>
    <x v="11"/>
    <n v="31.5"/>
  </r>
  <r>
    <s v="b5f64f3d-8263-4257-a17d-6233e5683956"/>
    <s v="2023-06-30 00:00:00+01"/>
    <s v="2a33093d-a172-49ee-ac21-5910f2fe6e37"/>
    <n v="22365"/>
    <s v="The transaction was not completed"/>
    <n v="2918291194"/>
    <x v="0"/>
    <s v="NULL"/>
    <x v="0"/>
    <x v="0"/>
    <s v="NULL"/>
    <s v="NGN"/>
    <s v="checkout"/>
    <x v="0"/>
    <x v="0"/>
    <n v="45107"/>
    <x v="11"/>
    <n v="13.978125"/>
  </r>
  <r>
    <s v="96ec3bc2-f492-4edf-876e-f301f5f4f038"/>
    <s v="2023-06-30 00:00:00+01"/>
    <s v="6e8b2bc0-2382-470c-84f4-8ac03606b666"/>
    <n v="19010.25"/>
    <s v="The transaction was not completed"/>
    <n v="2919032463"/>
    <x v="0"/>
    <s v="NULL"/>
    <x v="0"/>
    <x v="0"/>
    <s v="NULL"/>
    <s v="NGN"/>
    <s v="checkout"/>
    <x v="0"/>
    <x v="0"/>
    <n v="45107"/>
    <x v="11"/>
    <n v="11.88140625"/>
  </r>
  <r>
    <s v="3baf12e7-84fd-46a0-a5ce-48094bbd4c8b"/>
    <s v="2023-06-30 00:00:00+01"/>
    <s v="c733bddd-64b7-4cae-a793-307e28030db9"/>
    <n v="13112.715"/>
    <s v="Approved"/>
    <n v="2919109180"/>
    <x v="1"/>
    <s v="transfer"/>
    <x v="0"/>
    <x v="9"/>
    <s v="NG"/>
    <s v="NGN"/>
    <s v="checkout"/>
    <x v="1"/>
    <x v="1"/>
    <n v="45107"/>
    <x v="11"/>
    <n v="8.195446875"/>
  </r>
  <r>
    <s v="T436447902748843"/>
    <s v="2023-06-30 00:00:00+01"/>
    <s v="c121bc1a-7c43-45ce-8855-3a6be9397a0b"/>
    <n v="11550"/>
    <s v="The transaction was not completed"/>
    <n v="2919152316"/>
    <x v="0"/>
    <s v="NULL"/>
    <x v="0"/>
    <x v="0"/>
    <s v="NULL"/>
    <s v="NGN"/>
    <s v="checkout"/>
    <x v="0"/>
    <x v="0"/>
    <n v="45107"/>
    <x v="11"/>
    <n v="7.21875"/>
  </r>
  <r>
    <s v="T338374971723080"/>
    <s v="2023-06-30 00:00:00+01"/>
    <s v="c121bc1a-7c43-45ce-8855-3a6be9397a0b"/>
    <n v="11550"/>
    <s v="The transaction was not completed"/>
    <n v="2919157584"/>
    <x v="0"/>
    <s v="NULL"/>
    <x v="0"/>
    <x v="0"/>
    <s v="NULL"/>
    <s v="NGN"/>
    <s v="checkout"/>
    <x v="0"/>
    <x v="0"/>
    <n v="45107"/>
    <x v="11"/>
    <n v="7.21875"/>
  </r>
  <r>
    <s v="T947557151232864"/>
    <s v="2023-06-30 00:00:00+01"/>
    <s v="c121bc1a-7c43-45ce-8855-3a6be9397a0b"/>
    <n v="11271.75"/>
    <s v="Approved"/>
    <n v="2919180258"/>
    <x v="2"/>
    <s v="mastercard"/>
    <x v="1"/>
    <x v="15"/>
    <s v="NG"/>
    <s v="NGN"/>
    <s v="checkout"/>
    <x v="1"/>
    <x v="0"/>
    <n v="45107"/>
    <x v="11"/>
    <n v="7.0448437500000001"/>
  </r>
  <r>
    <s v="9e8b07bd-2f65-455a-9a1a-88c60eec700c"/>
    <s v="2023-06-30 00:00:00+01"/>
    <s v="6e8b2bc0-2382-470c-84f4-8ac03606b666"/>
    <n v="17518.62"/>
    <s v="Approved"/>
    <n v="2919405574"/>
    <x v="2"/>
    <s v="mastercard"/>
    <x v="1"/>
    <x v="13"/>
    <s v="NG"/>
    <s v="NGN"/>
    <s v="checkout"/>
    <x v="1"/>
    <x v="0"/>
    <n v="45107"/>
    <x v="11"/>
    <n v="10.949137499999999"/>
  </r>
  <r>
    <s v="237ed23e-68aa-4f1c-af23-fa61420479fd"/>
    <s v="2023-07-01 00:00:00+01"/>
    <s v="f416059f-7280-409a-b844-4be4892c18a6"/>
    <n v="19010.25"/>
    <s v="The transaction was not completed"/>
    <n v="2920481173"/>
    <x v="0"/>
    <s v="NULL"/>
    <x v="0"/>
    <x v="0"/>
    <s v="NULL"/>
    <s v="NGN"/>
    <s v="checkout"/>
    <x v="0"/>
    <x v="0"/>
    <n v="45108"/>
    <x v="12"/>
    <n v="11.88140625"/>
  </r>
  <r>
    <s v="f54eb35c-65d9-4f43-87c4-5f25b4483955"/>
    <s v="2023-07-01 00:00:00+01"/>
    <s v="56b2576f-6138-42da-af79-77236aa94829"/>
    <n v="31.5"/>
    <s v="The transaction was not completed"/>
    <n v="2920626199"/>
    <x v="0"/>
    <s v="NULL"/>
    <x v="0"/>
    <x v="0"/>
    <s v="NULL"/>
    <s v="USD"/>
    <s v="checkout"/>
    <x v="0"/>
    <x v="0"/>
    <n v="45108"/>
    <x v="12"/>
    <n v="31.5"/>
  </r>
  <r>
    <s v="a76e0c20-463d-4620-80eb-77a4b0b5a22c"/>
    <s v="2023-07-01 00:00:00+01"/>
    <s v="17c19e10-9ac4-410f-bdc3-0498d275ccba"/>
    <n v="31.5"/>
    <s v="The transaction was not completed"/>
    <n v="2920744745"/>
    <x v="0"/>
    <s v="NULL"/>
    <x v="0"/>
    <x v="0"/>
    <s v="NULL"/>
    <s v="USD"/>
    <s v="checkout"/>
    <x v="0"/>
    <x v="0"/>
    <n v="45108"/>
    <x v="12"/>
    <n v="31.5"/>
  </r>
  <r>
    <s v="27fd0813-ae83-4b70-9071-fb65a0d8b869"/>
    <s v="2023-07-01 00:00:00+01"/>
    <s v="07d317c3-84be-4906-add5-aefef082523c"/>
    <n v="18620.091"/>
    <s v="Approved"/>
    <n v="2920853838"/>
    <x v="2"/>
    <s v="mastercard"/>
    <x v="1"/>
    <x v="13"/>
    <s v="NG"/>
    <s v="NGN"/>
    <s v="checkout"/>
    <x v="1"/>
    <x v="0"/>
    <n v="45108"/>
    <x v="12"/>
    <n v="11.637556875"/>
  </r>
  <r>
    <s v="0e05aa01-d536-4018-b700-b89163d6fdb7"/>
    <s v="2023-07-01 00:00:00+01"/>
    <s v="1fd38fd1-fd72-430f-b350-41419ed31b2c"/>
    <n v="19010.25"/>
    <s v="The transaction was not completed"/>
    <n v="2921537733"/>
    <x v="0"/>
    <s v="NULL"/>
    <x v="0"/>
    <x v="0"/>
    <s v="NULL"/>
    <s v="NGN"/>
    <s v="checkout"/>
    <x v="0"/>
    <x v="0"/>
    <n v="45108"/>
    <x v="12"/>
    <n v="11.88140625"/>
  </r>
  <r>
    <s v="bf110521-6eae-47b4-9b15-f5b82455c57f"/>
    <s v="2023-07-02 00:00:00+01"/>
    <s v="9e556142-e343-4f42-9a66-ca15b4b3f33a"/>
    <n v="31.5"/>
    <s v="The transaction was not completed"/>
    <n v="2922666930"/>
    <x v="0"/>
    <s v="NULL"/>
    <x v="0"/>
    <x v="0"/>
    <s v="NULL"/>
    <s v="USD"/>
    <s v="checkout"/>
    <x v="0"/>
    <x v="0"/>
    <n v="45109"/>
    <x v="12"/>
    <n v="31.5"/>
  </r>
  <r>
    <s v="c1c69252-649f-408f-bbd6-c32b5363da00"/>
    <s v="2023-07-02 00:00:00+01"/>
    <s v="9e556142-e343-4f42-9a66-ca15b4b3f33a"/>
    <n v="22365"/>
    <s v="The transaction was not completed"/>
    <n v="2922667660"/>
    <x v="0"/>
    <s v="NULL"/>
    <x v="0"/>
    <x v="0"/>
    <s v="NULL"/>
    <s v="NGN"/>
    <s v="checkout"/>
    <x v="0"/>
    <x v="0"/>
    <n v="45109"/>
    <x v="12"/>
    <n v="13.978125"/>
  </r>
  <r>
    <s v="a1081427-572f-4ac8-8ad9-0148a710897c"/>
    <s v="2023-07-02 00:00:00+01"/>
    <s v="a15bf816-bc75-4774-bb09-e1584d5cbc73"/>
    <n v="19010.25"/>
    <s v="The transaction was not completed"/>
    <n v="2922945723"/>
    <x v="0"/>
    <s v="NULL"/>
    <x v="0"/>
    <x v="0"/>
    <s v="NULL"/>
    <s v="NGN"/>
    <s v="checkout"/>
    <x v="0"/>
    <x v="0"/>
    <n v="45109"/>
    <x v="12"/>
    <n v="11.88140625"/>
  </r>
  <r>
    <s v="351e96db-ffad-4b7c-88a1-5ebec57e56be"/>
    <s v="2023-07-02 00:00:00+01"/>
    <s v="0c5ae7bc-46f7-4bec-93ac-2527be5c4db4"/>
    <n v="19010.25"/>
    <s v="The transaction was not completed"/>
    <n v="2923242746"/>
    <x v="0"/>
    <s v="NULL"/>
    <x v="0"/>
    <x v="0"/>
    <s v="NULL"/>
    <s v="NGN"/>
    <s v="checkout"/>
    <x v="0"/>
    <x v="0"/>
    <n v="45109"/>
    <x v="12"/>
    <n v="11.88140625"/>
  </r>
  <r>
    <s v="212b64bb-5313-415e-84f7-459ac1dd8569"/>
    <s v="2023-07-02 00:00:00+01"/>
    <s v="d3c7cf01-d113-4e74-8f67-8fc916a79bdd"/>
    <n v="21924.525000000001"/>
    <s v="Approved"/>
    <n v="2923250631"/>
    <x v="1"/>
    <s v="transfer"/>
    <x v="0"/>
    <x v="1"/>
    <s v="NG"/>
    <s v="NGN"/>
    <s v="checkout"/>
    <x v="1"/>
    <x v="1"/>
    <n v="45109"/>
    <x v="12"/>
    <n v="13.702828125000002"/>
  </r>
  <r>
    <s v="0e27bbd7-f833-4cb7-ac50-acfbab23a994"/>
    <s v="2023-07-02 00:00:00+01"/>
    <s v="02116a02-d850-4895-84ce-97d4670dd710"/>
    <n v="22365"/>
    <s v="The transaction was not completed"/>
    <n v="2923581488"/>
    <x v="0"/>
    <s v="NULL"/>
    <x v="0"/>
    <x v="0"/>
    <s v="NULL"/>
    <s v="NGN"/>
    <s v="checkout"/>
    <x v="0"/>
    <x v="0"/>
    <n v="45109"/>
    <x v="12"/>
    <n v="13.978125"/>
  </r>
  <r>
    <s v="d410b659-239e-4e17-b0e0-bcb3165cba9b"/>
    <s v="2023-07-02 00:00:00+01"/>
    <s v="02116a02-d850-4895-84ce-97d4670dd710"/>
    <n v="19010.25"/>
    <s v="The transaction was not completed"/>
    <n v="2923587961"/>
    <x v="0"/>
    <s v="NULL"/>
    <x v="0"/>
    <x v="0"/>
    <s v="NULL"/>
    <s v="NGN"/>
    <s v="checkout"/>
    <x v="0"/>
    <x v="0"/>
    <n v="45109"/>
    <x v="12"/>
    <n v="11.88140625"/>
  </r>
  <r>
    <s v="d67f1f3f-c31e-4fed-8b18-e68567dc74c4"/>
    <s v="2023-07-02 00:00:00+01"/>
    <s v="544f4522-b67b-48f2-8809-67d9bbde116c"/>
    <n v="22365"/>
    <s v="The transaction was not completed"/>
    <n v="2923667948"/>
    <x v="0"/>
    <s v="NULL"/>
    <x v="0"/>
    <x v="0"/>
    <s v="NULL"/>
    <s v="NGN"/>
    <s v="checkout"/>
    <x v="0"/>
    <x v="0"/>
    <n v="45109"/>
    <x v="12"/>
    <n v="13.978125"/>
  </r>
  <r>
    <s v="5b0738b4-2f22-4737-a7b2-3338c19c2f07"/>
    <s v="2023-07-02 00:00:00+01"/>
    <s v="604a2843-f8cb-4415-863e-f60ed1c36b3e"/>
    <n v="31.5"/>
    <s v="The transaction was not completed"/>
    <n v="2923716156"/>
    <x v="0"/>
    <s v="NULL"/>
    <x v="0"/>
    <x v="0"/>
    <s v="NULL"/>
    <s v="USD"/>
    <s v="checkout"/>
    <x v="0"/>
    <x v="0"/>
    <n v="45109"/>
    <x v="12"/>
    <n v="31.5"/>
  </r>
  <r>
    <s v="ba437153-9641-4094-a9ff-2513145b9283"/>
    <s v="2023-07-02 00:00:00+01"/>
    <s v="09aaedb0-7578-4f60-a44b-d8c0d9b4512f"/>
    <n v="22365"/>
    <s v="The transaction was not completed"/>
    <n v="2923755965"/>
    <x v="0"/>
    <s v="NULL"/>
    <x v="0"/>
    <x v="0"/>
    <s v="NULL"/>
    <s v="NGN"/>
    <s v="checkout"/>
    <x v="0"/>
    <x v="0"/>
    <n v="45109"/>
    <x v="12"/>
    <n v="13.978125"/>
  </r>
  <r>
    <s v="279a4f3f-c4be-4b4e-9d55-9d1b81f20d2d"/>
    <s v="2023-07-02 00:00:00+01"/>
    <s v="b5075b5a-d4a9-4893-a7f6-dcd9f4208d25"/>
    <n v="22365"/>
    <s v="Please dial the USSD shortcode"/>
    <n v="2924146164"/>
    <x v="0"/>
    <s v="NULL"/>
    <x v="0"/>
    <x v="0"/>
    <s v="NULL"/>
    <s v="NGN"/>
    <s v="checkout"/>
    <x v="0"/>
    <x v="2"/>
    <n v="45109"/>
    <x v="12"/>
    <n v="13.978125"/>
  </r>
  <r>
    <s v="b028c0e2-1e10-46a0-a9d5-a59b8a14429f"/>
    <s v="2023-07-02 00:00:00+01"/>
    <s v="d899a06f-4cbb-4ef6-8d3a-6631a7c5fc58"/>
    <n v="22365"/>
    <s v="Awaiting Transfer"/>
    <n v="2924147093"/>
    <x v="0"/>
    <s v="NULL"/>
    <x v="0"/>
    <x v="0"/>
    <s v="NULL"/>
    <s v="NGN"/>
    <s v="checkout"/>
    <x v="0"/>
    <x v="1"/>
    <n v="45109"/>
    <x v="12"/>
    <n v="13.978125"/>
  </r>
  <r>
    <s v="d0563fe2-c81c-4381-875c-7869d0ece71e"/>
    <s v="2023-07-02 00:00:00+01"/>
    <s v="2bc7be17-08c4-450f-999f-7bf049e64660"/>
    <n v="26.774999999999999"/>
    <s v="The transaction was not completed"/>
    <n v="2924257172"/>
    <x v="0"/>
    <s v="NULL"/>
    <x v="0"/>
    <x v="0"/>
    <s v="NULL"/>
    <s v="USD"/>
    <s v="checkout"/>
    <x v="0"/>
    <x v="0"/>
    <n v="45109"/>
    <x v="12"/>
    <n v="26.774999999999999"/>
  </r>
  <r>
    <s v="8266fdec-df7c-4203-9d47-41fb3082c7a8"/>
    <s v="2023-07-02 00:00:00+01"/>
    <s v="2bc7be17-08c4-450f-999f-7bf049e64660"/>
    <n v="19010.25"/>
    <s v="The transaction was not completed"/>
    <n v="2924257433"/>
    <x v="0"/>
    <s v="NULL"/>
    <x v="0"/>
    <x v="0"/>
    <s v="NULL"/>
    <s v="NGN"/>
    <s v="checkout"/>
    <x v="0"/>
    <x v="0"/>
    <n v="45109"/>
    <x v="12"/>
    <n v="11.88140625"/>
  </r>
  <r>
    <s v="3f431bfc-3d5b-46fc-a45d-fb240271aca9"/>
    <s v="2023-07-02 00:00:00+01"/>
    <s v="d249806c-3716-47d7-b0b0-20dc18a7e3bb"/>
    <n v="22365"/>
    <s v="Please make a transfer to the account specified"/>
    <n v="2924291505"/>
    <x v="0"/>
    <s v="NULL"/>
    <x v="0"/>
    <x v="0"/>
    <s v="NULL"/>
    <s v="NGN"/>
    <s v="checkout"/>
    <x v="0"/>
    <x v="1"/>
    <n v="45109"/>
    <x v="12"/>
    <n v="13.978125"/>
  </r>
  <r>
    <s v="2e31281a-ccdf-42b6-aa33-8e736f31c876"/>
    <s v="2023-07-02 00:00:00+01"/>
    <s v="d249806c-3716-47d7-b0b0-20dc18a7e3bb"/>
    <n v="19010.25"/>
    <s v="Please dial the USSD shortcode"/>
    <n v="2924362118"/>
    <x v="0"/>
    <s v="NULL"/>
    <x v="0"/>
    <x v="0"/>
    <s v="NULL"/>
    <s v="NGN"/>
    <s v="checkout"/>
    <x v="0"/>
    <x v="2"/>
    <n v="45109"/>
    <x v="12"/>
    <n v="11.88140625"/>
  </r>
  <r>
    <s v="65fcef74-34a6-4c8c-ba98-a86f2e69afc1"/>
    <s v="2023-07-02 00:00:00+01"/>
    <s v="30b1da9b-01bd-4b33-82f5-aad6acaed9ca"/>
    <n v="22365"/>
    <s v="Please make a transfer to the account specified"/>
    <n v="2924426457"/>
    <x v="0"/>
    <s v="NULL"/>
    <x v="0"/>
    <x v="0"/>
    <s v="NULL"/>
    <s v="NGN"/>
    <s v="checkout"/>
    <x v="0"/>
    <x v="1"/>
    <n v="45109"/>
    <x v="12"/>
    <n v="13.978125"/>
  </r>
  <r>
    <s v="9bf83bba-4a35-47fe-95c3-4e941c0f8dcd"/>
    <s v="2023-07-02 00:00:00+01"/>
    <s v="0e13fd99-0d94-45ad-9c13-bb8012a45b2e"/>
    <n v="1101.471"/>
    <s v="Approved by Financial Institution"/>
    <n v="2924505605"/>
    <x v="2"/>
    <s v="mastercard"/>
    <x v="1"/>
    <x v="2"/>
    <s v="NG"/>
    <s v="NGN"/>
    <s v="checkout"/>
    <x v="1"/>
    <x v="0"/>
    <n v="45109"/>
    <x v="12"/>
    <n v="0.68841937500000006"/>
  </r>
  <r>
    <s v="0a4425a9-120a-4bca-b485-f4b19f74e571"/>
    <s v="2023-07-03 00:00:00+01"/>
    <s v="d249806c-3716-47d7-b0b0-20dc18a7e3bb"/>
    <n v="18620.091"/>
    <s v="Approved"/>
    <n v="2925223465"/>
    <x v="1"/>
    <s v="transfer"/>
    <x v="0"/>
    <x v="4"/>
    <s v="NG"/>
    <s v="NGN"/>
    <s v="checkout"/>
    <x v="1"/>
    <x v="1"/>
    <n v="45110"/>
    <x v="12"/>
    <n v="11.637556875"/>
  </r>
  <r>
    <s v="9729c7a9-16cc-44dc-9687-988051ba89fd"/>
    <s v="2023-07-03 00:00:00+01"/>
    <s v="8bfd24a8-7258-4a89-bea2-ab7e7d93a5be"/>
    <n v="31.5"/>
    <s v="The transaction was not completed"/>
    <n v="2925248460"/>
    <x v="0"/>
    <s v="NULL"/>
    <x v="0"/>
    <x v="0"/>
    <s v="NULL"/>
    <s v="USD"/>
    <s v="checkout"/>
    <x v="0"/>
    <x v="0"/>
    <n v="45110"/>
    <x v="12"/>
    <n v="31.5"/>
  </r>
  <r>
    <s v="06bd822b-91f4-4ed2-aea5-bc3cf8c21fe0"/>
    <s v="2023-07-03 00:00:00+01"/>
    <s v="d249806c-3716-47d7-b0b0-20dc18a7e3bb"/>
    <n v="19010.25"/>
    <s v="Awaiting Transfer"/>
    <n v="2925250948"/>
    <x v="0"/>
    <s v="NULL"/>
    <x v="0"/>
    <x v="0"/>
    <s v="NULL"/>
    <s v="NGN"/>
    <s v="checkout"/>
    <x v="0"/>
    <x v="1"/>
    <n v="45110"/>
    <x v="12"/>
    <n v="11.88140625"/>
  </r>
  <r>
    <s v="4804e0ff-c635-47bf-9526-06ce95a00ba0"/>
    <s v="2023-07-03 00:00:00+01"/>
    <s v="3ccbbc75-053d-4007-af01-d5a097270fcd"/>
    <n v="31.5"/>
    <s v="The transaction was not completed"/>
    <n v="2925357845"/>
    <x v="0"/>
    <s v="NULL"/>
    <x v="0"/>
    <x v="0"/>
    <s v="NULL"/>
    <s v="USD"/>
    <s v="checkout"/>
    <x v="0"/>
    <x v="0"/>
    <n v="45110"/>
    <x v="12"/>
    <n v="31.5"/>
  </r>
  <r>
    <s v="32fdb7bc-e7ed-4077-871b-7a494d92ee7c"/>
    <s v="2023-07-03 00:00:00+01"/>
    <s v="5f844c69-9772-4d29-9938-6f452e68d100"/>
    <n v="22365"/>
    <s v="The transaction was not completed"/>
    <n v="2925416061"/>
    <x v="0"/>
    <s v="NULL"/>
    <x v="0"/>
    <x v="0"/>
    <s v="NULL"/>
    <s v="NGN"/>
    <s v="checkout"/>
    <x v="0"/>
    <x v="0"/>
    <n v="45110"/>
    <x v="12"/>
    <n v="13.978125"/>
  </r>
  <r>
    <s v="8a0eec40-027a-427b-8267-06b19823fa61"/>
    <s v="2023-07-03 00:00:00+01"/>
    <s v="d249806c-3716-47d7-b0b0-20dc18a7e3bb"/>
    <n v="19010.25"/>
    <s v="Awaiting Transfer"/>
    <n v="2925456334"/>
    <x v="0"/>
    <s v="NULL"/>
    <x v="0"/>
    <x v="0"/>
    <s v="NULL"/>
    <s v="NGN"/>
    <s v="checkout"/>
    <x v="0"/>
    <x v="1"/>
    <n v="45110"/>
    <x v="12"/>
    <n v="11.88140625"/>
  </r>
  <r>
    <s v="65f9d0ff-599e-4bff-8e29-dd0ca4613916"/>
    <s v="2023-07-03 00:00:00+01"/>
    <s v="8409b395-ad9a-4ca3-a7d9-031ecb8acb52"/>
    <n v="22365"/>
    <s v="The transaction was not completed"/>
    <n v="2925668636"/>
    <x v="0"/>
    <s v="NULL"/>
    <x v="0"/>
    <x v="0"/>
    <s v="NULL"/>
    <s v="NGN"/>
    <s v="checkout"/>
    <x v="0"/>
    <x v="0"/>
    <n v="45110"/>
    <x v="12"/>
    <n v="13.978125"/>
  </r>
  <r>
    <s v="d607892e-6013-4133-b8df-8e8bc8d864eb"/>
    <s v="2023-07-03 00:00:00+01"/>
    <s v="f390fd51-3a5e-4846-a2d2-fcac64b95af7"/>
    <n v="22365"/>
    <s v="The transaction was not completed"/>
    <n v="2926124897"/>
    <x v="0"/>
    <s v="NULL"/>
    <x v="0"/>
    <x v="0"/>
    <s v="NULL"/>
    <s v="NGN"/>
    <s v="checkout"/>
    <x v="0"/>
    <x v="0"/>
    <n v="45110"/>
    <x v="12"/>
    <n v="13.978125"/>
  </r>
  <r>
    <s v="874ff33f-8dd2-40dd-bc20-1f23b6061851"/>
    <s v="2023-07-03 00:00:00+01"/>
    <s v="67068b74-27a7-4a07-a657-be0ce545ffcc"/>
    <n v="17518.62"/>
    <s v="Approved"/>
    <n v="2926164966"/>
    <x v="1"/>
    <s v="transfer"/>
    <x v="0"/>
    <x v="4"/>
    <s v="NG"/>
    <s v="NGN"/>
    <s v="checkout"/>
    <x v="1"/>
    <x v="1"/>
    <n v="45110"/>
    <x v="12"/>
    <n v="10.949137499999999"/>
  </r>
  <r>
    <s v="ecc6ac88-8a41-4133-a8cc-99056947d2da"/>
    <s v="2023-07-03 00:00:00+01"/>
    <s v="a885f2f6-b38f-45c2-b5ec-9f5ab462a1e9"/>
    <n v="19010.25"/>
    <s v="The transaction was not completed"/>
    <n v="2926387239"/>
    <x v="0"/>
    <s v="NULL"/>
    <x v="0"/>
    <x v="0"/>
    <s v="NULL"/>
    <s v="NGN"/>
    <s v="checkout"/>
    <x v="0"/>
    <x v="0"/>
    <n v="45110"/>
    <x v="12"/>
    <n v="11.88140625"/>
  </r>
  <r>
    <s v="702d0855-8275-4176-9757-697aae01abd9"/>
    <s v="2023-07-03 00:00:00+01"/>
    <s v="b0bb83dc-b88f-4b21-9d6a-8f13169ab569"/>
    <n v="18620.091"/>
    <s v="Approved"/>
    <n v="2926468229"/>
    <x v="1"/>
    <s v="transfer"/>
    <x v="0"/>
    <x v="0"/>
    <s v="NG"/>
    <s v="NGN"/>
    <s v="checkout"/>
    <x v="1"/>
    <x v="1"/>
    <n v="45110"/>
    <x v="12"/>
    <n v="11.637556875"/>
  </r>
  <r>
    <s v="d1068937-59f9-43f8-b20e-278bfd243721"/>
    <s v="2023-07-03 00:00:00+01"/>
    <s v="ee01f0fc-eb52-4c35-a382-a42f626ea9cc"/>
    <n v="31.5"/>
    <s v="The transaction was not completed"/>
    <n v="2926544222"/>
    <x v="0"/>
    <s v="NULL"/>
    <x v="0"/>
    <x v="0"/>
    <s v="NULL"/>
    <s v="USD"/>
    <s v="checkout"/>
    <x v="0"/>
    <x v="0"/>
    <n v="45110"/>
    <x v="12"/>
    <n v="31.5"/>
  </r>
  <r>
    <s v="3808a53d-c630-4973-a1fd-01abf6f6a992"/>
    <s v="2023-07-03 00:00:00+01"/>
    <s v="b6cc8187-463c-4c57-ab2d-c68586487510"/>
    <n v="19010.25"/>
    <s v="The transaction was not completed"/>
    <n v="2926581773"/>
    <x v="0"/>
    <s v="NULL"/>
    <x v="0"/>
    <x v="0"/>
    <s v="NULL"/>
    <s v="NGN"/>
    <s v="checkout"/>
    <x v="0"/>
    <x v="0"/>
    <n v="45110"/>
    <x v="12"/>
    <n v="11.88140625"/>
  </r>
  <r>
    <s v="1314de33-3a0e-41a7-9016-fd9d51024bc8"/>
    <s v="2023-07-04 00:00:00+01"/>
    <s v="e5df97ce-be72-42b3-a13a-314170b37ffa"/>
    <n v="17518.62"/>
    <s v="Payment authorized."/>
    <n v="2927469387"/>
    <x v="2"/>
    <s v="mastercard"/>
    <x v="1"/>
    <x v="13"/>
    <s v="NG"/>
    <s v="NGN"/>
    <s v="checkout"/>
    <x v="1"/>
    <x v="0"/>
    <n v="45111"/>
    <x v="12"/>
    <n v="10.949137499999999"/>
  </r>
  <r>
    <s v="b8af0468-321b-4ada-9905-09f2fc857896"/>
    <s v="2023-07-04 00:00:00+01"/>
    <s v="2bffba15-ca6b-445f-b11e-c8dbc3aa6778"/>
    <n v="22365"/>
    <s v="The transaction was not completed"/>
    <n v="2927512886"/>
    <x v="0"/>
    <s v="NULL"/>
    <x v="0"/>
    <x v="0"/>
    <s v="NULL"/>
    <s v="NGN"/>
    <s v="checkout"/>
    <x v="0"/>
    <x v="0"/>
    <n v="45111"/>
    <x v="12"/>
    <n v="13.978125"/>
  </r>
  <r>
    <s v="a856e884-1143-4a48-9900-45e30880964d"/>
    <s v="2023-07-04 00:00:00+01"/>
    <s v="d4bf7ce4-f51a-4f89-8eef-7fb61c7bab32"/>
    <n v="18620.091"/>
    <s v="Approved"/>
    <n v="2928131147"/>
    <x v="2"/>
    <s v="mastercard"/>
    <x v="1"/>
    <x v="15"/>
    <s v="NG"/>
    <s v="NGN"/>
    <s v="checkout"/>
    <x v="1"/>
    <x v="0"/>
    <n v="45111"/>
    <x v="12"/>
    <n v="11.637556875"/>
  </r>
  <r>
    <s v="d0ac8bc2-8215-4011-89c9-33c9a2517d6b"/>
    <s v="2023-07-04 00:00:00+01"/>
    <s v="88a64108-ea58-42ee-b976-26094cd56a39"/>
    <n v="18620.091"/>
    <s v="Approved"/>
    <n v="2928243649"/>
    <x v="1"/>
    <s v="transfer"/>
    <x v="0"/>
    <x v="27"/>
    <s v="NG"/>
    <s v="NGN"/>
    <s v="checkout"/>
    <x v="1"/>
    <x v="1"/>
    <n v="45111"/>
    <x v="12"/>
    <n v="11.637556875"/>
  </r>
  <r>
    <s v="c1685a80-072c-41b3-8037-29884509ea75"/>
    <s v="2023-07-04 00:00:00+01"/>
    <s v="54d9c817-1d4a-4b4d-90c7-5f446b2d3544"/>
    <n v="26.774999999999999"/>
    <s v="The transaction was not completed"/>
    <n v="2928293299"/>
    <x v="0"/>
    <s v="NULL"/>
    <x v="0"/>
    <x v="0"/>
    <s v="NULL"/>
    <s v="USD"/>
    <s v="checkout"/>
    <x v="0"/>
    <x v="0"/>
    <n v="45111"/>
    <x v="12"/>
    <n v="26.774999999999999"/>
  </r>
  <r>
    <s v="09b4165c-2b8d-4e26-8792-ae9765d23821"/>
    <s v="2023-07-04 00:00:00+01"/>
    <s v="8e8d604d-de5d-4f17-bbea-aee3f2c4728e"/>
    <n v="22365"/>
    <s v="The transaction was not completed"/>
    <n v="2928482058"/>
    <x v="0"/>
    <s v="NULL"/>
    <x v="0"/>
    <x v="0"/>
    <s v="NULL"/>
    <s v="NGN"/>
    <s v="checkout"/>
    <x v="0"/>
    <x v="0"/>
    <n v="45111"/>
    <x v="12"/>
    <n v="13.978125"/>
  </r>
  <r>
    <s v="07b45234-354f-4a97-ac0a-591621b691f4"/>
    <s v="2023-07-04 00:00:00+01"/>
    <s v="edf5b017-8a25-4877-a87c-efde03afaf52"/>
    <n v="21924.525000000001"/>
    <s v="Approved"/>
    <n v="2928674971"/>
    <x v="2"/>
    <s v="mastercard"/>
    <x v="1"/>
    <x v="1"/>
    <s v="NG"/>
    <s v="NGN"/>
    <s v="checkout"/>
    <x v="1"/>
    <x v="0"/>
    <n v="45111"/>
    <x v="12"/>
    <n v="13.702828125000002"/>
  </r>
  <r>
    <s v="8510277e-2d5b-4d87-b575-df9e2c578714"/>
    <s v="2023-07-04 00:00:00+01"/>
    <s v="ad450d8b-f37b-4697-8fc5-ee43a6707c0a"/>
    <n v="19010.25"/>
    <s v="The transaction was not completed"/>
    <n v="2929020154"/>
    <x v="0"/>
    <s v="NULL"/>
    <x v="0"/>
    <x v="0"/>
    <s v="NULL"/>
    <s v="NGN"/>
    <s v="checkout"/>
    <x v="0"/>
    <x v="0"/>
    <n v="45111"/>
    <x v="12"/>
    <n v="11.88140625"/>
  </r>
  <r>
    <s v="e6b5ec2d-c181-4aa8-9393-fc97918e83db"/>
    <s v="2023-07-04 00:00:00+01"/>
    <s v="f199c045-981c-456a-83cc-b97e9b752493"/>
    <n v="22365"/>
    <s v="The transaction was not completed"/>
    <n v="2929098302"/>
    <x v="0"/>
    <s v="NULL"/>
    <x v="0"/>
    <x v="0"/>
    <s v="NULL"/>
    <s v="NGN"/>
    <s v="checkout"/>
    <x v="0"/>
    <x v="0"/>
    <n v="45111"/>
    <x v="12"/>
    <n v="13.978125"/>
  </r>
  <r>
    <s v="adbc8df5-74c2-4c63-9293-ae06c41b4a78"/>
    <s v="2023-07-05 00:00:00+01"/>
    <s v="fd9f3e1e-1b95-4341-ae76-585d639be513"/>
    <n v="19010.25"/>
    <s v="The transaction was not completed"/>
    <n v="2929857396"/>
    <x v="0"/>
    <s v="NULL"/>
    <x v="0"/>
    <x v="0"/>
    <s v="NULL"/>
    <s v="NGN"/>
    <s v="checkout"/>
    <x v="0"/>
    <x v="0"/>
    <n v="45112"/>
    <x v="12"/>
    <n v="11.88140625"/>
  </r>
  <r>
    <s v="f0a7e042-6e9b-4383-aaf5-c9dcfca66b2c"/>
    <s v="2023-07-05 00:00:00+01"/>
    <s v="9851101e-8628-443a-b1a1-b4468d1bffd8"/>
    <n v="18620.091"/>
    <s v="Approved"/>
    <n v="2930022030"/>
    <x v="1"/>
    <s v="transfer"/>
    <x v="0"/>
    <x v="26"/>
    <s v="NG"/>
    <s v="NGN"/>
    <s v="checkout"/>
    <x v="1"/>
    <x v="1"/>
    <n v="45112"/>
    <x v="12"/>
    <n v="11.637556875"/>
  </r>
  <r>
    <s v="66e1d0f0-2d5c-42b8-b8d2-b800c3e73970"/>
    <s v="2023-07-05 00:00:00+01"/>
    <s v="ec37589f-1fc4-4a6f-a3e0-f9f14257fe80"/>
    <n v="13419"/>
    <s v="The transaction was not completed"/>
    <n v="2930788296"/>
    <x v="0"/>
    <s v="NULL"/>
    <x v="0"/>
    <x v="0"/>
    <s v="NULL"/>
    <s v="NGN"/>
    <s v="checkout"/>
    <x v="0"/>
    <x v="0"/>
    <n v="45112"/>
    <x v="12"/>
    <n v="8.3868749999999999"/>
  </r>
  <r>
    <s v="84890c59-acdf-433f-87e5-976711ed03a4"/>
    <s v="2023-07-05 00:00:00+01"/>
    <s v="32c4b704-9fe4-4989-9c9d-66a8e3b645f0"/>
    <n v="22365"/>
    <s v="The transaction was not completed"/>
    <n v="2931267022"/>
    <x v="0"/>
    <s v="NULL"/>
    <x v="0"/>
    <x v="0"/>
    <s v="NULL"/>
    <s v="NGN"/>
    <s v="checkout"/>
    <x v="0"/>
    <x v="0"/>
    <n v="45112"/>
    <x v="12"/>
    <n v="13.978125"/>
  </r>
  <r>
    <s v="8da3dac9-20eb-4950-8dfd-5b5430136b1e"/>
    <s v="2023-07-05 00:00:00+01"/>
    <s v="d612ebf7-06ec-4d52-9c33-e00173f179da"/>
    <n v="31.5"/>
    <s v="The transaction was not completed"/>
    <n v="2931575000"/>
    <x v="0"/>
    <s v="NULL"/>
    <x v="0"/>
    <x v="0"/>
    <s v="NULL"/>
    <s v="USD"/>
    <s v="checkout"/>
    <x v="0"/>
    <x v="0"/>
    <n v="45112"/>
    <x v="12"/>
    <n v="31.5"/>
  </r>
  <r>
    <s v="ae5e06ac-dffd-42fd-bc13-391ce1052ea3"/>
    <s v="2023-07-06 00:00:00+01"/>
    <s v="5b38ca18-49e7-4db5-8151-83c3e710fd79"/>
    <n v="26.774999999999999"/>
    <s v="The transaction was not completed"/>
    <n v="2932409724"/>
    <x v="0"/>
    <s v="NULL"/>
    <x v="0"/>
    <x v="0"/>
    <s v="NULL"/>
    <s v="USD"/>
    <s v="checkout"/>
    <x v="0"/>
    <x v="0"/>
    <n v="45113"/>
    <x v="12"/>
    <n v="26.774999999999999"/>
  </r>
  <r>
    <s v="db72c855-3b4b-4484-9c4d-15d0c7b3200c"/>
    <s v="2023-07-06 00:00:00+01"/>
    <s v="a56eedb5-46a1-46ad-8d9a-cdd1f3102e12"/>
    <n v="19010.25"/>
    <s v="The transaction was not completed"/>
    <n v="2932619306"/>
    <x v="0"/>
    <s v="NULL"/>
    <x v="0"/>
    <x v="0"/>
    <s v="NULL"/>
    <s v="NGN"/>
    <s v="checkout"/>
    <x v="0"/>
    <x v="0"/>
    <n v="45113"/>
    <x v="12"/>
    <n v="11.88140625"/>
  </r>
  <r>
    <s v="14349774-e67b-49f1-af97-f96fd0529be3"/>
    <s v="2023-07-06 00:00:00+01"/>
    <s v="bfbf9299-5042-4dd4-843b-50c0b6ddff03"/>
    <n v="31.5"/>
    <s v="The transaction was not completed"/>
    <n v="2932716310"/>
    <x v="0"/>
    <s v="NULL"/>
    <x v="0"/>
    <x v="0"/>
    <s v="NULL"/>
    <s v="USD"/>
    <s v="checkout"/>
    <x v="0"/>
    <x v="0"/>
    <n v="45113"/>
    <x v="12"/>
    <n v="31.5"/>
  </r>
  <r>
    <s v="212bed7b-c8ee-43ea-844d-ba055de00174"/>
    <s v="2023-07-06 00:00:00+01"/>
    <s v="5a724d2b-d311-45d1-8aec-fa67b6266e15"/>
    <n v="31.5"/>
    <s v="The transaction was not completed"/>
    <n v="2933176128"/>
    <x v="0"/>
    <s v="NULL"/>
    <x v="0"/>
    <x v="0"/>
    <s v="NULL"/>
    <s v="USD"/>
    <s v="checkout"/>
    <x v="0"/>
    <x v="0"/>
    <n v="45113"/>
    <x v="12"/>
    <n v="31.5"/>
  </r>
  <r>
    <s v="4a7f5261-c49e-4f51-a591-3ad3be9e341a"/>
    <s v="2023-07-06 00:00:00+01"/>
    <s v="36f162c7-6530-4a4a-8322-f3f921a5e403"/>
    <n v="22365"/>
    <s v="Please make a transfer to the account specified"/>
    <n v="2933917674"/>
    <x v="0"/>
    <s v="NULL"/>
    <x v="0"/>
    <x v="0"/>
    <s v="NULL"/>
    <s v="NGN"/>
    <s v="checkout"/>
    <x v="0"/>
    <x v="1"/>
    <n v="45113"/>
    <x v="12"/>
    <n v="13.978125"/>
  </r>
  <r>
    <s v="8957220c-b778-4ba5-b68f-05beb25b2156"/>
    <s v="2023-07-06 00:00:00+01"/>
    <s v="a225897f-d577-49f6-af61-283c8481af52"/>
    <n v="19010.25"/>
    <s v="The transaction was not completed"/>
    <n v="2933928510"/>
    <x v="0"/>
    <s v="NULL"/>
    <x v="0"/>
    <x v="0"/>
    <s v="NULL"/>
    <s v="NGN"/>
    <s v="checkout"/>
    <x v="0"/>
    <x v="0"/>
    <n v="45113"/>
    <x v="12"/>
    <n v="11.88140625"/>
  </r>
  <r>
    <s v="ba8fe44f-0b6c-498b-b873-925b9696ff63"/>
    <s v="2023-07-06 00:00:00+01"/>
    <s v="1c2d6a23-f44a-46b9-9372-1ffce872f01c"/>
    <n v="26.774999999999999"/>
    <s v="The transaction was not completed"/>
    <n v="2934076423"/>
    <x v="0"/>
    <s v="NULL"/>
    <x v="0"/>
    <x v="0"/>
    <s v="NULL"/>
    <s v="USD"/>
    <s v="checkout"/>
    <x v="0"/>
    <x v="0"/>
    <n v="45113"/>
    <x v="12"/>
    <n v="26.774999999999999"/>
  </r>
  <r>
    <s v="8beeeb74-5939-443a-867a-e26b3f01fa07"/>
    <s v="2023-07-06 00:00:00+01"/>
    <s v="a8856174-b18f-41b4-b406-c753c50d4260"/>
    <n v="26.774999999999999"/>
    <s v="Soft Decline - The authorization request was approved by the issuing bank but declined by CyberSource because it did not pass the Address Verification Service (AVS) check."/>
    <n v="2934308701"/>
    <x v="2"/>
    <s v="mastercard"/>
    <x v="1"/>
    <x v="0"/>
    <s v="GB"/>
    <s v="USD"/>
    <s v="checkout"/>
    <x v="2"/>
    <x v="0"/>
    <n v="45113"/>
    <x v="12"/>
    <n v="26.774999999999999"/>
  </r>
  <r>
    <s v="62042997-218d-49ae-8e3c-6615883dbd2b"/>
    <s v="2023-07-07 00:00:00+01"/>
    <s v="a8856174-b18f-41b4-b406-c753c50d4260"/>
    <n v="26.774999999999999"/>
    <s v="Decline - Insufficient funds in the account."/>
    <n v="2934343261"/>
    <x v="2"/>
    <s v="mastercard"/>
    <x v="1"/>
    <x v="0"/>
    <s v="GB"/>
    <s v="USD"/>
    <s v="checkout"/>
    <x v="2"/>
    <x v="0"/>
    <n v="45114"/>
    <x v="12"/>
    <n v="26.774999999999999"/>
  </r>
  <r>
    <s v="bbd8ac97-c0a8-4f98-85bb-5ea79562f041"/>
    <s v="2023-07-07 00:00:00+01"/>
    <s v="a43b9226-77e9-4991-9e58-5421b25478be"/>
    <n v="22365"/>
    <s v="The transaction was not completed"/>
    <n v="2934602169"/>
    <x v="0"/>
    <s v="NULL"/>
    <x v="0"/>
    <x v="0"/>
    <s v="NULL"/>
    <s v="NGN"/>
    <s v="checkout"/>
    <x v="0"/>
    <x v="0"/>
    <n v="45114"/>
    <x v="12"/>
    <n v="13.978125"/>
  </r>
  <r>
    <s v="c2e2678a-efa8-410e-9951-3aa59b3e0ccb"/>
    <s v="2023-07-07 00:00:00+01"/>
    <s v="0e13fd99-0d94-45ad-9c13-bb8012a45b2e"/>
    <n v="13419"/>
    <s v="The transaction was not completed"/>
    <n v="2935014282"/>
    <x v="0"/>
    <s v="NULL"/>
    <x v="0"/>
    <x v="0"/>
    <s v="NULL"/>
    <s v="NGN"/>
    <s v="checkout"/>
    <x v="0"/>
    <x v="0"/>
    <n v="45114"/>
    <x v="12"/>
    <n v="8.3868749999999999"/>
  </r>
  <r>
    <s v="23562b52-4b5f-4cde-9cd3-083211dd429b"/>
    <s v="2023-07-07 00:00:00+01"/>
    <s v="d1995556-06ac-415c-8cc0-c23669e4bf09"/>
    <n v="7972.4925000000003"/>
    <s v="Payment authorized."/>
    <n v="2935738840"/>
    <x v="2"/>
    <s v="mastercard"/>
    <x v="1"/>
    <x v="1"/>
    <s v="NG"/>
    <s v="NGN"/>
    <s v="checkout"/>
    <x v="1"/>
    <x v="0"/>
    <n v="45114"/>
    <x v="12"/>
    <n v="4.9828078124999999"/>
  </r>
  <r>
    <s v="86b85d69-2c32-4433-928d-2ea2c6aa812a"/>
    <s v="2023-07-07 00:00:00+01"/>
    <s v="78b27a5a-eb0f-423e-979b-c57eda4bfc96"/>
    <n v="18620.091"/>
    <s v="Approved"/>
    <n v="2935826611"/>
    <x v="1"/>
    <s v="transfer"/>
    <x v="0"/>
    <x v="0"/>
    <s v="NG"/>
    <s v="NGN"/>
    <s v="checkout"/>
    <x v="1"/>
    <x v="1"/>
    <n v="45114"/>
    <x v="12"/>
    <n v="11.637556875"/>
  </r>
  <r>
    <s v="f7303c57-391d-4620-a236-52b840a21f35"/>
    <s v="2023-07-07 00:00:00+01"/>
    <s v="da3c43cb-4e65-46fd-a9fd-cee49d50cafa"/>
    <n v="31.5"/>
    <s v="The transaction was not completed"/>
    <n v="2936112086"/>
    <x v="0"/>
    <s v="NULL"/>
    <x v="0"/>
    <x v="0"/>
    <s v="NULL"/>
    <s v="USD"/>
    <s v="checkout"/>
    <x v="0"/>
    <x v="0"/>
    <n v="45114"/>
    <x v="12"/>
    <n v="31.5"/>
  </r>
  <r>
    <s v="077246a1-3b16-4a77-a39f-48096135ae65"/>
    <s v="2023-07-07 00:00:00+01"/>
    <s v="da3c43cb-4e65-46fd-a9fd-cee49d50cafa"/>
    <n v="31.5"/>
    <s v="The transaction was not completed"/>
    <n v="2936168564"/>
    <x v="2"/>
    <s v="mastercard"/>
    <x v="1"/>
    <x v="15"/>
    <s v="NG"/>
    <s v="USD"/>
    <s v="checkout"/>
    <x v="0"/>
    <x v="0"/>
    <n v="45114"/>
    <x v="12"/>
    <n v="31.5"/>
  </r>
  <r>
    <s v="c4ade657-3a44-47d8-b68a-6ed5a971ba7d"/>
    <s v="2023-07-07 00:00:00+01"/>
    <s v="da3c43cb-4e65-46fd-a9fd-cee49d50cafa"/>
    <n v="31.5"/>
    <s v="The transaction was not completed"/>
    <n v="2936176769"/>
    <x v="2"/>
    <s v="mastercard"/>
    <x v="1"/>
    <x v="15"/>
    <s v="NG"/>
    <s v="USD"/>
    <s v="checkout"/>
    <x v="0"/>
    <x v="0"/>
    <n v="45114"/>
    <x v="12"/>
    <n v="31.5"/>
  </r>
  <r>
    <s v="beeb8d8b-a949-41b7-9f88-36b9e622467d"/>
    <s v="2023-07-07 00:00:00+01"/>
    <s v="5aa66059-6137-4843-a8be-8f54cabf0151"/>
    <n v="8200.5"/>
    <s v="The transaction was not completed"/>
    <n v="2936390190"/>
    <x v="2"/>
    <s v="mastercard"/>
    <x v="1"/>
    <x v="1"/>
    <s v="NG"/>
    <s v="NGN"/>
    <s v="checkout"/>
    <x v="0"/>
    <x v="0"/>
    <n v="45114"/>
    <x v="12"/>
    <n v="5.1253124999999997"/>
  </r>
  <r>
    <s v="90cdf6af-ea12-4faa-8b26-98b67a427246"/>
    <s v="2023-07-07 00:00:00+01"/>
    <s v="5aa66059-6137-4843-a8be-8f54cabf0151"/>
    <n v="8200.5"/>
    <s v="The transaction was not completed"/>
    <n v="2936402930"/>
    <x v="2"/>
    <s v="mastercard"/>
    <x v="1"/>
    <x v="1"/>
    <s v="NG"/>
    <s v="NGN"/>
    <s v="checkout"/>
    <x v="0"/>
    <x v="0"/>
    <n v="45114"/>
    <x v="12"/>
    <n v="5.1253124999999997"/>
  </r>
  <r>
    <s v="5646dcd4-f8e9-41c8-b968-b5c15c7bb1b3"/>
    <s v="2023-07-07 00:00:00+01"/>
    <s v="a803684d-6cd8-4f19-8126-54cc71f23edb"/>
    <n v="13112.715"/>
    <s v="Approved"/>
    <n v="2936413133"/>
    <x v="1"/>
    <s v="transfer"/>
    <x v="0"/>
    <x v="1"/>
    <s v="NG"/>
    <s v="NGN"/>
    <s v="checkout"/>
    <x v="1"/>
    <x v="1"/>
    <n v="45114"/>
    <x v="12"/>
    <n v="8.195446875"/>
  </r>
  <r>
    <s v="3e9ecc45-125c-4541-a091-597ebf2f492d"/>
    <s v="2023-07-07 00:00:00+01"/>
    <s v="3baabdb0-4db5-4e4b-83c1-b5115e1e757b"/>
    <n v="19010.25"/>
    <s v="The transaction was not completed"/>
    <n v="2936453723"/>
    <x v="0"/>
    <s v="NULL"/>
    <x v="0"/>
    <x v="0"/>
    <s v="NULL"/>
    <s v="NGN"/>
    <s v="checkout"/>
    <x v="0"/>
    <x v="0"/>
    <n v="45114"/>
    <x v="12"/>
    <n v="11.88140625"/>
  </r>
  <r>
    <s v="75a24267-999f-4e2c-8139-32dc3bef3589"/>
    <s v="2023-07-08 00:00:00+01"/>
    <s v="13462d68-5372-4a23-be20-6541e8179cfa"/>
    <n v="31.5"/>
    <s v="The transaction was not completed"/>
    <n v="2936565555"/>
    <x v="0"/>
    <s v="NULL"/>
    <x v="0"/>
    <x v="0"/>
    <s v="NULL"/>
    <s v="USD"/>
    <s v="checkout"/>
    <x v="0"/>
    <x v="0"/>
    <n v="45115"/>
    <x v="12"/>
    <n v="31.5"/>
  </r>
  <r>
    <s v="555bd6c5-5cb7-4ea2-9ce5-974b6d4abf50"/>
    <s v="2023-07-08 00:00:00+01"/>
    <s v="5aa66059-6137-4843-a8be-8f54cabf0151"/>
    <n v="7972.4925000000003"/>
    <s v="Approved"/>
    <n v="2936620192"/>
    <x v="2"/>
    <s v="mastercard"/>
    <x v="1"/>
    <x v="1"/>
    <s v="NG"/>
    <s v="NGN"/>
    <s v="checkout"/>
    <x v="1"/>
    <x v="0"/>
    <n v="45115"/>
    <x v="12"/>
    <n v="4.9828078124999999"/>
  </r>
  <r>
    <s v="70b8520d-758f-438b-af19-d7668aa10235"/>
    <s v="2023-07-08 00:00:00+01"/>
    <s v="555a2603-934c-476e-b567-f2882364141e"/>
    <n v="22365"/>
    <s v="The transaction was not completed"/>
    <n v="2936708178"/>
    <x v="0"/>
    <s v="NULL"/>
    <x v="0"/>
    <x v="0"/>
    <s v="NULL"/>
    <s v="NGN"/>
    <s v="checkout"/>
    <x v="0"/>
    <x v="0"/>
    <n v="45115"/>
    <x v="12"/>
    <n v="13.978125"/>
  </r>
  <r>
    <s v="e0e92206-c557-4db8-8f27-14d4c52f6acf"/>
    <s v="2023-07-08 00:00:00+01"/>
    <s v="555a2603-934c-476e-b567-f2882364141e"/>
    <n v="19010.25"/>
    <s v="Please dial the USSD shortcode"/>
    <n v="2936708341"/>
    <x v="0"/>
    <s v="NULL"/>
    <x v="0"/>
    <x v="0"/>
    <s v="NULL"/>
    <s v="NGN"/>
    <s v="checkout"/>
    <x v="0"/>
    <x v="2"/>
    <n v="45115"/>
    <x v="12"/>
    <n v="11.88140625"/>
  </r>
  <r>
    <s v="c6e8bf67-ded5-4a4a-9520-088fdde52dcf"/>
    <s v="2023-07-08 00:00:00+01"/>
    <s v="4d5d07ec-f082-4f54-b09b-5dba0b737925"/>
    <n v="21924.525000000001"/>
    <s v="Approved"/>
    <n v="2937289953"/>
    <x v="2"/>
    <s v="mastercard"/>
    <x v="1"/>
    <x v="4"/>
    <s v="NG"/>
    <s v="NGN"/>
    <s v="checkout"/>
    <x v="1"/>
    <x v="0"/>
    <n v="45115"/>
    <x v="12"/>
    <n v="13.702828125000002"/>
  </r>
  <r>
    <s v="97f09beb-98ef-419f-9374-a6671f16cb43"/>
    <s v="2023-07-08 00:00:00+01"/>
    <s v="7636fbb1-fc99-4077-bb26-072f39073d7c"/>
    <n v="17892"/>
    <s v="The transaction was not completed"/>
    <n v="2937606214"/>
    <x v="0"/>
    <s v="NULL"/>
    <x v="0"/>
    <x v="0"/>
    <s v="NULL"/>
    <s v="NGN"/>
    <s v="checkout"/>
    <x v="0"/>
    <x v="0"/>
    <n v="45115"/>
    <x v="12"/>
    <n v="11.182499999999999"/>
  </r>
  <r>
    <s v="0aa680d7-fb1d-4500-9bcc-bb619e4e5558"/>
    <s v="2023-07-08 00:00:00+01"/>
    <s v="aa01fd96-26a0-43cd-be58-f98a6090ddf2"/>
    <n v="22365"/>
    <s v="The transaction was not completed"/>
    <n v="2937628941"/>
    <x v="0"/>
    <s v="NULL"/>
    <x v="0"/>
    <x v="0"/>
    <s v="NULL"/>
    <s v="NGN"/>
    <s v="checkout"/>
    <x v="0"/>
    <x v="0"/>
    <n v="45115"/>
    <x v="12"/>
    <n v="13.978125"/>
  </r>
  <r>
    <s v="9889188b-07d2-4dac-ae77-11daf00aebec"/>
    <s v="2023-07-08 00:00:00+01"/>
    <s v="7636fbb1-fc99-4077-bb26-072f39073d7c"/>
    <n v="17518.62"/>
    <s v="Approved"/>
    <n v="2937643686"/>
    <x v="2"/>
    <s v="mastercard"/>
    <x v="1"/>
    <x v="7"/>
    <s v="NG"/>
    <s v="NGN"/>
    <s v="checkout"/>
    <x v="1"/>
    <x v="0"/>
    <n v="45115"/>
    <x v="12"/>
    <n v="10.949137499999999"/>
  </r>
  <r>
    <s v="882e1650-9980-433e-b49d-04b95f821667"/>
    <s v="2023-07-08 00:00:00+01"/>
    <s v="808bd9f7-0eae-4890-a422-f34fdb055154"/>
    <n v="21924.525000000001"/>
    <s v="Approved"/>
    <n v="2938179892"/>
    <x v="0"/>
    <s v="NULL"/>
    <x v="0"/>
    <x v="9"/>
    <s v="NG"/>
    <s v="NGN"/>
    <s v="checkout"/>
    <x v="1"/>
    <x v="3"/>
    <n v="45115"/>
    <x v="12"/>
    <n v="13.702828125000002"/>
  </r>
  <r>
    <s v="70046b1b-ba9f-4f68-886d-554a36885b55"/>
    <s v="2023-07-08 00:00:00+01"/>
    <s v="cffdd916-27e7-4312-b367-e6eede4313a5"/>
    <n v="19010.25"/>
    <s v="The transaction was not completed"/>
    <n v="2938294327"/>
    <x v="0"/>
    <s v="NULL"/>
    <x v="0"/>
    <x v="0"/>
    <s v="NULL"/>
    <s v="NGN"/>
    <s v="checkout"/>
    <x v="0"/>
    <x v="0"/>
    <n v="45115"/>
    <x v="12"/>
    <n v="11.88140625"/>
  </r>
  <r>
    <s v="95e6c25d-4a56-4ec7-aa25-ccefea905236"/>
    <s v="2023-07-08 00:00:00+01"/>
    <s v="a8856174-b18f-41b4-b406-c753c50d4260"/>
    <n v="13419"/>
    <s v="Soft Decline - The authorization request was approved by the issuing bank but declined by CyberSource because it did not pass the Address Verification Service (AVS) check."/>
    <n v="2938496123"/>
    <x v="2"/>
    <s v="mastercard"/>
    <x v="1"/>
    <x v="0"/>
    <s v="GB"/>
    <s v="NGN"/>
    <s v="checkout"/>
    <x v="2"/>
    <x v="0"/>
    <n v="45115"/>
    <x v="12"/>
    <n v="8.3868749999999999"/>
  </r>
  <r>
    <s v="002fa20c-d48e-4d85-860a-a33d5a85c002"/>
    <s v="2023-07-08 00:00:00+01"/>
    <s v="a8856174-b18f-41b4-b406-c753c50d4260"/>
    <n v="13419"/>
    <s v="The transaction was not completed"/>
    <n v="2938499592"/>
    <x v="4"/>
    <s v="visa"/>
    <x v="1"/>
    <x v="8"/>
    <s v="GB"/>
    <s v="NGN"/>
    <s v="checkout"/>
    <x v="0"/>
    <x v="0"/>
    <n v="45115"/>
    <x v="12"/>
    <n v="8.3868749999999999"/>
  </r>
  <r>
    <s v="cd833aa1-27d5-44a1-8763-a18863b794dc"/>
    <s v="2023-07-08 00:00:00+01"/>
    <s v="a8856174-b18f-41b4-b406-c753c50d4260"/>
    <n v="18.899999999999999"/>
    <s v="The transaction was not completed"/>
    <n v="2938507702"/>
    <x v="0"/>
    <s v="NULL"/>
    <x v="0"/>
    <x v="0"/>
    <s v="NULL"/>
    <s v="USD"/>
    <s v="checkout"/>
    <x v="0"/>
    <x v="0"/>
    <n v="45115"/>
    <x v="12"/>
    <n v="18.899999999999999"/>
  </r>
  <r>
    <s v="ff68865f-0d84-40a7-8d5c-3c533699690c"/>
    <s v="2023-07-08 00:00:00+01"/>
    <s v="a8856174-b18f-41b4-b406-c753c50d4260"/>
    <n v="13419"/>
    <s v="Please make a transfer to the account specified"/>
    <n v="2938508010"/>
    <x v="0"/>
    <s v="NULL"/>
    <x v="0"/>
    <x v="0"/>
    <s v="NULL"/>
    <s v="NGN"/>
    <s v="checkout"/>
    <x v="0"/>
    <x v="1"/>
    <n v="45115"/>
    <x v="12"/>
    <n v="8.3868749999999999"/>
  </r>
  <r>
    <s v="b0ce44e5-13f8-4de8-8c13-b0b3ac572c53"/>
    <s v="2023-07-08 00:00:00+01"/>
    <s v="a8856174-b18f-41b4-b406-c753c50d4260"/>
    <n v="18.154499999999999"/>
    <s v="Payment authorized."/>
    <n v="2938510200"/>
    <x v="4"/>
    <s v="visa"/>
    <x v="1"/>
    <x v="8"/>
    <s v="GB"/>
    <s v="USD"/>
    <s v="checkout"/>
    <x v="1"/>
    <x v="0"/>
    <n v="45115"/>
    <x v="12"/>
    <n v="18.154499999999999"/>
  </r>
  <r>
    <s v="399a4615-202a-4ccb-93f4-d0aff7d62491"/>
    <s v="2023-07-09 00:00:00+01"/>
    <s v="3baabdb0-4db5-4e4b-83c1-b5115e1e757b"/>
    <n v="18620.091"/>
    <s v="Approved"/>
    <n v="2938819992"/>
    <x v="1"/>
    <s v="transfer"/>
    <x v="0"/>
    <x v="7"/>
    <s v="NG"/>
    <s v="NGN"/>
    <s v="checkout"/>
    <x v="1"/>
    <x v="1"/>
    <n v="45116"/>
    <x v="12"/>
    <n v="11.637556875"/>
  </r>
  <r>
    <s v="c35d4c5f-c5be-45dd-b41c-87805d4c0f5a"/>
    <s v="2023-07-09 00:00:00+01"/>
    <s v="ae0e30bd-08fd-430d-ae53-6e079b564740"/>
    <n v="22365"/>
    <s v="Please make a transfer to the account specified"/>
    <n v="2939275988"/>
    <x v="0"/>
    <s v="NULL"/>
    <x v="0"/>
    <x v="0"/>
    <s v="NULL"/>
    <s v="NGN"/>
    <s v="checkout"/>
    <x v="0"/>
    <x v="1"/>
    <n v="45116"/>
    <x v="12"/>
    <n v="13.978125"/>
  </r>
  <r>
    <s v="13871028-ddc3-4ba0-9167-3d37240a403d"/>
    <s v="2023-07-09 00:00:00+01"/>
    <s v="5c28a55d-2a8a-4850-8ec8-a8a14e2da3bf"/>
    <n v="18620.091"/>
    <s v="Approved"/>
    <n v="2939380846"/>
    <x v="2"/>
    <s v="mastercard"/>
    <x v="1"/>
    <x v="1"/>
    <s v="NG"/>
    <s v="NGN"/>
    <s v="checkout"/>
    <x v="1"/>
    <x v="0"/>
    <n v="45116"/>
    <x v="12"/>
    <n v="11.637556875"/>
  </r>
  <r>
    <s v="0286678c-6be5-4869-8d9f-3e29c7162048"/>
    <s v="2023-07-09 00:00:00+01"/>
    <s v="fe742202-682a-4a21-9014-1577d65dfede"/>
    <n v="19010.25"/>
    <s v="Awaiting Transfer"/>
    <n v="2939414668"/>
    <x v="0"/>
    <s v="NULL"/>
    <x v="0"/>
    <x v="0"/>
    <s v="NULL"/>
    <s v="NGN"/>
    <s v="checkout"/>
    <x v="0"/>
    <x v="1"/>
    <n v="45116"/>
    <x v="12"/>
    <n v="11.88140625"/>
  </r>
  <r>
    <s v="00ac7e8d-baaa-48fa-9036-06861ff9364e"/>
    <s v="2023-07-09 00:00:00+01"/>
    <s v="322361dc-ea1a-4531-9ea7-068aeb0fa6f0"/>
    <n v="31.5"/>
    <s v="The transaction was not completed"/>
    <n v="2939492690"/>
    <x v="0"/>
    <s v="NULL"/>
    <x v="0"/>
    <x v="0"/>
    <s v="NULL"/>
    <s v="USD"/>
    <s v="checkout"/>
    <x v="0"/>
    <x v="0"/>
    <n v="45116"/>
    <x v="12"/>
    <n v="31.5"/>
  </r>
  <r>
    <s v="eaa2fecc-fe19-4fea-9067-63e44493386d"/>
    <s v="2023-07-09 00:00:00+01"/>
    <s v="d6888b39-ae53-4bc5-93bf-000d8b81e399"/>
    <n v="26.774999999999999"/>
    <s v="The transaction was not completed"/>
    <n v="2939657852"/>
    <x v="0"/>
    <s v="NULL"/>
    <x v="0"/>
    <x v="0"/>
    <s v="NULL"/>
    <s v="USD"/>
    <s v="checkout"/>
    <x v="0"/>
    <x v="0"/>
    <n v="45116"/>
    <x v="12"/>
    <n v="26.774999999999999"/>
  </r>
  <r>
    <s v="48b1a57c-c15c-4972-bc38-a35d5530f04c"/>
    <s v="2023-07-09 00:00:00+01"/>
    <s v="d6888b39-ae53-4bc5-93bf-000d8b81e399"/>
    <n v="26.774999999999999"/>
    <s v="Verve cards can only pay NGN at this time"/>
    <n v="2939670042"/>
    <x v="11"/>
    <s v="verve"/>
    <x v="0"/>
    <x v="4"/>
    <s v="NG"/>
    <s v="USD"/>
    <s v="checkout"/>
    <x v="2"/>
    <x v="0"/>
    <n v="45116"/>
    <x v="12"/>
    <n v="26.774999999999999"/>
  </r>
  <r>
    <s v="e9c8fd14-005d-4a8e-9a2d-c63615e8c611"/>
    <s v="2023-07-09 00:00:00+01"/>
    <s v="da3c43cb-4e65-46fd-a9fd-cee49d50cafa"/>
    <n v="30.2715"/>
    <s v="Payment authorized."/>
    <n v="2939771110"/>
    <x v="2"/>
    <s v="mastercard"/>
    <x v="1"/>
    <x v="15"/>
    <s v="NG"/>
    <s v="USD"/>
    <s v="checkout"/>
    <x v="1"/>
    <x v="0"/>
    <n v="45116"/>
    <x v="12"/>
    <n v="30.2715"/>
  </r>
  <r>
    <s v="07e2d627-6e78-4a41-a7a4-8effd0a4c723"/>
    <s v="2023-07-09 00:00:00+01"/>
    <s v="f01ff123-6dd3-4f0d-a9ae-4fa8635f7f9f"/>
    <n v="22365"/>
    <s v="The transaction was not completed"/>
    <n v="2939797567"/>
    <x v="0"/>
    <s v="NULL"/>
    <x v="0"/>
    <x v="0"/>
    <s v="NULL"/>
    <s v="NGN"/>
    <s v="checkout"/>
    <x v="0"/>
    <x v="0"/>
    <n v="45116"/>
    <x v="12"/>
    <n v="13.978125"/>
  </r>
  <r>
    <s v="dab5bce3-3439-44a0-94aa-aafe2dfb8a76"/>
    <s v="2023-07-09 00:00:00+01"/>
    <s v="2ef196f7-7910-444d-9f74-11beb34a8770"/>
    <n v="18620.091"/>
    <s v="Approved"/>
    <n v="2940344472"/>
    <x v="1"/>
    <s v="transfer"/>
    <x v="0"/>
    <x v="7"/>
    <s v="NG"/>
    <s v="NGN"/>
    <s v="checkout"/>
    <x v="1"/>
    <x v="1"/>
    <n v="45116"/>
    <x v="12"/>
    <n v="11.637556875"/>
  </r>
  <r>
    <s v="e63dbffd-5a50-466c-b69e-18fe66ab1e30"/>
    <s v="2023-07-09 00:00:00+01"/>
    <s v="d0bed35e-f3bb-49bd-b7b2-188ab2a14d06"/>
    <n v="21924.525000000001"/>
    <s v="Approved"/>
    <n v="2940382363"/>
    <x v="2"/>
    <s v="mastercard"/>
    <x v="1"/>
    <x v="1"/>
    <s v="NG"/>
    <s v="NGN"/>
    <s v="checkout"/>
    <x v="1"/>
    <x v="0"/>
    <n v="45116"/>
    <x v="12"/>
    <n v="13.702828125000002"/>
  </r>
  <r>
    <s v="7aaf0ab3-e664-4cd0-84c3-fc3108a1ec0b"/>
    <s v="2023-07-09 00:00:00+01"/>
    <s v="d0bed35e-f3bb-49bd-b7b2-188ab2a14d06"/>
    <n v="78724.800000000003"/>
    <s v="The transaction was not completed"/>
    <n v="2940424252"/>
    <x v="0"/>
    <s v="NULL"/>
    <x v="0"/>
    <x v="0"/>
    <s v="NULL"/>
    <s v="NGN"/>
    <s v="checkout"/>
    <x v="0"/>
    <x v="0"/>
    <n v="45116"/>
    <x v="12"/>
    <n v="49.203000000000003"/>
  </r>
  <r>
    <s v="58990e8a-38b0-4c06-b50a-589a87376243"/>
    <s v="2023-07-09 00:00:00+01"/>
    <s v="272e7600-fad1-45d1-b607-ef845b7d116d"/>
    <n v="22365"/>
    <s v="The transaction was not completed"/>
    <n v="2940610171"/>
    <x v="0"/>
    <s v="NULL"/>
    <x v="0"/>
    <x v="0"/>
    <s v="NULL"/>
    <s v="NGN"/>
    <s v="checkout"/>
    <x v="0"/>
    <x v="0"/>
    <n v="45116"/>
    <x v="12"/>
    <n v="13.978125"/>
  </r>
  <r>
    <s v="1c11ae95-bbd3-46af-b684-0fd9c85ad079"/>
    <s v="2023-07-09 00:00:00+01"/>
    <s v="2004c3c1-f569-46e7-968a-098ff6db0309"/>
    <n v="31.5"/>
    <s v="The transaction was not completed"/>
    <n v="2940651092"/>
    <x v="0"/>
    <s v="NULL"/>
    <x v="0"/>
    <x v="0"/>
    <s v="NULL"/>
    <s v="USD"/>
    <s v="checkout"/>
    <x v="0"/>
    <x v="0"/>
    <n v="45116"/>
    <x v="12"/>
    <n v="31.5"/>
  </r>
  <r>
    <s v="40bf1931-fec8-486e-8486-7f629b31aac4"/>
    <s v="2023-07-09 00:00:00+01"/>
    <s v="788dca63-b7ee-49a2-8cee-343ed97c349c"/>
    <n v="19010.25"/>
    <s v="The transaction was not completed"/>
    <n v="2940708754"/>
    <x v="0"/>
    <s v="NULL"/>
    <x v="0"/>
    <x v="0"/>
    <s v="NULL"/>
    <s v="NGN"/>
    <s v="checkout"/>
    <x v="0"/>
    <x v="0"/>
    <n v="45116"/>
    <x v="12"/>
    <n v="11.88140625"/>
  </r>
  <r>
    <s v="0bac233f-3e1b-4b08-996a-a75e73cd3505"/>
    <s v="2023-07-10 00:00:00+01"/>
    <s v="d760be0b-2593-404c-935d-615b4325697f"/>
    <n v="18.154499999999999"/>
    <s v="Payment authorized."/>
    <n v="2941269324"/>
    <x v="12"/>
    <s v="visa"/>
    <x v="1"/>
    <x v="28"/>
    <s v="KE"/>
    <s v="USD"/>
    <s v="checkout"/>
    <x v="1"/>
    <x v="0"/>
    <n v="45117"/>
    <x v="12"/>
    <n v="18.154499999999999"/>
  </r>
  <r>
    <s v="367ab143-acef-4fd4-b78e-07ba0560afbd"/>
    <s v="2023-07-10 00:00:00+01"/>
    <s v="d6888b39-ae53-4bc5-93bf-000d8b81e399"/>
    <n v="26.774999999999999"/>
    <s v="Decline - General decline of the card. No other information provided by the issuing bank."/>
    <n v="2941311960"/>
    <x v="2"/>
    <s v="mastercard"/>
    <x v="1"/>
    <x v="15"/>
    <s v="NG"/>
    <s v="USD"/>
    <s v="checkout"/>
    <x v="2"/>
    <x v="0"/>
    <n v="45117"/>
    <x v="12"/>
    <n v="26.774999999999999"/>
  </r>
  <r>
    <s v="445c937c-799a-4d60-adfb-3ab52b2a81fe"/>
    <s v="2023-07-10 00:00:00+01"/>
    <s v="d6888b39-ae53-4bc5-93bf-000d8b81e399"/>
    <n v="19010.25"/>
    <s v="The transaction was not completed"/>
    <n v="2941335410"/>
    <x v="0"/>
    <s v="NULL"/>
    <x v="0"/>
    <x v="0"/>
    <s v="NULL"/>
    <s v="NGN"/>
    <s v="checkout"/>
    <x v="0"/>
    <x v="0"/>
    <n v="45117"/>
    <x v="12"/>
    <n v="11.88140625"/>
  </r>
  <r>
    <s v="a5582233-7ebf-4430-a5c6-c62c1541f5bb"/>
    <s v="2023-07-10 00:00:00+01"/>
    <s v="d6888b39-ae53-4bc5-93bf-000d8b81e399"/>
    <n v="18620.091"/>
    <s v="Payment authorized."/>
    <n v="2941341724"/>
    <x v="2"/>
    <s v="mastercard"/>
    <x v="1"/>
    <x v="15"/>
    <s v="NG"/>
    <s v="NGN"/>
    <s v="checkout"/>
    <x v="1"/>
    <x v="0"/>
    <n v="45117"/>
    <x v="12"/>
    <n v="11.637556875"/>
  </r>
  <r>
    <s v="3972770b-0056-4aa2-97e3-35afe16ba5b6"/>
    <s v="2023-07-10 00:00:00+01"/>
    <s v="3baabdb0-4db5-4e4b-83c1-b5115e1e757b"/>
    <n v="31.5"/>
    <s v="The transaction was not completed"/>
    <n v="2941348827"/>
    <x v="0"/>
    <s v="NULL"/>
    <x v="0"/>
    <x v="0"/>
    <s v="NULL"/>
    <s v="USD"/>
    <s v="checkout"/>
    <x v="0"/>
    <x v="0"/>
    <n v="45117"/>
    <x v="12"/>
    <n v="31.5"/>
  </r>
  <r>
    <s v="3bb2074a-9c0e-4871-afc9-b53964b3a0e0"/>
    <s v="2023-07-10 00:00:00+01"/>
    <s v="4375b2a2-daa9-446f-a329-255c81bc78b0"/>
    <n v="31.5"/>
    <s v="The transaction was not completed"/>
    <n v="2941602932"/>
    <x v="3"/>
    <s v="visa"/>
    <x v="2"/>
    <x v="29"/>
    <s v="US"/>
    <s v="USD"/>
    <s v="checkout"/>
    <x v="0"/>
    <x v="0"/>
    <n v="45117"/>
    <x v="12"/>
    <n v="31.5"/>
  </r>
  <r>
    <s v="8a12d83c-20bd-470d-87b5-ce8ff55c8a71"/>
    <s v="2023-07-10 00:00:00+01"/>
    <s v="0510b4f0-431d-4a3b-86a6-cf3af672e17d"/>
    <n v="22365"/>
    <s v="Please make a transfer to the account specified"/>
    <n v="2942269424"/>
    <x v="0"/>
    <s v="NULL"/>
    <x v="0"/>
    <x v="0"/>
    <s v="NULL"/>
    <s v="NGN"/>
    <s v="checkout"/>
    <x v="0"/>
    <x v="1"/>
    <n v="45117"/>
    <x v="12"/>
    <n v="13.978125"/>
  </r>
  <r>
    <s v="1c6774fc-5aa8-418c-a7ed-564834b5fb85"/>
    <s v="2023-07-10 00:00:00+01"/>
    <s v="f4c503f5-25b7-4727-aa59-202b176f31f2"/>
    <n v="734.3175"/>
    <s v="Approved by Financial Institution"/>
    <n v="2942800035"/>
    <x v="2"/>
    <s v="mastercard"/>
    <x v="1"/>
    <x v="2"/>
    <s v="NG"/>
    <s v="NGN"/>
    <s v="checkout"/>
    <x v="1"/>
    <x v="0"/>
    <n v="45117"/>
    <x v="12"/>
    <n v="0.45894843749999997"/>
  </r>
  <r>
    <s v="4f0440c4-bbed-440a-a50b-6fc74d154469"/>
    <s v="2023-07-11 00:00:00+01"/>
    <s v="b15f5105-a12e-4e6c-9be4-2eb1dd4b59df"/>
    <n v="21924.525000000001"/>
    <s v="Approved"/>
    <n v="2943821001"/>
    <x v="1"/>
    <s v="transfer"/>
    <x v="0"/>
    <x v="0"/>
    <s v="NG"/>
    <s v="NGN"/>
    <s v="checkout"/>
    <x v="1"/>
    <x v="1"/>
    <n v="45118"/>
    <x v="12"/>
    <n v="13.702828125000002"/>
  </r>
  <r>
    <s v="d68724db-1e51-4f66-a443-744d353f89f8"/>
    <s v="2023-07-13 00:00:00+01"/>
    <s v="26d33efd-ff95-4d41-b02b-7d88ddbc54b8"/>
    <n v="31.5"/>
    <s v="The transaction was not completed"/>
    <n v="2948061797"/>
    <x v="0"/>
    <s v="NULL"/>
    <x v="0"/>
    <x v="0"/>
    <s v="NULL"/>
    <s v="USD"/>
    <s v="checkout"/>
    <x v="0"/>
    <x v="0"/>
    <n v="45120"/>
    <x v="12"/>
    <n v="31.5"/>
  </r>
  <r>
    <s v="5b136eb7-72cc-408a-a941-cbc0e519e143"/>
    <s v="2023-07-15 00:00:00+01"/>
    <s v="71779d98-e091-4260-810b-67c1ed56bb55"/>
    <n v="22365"/>
    <s v="Account expired"/>
    <n v="2951451480"/>
    <x v="1"/>
    <s v="transfer"/>
    <x v="0"/>
    <x v="13"/>
    <s v="NG"/>
    <s v="NGN"/>
    <s v="checkout"/>
    <x v="2"/>
    <x v="1"/>
    <n v="45122"/>
    <x v="12"/>
    <n v="13.978125"/>
  </r>
  <r>
    <s v="2747b4f6-c684-4f18-ac06-2a4f5b709993"/>
    <s v="2023-07-17 00:00:00+01"/>
    <s v="dd1eb72b-16a3-4ebd-922a-5c25a6207172"/>
    <n v="22365"/>
    <s v="The transaction was not completed"/>
    <n v="2957492213"/>
    <x v="0"/>
    <s v="NULL"/>
    <x v="0"/>
    <x v="0"/>
    <s v="NULL"/>
    <s v="NGN"/>
    <s v="checkout"/>
    <x v="0"/>
    <x v="0"/>
    <n v="45124"/>
    <x v="12"/>
    <n v="13.978125"/>
  </r>
  <r>
    <s v="38f87661-5b88-459f-a8c3-0a9720da5796"/>
    <s v="2023-07-17 00:00:00+01"/>
    <s v="cdba6330-46a1-4017-b6a5-f5afb39ee9a3"/>
    <n v="22365"/>
    <s v="The transaction was not completed"/>
    <n v="2957613555"/>
    <x v="0"/>
    <s v="NULL"/>
    <x v="0"/>
    <x v="0"/>
    <s v="NULL"/>
    <s v="NGN"/>
    <s v="checkout"/>
    <x v="0"/>
    <x v="0"/>
    <n v="45124"/>
    <x v="12"/>
    <n v="13.978125"/>
  </r>
  <r>
    <s v="245ec74c-5301-433e-9781-7edfa376273d"/>
    <s v="2023-07-19 00:00:00+01"/>
    <s v="bddc10f6-25da-4a7d-9423-b50561c732d3"/>
    <n v="28.35"/>
    <s v="The transaction was not completed"/>
    <n v="2960978004"/>
    <x v="0"/>
    <s v="NULL"/>
    <x v="0"/>
    <x v="0"/>
    <s v="NULL"/>
    <s v="USD"/>
    <s v="checkout"/>
    <x v="0"/>
    <x v="0"/>
    <n v="45126"/>
    <x v="12"/>
    <n v="28.35"/>
  </r>
  <r>
    <s v="60edc318-9d9e-4945-9476-b4e4e2f535e7"/>
    <s v="2023-07-19 00:00:00+01"/>
    <s v="45941338-aee4-437c-9626-31e1b544d0cc"/>
    <n v="31.5"/>
    <s v="The transaction was not completed"/>
    <n v="2961393905"/>
    <x v="0"/>
    <s v="NULL"/>
    <x v="0"/>
    <x v="0"/>
    <s v="NULL"/>
    <s v="USD"/>
    <s v="checkout"/>
    <x v="0"/>
    <x v="0"/>
    <n v="45126"/>
    <x v="12"/>
    <n v="31.5"/>
  </r>
  <r>
    <s v="8afe49f4-6283-4156-aeb5-74893587b949"/>
    <s v="2023-07-19 00:00:00+01"/>
    <s v="a5aad977-101f-4edd-a8e1-6fa6716a8b67"/>
    <n v="24255"/>
    <s v="The transaction was not completed"/>
    <n v="2961561542"/>
    <x v="0"/>
    <s v="NULL"/>
    <x v="0"/>
    <x v="0"/>
    <s v="NULL"/>
    <s v="NGN"/>
    <s v="checkout"/>
    <x v="0"/>
    <x v="0"/>
    <n v="45126"/>
    <x v="12"/>
    <n v="15.159375000000001"/>
  </r>
  <r>
    <s v="fc303ea5-0db6-48b7-a4c9-0837fd4cacb2"/>
    <s v="2023-07-19 00:00:00+01"/>
    <s v="8c0927e4-5580-4396-bbcb-c578d5b05de1"/>
    <n v="28.35"/>
    <s v="The transaction was not completed"/>
    <n v="2961597067"/>
    <x v="0"/>
    <s v="NULL"/>
    <x v="0"/>
    <x v="0"/>
    <s v="NULL"/>
    <s v="USD"/>
    <s v="checkout"/>
    <x v="0"/>
    <x v="0"/>
    <n v="45126"/>
    <x v="12"/>
    <n v="28.35"/>
  </r>
  <r>
    <s v="e378fedc-e494-4d2d-9570-dce7bf5c5dc8"/>
    <s v="2023-07-19 00:00:00+01"/>
    <s v="f61b5ce8-8e93-45a8-8274-98182280c19b"/>
    <n v="24255"/>
    <s v="The transaction was not completed"/>
    <n v="2962543141"/>
    <x v="0"/>
    <s v="NULL"/>
    <x v="0"/>
    <x v="0"/>
    <s v="NULL"/>
    <s v="NGN"/>
    <s v="checkout"/>
    <x v="0"/>
    <x v="0"/>
    <n v="45126"/>
    <x v="12"/>
    <n v="15.159375000000001"/>
  </r>
  <r>
    <s v="568c68de-8dbc-482a-a53c-891537dd558d"/>
    <s v="2023-07-19 00:00:00+01"/>
    <s v="7757de9b-4e25-4910-b941-05a86294b1f5"/>
    <n v="28.35"/>
    <s v="The card holder was not authorised. This is used in 3-D Secure Authentication."/>
    <n v="2962732047"/>
    <x v="2"/>
    <s v="mastercard"/>
    <x v="1"/>
    <x v="30"/>
    <s v="US"/>
    <s v="USD"/>
    <s v="checkout"/>
    <x v="2"/>
    <x v="0"/>
    <n v="45126"/>
    <x v="12"/>
    <n v="28.35"/>
  </r>
  <r>
    <s v="08ec9622-977b-407c-b68d-8ac92f9f5d73"/>
    <s v="2023-07-20 00:00:00+01"/>
    <s v="e5830c72-3dfc-4eea-82c5-66b833fe53a4"/>
    <n v="21829.5"/>
    <s v="The transaction was not completed"/>
    <n v="2963342469"/>
    <x v="0"/>
    <s v="NULL"/>
    <x v="0"/>
    <x v="0"/>
    <s v="NULL"/>
    <s v="NGN"/>
    <s v="checkout"/>
    <x v="0"/>
    <x v="0"/>
    <n v="45127"/>
    <x v="12"/>
    <n v="13.643437499999999"/>
  </r>
  <r>
    <s v="7f852a29-8667-4cf0-8929-c2ebeb3e8b1d"/>
    <s v="2023-07-20 00:00:00+01"/>
    <s v="bb327da3-b47d-45bd-99c1-f463b63cbcf4"/>
    <n v="24255"/>
    <s v="The transaction was not completed"/>
    <n v="2963379673"/>
    <x v="0"/>
    <s v="NULL"/>
    <x v="0"/>
    <x v="0"/>
    <s v="NULL"/>
    <s v="NGN"/>
    <s v="checkout"/>
    <x v="0"/>
    <x v="0"/>
    <n v="45127"/>
    <x v="12"/>
    <n v="15.159375000000001"/>
  </r>
  <r>
    <s v="5e029808-8547-4192-a88f-b4ea5e6e5f08"/>
    <s v="2023-07-20 00:00:00+01"/>
    <s v="653b78af-dc34-4d9c-a018-df96a3cc45a1"/>
    <n v="31.5"/>
    <s v="The transaction was not completed"/>
    <n v="2963446810"/>
    <x v="0"/>
    <s v="NULL"/>
    <x v="0"/>
    <x v="0"/>
    <s v="NULL"/>
    <s v="USD"/>
    <s v="checkout"/>
    <x v="0"/>
    <x v="0"/>
    <n v="45127"/>
    <x v="12"/>
    <n v="31.5"/>
  </r>
  <r>
    <s v="912b3928-866b-4a54-b2e6-720227c1ebd8"/>
    <s v="2023-07-20 00:00:00+01"/>
    <s v="f16d723b-acf0-4dda-a6de-a32fa0009518"/>
    <n v="21829.5"/>
    <s v="The transaction was not completed"/>
    <n v="2964779894"/>
    <x v="0"/>
    <s v="NULL"/>
    <x v="0"/>
    <x v="0"/>
    <s v="NULL"/>
    <s v="NGN"/>
    <s v="checkout"/>
    <x v="0"/>
    <x v="0"/>
    <n v="45127"/>
    <x v="12"/>
    <n v="13.643437499999999"/>
  </r>
  <r>
    <s v="bc484e5e-439d-4bdf-945d-7821337e4375"/>
    <s v="2023-07-21 00:00:00+01"/>
    <s v="6582c232-e205-4c05-a91b-ab93e0e55b2c"/>
    <n v="21829.5"/>
    <s v="The transaction was not completed"/>
    <n v="2965790912"/>
    <x v="0"/>
    <s v="NULL"/>
    <x v="0"/>
    <x v="0"/>
    <s v="NULL"/>
    <s v="NGN"/>
    <s v="checkout"/>
    <x v="0"/>
    <x v="0"/>
    <n v="45128"/>
    <x v="12"/>
    <n v="13.643437499999999"/>
  </r>
  <r>
    <s v="ea18f560-acd1-4151-a394-3c99005a381b"/>
    <s v="2023-07-21 00:00:00+01"/>
    <s v="3c7a03f8-5733-44fb-9368-d4ce2f353951"/>
    <n v="24255"/>
    <s v="The transaction was not completed"/>
    <n v="2966298518"/>
    <x v="0"/>
    <s v="NULL"/>
    <x v="0"/>
    <x v="0"/>
    <s v="NULL"/>
    <s v="NGN"/>
    <s v="checkout"/>
    <x v="0"/>
    <x v="0"/>
    <n v="45128"/>
    <x v="12"/>
    <n v="15.159375000000001"/>
  </r>
  <r>
    <s v="94bf476b-5cd9-41c2-bc7a-505a9d9ecf25"/>
    <s v="2023-07-21 00:00:00+01"/>
    <s v="bb53c27c-ffa2-4342-82ca-bed2472a194a"/>
    <n v="31.5"/>
    <s v="The transaction was not completed"/>
    <n v="2966573540"/>
    <x v="0"/>
    <s v="NULL"/>
    <x v="0"/>
    <x v="0"/>
    <s v="NULL"/>
    <s v="USD"/>
    <s v="checkout"/>
    <x v="0"/>
    <x v="0"/>
    <n v="45128"/>
    <x v="12"/>
    <n v="31.5"/>
  </r>
  <r>
    <s v="f2a0c794-a0d0-4294-a5d8-414fa01d5412"/>
    <s v="2023-07-21 00:00:00+01"/>
    <s v="bb53c27c-ffa2-4342-82ca-bed2472a194a"/>
    <n v="24255"/>
    <s v="The transaction was not completed"/>
    <n v="2966575290"/>
    <x v="0"/>
    <s v="NULL"/>
    <x v="0"/>
    <x v="0"/>
    <s v="NULL"/>
    <s v="NGN"/>
    <s v="checkout"/>
    <x v="0"/>
    <x v="0"/>
    <n v="45128"/>
    <x v="12"/>
    <n v="15.159375000000001"/>
  </r>
  <r>
    <s v="c0086f7d-6ff8-4c2b-b5e2-b855066e6fce"/>
    <s v="2023-07-21 00:00:00+01"/>
    <s v="574d434c-636e-4a7b-922f-9f23404f93bd"/>
    <n v="31.5"/>
    <s v="The transaction was not completed"/>
    <n v="2966958444"/>
    <x v="0"/>
    <s v="NULL"/>
    <x v="0"/>
    <x v="0"/>
    <s v="NULL"/>
    <s v="USD"/>
    <s v="checkout"/>
    <x v="0"/>
    <x v="0"/>
    <n v="45128"/>
    <x v="12"/>
    <n v="31.5"/>
  </r>
  <r>
    <s v="489b162d-68df-47d4-be03-533d074f4336"/>
    <s v="2023-07-21 00:00:00+01"/>
    <s v="71779d98-e091-4260-810b-67c1ed56bb55"/>
    <n v="24255"/>
    <s v="Awaiting Transfer"/>
    <n v="2967046500"/>
    <x v="0"/>
    <s v="NULL"/>
    <x v="0"/>
    <x v="0"/>
    <s v="NULL"/>
    <s v="NGN"/>
    <s v="checkout"/>
    <x v="0"/>
    <x v="1"/>
    <n v="45128"/>
    <x v="12"/>
    <n v="15.159375000000001"/>
  </r>
  <r>
    <s v="c27f7128-4e8d-4cab-85b4-597ccc40b69f"/>
    <s v="2023-07-21 00:00:00+01"/>
    <s v="a57b4353-b08f-4ad1-b38e-42b09ff3c132"/>
    <n v="31.5"/>
    <s v="The transaction was not completed"/>
    <n v="2967214232"/>
    <x v="0"/>
    <s v="NULL"/>
    <x v="0"/>
    <x v="0"/>
    <s v="NULL"/>
    <s v="USD"/>
    <s v="checkout"/>
    <x v="0"/>
    <x v="0"/>
    <n v="45128"/>
    <x v="12"/>
    <n v="31.5"/>
  </r>
  <r>
    <s v="07402650-13b4-43d4-975e-5aa4aa762df8"/>
    <s v="2023-07-21 00:00:00+01"/>
    <s v="ec2940a5-fbad-4f7f-a073-f4628305ccbd"/>
    <n v="31.5"/>
    <s v="The transaction was not completed"/>
    <n v="2967731734"/>
    <x v="0"/>
    <s v="NULL"/>
    <x v="0"/>
    <x v="0"/>
    <s v="NULL"/>
    <s v="USD"/>
    <s v="checkout"/>
    <x v="0"/>
    <x v="0"/>
    <n v="45128"/>
    <x v="12"/>
    <n v="31.5"/>
  </r>
  <r>
    <s v="980d8725-db2f-46fa-8e5d-93389d36af53"/>
    <s v="2023-07-21 00:00:00+01"/>
    <s v="ec2940a5-fbad-4f7f-a073-f4628305ccbd"/>
    <n v="31.5"/>
    <s v="The transaction was not completed"/>
    <n v="2967744969"/>
    <x v="0"/>
    <s v="NULL"/>
    <x v="0"/>
    <x v="0"/>
    <s v="NULL"/>
    <s v="USD"/>
    <s v="checkout"/>
    <x v="0"/>
    <x v="0"/>
    <n v="45128"/>
    <x v="12"/>
    <n v="31.5"/>
  </r>
  <r>
    <s v="eb22b18b-654a-4b39-83a7-1b4a71c49f4a"/>
    <s v="2023-07-21 00:00:00+01"/>
    <s v="ec2940a5-fbad-4f7f-a073-f4628305ccbd"/>
    <n v="24255"/>
    <s v="Please make a transfer to the account specified"/>
    <n v="2967746058"/>
    <x v="0"/>
    <s v="NULL"/>
    <x v="0"/>
    <x v="0"/>
    <s v="NULL"/>
    <s v="NGN"/>
    <s v="checkout"/>
    <x v="2"/>
    <x v="1"/>
    <n v="45128"/>
    <x v="12"/>
    <n v="15.159375000000001"/>
  </r>
  <r>
    <s v="4649ebe0-84c3-45ec-99a2-bb5869fae042"/>
    <s v="2023-07-21 00:00:00+01"/>
    <s v="72118a69-ba1a-4931-9346-cfcda95047d6"/>
    <n v="23786.174999999999"/>
    <s v="Approved"/>
    <n v="2968117822"/>
    <x v="1"/>
    <s v="transfer"/>
    <x v="0"/>
    <x v="13"/>
    <s v="NG"/>
    <s v="NGN"/>
    <s v="checkout"/>
    <x v="1"/>
    <x v="1"/>
    <n v="45128"/>
    <x v="12"/>
    <n v="14.866359375"/>
  </r>
  <r>
    <s v="ac607845-5872-423b-9baf-3785594f5205"/>
    <s v="2023-07-21 00:00:00+01"/>
    <s v="71779d98-e091-4260-810b-67c1ed56bb55"/>
    <n v="24255"/>
    <s v="Awaiting Transfer"/>
    <n v="2968124791"/>
    <x v="0"/>
    <s v="NULL"/>
    <x v="0"/>
    <x v="0"/>
    <s v="NULL"/>
    <s v="NGN"/>
    <s v="checkout"/>
    <x v="0"/>
    <x v="1"/>
    <n v="45128"/>
    <x v="12"/>
    <n v="15.159375000000001"/>
  </r>
  <r>
    <s v="f17ff7a7-2c57-4ada-b864-20ee9ad69687"/>
    <s v="2023-07-21 00:00:00+01"/>
    <s v="71779d98-e091-4260-810b-67c1ed56bb55"/>
    <n v="24255"/>
    <s v="Awaiting Transfer"/>
    <n v="2968130485"/>
    <x v="0"/>
    <s v="NULL"/>
    <x v="0"/>
    <x v="0"/>
    <s v="NULL"/>
    <s v="NGN"/>
    <s v="checkout"/>
    <x v="0"/>
    <x v="1"/>
    <n v="45128"/>
    <x v="12"/>
    <n v="15.159375000000001"/>
  </r>
  <r>
    <s v="bd238ef2-e123-4cd9-b5b7-3f50622b835a"/>
    <s v="2023-07-22 00:00:00+01"/>
    <s v="cbf0c730-bf96-4f2a-a138-e8a80561aa98"/>
    <n v="24255"/>
    <s v="The transaction was not completed"/>
    <n v="2968630925"/>
    <x v="0"/>
    <s v="NULL"/>
    <x v="0"/>
    <x v="0"/>
    <s v="NULL"/>
    <s v="NGN"/>
    <s v="checkout"/>
    <x v="0"/>
    <x v="0"/>
    <n v="45129"/>
    <x v="12"/>
    <n v="15.159375000000001"/>
  </r>
  <r>
    <s v="d9fd5363-4cc1-496f-a4b1-f6749f0395f1"/>
    <s v="2023-07-22 00:00:00+01"/>
    <s v="4940bd17-3283-45cc-806a-f9bbe8f66eee"/>
    <n v="24255"/>
    <s v="The transaction was not completed"/>
    <n v="2968742713"/>
    <x v="0"/>
    <s v="NULL"/>
    <x v="0"/>
    <x v="0"/>
    <s v="NULL"/>
    <s v="NGN"/>
    <s v="checkout"/>
    <x v="0"/>
    <x v="0"/>
    <n v="45129"/>
    <x v="12"/>
    <n v="15.159375000000001"/>
  </r>
  <r>
    <s v="5a2f206a-41b0-41d0-9118-b05a2ae9b3f8"/>
    <s v="2023-07-22 00:00:00+01"/>
    <s v="c4355c21-83c1-47bd-9900-0f7df17a7bcb"/>
    <n v="31.5"/>
    <s v="The transaction was not completed"/>
    <n v="2968994199"/>
    <x v="0"/>
    <s v="NULL"/>
    <x v="0"/>
    <x v="0"/>
    <s v="NULL"/>
    <s v="USD"/>
    <s v="checkout"/>
    <x v="0"/>
    <x v="0"/>
    <n v="45129"/>
    <x v="12"/>
    <n v="31.5"/>
  </r>
  <r>
    <s v="d0837103-29ac-469f-998c-9e83516c7c58"/>
    <s v="2023-07-22 00:00:00+01"/>
    <s v="c8b2701a-8546-4b69-b586-46dd441cce9d"/>
    <n v="24255"/>
    <s v="The transaction was not completed"/>
    <n v="2969205434"/>
    <x v="0"/>
    <s v="NULL"/>
    <x v="0"/>
    <x v="0"/>
    <s v="NULL"/>
    <s v="NGN"/>
    <s v="checkout"/>
    <x v="0"/>
    <x v="0"/>
    <n v="45129"/>
    <x v="12"/>
    <n v="15.159375000000001"/>
  </r>
  <r>
    <s v="9891833a-c7e3-471e-916a-7797371036c8"/>
    <s v="2023-07-22 00:00:00+01"/>
    <s v="a0929621-8fcc-4aad-b849-4bad7b66ab36"/>
    <n v="24255"/>
    <s v="The transaction was not completed"/>
    <n v="2969245463"/>
    <x v="0"/>
    <s v="NULL"/>
    <x v="0"/>
    <x v="0"/>
    <s v="NULL"/>
    <s v="NGN"/>
    <s v="checkout"/>
    <x v="0"/>
    <x v="0"/>
    <n v="45129"/>
    <x v="12"/>
    <n v="15.159375000000001"/>
  </r>
  <r>
    <s v="b373b460-ea9f-40f6-bb6d-cf3dd8985355"/>
    <s v="2023-07-22 00:00:00+01"/>
    <s v="e5bd30f0-5bc6-4dde-a3c8-ea1531491f13"/>
    <n v="24255"/>
    <s v="The transaction was not completed"/>
    <n v="2969736410"/>
    <x v="0"/>
    <s v="NULL"/>
    <x v="0"/>
    <x v="0"/>
    <s v="NULL"/>
    <s v="NGN"/>
    <s v="checkout"/>
    <x v="0"/>
    <x v="0"/>
    <n v="45129"/>
    <x v="12"/>
    <n v="15.159375000000001"/>
  </r>
  <r>
    <s v="985f4088-c86b-4f36-beac-f0d08957d672"/>
    <s v="2023-07-23 00:00:00+01"/>
    <s v="b522d984-bf3c-4b09-afd8-6694a6cf6f7c"/>
    <n v="24255"/>
    <s v="Please make a transfer to the account specified"/>
    <n v="2971372817"/>
    <x v="0"/>
    <s v="NULL"/>
    <x v="0"/>
    <x v="0"/>
    <s v="NULL"/>
    <s v="NGN"/>
    <s v="checkout"/>
    <x v="0"/>
    <x v="1"/>
    <n v="45130"/>
    <x v="12"/>
    <n v="15.159375000000001"/>
  </r>
  <r>
    <s v="f4868b3e-eed6-48ef-9854-d7d64db857b2"/>
    <s v="2023-07-23 00:00:00+01"/>
    <s v="5c817a8c-2192-4718-ada3-9190828dc598"/>
    <n v="24255"/>
    <s v="The transaction was not completed"/>
    <n v="2972244525"/>
    <x v="0"/>
    <s v="NULL"/>
    <x v="0"/>
    <x v="0"/>
    <s v="NULL"/>
    <s v="NGN"/>
    <s v="checkout"/>
    <x v="0"/>
    <x v="0"/>
    <n v="45130"/>
    <x v="12"/>
    <n v="15.159375000000001"/>
  </r>
  <r>
    <s v="8f5ed8a6-937d-45e6-b7ff-80b6bf295237"/>
    <s v="2023-07-24 00:00:00+01"/>
    <s v="6f50aad3-0b65-41e6-9f02-672cbd7973b3"/>
    <n v="31.5"/>
    <s v="The transaction was not completed"/>
    <n v="2972566338"/>
    <x v="0"/>
    <s v="NULL"/>
    <x v="0"/>
    <x v="0"/>
    <s v="NULL"/>
    <s v="USD"/>
    <s v="checkout"/>
    <x v="0"/>
    <x v="0"/>
    <n v="45131"/>
    <x v="12"/>
    <n v="31.5"/>
  </r>
  <r>
    <s v="bb780549-7d98-43ed-aaa0-d5753ce2afa7"/>
    <s v="2023-07-24 00:00:00+01"/>
    <s v="6bcd92c5-2ad0-4851-a3e9-eebae85efdc2"/>
    <n v="21829.5"/>
    <s v="Awaiting Transfer"/>
    <n v="2972593892"/>
    <x v="0"/>
    <s v="NULL"/>
    <x v="0"/>
    <x v="0"/>
    <s v="NULL"/>
    <s v="NGN"/>
    <s v="checkout"/>
    <x v="0"/>
    <x v="1"/>
    <n v="45131"/>
    <x v="12"/>
    <n v="13.643437499999999"/>
  </r>
  <r>
    <s v="7fa861f6-dcfb-4faf-b206-6edee23ec0ea"/>
    <s v="2023-07-24 00:00:00+01"/>
    <s v="c2d07fe7-4f84-4b33-82f1-dba7d51eb9ae"/>
    <n v="21397.057499999999"/>
    <s v="Approved"/>
    <n v="2972972248"/>
    <x v="1"/>
    <s v="transfer"/>
    <x v="0"/>
    <x v="26"/>
    <s v="NG"/>
    <s v="NGN"/>
    <s v="checkout"/>
    <x v="1"/>
    <x v="1"/>
    <n v="45131"/>
    <x v="12"/>
    <n v="13.3731609375"/>
  </r>
  <r>
    <s v="10c8e76d-fc6a-4663-b844-49d2997728b8"/>
    <s v="2023-07-24 00:00:00+01"/>
    <s v="66e88edb-1407-4531-be6a-20b230bd545c"/>
    <n v="21829.5"/>
    <s v="Please make a transfer to the account specified"/>
    <n v="2973080820"/>
    <x v="0"/>
    <s v="NULL"/>
    <x v="0"/>
    <x v="0"/>
    <s v="NULL"/>
    <s v="NGN"/>
    <s v="checkout"/>
    <x v="0"/>
    <x v="1"/>
    <n v="45131"/>
    <x v="12"/>
    <n v="13.643437499999999"/>
  </r>
  <r>
    <s v="12cb99b1-9e14-477f-8d75-284841f0d31b"/>
    <s v="2023-07-24 00:00:00+01"/>
    <s v="0ed78352-1c73-47ed-88b6-30751c0acdee"/>
    <n v="31.5"/>
    <s v="The transaction was not completed"/>
    <n v="2973231359"/>
    <x v="0"/>
    <s v="NULL"/>
    <x v="0"/>
    <x v="0"/>
    <s v="NULL"/>
    <s v="USD"/>
    <s v="checkout"/>
    <x v="0"/>
    <x v="0"/>
    <n v="45131"/>
    <x v="12"/>
    <n v="31.5"/>
  </r>
  <r>
    <s v="6b2b7adc-85d7-4e81-8615-5d1083f2d1b8"/>
    <s v="2023-07-24 00:00:00+01"/>
    <s v="67e6e0c2-9324-4d0e-90d9-122f96734eba"/>
    <n v="24255"/>
    <s v="The transaction was not completed"/>
    <n v="2974068642"/>
    <x v="0"/>
    <s v="NULL"/>
    <x v="0"/>
    <x v="0"/>
    <s v="NULL"/>
    <s v="NGN"/>
    <s v="checkout"/>
    <x v="0"/>
    <x v="0"/>
    <n v="45131"/>
    <x v="12"/>
    <n v="15.159375000000001"/>
  </r>
  <r>
    <s v="839d8cf0-e1b3-4527-ab6a-a6e8a791bfa6"/>
    <s v="2023-07-25 00:00:00+01"/>
    <s v="a568ed76-d9a9-4ffb-801e-8f77ca93c342"/>
    <n v="24255"/>
    <s v="Please make a transfer to the account specified"/>
    <n v="2974955650"/>
    <x v="0"/>
    <s v="NULL"/>
    <x v="0"/>
    <x v="0"/>
    <s v="NULL"/>
    <s v="NGN"/>
    <s v="checkout"/>
    <x v="0"/>
    <x v="1"/>
    <n v="45132"/>
    <x v="12"/>
    <n v="15.159375000000001"/>
  </r>
  <r>
    <s v="42fdbcf4-9b91-46a0-8d5d-efba6c4423d4"/>
    <s v="2023-07-25 00:00:00+01"/>
    <s v="068d11f9-1b47-42b3-96de-b1b844deaf1d"/>
    <n v="31.5"/>
    <s v="The transaction was not completed"/>
    <n v="2974970586"/>
    <x v="0"/>
    <s v="NULL"/>
    <x v="0"/>
    <x v="0"/>
    <s v="NULL"/>
    <s v="USD"/>
    <s v="checkout"/>
    <x v="0"/>
    <x v="0"/>
    <n v="45132"/>
    <x v="12"/>
    <n v="31.5"/>
  </r>
  <r>
    <s v="5990ef13-aa7f-4fcf-9827-c9e45f44a3ae"/>
    <s v="2023-07-25 00:00:00+01"/>
    <s v="25af1874-0f40-4883-b7d8-0827321d6894"/>
    <n v="21829.5"/>
    <s v="The transaction was not completed"/>
    <n v="2976349189"/>
    <x v="0"/>
    <s v="NULL"/>
    <x v="0"/>
    <x v="0"/>
    <s v="NULL"/>
    <s v="NGN"/>
    <s v="checkout"/>
    <x v="0"/>
    <x v="0"/>
    <n v="45132"/>
    <x v="12"/>
    <n v="13.643437499999999"/>
  </r>
  <r>
    <s v="517193d2-c3fd-4bbc-be70-a14c46f4a5c2"/>
    <s v="2023-07-25 00:00:00+01"/>
    <s v="8b4d7b8b-24b9-4eac-946d-37ddea960683"/>
    <n v="28.35"/>
    <s v="The transaction was not completed"/>
    <n v="2976594681"/>
    <x v="0"/>
    <s v="NULL"/>
    <x v="0"/>
    <x v="0"/>
    <s v="NULL"/>
    <s v="USD"/>
    <s v="checkout"/>
    <x v="0"/>
    <x v="0"/>
    <n v="45132"/>
    <x v="12"/>
    <n v="28.35"/>
  </r>
  <r>
    <s v="81703aa6-8537-4e31-a6b5-ef71d8ed5c46"/>
    <s v="2023-07-25 00:00:00+01"/>
    <s v="8b4d7b8b-24b9-4eac-946d-37ddea960683"/>
    <n v="21829.5"/>
    <s v="Please make a transfer to the account specified"/>
    <n v="2976594944"/>
    <x v="0"/>
    <s v="NULL"/>
    <x v="0"/>
    <x v="0"/>
    <s v="NULL"/>
    <s v="NGN"/>
    <s v="checkout"/>
    <x v="0"/>
    <x v="1"/>
    <n v="45132"/>
    <x v="12"/>
    <n v="13.643437499999999"/>
  </r>
  <r>
    <s v="f04a5485-1b5e-412e-9608-5ec55ebe3669"/>
    <s v="2023-07-25 00:00:00+01"/>
    <s v="8b4d7b8b-24b9-4eac-946d-37ddea960683"/>
    <n v="21829.5"/>
    <s v="Please make a transfer to the account specified"/>
    <n v="2976599807"/>
    <x v="0"/>
    <s v="NULL"/>
    <x v="0"/>
    <x v="0"/>
    <s v="NULL"/>
    <s v="NGN"/>
    <s v="checkout"/>
    <x v="0"/>
    <x v="1"/>
    <n v="45132"/>
    <x v="12"/>
    <n v="13.643437499999999"/>
  </r>
  <r>
    <s v="c7f378d2-ec6b-4b3e-8fe6-58147bdaa434"/>
    <s v="2023-07-25 00:00:00+01"/>
    <s v="7e53f4a5-78e3-4d4f-85aa-1c4801d6ee93"/>
    <n v="28.35"/>
    <s v="The transaction was not completed"/>
    <n v="2976630242"/>
    <x v="0"/>
    <s v="NULL"/>
    <x v="0"/>
    <x v="0"/>
    <s v="NULL"/>
    <s v="USD"/>
    <s v="checkout"/>
    <x v="0"/>
    <x v="0"/>
    <n v="45132"/>
    <x v="12"/>
    <n v="28.35"/>
  </r>
  <r>
    <s v="bc3b3db8-ea1a-4bcb-b407-fea6251934e9"/>
    <s v="2023-07-25 00:00:00+01"/>
    <s v="241b51de-fef9-43db-9548-bcdbb6462980"/>
    <n v="28.35"/>
    <s v="The transaction was not completed"/>
    <n v="2976649043"/>
    <x v="0"/>
    <s v="NULL"/>
    <x v="0"/>
    <x v="0"/>
    <s v="NULL"/>
    <s v="USD"/>
    <s v="checkout"/>
    <x v="0"/>
    <x v="0"/>
    <n v="45132"/>
    <x v="12"/>
    <n v="28.35"/>
  </r>
  <r>
    <s v="f481fb69-05c9-4b80-a6b7-67b7d55a6942"/>
    <s v="2023-07-25 00:00:00+01"/>
    <s v="922b6acb-a011-4eed-9ab5-5c12addb1ba4"/>
    <n v="24255"/>
    <s v="The transaction was not completed"/>
    <n v="2976955244"/>
    <x v="0"/>
    <s v="NULL"/>
    <x v="0"/>
    <x v="0"/>
    <s v="NULL"/>
    <s v="NGN"/>
    <s v="checkout"/>
    <x v="0"/>
    <x v="0"/>
    <n v="45132"/>
    <x v="12"/>
    <n v="15.159375000000001"/>
  </r>
  <r>
    <s v="d9277d0b-a8a0-4e1d-85c1-54bbd65f705d"/>
    <s v="2023-07-26 00:00:00+01"/>
    <s v="39b9226b-398e-4244-acb1-8eeb087d3262"/>
    <n v="31.5"/>
    <s v="The transaction was not completed"/>
    <n v="2977766556"/>
    <x v="0"/>
    <s v="NULL"/>
    <x v="0"/>
    <x v="0"/>
    <s v="NULL"/>
    <s v="USD"/>
    <s v="checkout"/>
    <x v="0"/>
    <x v="0"/>
    <n v="45133"/>
    <x v="12"/>
    <n v="31.5"/>
  </r>
  <r>
    <s v="b15bb7f0-0909-42e0-bb93-e7e69c426e44"/>
    <s v="2023-07-26 00:00:00+01"/>
    <s v="8470fce3-498a-48d6-af08-2a2b27cd7f3d"/>
    <n v="24255"/>
    <s v="The transaction was not completed"/>
    <n v="2977990826"/>
    <x v="0"/>
    <s v="NULL"/>
    <x v="0"/>
    <x v="0"/>
    <s v="NULL"/>
    <s v="NGN"/>
    <s v="checkout"/>
    <x v="0"/>
    <x v="0"/>
    <n v="45133"/>
    <x v="12"/>
    <n v="15.159375000000001"/>
  </r>
  <r>
    <s v="b98c4320-7819-4361-958c-036e0184d65b"/>
    <s v="2023-07-26 00:00:00+01"/>
    <s v="cc84eb4c-5337-4997-b9dd-45e64c2c8f12"/>
    <n v="21397.057499999999"/>
    <s v="Approved"/>
    <n v="2978711764"/>
    <x v="1"/>
    <s v="transfer"/>
    <x v="0"/>
    <x v="1"/>
    <s v="NG"/>
    <s v="NGN"/>
    <s v="checkout"/>
    <x v="1"/>
    <x v="1"/>
    <n v="45133"/>
    <x v="12"/>
    <n v="13.3731609375"/>
  </r>
  <r>
    <s v="0a966f48-a30a-42cc-ae25-d35b67fb9cf3"/>
    <s v="2023-07-27 00:00:00+01"/>
    <s v="3040948b-3398-4159-9606-feabe76e09bf"/>
    <n v="31.5"/>
    <s v="The transaction was not completed"/>
    <n v="2981645605"/>
    <x v="0"/>
    <s v="NULL"/>
    <x v="0"/>
    <x v="0"/>
    <s v="NULL"/>
    <s v="USD"/>
    <s v="checkout"/>
    <x v="0"/>
    <x v="0"/>
    <n v="45134"/>
    <x v="12"/>
    <n v="31.5"/>
  </r>
  <r>
    <s v="cd14cc91-ac64-465b-862b-87cc6bab88a8"/>
    <s v="2023-07-27 00:00:00+01"/>
    <s v="7f19c204-fe8e-4dba-a79d-4bdeeae87560"/>
    <n v="21829.5"/>
    <s v="The transaction was not completed"/>
    <n v="2981864887"/>
    <x v="0"/>
    <s v="NULL"/>
    <x v="0"/>
    <x v="0"/>
    <s v="NULL"/>
    <s v="NGN"/>
    <s v="checkout"/>
    <x v="0"/>
    <x v="0"/>
    <n v="45134"/>
    <x v="12"/>
    <n v="13.643437499999999"/>
  </r>
  <r>
    <s v="94945933-b845-47dc-bc96-54afeb108e63"/>
    <s v="2023-07-28 00:00:00+01"/>
    <s v="8a75c351-db1b-45e0-b537-3fb49bfb79a4"/>
    <n v="31.5"/>
    <s v="The transaction was not completed"/>
    <n v="2982571088"/>
    <x v="0"/>
    <s v="NULL"/>
    <x v="0"/>
    <x v="0"/>
    <s v="NULL"/>
    <s v="USD"/>
    <s v="checkout"/>
    <x v="0"/>
    <x v="0"/>
    <n v="45135"/>
    <x v="12"/>
    <n v="31.5"/>
  </r>
  <r>
    <s v="ef717096-d4b5-44d4-a2a9-61f99956832a"/>
    <s v="2023-07-28 00:00:00+01"/>
    <s v="8a75c351-db1b-45e0-b537-3fb49bfb79a4"/>
    <n v="31.5"/>
    <s v="Policy (Mastercard use only)"/>
    <n v="2982587064"/>
    <x v="9"/>
    <s v="mastercard"/>
    <x v="2"/>
    <x v="31"/>
    <s v="US"/>
    <s v="USD"/>
    <s v="checkout"/>
    <x v="2"/>
    <x v="0"/>
    <n v="45135"/>
    <x v="12"/>
    <n v="31.5"/>
  </r>
  <r>
    <s v="d89fb4a5-3080-4551-8513-a9b6a8fb2ac2"/>
    <s v="2023-07-28 00:00:00+01"/>
    <s v="d1796c9f-7c05-4f08-b712-48498da408c2"/>
    <n v="23786.174999999999"/>
    <s v="Approved"/>
    <n v="2982628968"/>
    <x v="1"/>
    <s v="transfer"/>
    <x v="0"/>
    <x v="15"/>
    <s v="NG"/>
    <s v="NGN"/>
    <s v="checkout"/>
    <x v="1"/>
    <x v="1"/>
    <n v="45135"/>
    <x v="12"/>
    <n v="14.866359375"/>
  </r>
  <r>
    <s v="8f21fb4c-ae81-4e47-b583-e2aee44d69bf"/>
    <s v="2023-07-28 00:00:00+01"/>
    <s v="d466de7d-7679-411c-9c83-2b600decd758"/>
    <n v="31.5"/>
    <s v="Verve cards can only pay NGN at this time"/>
    <n v="2982720085"/>
    <x v="11"/>
    <s v="verve"/>
    <x v="0"/>
    <x v="16"/>
    <s v="NG"/>
    <s v="USD"/>
    <s v="checkout"/>
    <x v="2"/>
    <x v="0"/>
    <n v="45135"/>
    <x v="12"/>
    <n v="31.5"/>
  </r>
  <r>
    <s v="1ac598a5-d5b0-4058-8ecd-1b419257a99b"/>
    <s v="2023-07-28 00:00:00+01"/>
    <s v="b4142e7b-4000-4bae-a018-cf236ec35fbb"/>
    <n v="21829.5"/>
    <s v="The transaction was not completed"/>
    <n v="2983986346"/>
    <x v="0"/>
    <s v="NULL"/>
    <x v="0"/>
    <x v="0"/>
    <s v="NULL"/>
    <s v="NGN"/>
    <s v="checkout"/>
    <x v="0"/>
    <x v="0"/>
    <n v="45135"/>
    <x v="12"/>
    <n v="13.643437499999999"/>
  </r>
  <r>
    <s v="a9b0d890c85c6ac6d17e2f9a2c0e91c45c46a01a0550d9e6"/>
    <s v="2023-07-28 00:00:00+01"/>
    <s v="c121bc1a-7c43-45ce-8855-3a6be9397a0b"/>
    <n v="11550"/>
    <s v="Insufficient funds"/>
    <n v="2984160710"/>
    <x v="2"/>
    <s v="mastercard"/>
    <x v="1"/>
    <x v="15"/>
    <s v="NG"/>
    <s v="NGN"/>
    <s v="merchant_api"/>
    <x v="2"/>
    <x v="0"/>
    <n v="45135"/>
    <x v="12"/>
    <n v="7.21875"/>
  </r>
  <r>
    <s v="f745d30d-2279-43a2-b1ed-a094283336b6"/>
    <s v="2023-07-29 00:00:00+01"/>
    <s v="3be2d31e-858e-463b-af9d-97ae2ea5e3e4"/>
    <n v="28.35"/>
    <s v="The transaction was not completed"/>
    <n v="2985363840"/>
    <x v="0"/>
    <s v="NULL"/>
    <x v="0"/>
    <x v="0"/>
    <s v="NULL"/>
    <s v="USD"/>
    <s v="checkout"/>
    <x v="0"/>
    <x v="0"/>
    <n v="45136"/>
    <x v="12"/>
    <n v="28.35"/>
  </r>
  <r>
    <s v="18484815-3bfa-4552-bbab-ffa472eeee68"/>
    <s v="2023-07-29 00:00:00+01"/>
    <s v="15dfba11-0aad-4416-8cf7-2ce8afb89f16"/>
    <n v="24255"/>
    <s v="The transaction was not completed"/>
    <n v="2986576397"/>
    <x v="0"/>
    <s v="NULL"/>
    <x v="0"/>
    <x v="0"/>
    <s v="NULL"/>
    <s v="NGN"/>
    <s v="checkout"/>
    <x v="0"/>
    <x v="0"/>
    <n v="45136"/>
    <x v="12"/>
    <n v="15.159375000000001"/>
  </r>
  <r>
    <s v="2b498820-5dc0-43cc-be12-721a3223a24d"/>
    <s v="2023-07-29 00:00:00+01"/>
    <s v="b8c981aa-4d69-427e-a631-ca8f65aff2c6"/>
    <n v="21829.5"/>
    <s v="The transaction was not completed"/>
    <n v="2986665606"/>
    <x v="0"/>
    <s v="NULL"/>
    <x v="0"/>
    <x v="0"/>
    <s v="NULL"/>
    <s v="NGN"/>
    <s v="checkout"/>
    <x v="0"/>
    <x v="0"/>
    <n v="45136"/>
    <x v="12"/>
    <n v="13.643437499999999"/>
  </r>
  <r>
    <s v="f4bc8831-4c01-46a3-80c1-e5cce5788528"/>
    <s v="2023-07-29 00:00:00+01"/>
    <s v="644f2258-17bf-43cc-9ac8-b633071335fa"/>
    <n v="31.5"/>
    <s v="The transaction was not completed"/>
    <n v="2986939161"/>
    <x v="0"/>
    <s v="NULL"/>
    <x v="0"/>
    <x v="0"/>
    <s v="NULL"/>
    <s v="USD"/>
    <s v="checkout"/>
    <x v="0"/>
    <x v="0"/>
    <n v="45136"/>
    <x v="12"/>
    <n v="31.5"/>
  </r>
  <r>
    <s v="29d7429d-a4b5-4289-abf3-7e5ed8219937"/>
    <s v="2023-07-29 00:00:00+01"/>
    <s v="a6bdb238-a0e1-407e-b5df-ef93815aa8c5"/>
    <n v="21829.5"/>
    <s v="The transaction was not completed"/>
    <n v="2986997895"/>
    <x v="0"/>
    <s v="NULL"/>
    <x v="0"/>
    <x v="0"/>
    <s v="NULL"/>
    <s v="NGN"/>
    <s v="checkout"/>
    <x v="0"/>
    <x v="0"/>
    <n v="45136"/>
    <x v="12"/>
    <n v="13.643437499999999"/>
  </r>
  <r>
    <s v="2029823a-fb74-4965-99e0-a2c5da8399f7"/>
    <s v="2023-07-30 00:00:00+01"/>
    <s v="8e87202f-25fb-479d-93f6-f9f21ce90d4e"/>
    <n v="21397.057499999999"/>
    <s v="Approved"/>
    <n v="2987823570"/>
    <x v="1"/>
    <s v="transfer"/>
    <x v="0"/>
    <x v="1"/>
    <s v="NG"/>
    <s v="NGN"/>
    <s v="checkout"/>
    <x v="1"/>
    <x v="1"/>
    <n v="45137"/>
    <x v="12"/>
    <n v="13.3731609375"/>
  </r>
  <r>
    <s v="fb3cb74c-b93d-46e1-b4aa-30c7c75a9ce4"/>
    <s v="2023-07-30 00:00:00+01"/>
    <s v="227d15e4-d30a-463f-845c-14d7537a002d"/>
    <n v="24255"/>
    <s v="The transaction was not completed"/>
    <n v="2987852571"/>
    <x v="0"/>
    <s v="NULL"/>
    <x v="0"/>
    <x v="0"/>
    <s v="NULL"/>
    <s v="NGN"/>
    <s v="checkout"/>
    <x v="0"/>
    <x v="0"/>
    <n v="45137"/>
    <x v="12"/>
    <n v="15.159375000000001"/>
  </r>
  <r>
    <s v="18e8c2fb-02ee-496e-9fce-15c47b01d26a"/>
    <s v="2023-07-30 00:00:00+01"/>
    <s v="e8f8bff5-38cc-4f4f-8eb6-147a9b85bb54"/>
    <n v="24255"/>
    <s v="The transaction was not completed"/>
    <n v="2987919965"/>
    <x v="0"/>
    <s v="NULL"/>
    <x v="0"/>
    <x v="0"/>
    <s v="NULL"/>
    <s v="NGN"/>
    <s v="checkout"/>
    <x v="0"/>
    <x v="0"/>
    <n v="45137"/>
    <x v="12"/>
    <n v="15.159375000000001"/>
  </r>
  <r>
    <s v="5d136e23-7e74-403e-9e15-8081ac324ccb"/>
    <s v="2023-07-30 00:00:00+01"/>
    <s v="872e8db9-120d-4633-9563-cfdd4bc2550d"/>
    <n v="31.5"/>
    <s v="The transaction was not completed"/>
    <n v="2988061933"/>
    <x v="0"/>
    <s v="NULL"/>
    <x v="0"/>
    <x v="0"/>
    <s v="NULL"/>
    <s v="USD"/>
    <s v="checkout"/>
    <x v="0"/>
    <x v="0"/>
    <n v="45137"/>
    <x v="12"/>
    <n v="31.5"/>
  </r>
  <r>
    <s v="f4f151ab-635c-418c-9b03-4b93e2939611"/>
    <s v="2023-07-30 00:00:00+01"/>
    <s v="e3fdf2b2-4c40-47a0-86c3-b52ea9b10478"/>
    <n v="24255"/>
    <s v="Please make a transfer to the account specified"/>
    <n v="2988125120"/>
    <x v="0"/>
    <s v="NULL"/>
    <x v="0"/>
    <x v="0"/>
    <s v="NULL"/>
    <s v="NGN"/>
    <s v="checkout"/>
    <x v="0"/>
    <x v="1"/>
    <n v="45137"/>
    <x v="12"/>
    <n v="15.159375000000001"/>
  </r>
  <r>
    <s v="f0516643-093f-4220-837d-c4367e424f44"/>
    <s v="2023-07-30 00:00:00+01"/>
    <s v="aed25b6d-57e0-4870-944b-1eb8950fa377"/>
    <n v="31.5"/>
    <s v="The transaction was not completed"/>
    <n v="2988206646"/>
    <x v="0"/>
    <s v="NULL"/>
    <x v="0"/>
    <x v="0"/>
    <s v="NULL"/>
    <s v="USD"/>
    <s v="checkout"/>
    <x v="0"/>
    <x v="0"/>
    <n v="45137"/>
    <x v="12"/>
    <n v="31.5"/>
  </r>
  <r>
    <s v="c60cc637-648d-43ac-81b3-ada5779ac532"/>
    <s v="2023-07-30 00:00:00+01"/>
    <s v="da653ffd-f929-4883-985e-aab87dcde7a3"/>
    <n v="21397.057499999999"/>
    <s v="Approved"/>
    <n v="2989312915"/>
    <x v="4"/>
    <s v="visa"/>
    <x v="1"/>
    <x v="14"/>
    <s v="NG"/>
    <s v="NGN"/>
    <s v="checkout"/>
    <x v="1"/>
    <x v="0"/>
    <n v="45137"/>
    <x v="12"/>
    <n v="13.3731609375"/>
  </r>
  <r>
    <s v="bc1b982b-935f-416f-9565-0bd282d88045"/>
    <s v="2023-07-30 00:00:00+01"/>
    <s v="dc422bfc-e95c-4a0a-9b8e-61a27f43f538"/>
    <n v="31.5"/>
    <s v="The transaction was not completed"/>
    <n v="2989445689"/>
    <x v="0"/>
    <s v="NULL"/>
    <x v="0"/>
    <x v="0"/>
    <s v="NULL"/>
    <s v="USD"/>
    <s v="checkout"/>
    <x v="0"/>
    <x v="0"/>
    <n v="45137"/>
    <x v="12"/>
    <n v="31.5"/>
  </r>
  <r>
    <s v="870883b2-9c03-4e0b-bef0-c8bce656693d"/>
    <s v="2023-07-30 00:00:00+01"/>
    <s v="870e65af-c0a4-4b74-bb86-6114f4e11d31"/>
    <n v="21829.5"/>
    <s v="Awaiting Transfer"/>
    <n v="2989457142"/>
    <x v="0"/>
    <s v="NULL"/>
    <x v="0"/>
    <x v="0"/>
    <s v="NULL"/>
    <s v="NGN"/>
    <s v="checkout"/>
    <x v="0"/>
    <x v="1"/>
    <n v="45137"/>
    <x v="12"/>
    <n v="13.643437499999999"/>
  </r>
  <r>
    <s v="79b1660d-d7ae-4e34-ba74-385bbf27048d"/>
    <s v="2023-07-31 00:00:00+01"/>
    <s v="1b40c2d5-e641-4b51-bfee-e4ac25dd8c5f"/>
    <n v="21829.5"/>
    <s v="The transaction was not completed"/>
    <n v="2989790078"/>
    <x v="0"/>
    <s v="NULL"/>
    <x v="0"/>
    <x v="0"/>
    <s v="NULL"/>
    <s v="NGN"/>
    <s v="checkout"/>
    <x v="0"/>
    <x v="0"/>
    <n v="45138"/>
    <x v="12"/>
    <n v="13.643437499999999"/>
  </r>
  <r>
    <s v="57cd5706-0b25-466f-9cfa-6485fb0f4982"/>
    <s v="2023-07-31 00:00:00+01"/>
    <s v="a348627d-9a9a-4ef0-8437-8321df63977b"/>
    <n v="21829.5"/>
    <s v="The transaction was not completed"/>
    <n v="2990181973"/>
    <x v="0"/>
    <s v="NULL"/>
    <x v="0"/>
    <x v="0"/>
    <s v="NULL"/>
    <s v="NGN"/>
    <s v="checkout"/>
    <x v="0"/>
    <x v="0"/>
    <n v="45138"/>
    <x v="12"/>
    <n v="13.643437499999999"/>
  </r>
  <r>
    <s v="1752f1ba-ab2c-4a32-bf49-c0c04a1479a5"/>
    <s v="2023-07-31 00:00:00+01"/>
    <s v="8d3c2c52-af69-4fea-9256-5eff90effde9"/>
    <n v="21829.5"/>
    <s v="The transaction was not completed"/>
    <n v="2990394822"/>
    <x v="0"/>
    <s v="NULL"/>
    <x v="0"/>
    <x v="0"/>
    <s v="NULL"/>
    <s v="NGN"/>
    <s v="checkout"/>
    <x v="0"/>
    <x v="0"/>
    <n v="45138"/>
    <x v="12"/>
    <n v="13.643437499999999"/>
  </r>
  <r>
    <s v="eed8e28b-cee7-4fb6-ba43-56690114413f"/>
    <s v="2023-07-31 00:00:00+01"/>
    <s v="8d3c2c52-af69-4fea-9256-5eff90effde9"/>
    <n v="27.236999999999998"/>
    <s v="Payment authorized."/>
    <n v="2990395416"/>
    <x v="10"/>
    <s v="mastercard"/>
    <x v="0"/>
    <x v="32"/>
    <s v="UA"/>
    <s v="USD"/>
    <s v="checkout"/>
    <x v="1"/>
    <x v="0"/>
    <n v="45138"/>
    <x v="12"/>
    <n v="27.236999999999998"/>
  </r>
  <r>
    <s v="b942ba8f-eeb7-4f40-90ca-ee985fc2b824"/>
    <s v="2023-07-31 00:00:00+01"/>
    <s v="b5ccc414-a5ec-4485-bd99-8f89bd31d7ef"/>
    <n v="21397.057499999999"/>
    <s v="Approved"/>
    <n v="2991335646"/>
    <x v="2"/>
    <s v="mastercard"/>
    <x v="1"/>
    <x v="1"/>
    <s v="NG"/>
    <s v="NGN"/>
    <s v="checkout"/>
    <x v="1"/>
    <x v="0"/>
    <n v="45138"/>
    <x v="12"/>
    <n v="13.3731609375"/>
  </r>
  <r>
    <s v="27edd47a-27cf-456e-ab24-6f87cb900376"/>
    <s v="2023-08-01 00:00:00+01"/>
    <s v="54faf75c-e86e-4be1-b3e1-6b2ebebe8ac1"/>
    <n v="31.5"/>
    <s v="The transaction was not completed"/>
    <n v="2992148539"/>
    <x v="0"/>
    <s v="NULL"/>
    <x v="0"/>
    <x v="0"/>
    <s v="NULL"/>
    <s v="USD"/>
    <s v="checkout"/>
    <x v="0"/>
    <x v="0"/>
    <n v="45139"/>
    <x v="7"/>
    <n v="31.5"/>
  </r>
  <r>
    <s v="7427b38e-9efe-4d95-bef4-91ab7dfdba14"/>
    <s v="2023-08-01 00:00:00+01"/>
    <s v="305e6d4f-3595-4734-9f06-38a84c801876"/>
    <n v="24255"/>
    <s v="The transaction was not completed"/>
    <n v="2992472105"/>
    <x v="0"/>
    <s v="NULL"/>
    <x v="0"/>
    <x v="0"/>
    <s v="NULL"/>
    <s v="NGN"/>
    <s v="checkout"/>
    <x v="0"/>
    <x v="0"/>
    <n v="45139"/>
    <x v="7"/>
    <n v="15.159375000000001"/>
  </r>
  <r>
    <s v="b869c67e-4a18-4004-81cc-52d01c68cb8a"/>
    <s v="2023-08-01 00:00:00+01"/>
    <s v="aabc9204-5498-4bf0-b906-50d5980a7da2"/>
    <n v="24255"/>
    <s v="The transaction was not completed"/>
    <n v="2992609258"/>
    <x v="0"/>
    <s v="NULL"/>
    <x v="0"/>
    <x v="0"/>
    <s v="NULL"/>
    <s v="NGN"/>
    <s v="checkout"/>
    <x v="0"/>
    <x v="0"/>
    <n v="45139"/>
    <x v="7"/>
    <n v="15.159375000000001"/>
  </r>
  <r>
    <s v="9e030ea3-0f2a-4851-95a4-64256768aab5"/>
    <s v="2023-08-01 00:00:00+01"/>
    <s v="3c532936-8783-464b-ae27-9dc590ecc6b0"/>
    <n v="21829.5"/>
    <s v="The transaction was not completed"/>
    <n v="2992654832"/>
    <x v="0"/>
    <s v="NULL"/>
    <x v="0"/>
    <x v="0"/>
    <s v="NULL"/>
    <s v="NGN"/>
    <s v="checkout"/>
    <x v="0"/>
    <x v="0"/>
    <n v="45139"/>
    <x v="7"/>
    <n v="13.643437499999999"/>
  </r>
  <r>
    <s v="05826f34-95b3-43cb-a095-02e866198335"/>
    <s v="2023-08-01 00:00:00+01"/>
    <s v="f61b5ce8-8e93-45a8-8274-98182280c19b"/>
    <n v="23786.174999999999"/>
    <s v="Approved"/>
    <n v="2993300229"/>
    <x v="1"/>
    <s v="transfer"/>
    <x v="0"/>
    <x v="0"/>
    <s v="NG"/>
    <s v="NGN"/>
    <s v="checkout"/>
    <x v="1"/>
    <x v="1"/>
    <n v="45139"/>
    <x v="7"/>
    <n v="14.866359375"/>
  </r>
  <r>
    <s v="0b08305c-1fab-4c38-95c2-dbca20ea2654"/>
    <s v="2023-08-01 00:00:00+01"/>
    <s v="7c799b54-1aba-4ca6-8780-219aec0ca14f"/>
    <n v="24255"/>
    <s v="The transaction was not completed"/>
    <n v="2993772899"/>
    <x v="0"/>
    <s v="NULL"/>
    <x v="0"/>
    <x v="0"/>
    <s v="NULL"/>
    <s v="NGN"/>
    <s v="checkout"/>
    <x v="0"/>
    <x v="0"/>
    <n v="45139"/>
    <x v="7"/>
    <n v="15.159375000000001"/>
  </r>
  <r>
    <s v="T446731059517172"/>
    <s v="2023-08-01 00:00:00+01"/>
    <s v="a803684d-6cd8-4f19-8126-54cc71f23edb"/>
    <n v="4652.55"/>
    <s v="Approved"/>
    <n v="2994006418"/>
    <x v="1"/>
    <s v="transfer"/>
    <x v="0"/>
    <x v="13"/>
    <s v="NG"/>
    <s v="NGN"/>
    <s v="checkout"/>
    <x v="1"/>
    <x v="1"/>
    <n v="45139"/>
    <x v="7"/>
    <n v="2.9078437500000001"/>
  </r>
  <r>
    <s v="9a9cff68-1eaa-4840-ba54-967e4b5cbac1"/>
    <s v="2023-08-01 00:00:00+01"/>
    <s v="22241109-193b-421f-aa86-6e06be4c0838"/>
    <n v="31.5"/>
    <s v="The transaction was not completed"/>
    <n v="2994033628"/>
    <x v="0"/>
    <s v="NULL"/>
    <x v="0"/>
    <x v="0"/>
    <s v="NULL"/>
    <s v="USD"/>
    <s v="checkout"/>
    <x v="0"/>
    <x v="0"/>
    <n v="45139"/>
    <x v="7"/>
    <n v="31.5"/>
  </r>
  <r>
    <s v="6df4a677-fcfb-4e03-ac89-63800ddf4f4c"/>
    <s v="2023-08-01 00:00:00+01"/>
    <s v="b16c1355-f974-437a-8f5c-f2338083a762"/>
    <n v="21397.057499999999"/>
    <s v="Approved"/>
    <n v="2994090275"/>
    <x v="1"/>
    <s v="transfer"/>
    <x v="0"/>
    <x v="26"/>
    <s v="NG"/>
    <s v="NGN"/>
    <s v="checkout"/>
    <x v="1"/>
    <x v="1"/>
    <n v="45139"/>
    <x v="7"/>
    <n v="13.3731609375"/>
  </r>
  <r>
    <s v="bb4e10e2-b97d-40ed-9341-8e3c8a493165"/>
    <s v="2023-08-01 00:00:00+01"/>
    <s v="684a542b-acb6-467b-9d88-c59f78baeadb"/>
    <n v="24255"/>
    <s v="Please make a transfer to the account specified"/>
    <n v="2994392578"/>
    <x v="0"/>
    <s v="NULL"/>
    <x v="0"/>
    <x v="0"/>
    <s v="NULL"/>
    <s v="NGN"/>
    <s v="checkout"/>
    <x v="0"/>
    <x v="1"/>
    <n v="45139"/>
    <x v="7"/>
    <n v="15.159375000000001"/>
  </r>
  <r>
    <s v="1cd1b0a4-4509-4052-bbe0-0bbb4058652c"/>
    <s v="2023-08-02 00:00:00+01"/>
    <s v="cd238506-4918-4ff1-8b05-63361f990548"/>
    <n v="28.35"/>
    <s v="Error occurred"/>
    <n v="2994808439"/>
    <x v="4"/>
    <s v="visa"/>
    <x v="1"/>
    <x v="4"/>
    <s v="NG"/>
    <s v="USD"/>
    <s v="checkout"/>
    <x v="2"/>
    <x v="0"/>
    <n v="45140"/>
    <x v="7"/>
    <n v="28.35"/>
  </r>
  <r>
    <s v="bba304a9-1cc9-4e6c-8b92-f7d06847cfa5"/>
    <s v="2023-08-02 00:00:00+01"/>
    <s v="b2d823b2-9d32-4ddb-839a-36f13c946374"/>
    <n v="21829.5"/>
    <s v="The transaction was not completed"/>
    <n v="2994884449"/>
    <x v="0"/>
    <s v="NULL"/>
    <x v="0"/>
    <x v="0"/>
    <s v="NULL"/>
    <s v="NGN"/>
    <s v="checkout"/>
    <x v="0"/>
    <x v="0"/>
    <n v="45140"/>
    <x v="7"/>
    <n v="13.643437499999999"/>
  </r>
  <r>
    <s v="3b43cc0c-ccad-4d03-8000-1bc587b40d3e"/>
    <s v="2023-08-02 00:00:00+01"/>
    <s v="3bf92db7-f07e-455c-b482-6ebad07e5931"/>
    <n v="27.236999999999998"/>
    <s v="Payment authorized."/>
    <n v="2994915522"/>
    <x v="2"/>
    <s v="mastercard"/>
    <x v="1"/>
    <x v="28"/>
    <s v="KE"/>
    <s v="USD"/>
    <s v="checkout"/>
    <x v="1"/>
    <x v="0"/>
    <n v="45140"/>
    <x v="7"/>
    <n v="27.236999999999998"/>
  </r>
  <r>
    <s v="fe325c94-19d2-49c9-8944-f59cf67546b1"/>
    <s v="2023-08-02 00:00:00+01"/>
    <s v="c3bf276f-6cb3-4960-9444-22c17ec0a0b8"/>
    <n v="21829.5"/>
    <s v="The transaction was not completed"/>
    <n v="2995267849"/>
    <x v="0"/>
    <s v="NULL"/>
    <x v="0"/>
    <x v="0"/>
    <s v="NULL"/>
    <s v="NGN"/>
    <s v="checkout"/>
    <x v="0"/>
    <x v="0"/>
    <n v="45140"/>
    <x v="7"/>
    <n v="13.643437499999999"/>
  </r>
  <r>
    <s v="9883c607-3f3b-4cec-aba7-bc80f67f820b"/>
    <s v="2023-08-02 00:00:00+01"/>
    <s v="3c8edcaa-42e6-4581-93c9-f0df26dd9c8e"/>
    <n v="21829.5"/>
    <s v="Enter the OTP code sent to your phone to complete the transaction"/>
    <n v="2995718679"/>
    <x v="2"/>
    <s v="mastercard"/>
    <x v="1"/>
    <x v="1"/>
    <s v="NG"/>
    <s v="NGN"/>
    <s v="checkout"/>
    <x v="2"/>
    <x v="0"/>
    <n v="45140"/>
    <x v="7"/>
    <n v="13.643437499999999"/>
  </r>
  <r>
    <s v="a4b45ffb-38ac-404c-9feb-d8db8374b1c6"/>
    <s v="2023-08-02 00:00:00+01"/>
    <s v="3c8edcaa-42e6-4581-93c9-f0df26dd9c8e"/>
    <n v="21397.057499999999"/>
    <s v="Approved"/>
    <n v="2995882239"/>
    <x v="1"/>
    <s v="transfer"/>
    <x v="0"/>
    <x v="0"/>
    <s v="NG"/>
    <s v="NGN"/>
    <s v="checkout"/>
    <x v="1"/>
    <x v="1"/>
    <n v="45140"/>
    <x v="7"/>
    <n v="13.3731609375"/>
  </r>
  <r>
    <s v="58acd318-b765-4035-b8b7-a2312a4bb8a1"/>
    <s v="2023-08-02 00:00:00+01"/>
    <s v="375cc45b-db7a-436a-8ded-ca3c7d4cb316"/>
    <n v="21397.057499999999"/>
    <s v="Approved"/>
    <n v="2995952881"/>
    <x v="1"/>
    <s v="transfer"/>
    <x v="0"/>
    <x v="7"/>
    <s v="NG"/>
    <s v="NGN"/>
    <s v="checkout"/>
    <x v="1"/>
    <x v="1"/>
    <n v="45140"/>
    <x v="7"/>
    <n v="13.3731609375"/>
  </r>
  <r>
    <s v="2efa0af2-3362-4a76-9eeb-abf7878830fc"/>
    <s v="2023-08-02 00:00:00+01"/>
    <s v="624fe6b3-e2dc-4fd2-ab13-7420c41a9305"/>
    <n v="28.35"/>
    <s v="The transaction was not completed"/>
    <n v="2995983153"/>
    <x v="0"/>
    <s v="NULL"/>
    <x v="0"/>
    <x v="0"/>
    <s v="NULL"/>
    <s v="USD"/>
    <s v="checkout"/>
    <x v="0"/>
    <x v="0"/>
    <n v="45140"/>
    <x v="7"/>
    <n v="28.35"/>
  </r>
  <r>
    <s v="ddd44c5a-8538-4a29-82fd-104d612ca605"/>
    <s v="2023-08-02 00:00:00+01"/>
    <s v="878f44c8-e3c0-4dde-abe7-583d7c8be300"/>
    <n v="21397.057499999999"/>
    <s v="Approved"/>
    <n v="2996072764"/>
    <x v="4"/>
    <s v="visa"/>
    <x v="1"/>
    <x v="7"/>
    <s v="NG"/>
    <s v="NGN"/>
    <s v="checkout"/>
    <x v="1"/>
    <x v="0"/>
    <n v="45140"/>
    <x v="7"/>
    <n v="13.3731609375"/>
  </r>
  <r>
    <s v="fdd1fd88-859d-478f-b283-2f3aad7e656a"/>
    <s v="2023-08-02 00:00:00+01"/>
    <s v="a9ce4ec8-5164-4e6b-964c-fdd8a8e9e057"/>
    <n v="21829.5"/>
    <s v="The transaction was not completed"/>
    <n v="2996945388"/>
    <x v="0"/>
    <s v="NULL"/>
    <x v="0"/>
    <x v="0"/>
    <s v="NULL"/>
    <s v="NGN"/>
    <s v="checkout"/>
    <x v="0"/>
    <x v="0"/>
    <n v="45140"/>
    <x v="7"/>
    <n v="13.643437499999999"/>
  </r>
  <r>
    <s v="T889279715515062"/>
    <s v="2023-08-02 00:00:00+01"/>
    <s v="d3c7cf01-d113-4e74-8f67-8fc916a79bdd"/>
    <n v="4652.55"/>
    <s v="Approved"/>
    <n v="2997026035"/>
    <x v="1"/>
    <s v="transfer"/>
    <x v="0"/>
    <x v="26"/>
    <s v="NG"/>
    <s v="NGN"/>
    <s v="checkout"/>
    <x v="1"/>
    <x v="1"/>
    <n v="45140"/>
    <x v="7"/>
    <n v="2.9078437500000001"/>
  </r>
  <r>
    <s v="c8b7f44d-df66-49f3-9d88-a23deea3c4e1"/>
    <s v="2023-08-02 00:00:00+01"/>
    <s v="031ce485-25c6-4bf2-9600-5b88ef0bb32f"/>
    <n v="11.55"/>
    <s v="The transaction was not completed"/>
    <n v="2997188258"/>
    <x v="0"/>
    <s v="NULL"/>
    <x v="0"/>
    <x v="0"/>
    <s v="NULL"/>
    <s v="USD"/>
    <s v="checkout"/>
    <x v="0"/>
    <x v="0"/>
    <n v="45140"/>
    <x v="7"/>
    <n v="11.55"/>
  </r>
  <r>
    <s v="512c8b1a-e6e9-4421-b6af-2d26783bc0ab"/>
    <s v="2023-08-02 00:00:00+01"/>
    <s v="031ce485-25c6-4bf2-9600-5b88ef0bb32f"/>
    <n v="8893.5"/>
    <s v="The transaction was not completed"/>
    <n v="2997188949"/>
    <x v="0"/>
    <s v="NULL"/>
    <x v="0"/>
    <x v="0"/>
    <s v="NULL"/>
    <s v="NGN"/>
    <s v="checkout"/>
    <x v="0"/>
    <x v="0"/>
    <n v="45140"/>
    <x v="7"/>
    <n v="5.5584375000000001"/>
  </r>
  <r>
    <s v="747f2cfc-7ee6-4de7-b5c1-2c9b46888e5c"/>
    <s v="2023-08-02 00:00:00+01"/>
    <s v="a9ce4ec8-5164-4e6b-964c-fdd8a8e9e057"/>
    <n v="21829.5"/>
    <s v="Please make a transfer to the account specified"/>
    <n v="2997235966"/>
    <x v="0"/>
    <s v="NULL"/>
    <x v="0"/>
    <x v="0"/>
    <s v="NULL"/>
    <s v="NGN"/>
    <s v="checkout"/>
    <x v="0"/>
    <x v="1"/>
    <n v="45140"/>
    <x v="7"/>
    <n v="13.643437499999999"/>
  </r>
  <r>
    <s v="a7995a3e-dced-4b36-bc94-ab144efe62cb"/>
    <s v="2023-08-03 00:00:00+01"/>
    <s v="726c6d19-4e03-4559-b413-69d2dd9576e5"/>
    <n v="31.5"/>
    <s v="The transaction was not completed"/>
    <n v="2997366704"/>
    <x v="0"/>
    <s v="NULL"/>
    <x v="0"/>
    <x v="0"/>
    <s v="NULL"/>
    <s v="USD"/>
    <s v="checkout"/>
    <x v="0"/>
    <x v="0"/>
    <n v="45141"/>
    <x v="7"/>
    <n v="31.5"/>
  </r>
  <r>
    <s v="2f791651-bf8a-4819-988b-67df8eec3aab"/>
    <s v="2023-08-03 00:00:00+01"/>
    <s v="a9ce4ec8-5164-4e6b-964c-fdd8a8e9e057"/>
    <n v="21397.057499999999"/>
    <s v="Approved"/>
    <n v="2997965609"/>
    <x v="1"/>
    <s v="transfer"/>
    <x v="0"/>
    <x v="4"/>
    <s v="NG"/>
    <s v="NGN"/>
    <s v="checkout"/>
    <x v="1"/>
    <x v="1"/>
    <n v="45141"/>
    <x v="7"/>
    <n v="13.3731609375"/>
  </r>
  <r>
    <s v="5849a65b-bcdb-4522-9ec1-8ae6ee259a44"/>
    <s v="2023-08-03 00:00:00+01"/>
    <s v="7bc10977-5630-4e5f-a3a6-a03d893ce12b"/>
    <n v="21397.057499999999"/>
    <s v="Approved"/>
    <n v="2998330532"/>
    <x v="1"/>
    <s v="transfer"/>
    <x v="0"/>
    <x v="26"/>
    <s v="NG"/>
    <s v="NGN"/>
    <s v="checkout"/>
    <x v="1"/>
    <x v="1"/>
    <n v="45141"/>
    <x v="7"/>
    <n v="13.3731609375"/>
  </r>
  <r>
    <s v="46dee2de-ed43-4431-87c7-10f41a4516ff"/>
    <s v="2023-08-03 00:00:00+01"/>
    <s v="624fe6b3-e2dc-4fd2-ab13-7420c41a9305"/>
    <n v="21397.057499999999"/>
    <s v="Payment authorized."/>
    <n v="2998772641"/>
    <x v="4"/>
    <s v="visa"/>
    <x v="1"/>
    <x v="9"/>
    <s v="NG"/>
    <s v="NGN"/>
    <s v="checkout"/>
    <x v="1"/>
    <x v="0"/>
    <n v="45141"/>
    <x v="7"/>
    <n v="13.3731609375"/>
  </r>
  <r>
    <s v="67768275-39a6-418d-81b7-2b33d17eaad5"/>
    <s v="2023-08-03 00:00:00+01"/>
    <s v="ae858104-d07a-47db-8da0-b588be72bcf4"/>
    <n v="31.5"/>
    <s v="The transaction was not completed"/>
    <n v="2999055496"/>
    <x v="0"/>
    <s v="NULL"/>
    <x v="0"/>
    <x v="0"/>
    <s v="NULL"/>
    <s v="USD"/>
    <s v="checkout"/>
    <x v="0"/>
    <x v="0"/>
    <n v="45141"/>
    <x v="7"/>
    <n v="31.5"/>
  </r>
  <r>
    <s v="61b96992-1911-4e1f-ab08-a7b1446f803a"/>
    <s v="2023-08-03 00:00:00+01"/>
    <s v="20cea446-ad14-4162-b224-a72091517b45"/>
    <n v="21397.057499999999"/>
    <s v="Approved"/>
    <n v="2999166034"/>
    <x v="1"/>
    <s v="transfer"/>
    <x v="0"/>
    <x v="4"/>
    <s v="NG"/>
    <s v="NGN"/>
    <s v="checkout"/>
    <x v="1"/>
    <x v="1"/>
    <n v="45141"/>
    <x v="7"/>
    <n v="13.3731609375"/>
  </r>
  <r>
    <s v="906915c6-67c2-4a63-b3c8-0b35705dc90f"/>
    <s v="2023-08-03 00:00:00+01"/>
    <s v="81d13d6d-9603-49e5-b4b4-cdb68db6b066"/>
    <n v="24255"/>
    <s v="The transaction was not completed"/>
    <n v="2999204430"/>
    <x v="0"/>
    <s v="NULL"/>
    <x v="0"/>
    <x v="0"/>
    <s v="NULL"/>
    <s v="NGN"/>
    <s v="checkout"/>
    <x v="0"/>
    <x v="0"/>
    <n v="45141"/>
    <x v="7"/>
    <n v="15.159375000000001"/>
  </r>
  <r>
    <s v="34f4a229-ff06-4dde-b025-797dda86bdaa"/>
    <s v="2023-08-03 00:00:00+01"/>
    <s v="7909c61b-92ff-4466-a836-4dd1ca4d7678"/>
    <n v="21829.5"/>
    <s v="The transaction was not completed"/>
    <n v="2999314448"/>
    <x v="0"/>
    <s v="NULL"/>
    <x v="0"/>
    <x v="0"/>
    <s v="NULL"/>
    <s v="NGN"/>
    <s v="checkout"/>
    <x v="0"/>
    <x v="0"/>
    <n v="45141"/>
    <x v="7"/>
    <n v="13.643437499999999"/>
  </r>
  <r>
    <s v="a3dd7986-95c0-4a3d-94ab-e81a927780da"/>
    <s v="2023-08-03 00:00:00+01"/>
    <s v="031ce485-25c6-4bf2-9600-5b88ef0bb32f"/>
    <n v="31.5"/>
    <s v="The transaction was not completed"/>
    <n v="2999710050"/>
    <x v="0"/>
    <s v="NULL"/>
    <x v="0"/>
    <x v="0"/>
    <s v="NULL"/>
    <s v="USD"/>
    <s v="checkout"/>
    <x v="0"/>
    <x v="0"/>
    <n v="45141"/>
    <x v="7"/>
    <n v="31.5"/>
  </r>
  <r>
    <s v="9accbcef-cc15-4d72-88a1-2ee667dc5220"/>
    <s v="2023-08-04 00:00:00+01"/>
    <s v="19131b4f-f4a2-4cd7-a18a-5c810dec6300"/>
    <n v="21829.5"/>
    <s v="Please make a transfer to the account specified"/>
    <n v="3000237263"/>
    <x v="0"/>
    <s v="NULL"/>
    <x v="0"/>
    <x v="0"/>
    <s v="NULL"/>
    <s v="NGN"/>
    <s v="checkout"/>
    <x v="0"/>
    <x v="1"/>
    <n v="45142"/>
    <x v="7"/>
    <n v="13.643437499999999"/>
  </r>
  <r>
    <s v="6e616a4b-655f-43cc-b747-22ab268ff680"/>
    <s v="2023-08-04 00:00:00+01"/>
    <s v="4b330e7c-4618-4468-9ce9-976fc2f3c06d"/>
    <n v="21829.5"/>
    <s v="The transaction was not completed"/>
    <n v="3000489614"/>
    <x v="0"/>
    <s v="NULL"/>
    <x v="0"/>
    <x v="0"/>
    <s v="NULL"/>
    <s v="NGN"/>
    <s v="checkout"/>
    <x v="0"/>
    <x v="0"/>
    <n v="45142"/>
    <x v="7"/>
    <n v="13.643437499999999"/>
  </r>
  <r>
    <s v="5c83375c-561e-45c3-a40e-deccb33f1cfe"/>
    <s v="2023-08-04 00:00:00+01"/>
    <s v="19131b4f-f4a2-4cd7-a18a-5c810dec6300"/>
    <n v="21829.5"/>
    <s v="Please make a transfer to the account specified"/>
    <n v="3000748950"/>
    <x v="0"/>
    <s v="NULL"/>
    <x v="0"/>
    <x v="0"/>
    <s v="NULL"/>
    <s v="NGN"/>
    <s v="checkout"/>
    <x v="0"/>
    <x v="1"/>
    <n v="45142"/>
    <x v="7"/>
    <n v="13.643437499999999"/>
  </r>
  <r>
    <s v="8825903a-7b7d-401f-b86c-ee1084ea03a6"/>
    <s v="2023-08-04 00:00:00+01"/>
    <s v="19131b4f-f4a2-4cd7-a18a-5c810dec6300"/>
    <n v="21829.5"/>
    <s v="Please make a transfer to the account specified"/>
    <n v="3001190742"/>
    <x v="0"/>
    <s v="NULL"/>
    <x v="0"/>
    <x v="0"/>
    <s v="NULL"/>
    <s v="NGN"/>
    <s v="checkout"/>
    <x v="0"/>
    <x v="1"/>
    <n v="45142"/>
    <x v="7"/>
    <n v="13.643437499999999"/>
  </r>
  <r>
    <s v="56335d37-9543-46c3-99e9-e374c5459c55"/>
    <s v="2023-08-04 00:00:00+01"/>
    <s v="252a5354-25b9-4480-a4b0-07105ec7939b"/>
    <n v="31.5"/>
    <s v="The transaction was not completed"/>
    <n v="3001490667"/>
    <x v="0"/>
    <s v="NULL"/>
    <x v="0"/>
    <x v="0"/>
    <s v="NULL"/>
    <s v="USD"/>
    <s v="checkout"/>
    <x v="0"/>
    <x v="0"/>
    <n v="45142"/>
    <x v="7"/>
    <n v="31.5"/>
  </r>
  <r>
    <s v="0c3faa3c-1de1-4f93-95f4-c8b1746eea4f"/>
    <s v="2023-08-04 00:00:00+01"/>
    <s v="0d5da08a-4bb1-405f-92f8-8d49d738228b"/>
    <n v="24255"/>
    <s v="The transaction was not completed"/>
    <n v="3001984168"/>
    <x v="0"/>
    <s v="NULL"/>
    <x v="0"/>
    <x v="0"/>
    <s v="NULL"/>
    <s v="NGN"/>
    <s v="checkout"/>
    <x v="0"/>
    <x v="0"/>
    <n v="45142"/>
    <x v="7"/>
    <n v="15.159375000000001"/>
  </r>
  <r>
    <s v="T976136174314469"/>
    <s v="2023-08-05 00:00:00+01"/>
    <s v="1407189c-7af5-4e5d-af26-41947c394337"/>
    <n v="11271.75"/>
    <s v="Approved"/>
    <n v="3002737687"/>
    <x v="2"/>
    <s v="mastercard"/>
    <x v="1"/>
    <x v="13"/>
    <s v="NG"/>
    <s v="NGN"/>
    <s v="checkout"/>
    <x v="1"/>
    <x v="0"/>
    <n v="45143"/>
    <x v="7"/>
    <n v="7.0448437500000001"/>
  </r>
  <r>
    <s v="24f2b34a-6fee-42dc-a034-506c48e2aef6"/>
    <s v="2023-08-05 00:00:00+01"/>
    <s v="d1796c9f-7c05-4f08-b712-48498da408c2"/>
    <n v="11.55"/>
    <s v="The transaction was not completed"/>
    <n v="3002854023"/>
    <x v="0"/>
    <s v="NULL"/>
    <x v="0"/>
    <x v="0"/>
    <s v="NULL"/>
    <s v="USD"/>
    <s v="checkout"/>
    <x v="0"/>
    <x v="0"/>
    <n v="45143"/>
    <x v="7"/>
    <n v="11.55"/>
  </r>
  <r>
    <s v="e5858502-a7d6-420e-b1ee-a3201931d31c"/>
    <s v="2023-08-05 00:00:00+01"/>
    <s v="d1796c9f-7c05-4f08-b712-48498da408c2"/>
    <n v="11.55"/>
    <s v="The transaction was not completed"/>
    <n v="3002896115"/>
    <x v="0"/>
    <s v="NULL"/>
    <x v="0"/>
    <x v="0"/>
    <s v="NULL"/>
    <s v="USD"/>
    <s v="checkout"/>
    <x v="0"/>
    <x v="0"/>
    <n v="45143"/>
    <x v="7"/>
    <n v="11.55"/>
  </r>
  <r>
    <s v="e71a5334-259a-4ae9-a668-6dac465c6aef"/>
    <s v="2023-08-05 00:00:00+01"/>
    <s v="d1796c9f-7c05-4f08-b712-48498da408c2"/>
    <n v="8893.5"/>
    <s v="Please make a transfer to the account specified"/>
    <n v="3002897256"/>
    <x v="0"/>
    <s v="NULL"/>
    <x v="0"/>
    <x v="0"/>
    <s v="NULL"/>
    <s v="NGN"/>
    <s v="checkout"/>
    <x v="2"/>
    <x v="1"/>
    <n v="45143"/>
    <x v="7"/>
    <n v="5.5584375000000001"/>
  </r>
  <r>
    <s v="c4e78bfb-47d6-47a8-bc66-cd889d101a93"/>
    <s v="2023-08-05 00:00:00+01"/>
    <s v="9afd3f87-84e6-47c8-877b-37362429b670"/>
    <n v="31.5"/>
    <s v="The transaction was not completed"/>
    <n v="3003076471"/>
    <x v="0"/>
    <s v="NULL"/>
    <x v="0"/>
    <x v="0"/>
    <s v="NULL"/>
    <s v="USD"/>
    <s v="checkout"/>
    <x v="0"/>
    <x v="0"/>
    <n v="45143"/>
    <x v="7"/>
    <n v="31.5"/>
  </r>
  <r>
    <s v="9b3afdaa-1d1d-4486-89ed-44c8d4c40646"/>
    <s v="2023-08-05 00:00:00+01"/>
    <s v="de242616-9d5e-4df5-95d6-1cdb58a2cd03"/>
    <n v="21829.5"/>
    <s v="The transaction was not completed"/>
    <n v="3003100848"/>
    <x v="0"/>
    <s v="NULL"/>
    <x v="0"/>
    <x v="0"/>
    <s v="NULL"/>
    <s v="NGN"/>
    <s v="checkout"/>
    <x v="0"/>
    <x v="0"/>
    <n v="45143"/>
    <x v="7"/>
    <n v="13.643437499999999"/>
  </r>
  <r>
    <s v="f5ba3226-baa3-4d4a-97d6-bb8ffb7c558f"/>
    <s v="2023-08-05 00:00:00+01"/>
    <s v="36817f77-c318-430c-b7a3-507c1beef114"/>
    <n v="24255"/>
    <s v="The transaction was not completed"/>
    <n v="3003569752"/>
    <x v="0"/>
    <s v="NULL"/>
    <x v="0"/>
    <x v="0"/>
    <s v="NULL"/>
    <s v="NGN"/>
    <s v="checkout"/>
    <x v="0"/>
    <x v="0"/>
    <n v="45143"/>
    <x v="7"/>
    <n v="15.159375000000001"/>
  </r>
  <r>
    <s v="0946b9c1-a9c8-4ae8-982e-7462ee879a6e"/>
    <s v="2023-08-05 00:00:00+01"/>
    <s v="272e7600-fad1-45d1-b607-ef845b7d116d"/>
    <n v="24.213000000000001"/>
    <s v="Payment authorized."/>
    <n v="3003584597"/>
    <x v="4"/>
    <s v="visa"/>
    <x v="1"/>
    <x v="3"/>
    <s v="CA"/>
    <s v="USD"/>
    <s v="checkout"/>
    <x v="1"/>
    <x v="0"/>
    <n v="45143"/>
    <x v="7"/>
    <n v="24.213000000000001"/>
  </r>
  <r>
    <s v="c48fcec5-c52f-4f45-92a7-c11b0b2c3ca1"/>
    <s v="2023-08-05 00:00:00+01"/>
    <s v="d101b563-02d3-461f-aa56-d75a35e30704"/>
    <n v="21829.5"/>
    <s v="The transaction was not completed"/>
    <n v="3003799559"/>
    <x v="0"/>
    <s v="NULL"/>
    <x v="0"/>
    <x v="0"/>
    <s v="NULL"/>
    <s v="NGN"/>
    <s v="checkout"/>
    <x v="0"/>
    <x v="0"/>
    <n v="45143"/>
    <x v="7"/>
    <n v="13.643437499999999"/>
  </r>
  <r>
    <s v="T019808746539280"/>
    <s v="2023-08-05 00:00:00+01"/>
    <s v="e5830c72-3dfc-4eea-82c5-66b833fe53a4"/>
    <n v="11550"/>
    <s v="The transaction was not completed"/>
    <n v="3003873039"/>
    <x v="0"/>
    <s v="NULL"/>
    <x v="0"/>
    <x v="0"/>
    <s v="NULL"/>
    <s v="NGN"/>
    <s v="checkout"/>
    <x v="0"/>
    <x v="0"/>
    <n v="45143"/>
    <x v="7"/>
    <n v="7.21875"/>
  </r>
  <r>
    <s v="a292a8d8-2195-4230-90e4-d6a2f3dcd331"/>
    <s v="2023-08-05 00:00:00+01"/>
    <s v="7260bbd3-ec0f-4086-866d-b04a5b979e3c"/>
    <n v="21829.5"/>
    <s v="The transaction was not completed"/>
    <n v="3003955682"/>
    <x v="0"/>
    <s v="NULL"/>
    <x v="0"/>
    <x v="0"/>
    <s v="NULL"/>
    <s v="NGN"/>
    <s v="checkout"/>
    <x v="0"/>
    <x v="0"/>
    <n v="45143"/>
    <x v="7"/>
    <n v="13.643437499999999"/>
  </r>
  <r>
    <s v="84c46244-06ee-47aa-8815-333ddf23d406"/>
    <s v="2023-08-05 00:00:00+01"/>
    <s v="ad23674b-01e6-4a43-a65b-7077abdfc4e7"/>
    <n v="31.5"/>
    <s v="The transaction was not completed"/>
    <n v="3004000381"/>
    <x v="0"/>
    <s v="NULL"/>
    <x v="0"/>
    <x v="0"/>
    <s v="NULL"/>
    <s v="USD"/>
    <s v="checkout"/>
    <x v="0"/>
    <x v="0"/>
    <n v="45143"/>
    <x v="7"/>
    <n v="31.5"/>
  </r>
  <r>
    <s v="T180192147031158"/>
    <s v="2023-08-05 00:00:00+01"/>
    <s v="e5830c72-3dfc-4eea-82c5-66b833fe53a4"/>
    <n v="11271.75"/>
    <s v="Approved"/>
    <n v="3004080637"/>
    <x v="4"/>
    <s v="visa"/>
    <x v="1"/>
    <x v="7"/>
    <s v="NG"/>
    <s v="NGN"/>
    <s v="checkout"/>
    <x v="1"/>
    <x v="0"/>
    <n v="45143"/>
    <x v="7"/>
    <n v="7.0448437500000001"/>
  </r>
  <r>
    <s v="022a94dc-6130-4724-a29d-9ef7bbd557dc"/>
    <s v="2023-08-05 00:00:00+01"/>
    <s v="03d47a3e-e619-4921-84df-3fd60f045e30"/>
    <n v="21397.057499999999"/>
    <s v="Approved"/>
    <n v="3004229742"/>
    <x v="2"/>
    <s v="mastercard"/>
    <x v="1"/>
    <x v="4"/>
    <s v="NG"/>
    <s v="NGN"/>
    <s v="checkout"/>
    <x v="1"/>
    <x v="0"/>
    <n v="45143"/>
    <x v="7"/>
    <n v="13.3731609375"/>
  </r>
  <r>
    <s v="2496b9d8-fd0a-4c4f-b417-1e3ffd74a3b0"/>
    <s v="2023-08-05 00:00:00+01"/>
    <s v="de242616-9d5e-4df5-95d6-1cdb58a2cd03"/>
    <n v="21397.057499999999"/>
    <s v="Approved"/>
    <n v="3004398659"/>
    <x v="1"/>
    <s v="transfer"/>
    <x v="0"/>
    <x v="0"/>
    <s v="NG"/>
    <s v="NGN"/>
    <s v="checkout"/>
    <x v="1"/>
    <x v="1"/>
    <n v="45143"/>
    <x v="7"/>
    <n v="13.3731609375"/>
  </r>
  <r>
    <s v="5bb0575a-15fa-4476-951b-6486e7125f33"/>
    <s v="2023-08-05 00:00:00+01"/>
    <s v="43e12782-c904-407c-8e73-b6d64a49eacd"/>
    <n v="19007.939999999999"/>
    <s v="Approved"/>
    <n v="3004516986"/>
    <x v="2"/>
    <s v="mastercard"/>
    <x v="1"/>
    <x v="4"/>
    <s v="NG"/>
    <s v="NGN"/>
    <s v="checkout"/>
    <x v="1"/>
    <x v="0"/>
    <n v="45143"/>
    <x v="7"/>
    <n v="11.8799625"/>
  </r>
  <r>
    <s v="4e0cac53-021b-4f80-b940-9a252fa01809"/>
    <s v="2023-08-05 00:00:00+01"/>
    <s v="7f0fdc74-1ab0-470b-a14c-d64554ca9681"/>
    <n v="24255"/>
    <s v="The transaction was not completed"/>
    <n v="3004695036"/>
    <x v="0"/>
    <s v="NULL"/>
    <x v="0"/>
    <x v="0"/>
    <s v="NULL"/>
    <s v="NGN"/>
    <s v="checkout"/>
    <x v="0"/>
    <x v="0"/>
    <n v="45143"/>
    <x v="7"/>
    <n v="15.159375000000001"/>
  </r>
  <r>
    <s v="dd115ac3-639e-4374-8be8-41b6c29d0df2"/>
    <s v="2023-08-05 00:00:00+01"/>
    <s v="c9d4f540-73cf-4d5b-9707-77d5ec362d41"/>
    <n v="24255"/>
    <s v="The transaction was not completed"/>
    <n v="3004702032"/>
    <x v="0"/>
    <s v="NULL"/>
    <x v="0"/>
    <x v="0"/>
    <s v="NULL"/>
    <s v="NGN"/>
    <s v="checkout"/>
    <x v="0"/>
    <x v="0"/>
    <n v="45143"/>
    <x v="7"/>
    <n v="15.159375000000001"/>
  </r>
  <r>
    <s v="b8695a66-2c07-4262-80db-32311e73d7ef"/>
    <s v="2023-08-05 00:00:00+01"/>
    <s v="7f0fdc74-1ab0-470b-a14c-d64554ca9681"/>
    <n v="19007.939999999999"/>
    <s v="Approved"/>
    <n v="3004702702"/>
    <x v="1"/>
    <s v="transfer"/>
    <x v="0"/>
    <x v="7"/>
    <s v="NG"/>
    <s v="NGN"/>
    <s v="checkout"/>
    <x v="1"/>
    <x v="1"/>
    <n v="45143"/>
    <x v="7"/>
    <n v="11.8799625"/>
  </r>
  <r>
    <s v="c21c742e-59f2-4607-8b81-9d3bc1faee53"/>
    <s v="2023-08-05 00:00:00+01"/>
    <s v="8b4d7b8b-24b9-4eac-946d-37ddea960683"/>
    <n v="19007.939999999999"/>
    <s v="Approved"/>
    <n v="3005044064"/>
    <x v="2"/>
    <s v="mastercard"/>
    <x v="1"/>
    <x v="13"/>
    <s v="NG"/>
    <s v="NGN"/>
    <s v="checkout"/>
    <x v="1"/>
    <x v="0"/>
    <n v="45143"/>
    <x v="7"/>
    <n v="11.8799625"/>
  </r>
  <r>
    <s v="4fee453f-d603-4e19-9a1d-67b7d98190ef"/>
    <s v="2023-08-05 00:00:00+01"/>
    <s v="031ce485-25c6-4bf2-9600-5b88ef0bb32f"/>
    <n v="21397.057499999999"/>
    <s v="Approved by Financial Institution"/>
    <n v="3005215099"/>
    <x v="11"/>
    <s v="verve"/>
    <x v="0"/>
    <x v="11"/>
    <s v="NG"/>
    <s v="NGN"/>
    <s v="checkout"/>
    <x v="1"/>
    <x v="0"/>
    <n v="45143"/>
    <x v="7"/>
    <n v="13.3731609375"/>
  </r>
  <r>
    <s v="416f47c4-7915-441b-b8a7-4c9ba4143127"/>
    <s v="2023-08-06 00:00:00+01"/>
    <s v="62f40f1d-98dc-45de-958e-fd0cd24dd057"/>
    <n v="24255"/>
    <s v="Please make a transfer to the account specified"/>
    <n v="3005454072"/>
    <x v="0"/>
    <s v="NULL"/>
    <x v="0"/>
    <x v="0"/>
    <s v="NULL"/>
    <s v="NGN"/>
    <s v="checkout"/>
    <x v="0"/>
    <x v="1"/>
    <n v="45144"/>
    <x v="7"/>
    <n v="15.159375000000001"/>
  </r>
  <r>
    <s v="5773b6f7-80b8-4010-b5bf-89e6eaa26cba"/>
    <s v="2023-08-06 00:00:00+01"/>
    <s v="1f4cdf6b-f7fb-4ea8-8da1-857b5f1bf92a"/>
    <n v="31.5"/>
    <s v="The transaction was not completed"/>
    <n v="3005622580"/>
    <x v="0"/>
    <s v="NULL"/>
    <x v="0"/>
    <x v="0"/>
    <s v="NULL"/>
    <s v="USD"/>
    <s v="checkout"/>
    <x v="0"/>
    <x v="0"/>
    <n v="45144"/>
    <x v="7"/>
    <n v="31.5"/>
  </r>
  <r>
    <s v="7724d69f-46d3-4c6b-9f64-59439e553b05"/>
    <s v="2023-08-06 00:00:00+01"/>
    <s v="41521272-0e6b-4b75-8ae1-7b92d7e68e6f"/>
    <n v="21829.5"/>
    <s v="Please make a transfer to the account specified"/>
    <n v="3005630530"/>
    <x v="0"/>
    <s v="NULL"/>
    <x v="0"/>
    <x v="0"/>
    <s v="NULL"/>
    <s v="NGN"/>
    <s v="checkout"/>
    <x v="0"/>
    <x v="1"/>
    <n v="45144"/>
    <x v="7"/>
    <n v="13.643437499999999"/>
  </r>
  <r>
    <s v="3f37bd24-e41b-485a-98b1-5ec36ef696a7"/>
    <s v="2023-08-06 00:00:00+01"/>
    <s v="41521272-0e6b-4b75-8ae1-7b92d7e68e6f"/>
    <n v="19007.939999999999"/>
    <s v="Approved"/>
    <n v="3005659396"/>
    <x v="1"/>
    <s v="transfer"/>
    <x v="0"/>
    <x v="13"/>
    <s v="NG"/>
    <s v="NGN"/>
    <s v="checkout"/>
    <x v="1"/>
    <x v="1"/>
    <n v="45144"/>
    <x v="7"/>
    <n v="11.8799625"/>
  </r>
  <r>
    <s v="eca84ae6-5b68-4f30-bffc-5176ed647534"/>
    <s v="2023-08-06 00:00:00+01"/>
    <s v="bae87d8f-dc7a-486b-8e5f-51a09e1c21c5"/>
    <n v="24255"/>
    <s v="The transaction was not completed"/>
    <n v="3005675413"/>
    <x v="0"/>
    <s v="NULL"/>
    <x v="0"/>
    <x v="0"/>
    <s v="NULL"/>
    <s v="NGN"/>
    <s v="checkout"/>
    <x v="0"/>
    <x v="0"/>
    <n v="45144"/>
    <x v="7"/>
    <n v="15.159375000000001"/>
  </r>
  <r>
    <s v="4e447805-5a83-41e6-af70-ed410f6eabef"/>
    <s v="2023-08-06 00:00:00+01"/>
    <s v="a57b4353-b08f-4ad1-b38e-42b09ff3c132"/>
    <n v="25.2"/>
    <s v="Do not honour"/>
    <n v="3006020010"/>
    <x v="4"/>
    <s v="visa"/>
    <x v="1"/>
    <x v="33"/>
    <s v="GB"/>
    <s v="USD"/>
    <s v="checkout"/>
    <x v="2"/>
    <x v="0"/>
    <n v="45144"/>
    <x v="7"/>
    <n v="25.2"/>
  </r>
  <r>
    <s v="c4477a84-b8e6-4bb6-beba-9f77844d4e17"/>
    <s v="2023-08-06 00:00:00+01"/>
    <s v="a57b4353-b08f-4ad1-b38e-42b09ff3c132"/>
    <n v="19007.939999999999"/>
    <s v="Approved by Financial Institution"/>
    <n v="3006038867"/>
    <x v="2"/>
    <s v="mastercard"/>
    <x v="1"/>
    <x v="34"/>
    <s v="NG"/>
    <s v="NGN"/>
    <s v="checkout"/>
    <x v="1"/>
    <x v="0"/>
    <n v="45144"/>
    <x v="7"/>
    <n v="11.8799625"/>
  </r>
  <r>
    <s v="9ae10f39-05dd-4520-9aac-e666f365804c"/>
    <s v="2023-08-06 00:00:00+01"/>
    <s v="3d49007f-08e7-45a2-ac17-6c228e79c629"/>
    <n v="28.35"/>
    <s v="The transaction was not completed"/>
    <n v="3006104506"/>
    <x v="0"/>
    <s v="NULL"/>
    <x v="0"/>
    <x v="0"/>
    <s v="NULL"/>
    <s v="USD"/>
    <s v="checkout"/>
    <x v="0"/>
    <x v="0"/>
    <n v="45144"/>
    <x v="7"/>
    <n v="28.35"/>
  </r>
  <r>
    <s v="100a8969-64c0-4c17-930a-5acd9b588208"/>
    <s v="2023-08-06 00:00:00+01"/>
    <s v="baa66734-addf-49b0-b189-c39ad13fb8d1"/>
    <n v="19404"/>
    <s v="The transaction was not completed"/>
    <n v="3006229857"/>
    <x v="0"/>
    <s v="NULL"/>
    <x v="0"/>
    <x v="0"/>
    <s v="NULL"/>
    <s v="NGN"/>
    <s v="checkout"/>
    <x v="0"/>
    <x v="0"/>
    <n v="45144"/>
    <x v="7"/>
    <n v="12.1275"/>
  </r>
  <r>
    <s v="8a199a46-8e0a-4f09-b95f-f992ea93f3ab"/>
    <s v="2023-08-06 00:00:00+01"/>
    <s v="a3649049-a423-4432-96c1-4b512a627382"/>
    <n v="28.35"/>
    <s v="The transaction was not completed"/>
    <n v="3006278414"/>
    <x v="0"/>
    <s v="NULL"/>
    <x v="0"/>
    <x v="0"/>
    <s v="NULL"/>
    <s v="USD"/>
    <s v="checkout"/>
    <x v="0"/>
    <x v="0"/>
    <n v="45144"/>
    <x v="7"/>
    <n v="28.35"/>
  </r>
  <r>
    <s v="9e450576-3526-4946-9ccc-9ce18618a579"/>
    <s v="2023-08-06 00:00:00+01"/>
    <s v="080cb9c9-4027-419d-a6f5-5898957d6ed1"/>
    <n v="21829.5"/>
    <s v="Please make a transfer to the account specified"/>
    <n v="3006284910"/>
    <x v="0"/>
    <s v="NULL"/>
    <x v="0"/>
    <x v="0"/>
    <s v="NULL"/>
    <s v="NGN"/>
    <s v="checkout"/>
    <x v="0"/>
    <x v="1"/>
    <n v="45144"/>
    <x v="7"/>
    <n v="13.643437499999999"/>
  </r>
  <r>
    <s v="8c6a19bb-d39c-4991-8b79-2d061720335a"/>
    <s v="2023-08-06 00:00:00+01"/>
    <s v="f7d3c001-12d1-4500-9320-77430fa03438"/>
    <n v="85377.600000000006"/>
    <s v="The transaction was not completed"/>
    <n v="3006307719"/>
    <x v="0"/>
    <s v="NULL"/>
    <x v="0"/>
    <x v="0"/>
    <s v="NULL"/>
    <s v="NGN"/>
    <s v="checkout"/>
    <x v="0"/>
    <x v="0"/>
    <n v="45144"/>
    <x v="7"/>
    <n v="53.361000000000004"/>
  </r>
  <r>
    <s v="81b5cd8b-ecf6-44b5-9ee8-07bffc7c6187"/>
    <s v="2023-08-06 00:00:00+01"/>
    <s v="080cb9c9-4027-419d-a6f5-5898957d6ed1"/>
    <n v="21397.057499999999"/>
    <s v="Approved"/>
    <n v="3006332387"/>
    <x v="1"/>
    <s v="transfer"/>
    <x v="0"/>
    <x v="26"/>
    <s v="NG"/>
    <s v="NGN"/>
    <s v="checkout"/>
    <x v="1"/>
    <x v="1"/>
    <n v="45144"/>
    <x v="7"/>
    <n v="13.3731609375"/>
  </r>
  <r>
    <s v="9cb06466-5b48-4143-9942-925963a6045f"/>
    <s v="2023-08-06 00:00:00+01"/>
    <s v="697e3292-7e47-4296-929e-ccd93d79cbaf"/>
    <n v="24255"/>
    <s v="Please make a transfer to the account specified"/>
    <n v="3006395174"/>
    <x v="0"/>
    <s v="NULL"/>
    <x v="0"/>
    <x v="0"/>
    <s v="NULL"/>
    <s v="NGN"/>
    <s v="checkout"/>
    <x v="0"/>
    <x v="1"/>
    <n v="45144"/>
    <x v="7"/>
    <n v="15.159375000000001"/>
  </r>
  <r>
    <s v="e83f9b10-be8a-43c0-80a0-21245db64e8f"/>
    <s v="2023-08-06 00:00:00+01"/>
    <s v="7746c371-ca13-4afd-853e-7ff44db5c58b"/>
    <n v="24255"/>
    <s v="Please conclude payment by logging in to ibank"/>
    <n v="3006398652"/>
    <x v="0"/>
    <s v="NULL"/>
    <x v="0"/>
    <x v="0"/>
    <s v="NULL"/>
    <s v="NGN"/>
    <s v="checkout"/>
    <x v="2"/>
    <x v="3"/>
    <n v="45144"/>
    <x v="7"/>
    <n v="15.159375000000001"/>
  </r>
  <r>
    <s v="43bf4dea-3dad-4b8b-8a77-5925122a8860"/>
    <s v="2023-08-06 00:00:00+01"/>
    <s v="19131b4f-f4a2-4cd7-a18a-5c810dec6300"/>
    <n v="19007.939999999999"/>
    <s v="Approved"/>
    <n v="3006844412"/>
    <x v="1"/>
    <s v="transfer"/>
    <x v="0"/>
    <x v="15"/>
    <s v="NG"/>
    <s v="NGN"/>
    <s v="checkout"/>
    <x v="1"/>
    <x v="1"/>
    <n v="45144"/>
    <x v="7"/>
    <n v="11.8799625"/>
  </r>
  <r>
    <s v="af01b782-953c-4292-a6bd-b54144d281fe"/>
    <s v="2023-08-06 00:00:00+01"/>
    <s v="c9d4f540-73cf-4d5b-9707-77d5ec362d41"/>
    <n v="23786.174999999999"/>
    <s v="Approved"/>
    <n v="3006959310"/>
    <x v="1"/>
    <s v="transfer"/>
    <x v="0"/>
    <x v="7"/>
    <s v="NG"/>
    <s v="NGN"/>
    <s v="checkout"/>
    <x v="1"/>
    <x v="1"/>
    <n v="45144"/>
    <x v="7"/>
    <n v="14.866359375"/>
  </r>
  <r>
    <s v="b973da33-24ad-4b00-be58-60c34d031584"/>
    <s v="2023-08-06 00:00:00+01"/>
    <s v="e8657ae6-3ed6-4663-99e5-7749fb3e8a7d"/>
    <n v="21829.5"/>
    <s v="The transaction was not completed"/>
    <n v="3007126663"/>
    <x v="0"/>
    <s v="NULL"/>
    <x v="0"/>
    <x v="0"/>
    <s v="NULL"/>
    <s v="NGN"/>
    <s v="checkout"/>
    <x v="0"/>
    <x v="0"/>
    <n v="45144"/>
    <x v="7"/>
    <n v="13.643437499999999"/>
  </r>
  <r>
    <s v="6a7afbfe-fd7e-4126-a486-7d823c39b272"/>
    <s v="2023-08-06 00:00:00+01"/>
    <s v="a8f34ac6-1c57-47da-9ea8-23bd66c22881"/>
    <n v="31.5"/>
    <s v="The transaction was not completed"/>
    <n v="3007192692"/>
    <x v="0"/>
    <s v="NULL"/>
    <x v="0"/>
    <x v="0"/>
    <s v="NULL"/>
    <s v="USD"/>
    <s v="checkout"/>
    <x v="0"/>
    <x v="0"/>
    <n v="45144"/>
    <x v="7"/>
    <n v="31.5"/>
  </r>
  <r>
    <s v="b4f6ab4f-60de-424a-ba2e-6fa9875ca734"/>
    <s v="2023-08-06 00:00:00+01"/>
    <s v="c4465e5f-9b49-41e2-9a25-3d40d0cd9a95"/>
    <n v="31.5"/>
    <s v="The transaction was not completed"/>
    <n v="3007292653"/>
    <x v="0"/>
    <s v="NULL"/>
    <x v="0"/>
    <x v="0"/>
    <s v="NULL"/>
    <s v="USD"/>
    <s v="checkout"/>
    <x v="0"/>
    <x v="0"/>
    <n v="45144"/>
    <x v="7"/>
    <n v="31.5"/>
  </r>
  <r>
    <s v="05b7965d-95d0-4044-81fc-e1fd05140fd2"/>
    <s v="2023-08-06 00:00:00+01"/>
    <s v="dc7f63cd-439a-4af6-8275-f1d9eab24ee5"/>
    <n v="25.2"/>
    <s v="The transaction was not completed"/>
    <n v="3007398344"/>
    <x v="0"/>
    <s v="NULL"/>
    <x v="0"/>
    <x v="0"/>
    <s v="NULL"/>
    <s v="USD"/>
    <s v="checkout"/>
    <x v="0"/>
    <x v="0"/>
    <n v="45144"/>
    <x v="7"/>
    <n v="25.2"/>
  </r>
  <r>
    <s v="d5a5d8a3-f763-48f4-bfff-a59d11f0a8f8"/>
    <s v="2023-08-06 00:00:00+01"/>
    <s v="2fc5272c-03cd-4d72-bb2b-625f3e7e090d"/>
    <n v="21397.057499999999"/>
    <s v="Approved"/>
    <n v="3007419842"/>
    <x v="4"/>
    <s v="visa"/>
    <x v="1"/>
    <x v="7"/>
    <s v="NG"/>
    <s v="NGN"/>
    <s v="checkout"/>
    <x v="1"/>
    <x v="0"/>
    <n v="45144"/>
    <x v="7"/>
    <n v="13.3731609375"/>
  </r>
  <r>
    <s v="b044bf17-0892-494a-8613-5f0bd2a420a3"/>
    <s v="2023-08-06 00:00:00+01"/>
    <s v="a427650c-dc70-4724-9ff2-7e7fab462e88"/>
    <n v="21829.5"/>
    <s v="Please make a transfer to the account specified"/>
    <n v="3007425190"/>
    <x v="0"/>
    <s v="NULL"/>
    <x v="0"/>
    <x v="0"/>
    <s v="NULL"/>
    <s v="NGN"/>
    <s v="checkout"/>
    <x v="0"/>
    <x v="1"/>
    <n v="45144"/>
    <x v="7"/>
    <n v="13.643437499999999"/>
  </r>
  <r>
    <s v="7a2e148e-cd3d-4890-a6ec-ff51fcfd899f"/>
    <s v="2023-08-06 00:00:00+01"/>
    <s v="3d49007f-08e7-45a2-ac17-6c228e79c629"/>
    <n v="28.35"/>
    <s v="Transaction not permitted to cardholder"/>
    <n v="3007438749"/>
    <x v="2"/>
    <s v="mastercard"/>
    <x v="1"/>
    <x v="1"/>
    <s v="NG"/>
    <s v="USD"/>
    <s v="checkout"/>
    <x v="2"/>
    <x v="0"/>
    <n v="45144"/>
    <x v="7"/>
    <n v="28.35"/>
  </r>
  <r>
    <s v="2316c584-79f4-47a6-93c9-d83d5a964fe3"/>
    <s v="2023-08-06 00:00:00+01"/>
    <s v="3d49007f-08e7-45a2-ac17-6c228e79c629"/>
    <n v="28.35"/>
    <s v="Decline - Inactive card or card not authorized for card-not-present transactions."/>
    <n v="3007444815"/>
    <x v="2"/>
    <s v="mastercard"/>
    <x v="1"/>
    <x v="1"/>
    <s v="NG"/>
    <s v="USD"/>
    <s v="checkout"/>
    <x v="2"/>
    <x v="0"/>
    <n v="45144"/>
    <x v="7"/>
    <n v="28.35"/>
  </r>
  <r>
    <s v="f5d64943-09bc-4ed3-9d9f-01d45c749bb1"/>
    <s v="2023-08-06 00:00:00+01"/>
    <s v="3d49007f-08e7-45a2-ac17-6c228e79c629"/>
    <n v="21397.057499999999"/>
    <s v="Approved"/>
    <n v="3007454688"/>
    <x v="2"/>
    <s v="mastercard"/>
    <x v="1"/>
    <x v="1"/>
    <s v="NG"/>
    <s v="NGN"/>
    <s v="checkout"/>
    <x v="1"/>
    <x v="0"/>
    <n v="45144"/>
    <x v="7"/>
    <n v="13.3731609375"/>
  </r>
  <r>
    <s v="f30523ba-e491-498f-a5f9-7548d712fa0d"/>
    <s v="2023-08-06 00:00:00+01"/>
    <s v="e84e2134-cb9f-4f2e-96ae-c04fe7bd7c55"/>
    <n v="19007.939999999999"/>
    <s v="Approved by Financial Institution"/>
    <n v="3007536464"/>
    <x v="2"/>
    <s v="mastercard"/>
    <x v="1"/>
    <x v="2"/>
    <s v="NG"/>
    <s v="NGN"/>
    <s v="checkout"/>
    <x v="1"/>
    <x v="0"/>
    <n v="45144"/>
    <x v="7"/>
    <n v="11.8799625"/>
  </r>
  <r>
    <s v="9bddfb18-9c6b-4f2f-a6a0-9689b4b00794"/>
    <s v="2023-08-06 00:00:00+01"/>
    <s v="4eec013e-dae4-4233-a4e3-c23e4d088810"/>
    <n v="21829.5"/>
    <s v="System glitch! Please retry after some time."/>
    <n v="3007757940"/>
    <x v="2"/>
    <s v="mastercard"/>
    <x v="1"/>
    <x v="13"/>
    <s v="NG"/>
    <s v="NGN"/>
    <s v="checkout"/>
    <x v="0"/>
    <x v="0"/>
    <n v="45144"/>
    <x v="7"/>
    <n v="13.643437499999999"/>
  </r>
  <r>
    <s v="ab614b42-cd53-496e-af24-f48060b7fe1e"/>
    <s v="2023-08-07 00:00:00+01"/>
    <s v="2ec61418-d645-42eb-8294-4bd6526b4bb2"/>
    <n v="21397.057499999999"/>
    <s v="Approved"/>
    <n v="3007995599"/>
    <x v="2"/>
    <s v="mastercard"/>
    <x v="1"/>
    <x v="1"/>
    <s v="NG"/>
    <s v="NGN"/>
    <s v="checkout"/>
    <x v="1"/>
    <x v="0"/>
    <n v="45145"/>
    <x v="7"/>
    <n v="13.3731609375"/>
  </r>
  <r>
    <s v="a100b466-e4b2-490f-b679-dd1af1f3a112"/>
    <s v="2023-08-07 00:00:00+01"/>
    <s v="d7dc0cef-7d41-4b08-b901-fffa7754555e"/>
    <n v="24255"/>
    <s v="The transaction was not completed"/>
    <n v="3008158316"/>
    <x v="0"/>
    <s v="NULL"/>
    <x v="0"/>
    <x v="0"/>
    <s v="NULL"/>
    <s v="NGN"/>
    <s v="checkout"/>
    <x v="0"/>
    <x v="0"/>
    <n v="45145"/>
    <x v="7"/>
    <n v="15.159375000000001"/>
  </r>
  <r>
    <s v="33dec9cc-892c-4eaa-aba6-2a9aa86600c7"/>
    <s v="2023-08-07 00:00:00+01"/>
    <s v="4eec013e-dae4-4233-a4e3-c23e4d088810"/>
    <n v="21397.057499999999"/>
    <s v="Approved"/>
    <n v="3008194950"/>
    <x v="1"/>
    <s v="transfer"/>
    <x v="0"/>
    <x v="13"/>
    <s v="NG"/>
    <s v="NGN"/>
    <s v="checkout"/>
    <x v="1"/>
    <x v="1"/>
    <n v="45145"/>
    <x v="7"/>
    <n v="13.3731609375"/>
  </r>
  <r>
    <s v="003bdc13-d938-4ece-af25-7fe6a35a985b"/>
    <s v="2023-08-07 00:00:00+01"/>
    <s v="200fe0b6-297b-41cd-af14-a75498017127"/>
    <n v="24255"/>
    <s v="The transaction was not completed"/>
    <n v="3008850073"/>
    <x v="4"/>
    <s v="visa"/>
    <x v="1"/>
    <x v="14"/>
    <s v="NG"/>
    <s v="NGN"/>
    <s v="checkout"/>
    <x v="0"/>
    <x v="0"/>
    <n v="45145"/>
    <x v="7"/>
    <n v="15.159375000000001"/>
  </r>
  <r>
    <s v="59226ae3-9fa0-4da6-b4c1-adc191dcecea"/>
    <s v="2023-08-07 00:00:00+01"/>
    <s v="c9d4f540-73cf-4d5b-9707-77d5ec362d41"/>
    <n v="85377.600000000006"/>
    <s v="Please make a transfer to the account specified"/>
    <n v="3008858093"/>
    <x v="0"/>
    <s v="NULL"/>
    <x v="0"/>
    <x v="0"/>
    <s v="NULL"/>
    <s v="NGN"/>
    <s v="checkout"/>
    <x v="0"/>
    <x v="1"/>
    <n v="45145"/>
    <x v="7"/>
    <n v="53.361000000000004"/>
  </r>
  <r>
    <s v="910ae4bd-5d9f-49c2-9f3a-69117e2678d9"/>
    <s v="2023-08-07 00:00:00+01"/>
    <s v="7e7152c2-f9c9-4423-8cd1-9db359edae83"/>
    <n v="19007.939999999999"/>
    <s v="Approved by Financial Institution"/>
    <n v="3008888565"/>
    <x v="2"/>
    <s v="mastercard"/>
    <x v="1"/>
    <x v="2"/>
    <s v="NG"/>
    <s v="NGN"/>
    <s v="checkout"/>
    <x v="1"/>
    <x v="0"/>
    <n v="45145"/>
    <x v="7"/>
    <n v="11.8799625"/>
  </r>
  <r>
    <s v="57fdd7d7-5fc9-45a1-9320-96a8f5d2e2fc"/>
    <s v="2023-08-07 00:00:00+01"/>
    <s v="200fe0b6-297b-41cd-af14-a75498017127"/>
    <n v="24255"/>
    <s v="The transaction was not completed"/>
    <n v="3008893185"/>
    <x v="4"/>
    <s v="visa"/>
    <x v="1"/>
    <x v="14"/>
    <s v="NG"/>
    <s v="NGN"/>
    <s v="checkout"/>
    <x v="0"/>
    <x v="0"/>
    <n v="45145"/>
    <x v="7"/>
    <n v="15.159375000000001"/>
  </r>
  <r>
    <s v="b8733e67-18dd-4e1c-8ca1-5b5a0b4e9f9c"/>
    <s v="2023-08-07 00:00:00+01"/>
    <s v="1f4cdf6b-f7fb-4ea8-8da1-857b5f1bf92a"/>
    <n v="24255"/>
    <s v="Please dial the USSD shortcode"/>
    <n v="3008941883"/>
    <x v="0"/>
    <s v="NULL"/>
    <x v="0"/>
    <x v="0"/>
    <s v="NULL"/>
    <s v="NGN"/>
    <s v="checkout"/>
    <x v="0"/>
    <x v="2"/>
    <n v="45145"/>
    <x v="7"/>
    <n v="15.159375000000001"/>
  </r>
  <r>
    <s v="467d91b7-25a0-4419-946a-c72dd9a93fa4"/>
    <s v="2023-08-07 00:00:00+01"/>
    <s v="ede2173b-9d42-4056-b9e8-199dab2e921c"/>
    <n v="19007.939999999999"/>
    <s v="Approved"/>
    <n v="3009203356"/>
    <x v="2"/>
    <s v="mastercard"/>
    <x v="1"/>
    <x v="1"/>
    <s v="NG"/>
    <s v="NGN"/>
    <s v="checkout"/>
    <x v="1"/>
    <x v="0"/>
    <n v="45145"/>
    <x v="7"/>
    <n v="11.8799625"/>
  </r>
  <r>
    <s v="ed54d3dd-d359-46ca-abbe-98f67f073094"/>
    <s v="2023-08-07 00:00:00+01"/>
    <s v="26d33efd-ff95-4d41-b02b-7d88ddbc54b8"/>
    <n v="24255"/>
    <s v="The transaction was not completed"/>
    <n v="3009272273"/>
    <x v="0"/>
    <s v="NULL"/>
    <x v="0"/>
    <x v="0"/>
    <s v="NULL"/>
    <s v="NGN"/>
    <s v="checkout"/>
    <x v="0"/>
    <x v="0"/>
    <n v="45145"/>
    <x v="7"/>
    <n v="15.159375000000001"/>
  </r>
  <r>
    <s v="e7bba2d6-697b-476e-a7a7-1a64996dda7b"/>
    <s v="2023-08-07 00:00:00+01"/>
    <s v="c7262d6b-1705-4b6b-b45c-890275107bcc"/>
    <n v="21829.5"/>
    <s v="The transaction was not completed"/>
    <n v="3009496705"/>
    <x v="0"/>
    <s v="NULL"/>
    <x v="0"/>
    <x v="0"/>
    <s v="NULL"/>
    <s v="NGN"/>
    <s v="checkout"/>
    <x v="0"/>
    <x v="0"/>
    <n v="45145"/>
    <x v="7"/>
    <n v="13.643437499999999"/>
  </r>
  <r>
    <s v="663af8ce-3ac6-4e3d-84d9-b1a7f8b0674e"/>
    <s v="2023-08-08 00:00:00+01"/>
    <s v="5106b90c-7818-412c-adef-d8a5f2fcc688"/>
    <n v="31.5"/>
    <s v="The transaction was not completed"/>
    <n v="3010115415"/>
    <x v="0"/>
    <s v="NULL"/>
    <x v="0"/>
    <x v="0"/>
    <s v="NULL"/>
    <s v="USD"/>
    <s v="checkout"/>
    <x v="0"/>
    <x v="0"/>
    <n v="45146"/>
    <x v="7"/>
    <n v="31.5"/>
  </r>
  <r>
    <s v="f4c4e5c3-b925-462e-b912-44251353cfc0"/>
    <s v="2023-08-08 00:00:00+01"/>
    <s v="d6991dfd-7bd7-496e-b78b-c0afa0aed2b5"/>
    <n v="21829.5"/>
    <s v="Please make a transfer to the account specified"/>
    <n v="3010442215"/>
    <x v="0"/>
    <s v="NULL"/>
    <x v="0"/>
    <x v="0"/>
    <s v="NULL"/>
    <s v="NGN"/>
    <s v="checkout"/>
    <x v="0"/>
    <x v="1"/>
    <n v="45146"/>
    <x v="7"/>
    <n v="13.643437499999999"/>
  </r>
  <r>
    <s v="8b90be75-df6b-40c7-9423-bab3217bb6f8"/>
    <s v="2023-08-08 00:00:00+01"/>
    <s v="2cf51ced-2135-4f65-9278-573f51bec249"/>
    <n v="21829.5"/>
    <s v="The transaction was not completed"/>
    <n v="3010810823"/>
    <x v="0"/>
    <s v="NULL"/>
    <x v="0"/>
    <x v="0"/>
    <s v="NULL"/>
    <s v="NGN"/>
    <s v="checkout"/>
    <x v="0"/>
    <x v="0"/>
    <n v="45146"/>
    <x v="7"/>
    <n v="13.643437499999999"/>
  </r>
  <r>
    <s v="c9ba438c-2af3-40e4-bad5-b52ecf8b012c"/>
    <s v="2023-08-08 00:00:00+01"/>
    <s v="160ff166-b9ec-46c7-94d1-438ea881751c"/>
    <n v="31.5"/>
    <s v="The transaction was not completed"/>
    <n v="3011477901"/>
    <x v="0"/>
    <s v="NULL"/>
    <x v="0"/>
    <x v="0"/>
    <s v="NULL"/>
    <s v="USD"/>
    <s v="checkout"/>
    <x v="0"/>
    <x v="0"/>
    <n v="45146"/>
    <x v="7"/>
    <n v="31.5"/>
  </r>
  <r>
    <s v="773c7b2a-f4e5-4646-bdbd-0ec3a9d7945e"/>
    <s v="2023-08-08 00:00:00+01"/>
    <s v="b232eb9b-bd9f-478e-b577-bfa4d3ee077a"/>
    <n v="21829.5"/>
    <s v="The transaction was not completed"/>
    <n v="3011879564"/>
    <x v="0"/>
    <s v="NULL"/>
    <x v="0"/>
    <x v="0"/>
    <s v="NULL"/>
    <s v="NGN"/>
    <s v="checkout"/>
    <x v="0"/>
    <x v="0"/>
    <n v="45146"/>
    <x v="7"/>
    <n v="13.643437499999999"/>
  </r>
  <r>
    <s v="6a24f830-95b9-4451-90b3-7c4192e44b3d"/>
    <s v="2023-08-08 00:00:00+01"/>
    <s v="03908dac-ff06-4b95-a48e-39da5cb74fee"/>
    <n v="21829.5"/>
    <s v="The transaction was not completed"/>
    <n v="3011964221"/>
    <x v="0"/>
    <s v="NULL"/>
    <x v="0"/>
    <x v="0"/>
    <s v="NULL"/>
    <s v="NGN"/>
    <s v="checkout"/>
    <x v="0"/>
    <x v="0"/>
    <n v="45146"/>
    <x v="7"/>
    <n v="13.643437499999999"/>
  </r>
  <r>
    <s v="bb419787-cfbd-4599-8c79-3fa47c786419"/>
    <s v="2023-08-08 00:00:00+01"/>
    <s v="87a40937-7fc4-4c93-afd5-9c0e1565cd75"/>
    <n v="28.35"/>
    <s v="The transaction was not completed"/>
    <n v="3012273857"/>
    <x v="0"/>
    <s v="NULL"/>
    <x v="0"/>
    <x v="0"/>
    <s v="NULL"/>
    <s v="USD"/>
    <s v="checkout"/>
    <x v="0"/>
    <x v="0"/>
    <n v="45146"/>
    <x v="7"/>
    <n v="28.35"/>
  </r>
  <r>
    <s v="d2ba1093-a223-47c2-963a-1605eb42929f"/>
    <s v="2023-08-09 00:00:00+01"/>
    <s v="38abae13-1570-4218-8749-4c1420492eb9"/>
    <n v="21829.5"/>
    <s v="The transaction was not completed"/>
    <n v="3012695359"/>
    <x v="0"/>
    <s v="NULL"/>
    <x v="0"/>
    <x v="0"/>
    <s v="NULL"/>
    <s v="NGN"/>
    <s v="checkout"/>
    <x v="0"/>
    <x v="0"/>
    <n v="45147"/>
    <x v="7"/>
    <n v="13.643437499999999"/>
  </r>
  <r>
    <s v="b54fe7ac-c00b-4251-b0ab-71cc222c93e3"/>
    <s v="2023-08-09 00:00:00+01"/>
    <s v="fa1ed200-cf61-4837-8de6-380f6ed86042"/>
    <n v="24255"/>
    <s v="The transaction was not completed"/>
    <n v="3012798995"/>
    <x v="0"/>
    <s v="NULL"/>
    <x v="0"/>
    <x v="0"/>
    <s v="NULL"/>
    <s v="NGN"/>
    <s v="checkout"/>
    <x v="0"/>
    <x v="0"/>
    <n v="45147"/>
    <x v="7"/>
    <n v="15.159375000000001"/>
  </r>
  <r>
    <s v="cebf6623-3ab7-4cee-8c64-5c42f77b274c"/>
    <s v="2023-08-09 00:00:00+01"/>
    <s v="06d7c4b3-335c-4280-8d11-f2069abffd6f"/>
    <n v="24255"/>
    <s v="The transaction was not completed"/>
    <n v="3012855602"/>
    <x v="0"/>
    <s v="NULL"/>
    <x v="0"/>
    <x v="0"/>
    <s v="NULL"/>
    <s v="NGN"/>
    <s v="checkout"/>
    <x v="0"/>
    <x v="0"/>
    <n v="45147"/>
    <x v="7"/>
    <n v="15.159375000000001"/>
  </r>
  <r>
    <s v="70b51057-6dba-4f4a-a1b7-136f6abaa097"/>
    <s v="2023-08-09 00:00:00+01"/>
    <s v="200fe0b6-297b-41cd-af14-a75498017127"/>
    <n v="19007.939999999999"/>
    <s v="Approved"/>
    <n v="3013291635"/>
    <x v="4"/>
    <s v="visa"/>
    <x v="1"/>
    <x v="14"/>
    <s v="NG"/>
    <s v="NGN"/>
    <s v="checkout"/>
    <x v="1"/>
    <x v="0"/>
    <n v="45147"/>
    <x v="7"/>
    <n v="11.8799625"/>
  </r>
  <r>
    <s v="e7f83ca9-4754-4ce1-b500-9e43c631c609"/>
    <s v="2023-08-09 00:00:00+01"/>
    <s v="200fe0b6-297b-41cd-af14-a75498017127"/>
    <n v="8893.5"/>
    <s v="The transaction was not completed"/>
    <n v="3013417434"/>
    <x v="0"/>
    <s v="NULL"/>
    <x v="0"/>
    <x v="0"/>
    <s v="NULL"/>
    <s v="NGN"/>
    <s v="checkout"/>
    <x v="0"/>
    <x v="0"/>
    <n v="45147"/>
    <x v="7"/>
    <n v="5.5584375000000001"/>
  </r>
  <r>
    <s v="66931cd0-391d-4b8a-ba1d-2f61d4a19152"/>
    <s v="2023-08-10 00:00:00+01"/>
    <s v="38abae13-1570-4218-8749-4c1420492eb9"/>
    <n v="21397.057499999999"/>
    <s v="Approved"/>
    <n v="3015229806"/>
    <x v="1"/>
    <s v="transfer"/>
    <x v="0"/>
    <x v="1"/>
    <s v="NG"/>
    <s v="NGN"/>
    <s v="checkout"/>
    <x v="1"/>
    <x v="1"/>
    <n v="45148"/>
    <x v="7"/>
    <n v="13.3731609375"/>
  </r>
  <r>
    <s v="a5122590-88b2-4381-b2be-325bd68b8249"/>
    <s v="2023-08-10 00:00:00+01"/>
    <s v="bd69d4d3-965d-4fbe-856b-4ce5d402867e"/>
    <n v="24255"/>
    <s v="The transaction was not completed"/>
    <n v="3015535774"/>
    <x v="0"/>
    <s v="NULL"/>
    <x v="0"/>
    <x v="0"/>
    <s v="NULL"/>
    <s v="NGN"/>
    <s v="checkout"/>
    <x v="0"/>
    <x v="0"/>
    <n v="45148"/>
    <x v="7"/>
    <n v="15.159375000000001"/>
  </r>
  <r>
    <s v="e86f7148-ee1b-487b-91bf-742c3475bc87"/>
    <s v="2023-08-10 00:00:00+01"/>
    <s v="4119f910-6e37-4372-8151-efd903201df9"/>
    <n v="28.35"/>
    <s v="The transaction was not completed"/>
    <n v="3015847562"/>
    <x v="0"/>
    <s v="NULL"/>
    <x v="0"/>
    <x v="0"/>
    <s v="NULL"/>
    <s v="USD"/>
    <s v="checkout"/>
    <x v="0"/>
    <x v="0"/>
    <n v="45148"/>
    <x v="7"/>
    <n v="28.35"/>
  </r>
  <r>
    <s v="e916434e-5fab-4951-bac5-92e566565d90"/>
    <s v="2023-08-10 00:00:00+01"/>
    <s v="923a4664-3b15-4d59-a14e-e7ad2fba8b67"/>
    <n v="21829.5"/>
    <s v="The transaction was not completed"/>
    <n v="3016624727"/>
    <x v="0"/>
    <s v="NULL"/>
    <x v="0"/>
    <x v="0"/>
    <s v="NULL"/>
    <s v="NGN"/>
    <s v="checkout"/>
    <x v="0"/>
    <x v="0"/>
    <n v="45148"/>
    <x v="7"/>
    <n v="13.643437499999999"/>
  </r>
  <r>
    <s v="b38e1a4f-7519-4732-95a7-3d9242c571de"/>
    <s v="2023-08-10 00:00:00+01"/>
    <s v="09b4182e-4a5f-4979-bace-3f8f835ec50d"/>
    <n v="31.5"/>
    <s v="The transaction was not completed"/>
    <n v="3016956349"/>
    <x v="0"/>
    <s v="NULL"/>
    <x v="0"/>
    <x v="0"/>
    <s v="NULL"/>
    <s v="USD"/>
    <s v="checkout"/>
    <x v="0"/>
    <x v="0"/>
    <n v="45148"/>
    <x v="7"/>
    <n v="31.5"/>
  </r>
  <r>
    <s v="c707fe3b-84d1-4527-afec-79a59e4ad818"/>
    <s v="2023-08-10 00:00:00+01"/>
    <s v="5660d036-6f90-4031-b3e4-4ee5c027099c"/>
    <n v="21397.057499999999"/>
    <s v="Approved"/>
    <n v="3017126704"/>
    <x v="1"/>
    <s v="transfer"/>
    <x v="0"/>
    <x v="13"/>
    <s v="NG"/>
    <s v="NGN"/>
    <s v="checkout"/>
    <x v="1"/>
    <x v="1"/>
    <n v="45148"/>
    <x v="7"/>
    <n v="13.3731609375"/>
  </r>
  <r>
    <s v="80d1b259-64dc-45fd-94d8-69c10e4e7a28"/>
    <s v="2023-08-12 00:00:00+01"/>
    <s v="3a75b088-819b-45bc-b6b3-87a10e545799"/>
    <n v="24255"/>
    <s v="Please make a transfer to the account specified"/>
    <n v="3020526998"/>
    <x v="0"/>
    <s v="NULL"/>
    <x v="0"/>
    <x v="0"/>
    <s v="NULL"/>
    <s v="NGN"/>
    <s v="checkout"/>
    <x v="0"/>
    <x v="1"/>
    <n v="45150"/>
    <x v="7"/>
    <n v="15.159375000000001"/>
  </r>
  <r>
    <s v="9349d52d-04ee-4c03-a07b-b3154b2b2f51"/>
    <s v="2023-08-12 00:00:00+01"/>
    <s v="43f34c34-2ce5-4b3a-a6ba-33ded79e545f"/>
    <n v="24255"/>
    <s v="The transaction was not completed"/>
    <n v="3020592111"/>
    <x v="0"/>
    <s v="NULL"/>
    <x v="0"/>
    <x v="0"/>
    <s v="NULL"/>
    <s v="NGN"/>
    <s v="checkout"/>
    <x v="0"/>
    <x v="0"/>
    <n v="45150"/>
    <x v="7"/>
    <n v="15.159375000000001"/>
  </r>
  <r>
    <s v="929e8584-578d-499b-bb74-95e1e2c59796"/>
    <s v="2023-08-12 00:00:00+01"/>
    <s v="df746295-1c5f-434c-bc4a-a741bc2a05ce"/>
    <n v="31.5"/>
    <s v="The transaction was not completed"/>
    <n v="3020949794"/>
    <x v="0"/>
    <s v="NULL"/>
    <x v="0"/>
    <x v="0"/>
    <s v="NULL"/>
    <s v="USD"/>
    <s v="checkout"/>
    <x v="0"/>
    <x v="0"/>
    <n v="45150"/>
    <x v="7"/>
    <n v="31.5"/>
  </r>
  <r>
    <s v="dd538644-c96d-42f1-9b42-336dd37e21c4"/>
    <s v="2023-08-12 00:00:00+01"/>
    <s v="5e42aff4-1194-41de-acf5-65998e86f151"/>
    <n v="21829.5"/>
    <s v="The transaction was not completed"/>
    <n v="3022455757"/>
    <x v="0"/>
    <s v="NULL"/>
    <x v="0"/>
    <x v="0"/>
    <s v="NULL"/>
    <s v="NGN"/>
    <s v="checkout"/>
    <x v="0"/>
    <x v="0"/>
    <n v="45150"/>
    <x v="7"/>
    <n v="13.643437499999999"/>
  </r>
  <r>
    <s v="09536086-53b8-4380-bc35-0760dbbe3f23"/>
    <s v="2023-08-13 00:00:00+01"/>
    <s v="90faae62-7d48-4b38-84da-27b1069d2eff"/>
    <n v="24255"/>
    <s v="The transaction was not completed"/>
    <n v="3024308519"/>
    <x v="0"/>
    <s v="NULL"/>
    <x v="0"/>
    <x v="0"/>
    <s v="NULL"/>
    <s v="NGN"/>
    <s v="checkout"/>
    <x v="0"/>
    <x v="0"/>
    <n v="45151"/>
    <x v="7"/>
    <n v="15.159375000000001"/>
  </r>
  <r>
    <s v="1537f149-ece2-4e39-85cb-bdf0d4fc6a4d"/>
    <s v="2023-08-13 00:00:00+01"/>
    <s v="1ce156f2-b602-4bd0-a71f-40505cca2226"/>
    <n v="24255"/>
    <s v="The transaction was not completed"/>
    <n v="3024948009"/>
    <x v="0"/>
    <s v="NULL"/>
    <x v="0"/>
    <x v="0"/>
    <s v="NULL"/>
    <s v="NGN"/>
    <s v="checkout"/>
    <x v="0"/>
    <x v="0"/>
    <n v="45151"/>
    <x v="7"/>
    <n v="15.159375000000001"/>
  </r>
  <r>
    <s v="0260ff41-2a68-40e2-8049-9b3e1c69e82a"/>
    <s v="2023-08-13 00:00:00+01"/>
    <s v="75b2fa2d-b3ac-4dc5-9444-53e33e65a36b"/>
    <n v="24255"/>
    <s v="The transaction was not completed"/>
    <n v="3024948128"/>
    <x v="0"/>
    <s v="NULL"/>
    <x v="0"/>
    <x v="0"/>
    <s v="NULL"/>
    <s v="NGN"/>
    <s v="checkout"/>
    <x v="0"/>
    <x v="0"/>
    <n v="45151"/>
    <x v="7"/>
    <n v="15.159375000000001"/>
  </r>
  <r>
    <s v="2382cefe-e96f-40d0-8ab7-30a564aa715f"/>
    <s v="2023-08-14 00:00:00+01"/>
    <s v="8756b256-867f-43c9-98d1-c7ff48ac6085"/>
    <n v="24255"/>
    <s v="The transaction was not completed"/>
    <n v="3025585995"/>
    <x v="0"/>
    <s v="NULL"/>
    <x v="0"/>
    <x v="0"/>
    <s v="NULL"/>
    <s v="NGN"/>
    <s v="checkout"/>
    <x v="0"/>
    <x v="0"/>
    <n v="45152"/>
    <x v="7"/>
    <n v="15.159375000000001"/>
  </r>
  <r>
    <s v="T280159339162111"/>
    <s v="2023-08-14 00:00:00+01"/>
    <s v="55786a60-a976-4dca-98a8-65612cae747d"/>
    <n v="11550"/>
    <s v="Suspected Fraud"/>
    <n v="3025849810"/>
    <x v="2"/>
    <s v="mastercard"/>
    <x v="1"/>
    <x v="1"/>
    <s v="NG"/>
    <s v="NGN"/>
    <s v="checkout"/>
    <x v="2"/>
    <x v="0"/>
    <n v="45152"/>
    <x v="7"/>
    <n v="7.21875"/>
  </r>
  <r>
    <s v="T149828713413531"/>
    <s v="2023-08-14 00:00:00+01"/>
    <s v="55786a60-a976-4dca-98a8-65612cae747d"/>
    <n v="11550"/>
    <s v="The transaction was not completed"/>
    <n v="3025868494"/>
    <x v="0"/>
    <s v="NULL"/>
    <x v="0"/>
    <x v="0"/>
    <s v="NULL"/>
    <s v="NGN"/>
    <s v="checkout"/>
    <x v="0"/>
    <x v="0"/>
    <n v="45152"/>
    <x v="7"/>
    <n v="7.21875"/>
  </r>
  <r>
    <s v="5ad830a6-d8b9-4258-9ac6-5be6afa651da"/>
    <s v="2023-08-14 00:00:00+01"/>
    <s v="7fff5ca1-17ec-424f-bb68-5adc73394b26"/>
    <n v="28.35"/>
    <s v="The transaction was not completed"/>
    <n v="3026244899"/>
    <x v="0"/>
    <s v="NULL"/>
    <x v="0"/>
    <x v="0"/>
    <s v="NULL"/>
    <s v="USD"/>
    <s v="checkout"/>
    <x v="0"/>
    <x v="0"/>
    <n v="45152"/>
    <x v="7"/>
    <n v="28.35"/>
  </r>
  <r>
    <s v="76d5212a-71ad-4c6b-9218-2879e2f5a0c8"/>
    <s v="2023-08-14 00:00:00+01"/>
    <s v="a8f3f61e-fa13-4101-88c3-bb78a2bad5fa"/>
    <n v="21397.057499999999"/>
    <s v="Approved"/>
    <n v="3026407154"/>
    <x v="4"/>
    <s v="visa"/>
    <x v="1"/>
    <x v="7"/>
    <s v="NG"/>
    <s v="NGN"/>
    <s v="checkout"/>
    <x v="1"/>
    <x v="0"/>
    <n v="45152"/>
    <x v="7"/>
    <n v="13.3731609375"/>
  </r>
  <r>
    <s v="T342409254162343"/>
    <s v="2023-08-14 00:00:00+01"/>
    <s v="55786a60-a976-4dca-98a8-65612cae747d"/>
    <n v="11271.75"/>
    <s v="Approved"/>
    <n v="3026658939"/>
    <x v="2"/>
    <s v="mastercard"/>
    <x v="1"/>
    <x v="1"/>
    <s v="NG"/>
    <s v="NGN"/>
    <s v="checkout"/>
    <x v="1"/>
    <x v="0"/>
    <n v="45152"/>
    <x v="7"/>
    <n v="7.0448437500000001"/>
  </r>
  <r>
    <s v="T409217197124115"/>
    <s v="2023-08-14 00:00:00+01"/>
    <s v="03d47a3e-e619-4921-84df-3fd60f045e30"/>
    <n v="4830"/>
    <s v="Please make a transfer to the account specified"/>
    <n v="3027357934"/>
    <x v="0"/>
    <s v="NULL"/>
    <x v="0"/>
    <x v="0"/>
    <s v="NULL"/>
    <s v="NGN"/>
    <s v="checkout"/>
    <x v="0"/>
    <x v="1"/>
    <n v="45152"/>
    <x v="7"/>
    <n v="3.0187499999999998"/>
  </r>
  <r>
    <s v="912fbb69-f22b-4194-b3c5-1af239411566"/>
    <s v="2023-08-14 00:00:00+01"/>
    <s v="2bc5eb6a-e2ed-4a91-9e6e-ff2ac9413f6d"/>
    <n v="28.35"/>
    <s v="The transaction was not completed"/>
    <n v="3027454901"/>
    <x v="0"/>
    <s v="NULL"/>
    <x v="0"/>
    <x v="0"/>
    <s v="NULL"/>
    <s v="USD"/>
    <s v="checkout"/>
    <x v="0"/>
    <x v="0"/>
    <n v="45152"/>
    <x v="7"/>
    <n v="28.35"/>
  </r>
  <r>
    <s v="c1ec81f7-5415-4544-8239-d451e3b4b71e"/>
    <s v="2023-08-15 00:00:00+01"/>
    <s v="2fda0954-d4c6-4c73-b173-936bed40c8a6"/>
    <n v="21397.057499999999"/>
    <s v="Approved"/>
    <n v="3028255323"/>
    <x v="1"/>
    <s v="transfer"/>
    <x v="0"/>
    <x v="7"/>
    <s v="NG"/>
    <s v="NGN"/>
    <s v="checkout"/>
    <x v="1"/>
    <x v="1"/>
    <n v="45153"/>
    <x v="7"/>
    <n v="13.3731609375"/>
  </r>
  <r>
    <s v="3d989549-21e1-4a3b-9b38-9c7ebaaa1509"/>
    <s v="2023-08-15 00:00:00+01"/>
    <s v="a2475c13-623f-4695-aa6b-375342b98d14"/>
    <n v="31.5"/>
    <s v="The transaction was not completed"/>
    <n v="3028399216"/>
    <x v="0"/>
    <s v="NULL"/>
    <x v="0"/>
    <x v="0"/>
    <s v="NULL"/>
    <s v="USD"/>
    <s v="checkout"/>
    <x v="0"/>
    <x v="0"/>
    <n v="45153"/>
    <x v="7"/>
    <n v="31.5"/>
  </r>
  <r>
    <s v="609fbf62-db9f-4ec3-b7b4-637f6ad63ef2"/>
    <s v="2023-08-15 00:00:00+01"/>
    <s v="a5c0443a-ddb8-4966-8013-ed886afe0d8f"/>
    <n v="19007.939999999999"/>
    <s v="Approved"/>
    <n v="3028576184"/>
    <x v="2"/>
    <s v="mastercard"/>
    <x v="1"/>
    <x v="1"/>
    <s v="NG"/>
    <s v="NGN"/>
    <s v="checkout"/>
    <x v="1"/>
    <x v="0"/>
    <n v="45153"/>
    <x v="7"/>
    <n v="11.8799625"/>
  </r>
  <r>
    <s v="c3d65be9-f380-47a2-a9c6-b996ddd78acb"/>
    <s v="2023-08-15 00:00:00+01"/>
    <s v="847c240d-2ec1-48e0-9796-dbc80bce3efe"/>
    <n v="19404"/>
    <s v="The transaction was not completed"/>
    <n v="3029484971"/>
    <x v="0"/>
    <s v="NULL"/>
    <x v="0"/>
    <x v="0"/>
    <s v="NULL"/>
    <s v="NGN"/>
    <s v="checkout"/>
    <x v="0"/>
    <x v="0"/>
    <n v="45153"/>
    <x v="7"/>
    <n v="12.1275"/>
  </r>
  <r>
    <s v="8ffa8c60-3197-429a-af5b-a45cba0d27cf"/>
    <s v="2023-08-15 00:00:00+01"/>
    <s v="e6a6ef4f-44e4-485a-9f57-23c2541f8dc4"/>
    <n v="24255"/>
    <s v="The transaction was not completed"/>
    <n v="3030281268"/>
    <x v="0"/>
    <s v="NULL"/>
    <x v="0"/>
    <x v="0"/>
    <s v="NULL"/>
    <s v="NGN"/>
    <s v="checkout"/>
    <x v="0"/>
    <x v="0"/>
    <n v="45153"/>
    <x v="7"/>
    <n v="15.159375000000001"/>
  </r>
  <r>
    <s v="e181ef9b-203e-4750-8bec-8e0cda788c2f"/>
    <s v="2023-08-16 00:00:00+01"/>
    <s v="c0752e06-c762-4949-94f3-2c8e3b41509c"/>
    <n v="19404"/>
    <s v="The transaction was not completed"/>
    <n v="3030779476"/>
    <x v="0"/>
    <s v="NULL"/>
    <x v="0"/>
    <x v="0"/>
    <s v="NULL"/>
    <s v="NGN"/>
    <s v="checkout"/>
    <x v="0"/>
    <x v="0"/>
    <n v="45154"/>
    <x v="7"/>
    <n v="12.1275"/>
  </r>
  <r>
    <s v="3c23a38c-e95f-4b77-8782-8162c57e3ea4"/>
    <s v="2023-08-16 00:00:00+01"/>
    <s v="ffab964e-37fd-4457-895d-bf6ba395cb72"/>
    <n v="21829.5"/>
    <s v="The transaction was not completed"/>
    <n v="3031216659"/>
    <x v="0"/>
    <s v="NULL"/>
    <x v="0"/>
    <x v="0"/>
    <s v="NULL"/>
    <s v="NGN"/>
    <s v="checkout"/>
    <x v="0"/>
    <x v="0"/>
    <n v="45154"/>
    <x v="7"/>
    <n v="13.643437499999999"/>
  </r>
  <r>
    <s v="0997253c-6e81-4ae6-91f2-704f7f5d7167"/>
    <s v="2023-08-16 00:00:00+01"/>
    <s v="0d24fad9-60d3-4093-9918-7e98f56142f3"/>
    <n v="31.5"/>
    <s v="The transaction was not completed"/>
    <n v="3031276244"/>
    <x v="0"/>
    <s v="NULL"/>
    <x v="0"/>
    <x v="0"/>
    <s v="NULL"/>
    <s v="USD"/>
    <s v="checkout"/>
    <x v="0"/>
    <x v="0"/>
    <n v="45154"/>
    <x v="7"/>
    <n v="31.5"/>
  </r>
  <r>
    <s v="78ac21b3-c11f-4536-bc63-c747861f9fb8"/>
    <s v="2023-08-16 00:00:00+01"/>
    <s v="d1247080-3805-4536-850a-336c1ef27e25"/>
    <n v="24255"/>
    <s v="The transaction was not completed"/>
    <n v="3031469028"/>
    <x v="0"/>
    <s v="NULL"/>
    <x v="0"/>
    <x v="0"/>
    <s v="NULL"/>
    <s v="NGN"/>
    <s v="checkout"/>
    <x v="0"/>
    <x v="0"/>
    <n v="45154"/>
    <x v="7"/>
    <n v="15.159375000000001"/>
  </r>
  <r>
    <s v="0574a0ae-9177-4162-8328-c052c6b34919"/>
    <s v="2023-08-16 00:00:00+01"/>
    <s v="a67f27dd-5c21-4c1b-8aad-ee6de3e02ada"/>
    <n v="21397.057499999999"/>
    <s v="Approved"/>
    <n v="3031926676"/>
    <x v="1"/>
    <s v="transfer"/>
    <x v="0"/>
    <x v="2"/>
    <s v="NG"/>
    <s v="NGN"/>
    <s v="checkout"/>
    <x v="1"/>
    <x v="1"/>
    <n v="45154"/>
    <x v="7"/>
    <n v="13.3731609375"/>
  </r>
  <r>
    <s v="3afa8fbf-ff36-4c7b-b840-00648798c71c"/>
    <s v="2023-08-17 00:00:00+01"/>
    <s v="12e8ba1c-bdf4-48a9-9aef-25c2cf6cb5eb"/>
    <n v="24255"/>
    <s v="The transaction was not completed"/>
    <n v="3034886304"/>
    <x v="0"/>
    <s v="NULL"/>
    <x v="0"/>
    <x v="0"/>
    <s v="NULL"/>
    <s v="NGN"/>
    <s v="checkout"/>
    <x v="0"/>
    <x v="0"/>
    <n v="45155"/>
    <x v="7"/>
    <n v="15.159375000000001"/>
  </r>
  <r>
    <s v="8fd8ea8b-c016-4b68-93c0-6c9c9fb660e0"/>
    <s v="2023-08-17 00:00:00+01"/>
    <s v="42314c36-3803-4505-a664-6ac27859b114"/>
    <n v="24255"/>
    <s v="The transaction was not completed"/>
    <n v="3035114243"/>
    <x v="0"/>
    <s v="NULL"/>
    <x v="0"/>
    <x v="0"/>
    <s v="NULL"/>
    <s v="NGN"/>
    <s v="checkout"/>
    <x v="0"/>
    <x v="0"/>
    <n v="45155"/>
    <x v="7"/>
    <n v="15.159375000000001"/>
  </r>
  <r>
    <s v="d824922d-7784-4170-a233-1092a6b8d530"/>
    <s v="2023-08-18 00:00:00+01"/>
    <s v="1cab0559-99bf-4675-86b4-ac537e8a66f8"/>
    <n v="19007.939999999999"/>
    <s v="Approved"/>
    <n v="3037797192"/>
    <x v="2"/>
    <s v="mastercard"/>
    <x v="1"/>
    <x v="13"/>
    <s v="NG"/>
    <s v="NGN"/>
    <s v="checkout"/>
    <x v="1"/>
    <x v="0"/>
    <n v="45156"/>
    <x v="7"/>
    <n v="11.8799625"/>
  </r>
  <r>
    <s v="0cd65501-5c1f-4b93-895c-47255e9611ed"/>
    <s v="2023-08-19 00:00:00+01"/>
    <s v="94cda200-8aed-4941-ac6c-bd8393b8fa56"/>
    <n v="24255"/>
    <s v="The transaction was not completed"/>
    <n v="3040131263"/>
    <x v="0"/>
    <s v="NULL"/>
    <x v="0"/>
    <x v="0"/>
    <s v="NULL"/>
    <s v="NGN"/>
    <s v="checkout"/>
    <x v="0"/>
    <x v="0"/>
    <n v="45157"/>
    <x v="7"/>
    <n v="15.159375000000001"/>
  </r>
  <r>
    <s v="0e175487-32cb-4cee-b4a5-0fb9adac19af"/>
    <s v="2023-08-20 00:00:00+01"/>
    <s v="b0d3cdc8-070a-4128-8a45-ac4fb51434cc"/>
    <n v="19007.939999999999"/>
    <s v="Approved"/>
    <n v="3042332197"/>
    <x v="1"/>
    <s v="transfer"/>
    <x v="0"/>
    <x v="7"/>
    <s v="NG"/>
    <s v="NGN"/>
    <s v="checkout"/>
    <x v="1"/>
    <x v="1"/>
    <n v="45158"/>
    <x v="7"/>
    <n v="11.8799625"/>
  </r>
  <r>
    <s v="16009bf0-2917-4a5d-94c0-7edf9568c22b"/>
    <s v="2023-08-20 00:00:00+01"/>
    <s v="bfbf9299-5042-4dd4-843b-50c0b6ddff03"/>
    <n v="19007.939999999999"/>
    <s v="Approved"/>
    <n v="3043007884"/>
    <x v="1"/>
    <s v="transfer"/>
    <x v="0"/>
    <x v="4"/>
    <s v="NG"/>
    <s v="NGN"/>
    <s v="checkout"/>
    <x v="1"/>
    <x v="1"/>
    <n v="45158"/>
    <x v="7"/>
    <n v="11.8799625"/>
  </r>
  <r>
    <s v="7462e132-999b-4b9d-a7a3-1b03d0430729"/>
    <s v="2023-08-22 00:00:00+01"/>
    <s v="d1796c9f-7c05-4f08-b712-48498da408c2"/>
    <n v="8655.0974999999999"/>
    <s v="Transaction Successful"/>
    <n v="3046082529"/>
    <x v="5"/>
    <s v="GTPay"/>
    <x v="0"/>
    <x v="1"/>
    <s v="NG"/>
    <s v="NGN"/>
    <s v="checkout"/>
    <x v="1"/>
    <x v="3"/>
    <n v="45160"/>
    <x v="7"/>
    <n v="5.4094359374999996"/>
  </r>
  <r>
    <s v="713f4991-2733-45e5-ac43-55a43dd11201"/>
    <s v="2023-08-22 00:00:00+01"/>
    <s v="1bc45c12-1fa1-4c41-ac65-a226aade4f58"/>
    <n v="31.5"/>
    <s v="The transaction was not completed"/>
    <n v="3047376307"/>
    <x v="0"/>
    <s v="NULL"/>
    <x v="0"/>
    <x v="0"/>
    <s v="NULL"/>
    <s v="USD"/>
    <s v="checkout"/>
    <x v="0"/>
    <x v="0"/>
    <n v="45160"/>
    <x v="7"/>
    <n v="31.5"/>
  </r>
  <r>
    <s v="ce9a64a4-bc00-488f-9e4d-3b33da31a3bf"/>
    <s v="2023-08-22 00:00:00+01"/>
    <s v="1bc45c12-1fa1-4c41-ac65-a226aade4f58"/>
    <n v="21397.057499999999"/>
    <s v="Approved"/>
    <n v="3047776597"/>
    <x v="1"/>
    <s v="transfer"/>
    <x v="0"/>
    <x v="2"/>
    <s v="NG"/>
    <s v="NGN"/>
    <s v="checkout"/>
    <x v="1"/>
    <x v="1"/>
    <n v="45160"/>
    <x v="7"/>
    <n v="13.3731609375"/>
  </r>
  <r>
    <s v="897b8519-f408-4b42-83ba-80487dedd723"/>
    <s v="2023-08-23 00:00:00+01"/>
    <s v="d00adfe7-79e4-4faf-80d0-1d1475a784a7"/>
    <n v="24255"/>
    <s v="The transaction was not completed"/>
    <n v="3048148239"/>
    <x v="0"/>
    <s v="NULL"/>
    <x v="0"/>
    <x v="0"/>
    <s v="NULL"/>
    <s v="NGN"/>
    <s v="checkout"/>
    <x v="0"/>
    <x v="0"/>
    <n v="45161"/>
    <x v="7"/>
    <n v="15.159375000000001"/>
  </r>
  <r>
    <s v="4397d065-2097-4265-bf71-9f8a963c902f"/>
    <s v="2023-08-23 00:00:00+01"/>
    <s v="ff6d1025-00cd-4dd5-a8fe-0a5f08e68fba"/>
    <n v="23786.174999999999"/>
    <s v="Approved"/>
    <n v="3048849140"/>
    <x v="2"/>
    <s v="mastercard"/>
    <x v="1"/>
    <x v="1"/>
    <s v="NG"/>
    <s v="NGN"/>
    <s v="checkout"/>
    <x v="1"/>
    <x v="0"/>
    <n v="45161"/>
    <x v="7"/>
    <n v="14.866359375"/>
  </r>
  <r>
    <s v="999e941f-2af2-43b6-9fce-bfc45cc93899"/>
    <s v="2023-08-25 00:00:00+01"/>
    <s v="f4c503f5-25b7-4727-aa59-202b176f31f2"/>
    <n v="31.5"/>
    <s v="The transaction was not completed"/>
    <n v="3054783850"/>
    <x v="0"/>
    <s v="NULL"/>
    <x v="0"/>
    <x v="0"/>
    <s v="NULL"/>
    <s v="USD"/>
    <s v="checkout"/>
    <x v="0"/>
    <x v="0"/>
    <n v="45163"/>
    <x v="7"/>
    <n v="31.5"/>
  </r>
  <r>
    <s v="9e679f00-37bf-4704-a23b-86f3daab7ef5"/>
    <s v="2023-08-25 00:00:00+01"/>
    <s v="f4c503f5-25b7-4727-aa59-202b176f31f2"/>
    <n v="31.5"/>
    <s v="The transaction was not completed"/>
    <n v="3054835268"/>
    <x v="0"/>
    <s v="NULL"/>
    <x v="0"/>
    <x v="0"/>
    <s v="NULL"/>
    <s v="USD"/>
    <s v="checkout"/>
    <x v="0"/>
    <x v="0"/>
    <n v="45163"/>
    <x v="7"/>
    <n v="31.5"/>
  </r>
  <r>
    <s v="da53b69a-aa88-4ceb-8524-361bd25380cf"/>
    <s v="2023-08-26 00:00:00+01"/>
    <s v="f4c503f5-25b7-4727-aa59-202b176f31f2"/>
    <n v="31.5"/>
    <s v="The transaction was not completed"/>
    <n v="3056492717"/>
    <x v="0"/>
    <s v="NULL"/>
    <x v="0"/>
    <x v="0"/>
    <s v="NULL"/>
    <s v="USD"/>
    <s v="checkout"/>
    <x v="0"/>
    <x v="0"/>
    <n v="45164"/>
    <x v="7"/>
    <n v="31.5"/>
  </r>
  <r>
    <s v="94037b64-ce6a-408e-a6bf-41f2d7c89984"/>
    <s v="2023-08-26 00:00:00+01"/>
    <s v="f4c503f5-25b7-4727-aa59-202b176f31f2"/>
    <n v="31.5"/>
    <s v="The transaction was not completed"/>
    <n v="3056500165"/>
    <x v="0"/>
    <s v="NULL"/>
    <x v="0"/>
    <x v="0"/>
    <s v="NULL"/>
    <s v="USD"/>
    <s v="checkout"/>
    <x v="0"/>
    <x v="0"/>
    <n v="45164"/>
    <x v="7"/>
    <n v="31.5"/>
  </r>
  <r>
    <s v="7cc7230d-fc82-4607-8035-978d6dcb0dc0"/>
    <s v="2023-08-26 00:00:00+01"/>
    <s v="f4c503f5-25b7-4727-aa59-202b176f31f2"/>
    <n v="31.5"/>
    <s v="The transaction was not completed"/>
    <n v="3056545051"/>
    <x v="0"/>
    <s v="NULL"/>
    <x v="0"/>
    <x v="0"/>
    <s v="NULL"/>
    <s v="USD"/>
    <s v="checkout"/>
    <x v="0"/>
    <x v="0"/>
    <n v="45164"/>
    <x v="7"/>
    <n v="31.5"/>
  </r>
  <r>
    <s v="cb0d2660-7891-4ba9-8f0a-872cd46ad0d0"/>
    <s v="2023-08-26 00:00:00+01"/>
    <s v="f4c503f5-25b7-4727-aa59-202b176f31f2"/>
    <n v="24255"/>
    <s v="The transaction was not completed"/>
    <n v="3056566995"/>
    <x v="0"/>
    <s v="NULL"/>
    <x v="0"/>
    <x v="0"/>
    <s v="NULL"/>
    <s v="NGN"/>
    <s v="checkout"/>
    <x v="0"/>
    <x v="0"/>
    <n v="45164"/>
    <x v="7"/>
    <n v="15.159375000000001"/>
  </r>
  <r>
    <s v="df7a1509-3c98-422a-82f9-d316db4c01cb"/>
    <s v="2023-08-26 00:00:00+01"/>
    <s v="f4c503f5-25b7-4727-aa59-202b176f31f2"/>
    <n v="31.5"/>
    <s v="The transaction was not completed"/>
    <n v="3056567739"/>
    <x v="0"/>
    <s v="NULL"/>
    <x v="0"/>
    <x v="0"/>
    <s v="NULL"/>
    <s v="USD"/>
    <s v="checkout"/>
    <x v="0"/>
    <x v="0"/>
    <n v="45164"/>
    <x v="7"/>
    <n v="31.5"/>
  </r>
  <r>
    <s v="efa35228-be38-42b4-8173-4420d98c0a66"/>
    <s v="2023-08-26 00:00:00+01"/>
    <s v="f4c503f5-25b7-4727-aa59-202b176f31f2"/>
    <n v="31.5"/>
    <s v="The transaction was not completed"/>
    <n v="3056789065"/>
    <x v="0"/>
    <s v="NULL"/>
    <x v="0"/>
    <x v="0"/>
    <s v="NULL"/>
    <s v="USD"/>
    <s v="checkout"/>
    <x v="0"/>
    <x v="0"/>
    <n v="45164"/>
    <x v="7"/>
    <n v="31.5"/>
  </r>
  <r>
    <s v="5cc50317-aa86-4762-ab11-f789365bab6a"/>
    <s v="2023-08-26 00:00:00+01"/>
    <s v="f4c503f5-25b7-4727-aa59-202b176f31f2"/>
    <n v="19404"/>
    <s v="Please make a transfer to the account specified"/>
    <n v="3056791474"/>
    <x v="0"/>
    <s v="NULL"/>
    <x v="0"/>
    <x v="0"/>
    <s v="NULL"/>
    <s v="NGN"/>
    <s v="checkout"/>
    <x v="0"/>
    <x v="1"/>
    <n v="45164"/>
    <x v="7"/>
    <n v="12.1275"/>
  </r>
  <r>
    <s v="f8601f3e-4831-465d-8210-da50fe816330"/>
    <s v="2023-08-26 00:00:00+01"/>
    <s v="f4c503f5-25b7-4727-aa59-202b176f31f2"/>
    <n v="31.5"/>
    <s v="The transaction was not completed"/>
    <n v="3056945373"/>
    <x v="0"/>
    <s v="NULL"/>
    <x v="0"/>
    <x v="0"/>
    <s v="NULL"/>
    <s v="USD"/>
    <s v="checkout"/>
    <x v="0"/>
    <x v="0"/>
    <n v="45164"/>
    <x v="7"/>
    <n v="31.5"/>
  </r>
  <r>
    <s v="306f003a-e044-4097-93f6-eef44666cadb"/>
    <s v="2023-08-26 00:00:00+01"/>
    <s v="f4c503f5-25b7-4727-aa59-202b176f31f2"/>
    <n v="31.5"/>
    <s v="The transaction was not completed"/>
    <n v="3057617814"/>
    <x v="0"/>
    <s v="NULL"/>
    <x v="0"/>
    <x v="0"/>
    <s v="NULL"/>
    <s v="USD"/>
    <s v="checkout"/>
    <x v="0"/>
    <x v="0"/>
    <n v="45164"/>
    <x v="7"/>
    <n v="31.5"/>
  </r>
  <r>
    <s v="d776ad71-ba09-4b71-aab3-0614832c19a2"/>
    <s v="2023-08-26 00:00:00+01"/>
    <s v="f4c503f5-25b7-4727-aa59-202b176f31f2"/>
    <n v="31.5"/>
    <s v="The transaction was not completed"/>
    <n v="3057955240"/>
    <x v="0"/>
    <s v="NULL"/>
    <x v="0"/>
    <x v="0"/>
    <s v="NULL"/>
    <s v="USD"/>
    <s v="checkout"/>
    <x v="0"/>
    <x v="0"/>
    <n v="45164"/>
    <x v="7"/>
    <n v="31.5"/>
  </r>
  <r>
    <s v="c71b43f8-4507-4775-bf75-87671b9096df"/>
    <s v="2023-08-26 00:00:00+01"/>
    <s v="f4c503f5-25b7-4727-aa59-202b176f31f2"/>
    <n v="19404"/>
    <s v="Please make a transfer to the account specified"/>
    <n v="3057979997"/>
    <x v="0"/>
    <s v="NULL"/>
    <x v="0"/>
    <x v="0"/>
    <s v="NULL"/>
    <s v="NGN"/>
    <s v="checkout"/>
    <x v="0"/>
    <x v="1"/>
    <n v="45164"/>
    <x v="7"/>
    <n v="12.1275"/>
  </r>
  <r>
    <s v="b2bc1985-d292-42ef-8cc0-f0189213b64c"/>
    <s v="2023-08-26 00:00:00+01"/>
    <s v="f4c503f5-25b7-4727-aa59-202b176f31f2"/>
    <n v="31.5"/>
    <s v="The transaction was not completed"/>
    <n v="3058004307"/>
    <x v="0"/>
    <s v="NULL"/>
    <x v="0"/>
    <x v="0"/>
    <s v="NULL"/>
    <s v="USD"/>
    <s v="checkout"/>
    <x v="0"/>
    <x v="0"/>
    <n v="45164"/>
    <x v="7"/>
    <n v="31.5"/>
  </r>
  <r>
    <s v="10ffde59-dc5c-4526-bc97-60da7170c3e7"/>
    <s v="2023-08-26 00:00:00+01"/>
    <s v="f4c503f5-25b7-4727-aa59-202b176f31f2"/>
    <n v="31.5"/>
    <s v="The transaction was not completed"/>
    <n v="3058070647"/>
    <x v="0"/>
    <s v="NULL"/>
    <x v="0"/>
    <x v="0"/>
    <s v="NULL"/>
    <s v="USD"/>
    <s v="checkout"/>
    <x v="0"/>
    <x v="0"/>
    <n v="45164"/>
    <x v="7"/>
    <n v="31.5"/>
  </r>
  <r>
    <s v="78b1dacf-8d10-434d-b2bd-cd47b6a26013"/>
    <s v="2023-08-26 00:00:00+01"/>
    <s v="f4c503f5-25b7-4727-aa59-202b176f31f2"/>
    <n v="24255"/>
    <s v="The transaction was not completed"/>
    <n v="3058071754"/>
    <x v="0"/>
    <s v="NULL"/>
    <x v="0"/>
    <x v="0"/>
    <s v="NULL"/>
    <s v="NGN"/>
    <s v="checkout"/>
    <x v="0"/>
    <x v="0"/>
    <n v="45164"/>
    <x v="7"/>
    <n v="15.159375000000001"/>
  </r>
  <r>
    <s v="12f4a209-0a6b-4946-adee-d2581b6b468f"/>
    <s v="2023-08-26 00:00:00+01"/>
    <s v="27d68321-8339-48be-b904-ccafe18a80a4"/>
    <n v="21397.057499999999"/>
    <s v="Approved"/>
    <n v="3058298841"/>
    <x v="2"/>
    <s v="mastercard"/>
    <x v="1"/>
    <x v="13"/>
    <s v="NG"/>
    <s v="NGN"/>
    <s v="checkout"/>
    <x v="1"/>
    <x v="0"/>
    <n v="45164"/>
    <x v="7"/>
    <n v="13.3731609375"/>
  </r>
  <r>
    <s v="372c067b-7945-4bc7-9663-58c1b4e7fbec"/>
    <s v="2023-08-26 00:00:00+01"/>
    <s v="f4c503f5-25b7-4727-aa59-202b176f31f2"/>
    <n v="31.5"/>
    <s v="The transaction was not completed"/>
    <n v="3059118351"/>
    <x v="0"/>
    <s v="NULL"/>
    <x v="0"/>
    <x v="0"/>
    <s v="NULL"/>
    <s v="USD"/>
    <s v="checkout"/>
    <x v="0"/>
    <x v="0"/>
    <n v="45164"/>
    <x v="7"/>
    <n v="31.5"/>
  </r>
  <r>
    <s v="b10aa7ec-367b-41c4-b76a-47bf8ef7f4c2"/>
    <s v="2023-08-27 00:00:00+01"/>
    <s v="bc36d1ca-1eb2-4378-96fc-2bc7674e2f6e"/>
    <n v="24255"/>
    <s v="Please make a transfer to the account specified"/>
    <n v="3059767685"/>
    <x v="0"/>
    <s v="NULL"/>
    <x v="0"/>
    <x v="0"/>
    <s v="NULL"/>
    <s v="NGN"/>
    <s v="checkout"/>
    <x v="0"/>
    <x v="1"/>
    <n v="45165"/>
    <x v="7"/>
    <n v="15.159375000000001"/>
  </r>
  <r>
    <s v="eb8e62cd-e427-467b-a4b9-5d49242bf769"/>
    <s v="2023-08-27 00:00:00+01"/>
    <s v="aaa2b0a8-6ebe-4b68-9294-0bad7015398c"/>
    <n v="24255"/>
    <s v="The transaction was not completed"/>
    <n v="3059893890"/>
    <x v="0"/>
    <s v="NULL"/>
    <x v="0"/>
    <x v="0"/>
    <s v="NULL"/>
    <s v="NGN"/>
    <s v="checkout"/>
    <x v="0"/>
    <x v="0"/>
    <n v="45165"/>
    <x v="7"/>
    <n v="15.159375000000001"/>
  </r>
  <r>
    <s v="dcc31c0d-b70d-42da-ad6e-bad82972fe93"/>
    <s v="2023-08-27 00:00:00+01"/>
    <s v="e85e0818-e4c0-4796-a863-d6f481f197b6"/>
    <n v="28.35"/>
    <s v="The transaction was not completed"/>
    <n v="3060018138"/>
    <x v="0"/>
    <s v="NULL"/>
    <x v="0"/>
    <x v="0"/>
    <s v="NULL"/>
    <s v="USD"/>
    <s v="checkout"/>
    <x v="0"/>
    <x v="0"/>
    <n v="45165"/>
    <x v="7"/>
    <n v="28.35"/>
  </r>
  <r>
    <s v="8eee2a4f-4bf9-4692-ae1c-0fab4b4f8d33"/>
    <s v="2023-08-27 00:00:00+01"/>
    <s v="d4a48e80-3505-48c3-915c-652732075a59"/>
    <n v="21829.5"/>
    <s v="The transaction was not completed"/>
    <n v="3060048051"/>
    <x v="0"/>
    <s v="NULL"/>
    <x v="0"/>
    <x v="0"/>
    <s v="NULL"/>
    <s v="NGN"/>
    <s v="checkout"/>
    <x v="0"/>
    <x v="0"/>
    <n v="45165"/>
    <x v="7"/>
    <n v="13.643437499999999"/>
  </r>
  <r>
    <s v="0184e51d-6319-4463-b2b8-16c2c8646cf1"/>
    <s v="2023-08-27 00:00:00+01"/>
    <s v="f4c503f5-25b7-4727-aa59-202b176f31f2"/>
    <n v="31.5"/>
    <s v="The transaction was not completed"/>
    <n v="3060200828"/>
    <x v="0"/>
    <s v="NULL"/>
    <x v="0"/>
    <x v="0"/>
    <s v="NULL"/>
    <s v="USD"/>
    <s v="checkout"/>
    <x v="0"/>
    <x v="0"/>
    <n v="45165"/>
    <x v="7"/>
    <n v="31.5"/>
  </r>
  <r>
    <s v="b4ddf416-af1d-402e-9657-a8df356bfefd"/>
    <s v="2023-08-27 00:00:00+01"/>
    <s v="820c587c-dca4-4e4c-80f8-d839ccdda9da"/>
    <n v="21829.5"/>
    <s v="The transaction was not completed"/>
    <n v="3060357371"/>
    <x v="0"/>
    <s v="NULL"/>
    <x v="0"/>
    <x v="0"/>
    <s v="NULL"/>
    <s v="NGN"/>
    <s v="checkout"/>
    <x v="0"/>
    <x v="0"/>
    <n v="45165"/>
    <x v="7"/>
    <n v="13.643437499999999"/>
  </r>
  <r>
    <s v="1ec23b59-58d0-478a-8124-58a2a5b6b6ed"/>
    <s v="2023-08-27 00:00:00+01"/>
    <s v="e0f571e1-bfac-4cfa-8f16-0ffc27b25dde"/>
    <n v="31.5"/>
    <s v="The transaction was not completed"/>
    <n v="3060731326"/>
    <x v="0"/>
    <s v="NULL"/>
    <x v="0"/>
    <x v="0"/>
    <s v="NULL"/>
    <s v="USD"/>
    <s v="checkout"/>
    <x v="0"/>
    <x v="0"/>
    <n v="45165"/>
    <x v="7"/>
    <n v="31.5"/>
  </r>
  <r>
    <s v="27d47f71-0e93-44c6-b52e-2851568b8b4c"/>
    <s v="2023-08-27 00:00:00+01"/>
    <s v="81db98b4-495f-4fdb-8223-9a7f5eb15054"/>
    <n v="24255"/>
    <s v="Please make a transfer to the account specified"/>
    <n v="3061299530"/>
    <x v="0"/>
    <s v="NULL"/>
    <x v="0"/>
    <x v="0"/>
    <s v="NULL"/>
    <s v="NGN"/>
    <s v="checkout"/>
    <x v="0"/>
    <x v="1"/>
    <n v="45165"/>
    <x v="7"/>
    <n v="15.159375000000001"/>
  </r>
  <r>
    <s v="8f77220b-2057-4f14-89f2-92df1f5d9c64"/>
    <s v="2023-08-27 00:00:00+01"/>
    <s v="adef4008-4ad2-43f3-adf4-505a7ea5ef88"/>
    <n v="31.5"/>
    <s v="The transaction was not completed"/>
    <n v="3061551615"/>
    <x v="0"/>
    <s v="NULL"/>
    <x v="0"/>
    <x v="0"/>
    <s v="NULL"/>
    <s v="USD"/>
    <s v="checkout"/>
    <x v="0"/>
    <x v="0"/>
    <n v="45165"/>
    <x v="7"/>
    <n v="31.5"/>
  </r>
  <r>
    <s v="c50e3e29-124d-4adf-9807-16ae1275d11a"/>
    <s v="2023-08-27 00:00:00+01"/>
    <s v="06cd30cf-9d28-4576-8fb1-3d6958027dcd"/>
    <n v="21829.5"/>
    <s v="The transaction was not completed"/>
    <n v="3061582187"/>
    <x v="0"/>
    <s v="NULL"/>
    <x v="0"/>
    <x v="0"/>
    <s v="NULL"/>
    <s v="NGN"/>
    <s v="checkout"/>
    <x v="0"/>
    <x v="0"/>
    <n v="45165"/>
    <x v="7"/>
    <n v="13.643437499999999"/>
  </r>
  <r>
    <s v="d752a70c-2568-4a6d-9eee-c442ef8a3c5f"/>
    <s v="2023-08-27 00:00:00+01"/>
    <s v="9495636f-64dd-463c-9985-d83fad70228a"/>
    <n v="19404"/>
    <s v="Please make a transfer to the account specified"/>
    <n v="3061640608"/>
    <x v="0"/>
    <s v="NULL"/>
    <x v="0"/>
    <x v="0"/>
    <s v="NULL"/>
    <s v="NGN"/>
    <s v="checkout"/>
    <x v="0"/>
    <x v="1"/>
    <n v="45165"/>
    <x v="7"/>
    <n v="12.1275"/>
  </r>
  <r>
    <s v="2bac576b-8b62-430a-9bf5-fec81935a6c2"/>
    <s v="2023-08-27 00:00:00+01"/>
    <s v="def2ddd3-a35b-4fb6-81b8-f473146b2d21"/>
    <n v="31.5"/>
    <s v="The transaction was not completed"/>
    <n v="3061684878"/>
    <x v="0"/>
    <s v="NULL"/>
    <x v="0"/>
    <x v="0"/>
    <s v="NULL"/>
    <s v="USD"/>
    <s v="checkout"/>
    <x v="0"/>
    <x v="0"/>
    <n v="45165"/>
    <x v="7"/>
    <n v="31.5"/>
  </r>
  <r>
    <s v="c146914c-316c-4c22-9cd3-4514144d50c8"/>
    <s v="2023-08-28 00:00:00+01"/>
    <s v="5ab958dc-d381-4df7-97a1-0f6b399e573c"/>
    <n v="31.5"/>
    <s v="The transaction was not completed"/>
    <n v="3062032327"/>
    <x v="0"/>
    <s v="NULL"/>
    <x v="0"/>
    <x v="0"/>
    <s v="NULL"/>
    <s v="USD"/>
    <s v="checkout"/>
    <x v="0"/>
    <x v="0"/>
    <n v="45166"/>
    <x v="7"/>
    <n v="31.5"/>
  </r>
  <r>
    <s v="319185ac-cf95-414a-acf5-d6b8d0e52811"/>
    <s v="2023-08-28 00:00:00+01"/>
    <s v="3e89bc54-fc6c-4017-9e6a-3c2e23849733"/>
    <n v="21829.5"/>
    <s v="Please dial the USSD shortcode"/>
    <n v="3062150013"/>
    <x v="0"/>
    <s v="NULL"/>
    <x v="0"/>
    <x v="0"/>
    <s v="NULL"/>
    <s v="NGN"/>
    <s v="checkout"/>
    <x v="0"/>
    <x v="2"/>
    <n v="45166"/>
    <x v="7"/>
    <n v="13.643437499999999"/>
  </r>
  <r>
    <s v="4ac7b07b-0a82-41f4-b991-b2ae272a4eac"/>
    <s v="2023-08-28 00:00:00+01"/>
    <s v="bfa2af2f-38a1-4399-ba45-a1b1a82cd9d4"/>
    <n v="11.55"/>
    <s v="The transaction was not completed"/>
    <n v="3062163355"/>
    <x v="0"/>
    <s v="NULL"/>
    <x v="0"/>
    <x v="0"/>
    <s v="NULL"/>
    <s v="USD"/>
    <s v="checkout"/>
    <x v="0"/>
    <x v="0"/>
    <n v="45166"/>
    <x v="7"/>
    <n v="11.55"/>
  </r>
  <r>
    <s v="5d3325ac-4e60-4afa-9da0-7ccb551fa06f"/>
    <s v="2023-08-28 00:00:00+01"/>
    <s v="bfa2af2f-38a1-4399-ba45-a1b1a82cd9d4"/>
    <n v="8893.5"/>
    <s v="The transaction was not completed"/>
    <n v="3062163504"/>
    <x v="0"/>
    <s v="NULL"/>
    <x v="0"/>
    <x v="0"/>
    <s v="NULL"/>
    <s v="NGN"/>
    <s v="checkout"/>
    <x v="0"/>
    <x v="0"/>
    <n v="45166"/>
    <x v="7"/>
    <n v="5.5584375000000001"/>
  </r>
  <r>
    <s v="b656072f-696b-4dae-b161-5713dd4f0f83"/>
    <s v="2023-08-28 00:00:00+01"/>
    <s v="b45b0464-24da-400e-9899-45c68e5d3bc3"/>
    <n v="31.5"/>
    <s v="The transaction was not completed"/>
    <n v="3062503885"/>
    <x v="0"/>
    <s v="NULL"/>
    <x v="0"/>
    <x v="0"/>
    <s v="NULL"/>
    <s v="USD"/>
    <s v="checkout"/>
    <x v="0"/>
    <x v="0"/>
    <n v="45166"/>
    <x v="7"/>
    <n v="31.5"/>
  </r>
  <r>
    <s v="c30b2b2a-395f-4fa3-aec6-e70293851786"/>
    <s v="2023-08-28 00:00:00+01"/>
    <s v="9fb678c8-674a-45e4-a993-52c6ee854fbd"/>
    <n v="31.5"/>
    <s v="The transaction was not completed"/>
    <n v="3062763458"/>
    <x v="0"/>
    <s v="NULL"/>
    <x v="0"/>
    <x v="0"/>
    <s v="NULL"/>
    <s v="USD"/>
    <s v="checkout"/>
    <x v="0"/>
    <x v="0"/>
    <n v="45166"/>
    <x v="7"/>
    <n v="31.5"/>
  </r>
  <r>
    <s v="T512089977397213"/>
    <s v="2023-08-28 00:00:00+01"/>
    <s v="ef1ddc13-0f7e-46be-a62f-b476161e826a"/>
    <n v="11271.75"/>
    <s v="Approved"/>
    <n v="3062789334"/>
    <x v="4"/>
    <s v="visa"/>
    <x v="1"/>
    <x v="7"/>
    <s v="NG"/>
    <s v="NGN"/>
    <s v="checkout"/>
    <x v="1"/>
    <x v="0"/>
    <n v="45166"/>
    <x v="7"/>
    <n v="7.0448437500000001"/>
  </r>
  <r>
    <s v="0a3b65b0-4e21-426a-b68e-189706207c2e"/>
    <s v="2023-08-28 00:00:00+01"/>
    <s v="b4ebe921-1bb6-46d5-9acd-4cf2110a45b5"/>
    <n v="24255"/>
    <s v="Please make a transfer to the account specified"/>
    <n v="3062881872"/>
    <x v="0"/>
    <s v="NULL"/>
    <x v="0"/>
    <x v="0"/>
    <s v="NULL"/>
    <s v="NGN"/>
    <s v="checkout"/>
    <x v="0"/>
    <x v="1"/>
    <n v="45166"/>
    <x v="7"/>
    <n v="15.159375000000001"/>
  </r>
  <r>
    <s v="acb8ba13-9c5f-406c-a99f-60d5fe27df6e"/>
    <s v="2023-08-28 00:00:00+01"/>
    <s v="deb3e50e-fc94-43f9-abd4-240f6dbdd3ac"/>
    <n v="21829.5"/>
    <s v="The transaction was not completed"/>
    <n v="3063176287"/>
    <x v="0"/>
    <s v="NULL"/>
    <x v="0"/>
    <x v="0"/>
    <s v="NULL"/>
    <s v="NGN"/>
    <s v="checkout"/>
    <x v="0"/>
    <x v="0"/>
    <n v="45166"/>
    <x v="7"/>
    <n v="13.643437499999999"/>
  </r>
  <r>
    <s v="7d960dff-e583-4d45-934d-82d51120e9c8"/>
    <s v="2023-08-28 00:00:00+01"/>
    <s v="d9a07987-dda1-4cf8-9905-31589520129f"/>
    <n v="31.5"/>
    <s v="The transaction was not completed"/>
    <n v="3063355031"/>
    <x v="0"/>
    <s v="NULL"/>
    <x v="0"/>
    <x v="0"/>
    <s v="NULL"/>
    <s v="USD"/>
    <s v="checkout"/>
    <x v="0"/>
    <x v="0"/>
    <n v="45166"/>
    <x v="7"/>
    <n v="31.5"/>
  </r>
  <r>
    <s v="T628683138996965"/>
    <s v="2023-08-28 00:00:00+01"/>
    <s v="03d47a3e-e619-4921-84df-3fd60f045e30"/>
    <n v="4652.55"/>
    <s v="Approved"/>
    <n v="3063422825"/>
    <x v="1"/>
    <s v="transfer"/>
    <x v="0"/>
    <x v="35"/>
    <s v="NG"/>
    <s v="NGN"/>
    <s v="checkout"/>
    <x v="1"/>
    <x v="1"/>
    <n v="45166"/>
    <x v="7"/>
    <n v="2.9078437500000001"/>
  </r>
  <r>
    <s v="268317d1-0ee0-4576-9a66-27a2bb03ff72"/>
    <s v="2023-08-28 00:00:00+01"/>
    <s v="f4c503f5-25b7-4727-aa59-202b176f31f2"/>
    <n v="31.5"/>
    <s v="The transaction was not completed"/>
    <n v="3063554592"/>
    <x v="0"/>
    <s v="NULL"/>
    <x v="0"/>
    <x v="0"/>
    <s v="NULL"/>
    <s v="USD"/>
    <s v="checkout"/>
    <x v="0"/>
    <x v="0"/>
    <n v="45166"/>
    <x v="7"/>
    <n v="31.5"/>
  </r>
  <r>
    <s v="f79ef2f2-c47e-47ee-927b-0c9f5e89be0c"/>
    <s v="2023-08-28 00:00:00+01"/>
    <s v="12ea1f16-954c-43cf-973f-d5a3e9801b6a"/>
    <n v="24255"/>
    <s v="The transaction was not completed"/>
    <n v="3063680494"/>
    <x v="0"/>
    <s v="NULL"/>
    <x v="0"/>
    <x v="0"/>
    <s v="NULL"/>
    <s v="NGN"/>
    <s v="checkout"/>
    <x v="0"/>
    <x v="0"/>
    <n v="45166"/>
    <x v="7"/>
    <n v="15.159375000000001"/>
  </r>
  <r>
    <s v="4a1aec88-8e92-4143-b0c0-d57f12bfc8eb"/>
    <s v="2023-08-28 00:00:00+01"/>
    <s v="f4c503f5-25b7-4727-aa59-202b176f31f2"/>
    <n v="31.5"/>
    <s v="The transaction was not completed"/>
    <n v="3063751165"/>
    <x v="0"/>
    <s v="NULL"/>
    <x v="0"/>
    <x v="0"/>
    <s v="NULL"/>
    <s v="USD"/>
    <s v="checkout"/>
    <x v="0"/>
    <x v="0"/>
    <n v="45166"/>
    <x v="7"/>
    <n v="31.5"/>
  </r>
  <r>
    <s v="c64071a5-58a4-4a28-9ca6-340218a61f80"/>
    <s v="2023-08-28 00:00:00+01"/>
    <s v="bfa2af2f-38a1-4399-ba45-a1b1a82cd9d4"/>
    <n v="11.55"/>
    <s v="The transaction was not completed"/>
    <n v="3063752887"/>
    <x v="0"/>
    <s v="NULL"/>
    <x v="0"/>
    <x v="0"/>
    <s v="NULL"/>
    <s v="USD"/>
    <s v="checkout"/>
    <x v="0"/>
    <x v="0"/>
    <n v="45166"/>
    <x v="7"/>
    <n v="11.55"/>
  </r>
  <r>
    <s v="9acefa90-bee1-41b2-853c-1f9c26f363da"/>
    <s v="2023-08-28 00:00:00+01"/>
    <s v="f728f51d-a2e8-4bcc-817d-f7936320d91c"/>
    <n v="21829.5"/>
    <s v="Please make a transfer to the account specified"/>
    <n v="3063771385"/>
    <x v="0"/>
    <s v="NULL"/>
    <x v="0"/>
    <x v="0"/>
    <s v="NULL"/>
    <s v="NGN"/>
    <s v="checkout"/>
    <x v="0"/>
    <x v="1"/>
    <n v="45166"/>
    <x v="7"/>
    <n v="13.643437499999999"/>
  </r>
  <r>
    <s v="8b8c5f07-8115-43b7-8b04-c73647bc663d"/>
    <s v="2023-08-28 00:00:00+01"/>
    <s v="bb866b8e-3966-492f-90a3-c7949cc12b8f"/>
    <n v="21829.5"/>
    <s v="Please make a transfer to the account specified"/>
    <n v="3063789026"/>
    <x v="0"/>
    <s v="NULL"/>
    <x v="0"/>
    <x v="0"/>
    <s v="NULL"/>
    <s v="NGN"/>
    <s v="checkout"/>
    <x v="0"/>
    <x v="1"/>
    <n v="45166"/>
    <x v="7"/>
    <n v="13.643437499999999"/>
  </r>
  <r>
    <s v="7fa40674-f67a-451d-9c39-b71089ac2ab2"/>
    <s v="2023-08-28 00:00:00+01"/>
    <s v="f4c503f5-25b7-4727-aa59-202b176f31f2"/>
    <n v="31.5"/>
    <s v="The transaction was not completed"/>
    <n v="3063872236"/>
    <x v="0"/>
    <s v="NULL"/>
    <x v="0"/>
    <x v="0"/>
    <s v="NULL"/>
    <s v="USD"/>
    <s v="checkout"/>
    <x v="0"/>
    <x v="0"/>
    <n v="45166"/>
    <x v="7"/>
    <n v="31.5"/>
  </r>
  <r>
    <s v="4e14134986e32ef2bcf47c6ed63f78df62c2f654e5be9d89"/>
    <s v="2023-08-28 00:00:00+01"/>
    <s v="c121bc1a-7c43-45ce-8855-3a6be9397a0b"/>
    <n v="11550"/>
    <s v="Insufficient Funds"/>
    <n v="3063991369"/>
    <x v="2"/>
    <s v="mastercard"/>
    <x v="1"/>
    <x v="15"/>
    <s v="NG"/>
    <s v="NGN"/>
    <s v="merchant_api"/>
    <x v="2"/>
    <x v="0"/>
    <n v="45166"/>
    <x v="7"/>
    <n v="7.21875"/>
  </r>
  <r>
    <s v="78903e5d-96fe-439b-98da-5f5a3dc4ec2b"/>
    <s v="2023-08-28 00:00:00+01"/>
    <s v="f728f51d-a2e8-4bcc-817d-f7936320d91c"/>
    <n v="21397.057499999999"/>
    <s v="Approved"/>
    <n v="3064005284"/>
    <x v="1"/>
    <s v="transfer"/>
    <x v="0"/>
    <x v="1"/>
    <s v="NG"/>
    <s v="NGN"/>
    <s v="checkout"/>
    <x v="1"/>
    <x v="1"/>
    <n v="45166"/>
    <x v="7"/>
    <n v="13.3731609375"/>
  </r>
  <r>
    <s v="9f339027-2e22-4d05-9640-9e1877eed379"/>
    <s v="2023-08-28 00:00:00+01"/>
    <s v="f728f51d-a2e8-4bcc-817d-f7936320d91c"/>
    <n v="8893.5"/>
    <s v="The transaction was not completed"/>
    <n v="3064033680"/>
    <x v="0"/>
    <s v="NULL"/>
    <x v="0"/>
    <x v="0"/>
    <s v="NULL"/>
    <s v="NGN"/>
    <s v="checkout"/>
    <x v="0"/>
    <x v="0"/>
    <n v="45166"/>
    <x v="7"/>
    <n v="5.5584375000000001"/>
  </r>
  <r>
    <s v="3cc26310-ee06-405e-9238-f92198261513"/>
    <s v="2023-08-29 00:00:00+01"/>
    <s v="8665700c-8220-4631-819c-f900025d2807"/>
    <n v="31.5"/>
    <s v="The transaction was not completed"/>
    <n v="3064878586"/>
    <x v="0"/>
    <s v="NULL"/>
    <x v="0"/>
    <x v="0"/>
    <s v="NULL"/>
    <s v="USD"/>
    <s v="checkout"/>
    <x v="0"/>
    <x v="0"/>
    <n v="45167"/>
    <x v="7"/>
    <n v="31.5"/>
  </r>
  <r>
    <s v="61325d45-155e-4ebc-867e-59f3221da7e1"/>
    <s v="2023-08-29 00:00:00+01"/>
    <s v="3ab60127-3d5a-458f-9f84-2a8cebc2bd6c"/>
    <n v="21397.057499999999"/>
    <s v="Approved"/>
    <n v="3065562260"/>
    <x v="1"/>
    <s v="transfer"/>
    <x v="0"/>
    <x v="16"/>
    <s v="NG"/>
    <s v="NGN"/>
    <s v="checkout"/>
    <x v="1"/>
    <x v="1"/>
    <n v="45167"/>
    <x v="7"/>
    <n v="13.3731609375"/>
  </r>
  <r>
    <s v="81d866cb-6a12-46bd-a422-ffc98ed3879a"/>
    <s v="2023-08-29 00:00:00+01"/>
    <s v="ff5a60c7-5326-44d7-81bc-5cb0baebeee6"/>
    <n v="8893.5"/>
    <s v="The transaction was not completed"/>
    <n v="3066013310"/>
    <x v="0"/>
    <s v="NULL"/>
    <x v="0"/>
    <x v="0"/>
    <s v="NULL"/>
    <s v="NGN"/>
    <s v="checkout"/>
    <x v="0"/>
    <x v="0"/>
    <n v="45167"/>
    <x v="7"/>
    <n v="5.5584375000000001"/>
  </r>
  <r>
    <s v="ea38d96b-532d-4cba-afa7-4125264550af"/>
    <s v="2023-08-29 00:00:00+01"/>
    <s v="d3355039-fcf6-428c-9eb2-be265ec24b83"/>
    <n v="23786.174999999999"/>
    <s v="Approved"/>
    <n v="3066217323"/>
    <x v="1"/>
    <s v="transfer"/>
    <x v="0"/>
    <x v="16"/>
    <s v="NG"/>
    <s v="NGN"/>
    <s v="checkout"/>
    <x v="1"/>
    <x v="1"/>
    <n v="45167"/>
    <x v="7"/>
    <n v="14.866359375"/>
  </r>
  <r>
    <s v="230c6e30-0a89-417e-88c5-9b7a9093a2b2"/>
    <s v="2023-08-29 00:00:00+01"/>
    <s v="0c32ced2-eaae-4d2f-a143-8f599965d6c0"/>
    <n v="24255"/>
    <s v="The transaction was not completed"/>
    <n v="3066476007"/>
    <x v="0"/>
    <s v="NULL"/>
    <x v="0"/>
    <x v="0"/>
    <s v="NULL"/>
    <s v="NGN"/>
    <s v="checkout"/>
    <x v="0"/>
    <x v="0"/>
    <n v="45167"/>
    <x v="7"/>
    <n v="15.159375000000001"/>
  </r>
  <r>
    <s v="8ddfb18b-89fc-4808-984f-5508c989c137"/>
    <s v="2023-08-29 00:00:00+01"/>
    <s v="8776fb44-019c-4223-9dbc-6a646dcab4ed"/>
    <n v="31.5"/>
    <s v="The transaction was not completed"/>
    <n v="3066497615"/>
    <x v="0"/>
    <s v="NULL"/>
    <x v="0"/>
    <x v="0"/>
    <s v="NULL"/>
    <s v="USD"/>
    <s v="checkout"/>
    <x v="0"/>
    <x v="0"/>
    <n v="45167"/>
    <x v="7"/>
    <n v="31.5"/>
  </r>
  <r>
    <s v="d304ac22-395f-46f6-b6c6-5e3fc56eda0c"/>
    <s v="2023-08-29 00:00:00+01"/>
    <s v="0231767b-31be-49fa-ac17-654851df7261"/>
    <n v="31.5"/>
    <s v="The transaction was not completed"/>
    <n v="3066698631"/>
    <x v="2"/>
    <s v="mastercard"/>
    <x v="1"/>
    <x v="1"/>
    <s v="NG"/>
    <s v="USD"/>
    <s v="checkout"/>
    <x v="0"/>
    <x v="0"/>
    <n v="45167"/>
    <x v="7"/>
    <n v="31.5"/>
  </r>
  <r>
    <s v="fbbf44b1-3c9b-4bb2-9776-59f91e66d926"/>
    <s v="2023-08-29 00:00:00+01"/>
    <s v="ff5a60c7-5326-44d7-81bc-5cb0baebeee6"/>
    <n v="8655.0974999999999"/>
    <s v="Approved"/>
    <n v="3066733761"/>
    <x v="2"/>
    <s v="mastercard"/>
    <x v="1"/>
    <x v="13"/>
    <s v="NG"/>
    <s v="NGN"/>
    <s v="checkout"/>
    <x v="1"/>
    <x v="0"/>
    <n v="45167"/>
    <x v="7"/>
    <n v="5.4094359374999996"/>
  </r>
  <r>
    <s v="b66n44hisf"/>
    <s v="2023-08-29 00:00:00+01"/>
    <s v="ff5a60c7-5326-44d7-81bc-5cb0baebeee6"/>
    <n v="0.11550000000000001"/>
    <s v="The transaction was not completed"/>
    <n v="3066740997"/>
    <x v="0"/>
    <s v="NULL"/>
    <x v="0"/>
    <x v="0"/>
    <s v="NULL"/>
    <s v="NGN"/>
    <s v="merchant_api"/>
    <x v="0"/>
    <x v="0"/>
    <n v="45167"/>
    <x v="7"/>
    <n v="7.21875E-5"/>
  </r>
  <r>
    <s v="341ae42b-7366-411c-95ec-5e150fc9444c"/>
    <s v="2023-08-29 00:00:00+01"/>
    <s v="f4c503f5-25b7-4727-aa59-202b176f31f2"/>
    <n v="31.5"/>
    <s v="The transaction was not completed"/>
    <n v="3066746953"/>
    <x v="0"/>
    <s v="NULL"/>
    <x v="0"/>
    <x v="0"/>
    <s v="NULL"/>
    <s v="USD"/>
    <s v="checkout"/>
    <x v="0"/>
    <x v="0"/>
    <n v="45167"/>
    <x v="7"/>
    <n v="31.5"/>
  </r>
  <r>
    <s v="af559091-2468-4032-9872-b982fb30d4af"/>
    <s v="2023-08-29 00:00:00+01"/>
    <s v="0ad662e4-2bf4-4496-874a-381397ecff48"/>
    <n v="24255"/>
    <s v="The transaction was not completed"/>
    <n v="3066885679"/>
    <x v="0"/>
    <s v="NULL"/>
    <x v="0"/>
    <x v="0"/>
    <s v="NULL"/>
    <s v="NGN"/>
    <s v="checkout"/>
    <x v="0"/>
    <x v="0"/>
    <n v="45167"/>
    <x v="7"/>
    <n v="15.159375000000001"/>
  </r>
  <r>
    <s v="f698ffee-4e30-4897-b05e-dc765ff4e040"/>
    <s v="2023-08-29 00:00:00+01"/>
    <s v="7b9821ad-7c93-48e9-80fa-26496bf71dd1"/>
    <n v="21829.5"/>
    <s v="Please make a transfer to the account specified"/>
    <n v="3067181152"/>
    <x v="0"/>
    <s v="NULL"/>
    <x v="0"/>
    <x v="0"/>
    <s v="NULL"/>
    <s v="NGN"/>
    <s v="checkout"/>
    <x v="0"/>
    <x v="1"/>
    <n v="45167"/>
    <x v="7"/>
    <n v="13.643437499999999"/>
  </r>
  <r>
    <s v="07429a97-f36f-4c92-a014-04b1b92d468f"/>
    <s v="2023-08-30 00:00:00+01"/>
    <s v="7b5851f3-f7da-4213-833e-f870ade02ec8"/>
    <n v="24255"/>
    <s v="The transaction was not completed"/>
    <n v="3067856248"/>
    <x v="0"/>
    <s v="NULL"/>
    <x v="0"/>
    <x v="0"/>
    <s v="NULL"/>
    <s v="NGN"/>
    <s v="checkout"/>
    <x v="0"/>
    <x v="0"/>
    <n v="45168"/>
    <x v="7"/>
    <n v="15.159375000000001"/>
  </r>
  <r>
    <s v="55e54709-4959-4674-a1ca-f5af4faea09e"/>
    <s v="2023-08-30 00:00:00+01"/>
    <s v="59fc6b90-8866-4234-a834-64cdc5403920"/>
    <n v="31.5"/>
    <s v="The transaction was not completed"/>
    <n v="3067890820"/>
    <x v="0"/>
    <s v="NULL"/>
    <x v="0"/>
    <x v="0"/>
    <s v="NULL"/>
    <s v="USD"/>
    <s v="checkout"/>
    <x v="0"/>
    <x v="0"/>
    <n v="45168"/>
    <x v="7"/>
    <n v="31.5"/>
  </r>
  <r>
    <s v="e8459f3f-bbe0-4ba7-b218-fbe1ce1da154"/>
    <s v="2023-08-30 00:00:00+01"/>
    <s v="4004ad3c-fd78-4e14-b518-b64be4c5b172"/>
    <n v="31.5"/>
    <s v="The transaction was not completed"/>
    <n v="3067902669"/>
    <x v="0"/>
    <s v="NULL"/>
    <x v="0"/>
    <x v="0"/>
    <s v="NULL"/>
    <s v="USD"/>
    <s v="checkout"/>
    <x v="0"/>
    <x v="0"/>
    <n v="45168"/>
    <x v="7"/>
    <n v="31.5"/>
  </r>
  <r>
    <s v="22c8a514-5d38-4e51-85b5-e0da8a49f70e"/>
    <s v="2023-08-30 00:00:00+01"/>
    <s v="b9e62630-80e4-4c81-aedf-f5183c388634"/>
    <n v="24255"/>
    <s v="The transaction was not completed"/>
    <n v="3068403603"/>
    <x v="0"/>
    <s v="NULL"/>
    <x v="0"/>
    <x v="0"/>
    <s v="NULL"/>
    <s v="NGN"/>
    <s v="checkout"/>
    <x v="0"/>
    <x v="0"/>
    <n v="45168"/>
    <x v="7"/>
    <n v="15.159375000000001"/>
  </r>
  <r>
    <s v="eacb57f8-9660-4ee1-a6bb-f90179b9811b"/>
    <s v="2023-08-30 00:00:00+01"/>
    <s v="e6e45dbd-974b-4550-a244-0adb16453abe"/>
    <n v="21829.5"/>
    <s v="Please make a transfer to the account specified"/>
    <n v="3068519448"/>
    <x v="0"/>
    <s v="NULL"/>
    <x v="0"/>
    <x v="0"/>
    <s v="NULL"/>
    <s v="NGN"/>
    <s v="checkout"/>
    <x v="0"/>
    <x v="1"/>
    <n v="45168"/>
    <x v="7"/>
    <n v="13.643437499999999"/>
  </r>
  <r>
    <s v="83f98c13-b87e-4d5d-b60a-dba7f555b0e4"/>
    <s v="2023-08-30 00:00:00+01"/>
    <s v="92004507-f3c7-4ba2-8fea-a86b9a92225a"/>
    <n v="24255"/>
    <s v="The transaction was not completed"/>
    <n v="3068804502"/>
    <x v="0"/>
    <s v="NULL"/>
    <x v="0"/>
    <x v="0"/>
    <s v="NULL"/>
    <s v="NGN"/>
    <s v="checkout"/>
    <x v="0"/>
    <x v="0"/>
    <n v="45168"/>
    <x v="7"/>
    <n v="15.159375000000001"/>
  </r>
  <r>
    <s v="4ecf075e-4f7f-4b33-9840-69f758942a43"/>
    <s v="2023-08-30 00:00:00+01"/>
    <s v="92004507-f3c7-4ba2-8fea-a86b9a92225a"/>
    <n v="31.5"/>
    <s v="The transaction was not completed"/>
    <n v="3068808644"/>
    <x v="0"/>
    <s v="NULL"/>
    <x v="0"/>
    <x v="0"/>
    <s v="NULL"/>
    <s v="USD"/>
    <s v="checkout"/>
    <x v="0"/>
    <x v="0"/>
    <n v="45168"/>
    <x v="7"/>
    <n v="31.5"/>
  </r>
  <r>
    <s v="fe1b1c27-a1a1-4e9a-84c7-50d25ba628df"/>
    <s v="2023-08-30 00:00:00+01"/>
    <s v="f4c503f5-25b7-4727-aa59-202b176f31f2"/>
    <n v="26.774999999999999"/>
    <s v="The transaction was not completed"/>
    <n v="3068896503"/>
    <x v="0"/>
    <s v="NULL"/>
    <x v="0"/>
    <x v="0"/>
    <s v="NULL"/>
    <s v="USD"/>
    <s v="checkout"/>
    <x v="0"/>
    <x v="0"/>
    <n v="45168"/>
    <x v="7"/>
    <n v="26.774999999999999"/>
  </r>
  <r>
    <s v="b6d98ad3-a75f-4713-b2b0-7456cb4fe3a4"/>
    <s v="2023-09-02 00:00:00+01"/>
    <s v="d77bfd38-c25c-4394-849f-bbbb6f48df1f"/>
    <n v="21829.5"/>
    <s v="The transaction was not completed"/>
    <n v="3077290399"/>
    <x v="0"/>
    <s v="NULL"/>
    <x v="0"/>
    <x v="0"/>
    <s v="NULL"/>
    <s v="NGN"/>
    <s v="checkout"/>
    <x v="0"/>
    <x v="0"/>
    <n v="45171"/>
    <x v="13"/>
    <n v="13.643437499999999"/>
  </r>
  <r>
    <s v="d06bd72a-14ff-4b93-a9ea-0342b41c8d5e"/>
    <s v="2023-08-30 00:00:00+01"/>
    <s v="8049eefc-bf10-4847-a814-91268f939115"/>
    <n v="21397.057499999999"/>
    <s v="Approved"/>
    <n v="3069413278"/>
    <x v="2"/>
    <s v="mastercard"/>
    <x v="1"/>
    <x v="13"/>
    <s v="NG"/>
    <s v="NGN"/>
    <s v="checkout"/>
    <x v="1"/>
    <x v="0"/>
    <n v="45168"/>
    <x v="7"/>
    <n v="13.3731609375"/>
  </r>
  <r>
    <s v="5a366ac3-9f6a-4fb3-adc7-270a8a020900"/>
    <s v="2023-08-30 00:00:00+01"/>
    <s v="a5e2c83e-0dc5-47e0-a7fc-bd882810f514"/>
    <n v="21829.5"/>
    <s v="The transaction was not completed"/>
    <n v="3069488667"/>
    <x v="0"/>
    <s v="NULL"/>
    <x v="0"/>
    <x v="0"/>
    <s v="NULL"/>
    <s v="NGN"/>
    <s v="checkout"/>
    <x v="0"/>
    <x v="0"/>
    <n v="45168"/>
    <x v="7"/>
    <n v="13.643437499999999"/>
  </r>
  <r>
    <s v="92c4eb61-5eca-45c7-970b-b72ab552e58f"/>
    <s v="2023-08-30 00:00:00+01"/>
    <s v="f4c503f5-25b7-4727-aa59-202b176f31f2"/>
    <n v="26.774999999999999"/>
    <s v="The transaction was not completed"/>
    <n v="3069590294"/>
    <x v="0"/>
    <s v="NULL"/>
    <x v="0"/>
    <x v="0"/>
    <s v="NULL"/>
    <s v="USD"/>
    <s v="checkout"/>
    <x v="0"/>
    <x v="0"/>
    <n v="45168"/>
    <x v="7"/>
    <n v="26.774999999999999"/>
  </r>
  <r>
    <s v="ba474667-6b2a-4299-a006-a60e37a789c2"/>
    <s v="2023-08-31 00:00:00+01"/>
    <s v="f7dcdb2c-3ce7-4579-88f1-55efa7277442"/>
    <n v="31.5"/>
    <s v="The transaction was not completed"/>
    <n v="3070450259"/>
    <x v="0"/>
    <s v="NULL"/>
    <x v="0"/>
    <x v="0"/>
    <s v="NULL"/>
    <s v="USD"/>
    <s v="checkout"/>
    <x v="0"/>
    <x v="0"/>
    <n v="45169"/>
    <x v="7"/>
    <n v="31.5"/>
  </r>
  <r>
    <s v="0fd6ab8d-4984-48a3-a330-c387fb0677ab"/>
    <s v="2023-08-31 00:00:00+01"/>
    <s v="6a813c4a-75d6-4f9c-aa3c-1beb58f9c184"/>
    <n v="21829.5"/>
    <s v="The transaction was not completed"/>
    <n v="3070674968"/>
    <x v="0"/>
    <s v="NULL"/>
    <x v="0"/>
    <x v="0"/>
    <s v="NULL"/>
    <s v="NGN"/>
    <s v="checkout"/>
    <x v="0"/>
    <x v="0"/>
    <n v="45169"/>
    <x v="7"/>
    <n v="13.643437499999999"/>
  </r>
  <r>
    <s v="2c7e9f93-3069-4a1c-a16d-b9c1fca78a35"/>
    <s v="2023-08-31 00:00:00+01"/>
    <s v="8ad56296-a386-4350-a44e-5ad2fba37d91"/>
    <n v="27.236999999999998"/>
    <s v="Payment authorized."/>
    <n v="3070804959"/>
    <x v="4"/>
    <s v="visa"/>
    <x v="1"/>
    <x v="36"/>
    <s v="KE"/>
    <s v="USD"/>
    <s v="checkout"/>
    <x v="1"/>
    <x v="0"/>
    <n v="45169"/>
    <x v="7"/>
    <n v="27.236999999999998"/>
  </r>
  <r>
    <s v="f88dc45a-0dda-4342-ae68-6c8ff8152cfa"/>
    <s v="2023-08-31 00:00:00+01"/>
    <s v="02bb684e-2cbb-4aec-bbb8-01f521f7df91"/>
    <n v="31.5"/>
    <s v="The transaction was not completed"/>
    <n v="3070959017"/>
    <x v="0"/>
    <s v="NULL"/>
    <x v="0"/>
    <x v="0"/>
    <s v="NULL"/>
    <s v="USD"/>
    <s v="checkout"/>
    <x v="0"/>
    <x v="0"/>
    <n v="45169"/>
    <x v="7"/>
    <n v="31.5"/>
  </r>
  <r>
    <s v="187aecc9-762f-4c03-a34c-b3f4bcf08b96"/>
    <s v="2023-08-31 00:00:00+01"/>
    <s v="0e57d671-64d3-4cce-ae38-e2f4acdc8f27"/>
    <n v="21397.057499999999"/>
    <s v="Approved"/>
    <n v="3071237241"/>
    <x v="1"/>
    <s v="transfer"/>
    <x v="0"/>
    <x v="15"/>
    <s v="NG"/>
    <s v="NGN"/>
    <s v="checkout"/>
    <x v="1"/>
    <x v="1"/>
    <n v="45169"/>
    <x v="7"/>
    <n v="13.3731609375"/>
  </r>
  <r>
    <s v="16c69adc-e483-4237-9569-eb9a7938c5bf"/>
    <s v="2023-08-31 00:00:00+01"/>
    <s v="a1bf0b59-4d28-43dc-bc6a-5554f4eb3f82"/>
    <n v="24255"/>
    <s v="The transaction was not completed"/>
    <n v="3071311418"/>
    <x v="0"/>
    <s v="NULL"/>
    <x v="0"/>
    <x v="0"/>
    <s v="NULL"/>
    <s v="NGN"/>
    <s v="checkout"/>
    <x v="0"/>
    <x v="0"/>
    <n v="45169"/>
    <x v="7"/>
    <n v="15.159375000000001"/>
  </r>
  <r>
    <s v="ec490fc1-edf3-45ec-a095-a01ea739c1b6"/>
    <s v="2023-08-31 00:00:00+01"/>
    <s v="a5c335ef-a8c1-4428-bc00-6d28aa48131b"/>
    <n v="24255"/>
    <s v="The transaction was not completed"/>
    <n v="3071603754"/>
    <x v="0"/>
    <s v="NULL"/>
    <x v="0"/>
    <x v="0"/>
    <s v="NULL"/>
    <s v="NGN"/>
    <s v="checkout"/>
    <x v="0"/>
    <x v="0"/>
    <n v="45169"/>
    <x v="7"/>
    <n v="15.159375000000001"/>
  </r>
  <r>
    <s v="2bf58f90-35ed-4ef2-aabf-192a0463ee84"/>
    <s v="2023-08-31 00:00:00+01"/>
    <s v="6a813c4a-75d6-4f9c-aa3c-1beb58f9c184"/>
    <n v="21397.057499999999"/>
    <s v="Approved"/>
    <n v="3071948244"/>
    <x v="2"/>
    <s v="mastercard"/>
    <x v="1"/>
    <x v="15"/>
    <s v="NG"/>
    <s v="NGN"/>
    <s v="checkout"/>
    <x v="1"/>
    <x v="0"/>
    <n v="45169"/>
    <x v="7"/>
    <n v="13.3731609375"/>
  </r>
  <r>
    <s v="630e423d-8b27-43d7-9d4e-89c19db87d6a"/>
    <s v="2023-08-31 00:00:00+01"/>
    <s v="9a7e53c0-6b72-4ddd-8232-0dd3af174b6b"/>
    <n v="21397.057499999999"/>
    <s v="Approved"/>
    <n v="3072038629"/>
    <x v="1"/>
    <s v="transfer"/>
    <x v="0"/>
    <x v="13"/>
    <s v="NG"/>
    <s v="NGN"/>
    <s v="checkout"/>
    <x v="1"/>
    <x v="1"/>
    <n v="45169"/>
    <x v="7"/>
    <n v="13.3731609375"/>
  </r>
  <r>
    <s v="2fd967d1-b658-4599-913a-7f41e546d485"/>
    <s v="2023-08-31 00:00:00+01"/>
    <s v="b2cc95d9-1b4f-486e-8ee1-20a2e3c2619b"/>
    <n v="24255"/>
    <s v="The transaction was not completed"/>
    <n v="3072297097"/>
    <x v="0"/>
    <s v="NULL"/>
    <x v="0"/>
    <x v="0"/>
    <s v="NULL"/>
    <s v="NGN"/>
    <s v="checkout"/>
    <x v="0"/>
    <x v="0"/>
    <n v="45169"/>
    <x v="7"/>
    <n v="15.159375000000001"/>
  </r>
  <r>
    <s v="ac32c89c-c90b-4f9b-b54f-27e6c35515b2"/>
    <s v="2023-08-31 00:00:00+01"/>
    <s v="30942cca-8043-4d9c-ba8d-7214b864e10e"/>
    <n v="21829.5"/>
    <s v="Please make a transfer to the account specified"/>
    <n v="3072567445"/>
    <x v="0"/>
    <s v="NULL"/>
    <x v="0"/>
    <x v="0"/>
    <s v="NULL"/>
    <s v="NGN"/>
    <s v="checkout"/>
    <x v="0"/>
    <x v="1"/>
    <n v="45169"/>
    <x v="7"/>
    <n v="13.643437499999999"/>
  </r>
  <r>
    <s v="8091c2d8-16e6-4ea5-bd1e-fc44b5ea2da8"/>
    <s v="2023-08-31 00:00:00+01"/>
    <s v="e4934690-831d-4966-8c7a-9c0bdf7d64c5"/>
    <n v="24255"/>
    <s v="The transaction was not completed"/>
    <n v="3072782308"/>
    <x v="0"/>
    <s v="NULL"/>
    <x v="0"/>
    <x v="0"/>
    <s v="NULL"/>
    <s v="NGN"/>
    <s v="checkout"/>
    <x v="0"/>
    <x v="0"/>
    <n v="45169"/>
    <x v="7"/>
    <n v="15.159375000000001"/>
  </r>
  <r>
    <s v="1f6edee2-ebd5-40b4-ae93-df9bfa3159a9"/>
    <s v="2023-09-01 00:00:00+01"/>
    <s v="d0353bd7-a7ae-4f19-83a3-77f20c0cd773"/>
    <n v="24255"/>
    <s v="The transaction was not completed"/>
    <n v="3073632006"/>
    <x v="0"/>
    <s v="NULL"/>
    <x v="0"/>
    <x v="0"/>
    <s v="NULL"/>
    <s v="NGN"/>
    <s v="checkout"/>
    <x v="0"/>
    <x v="0"/>
    <n v="45170"/>
    <x v="13"/>
    <n v="15.159375000000001"/>
  </r>
  <r>
    <s v="f705fbd4-60d3-4b4c-a625-430b5ff147cb"/>
    <s v="2023-09-01 00:00:00+01"/>
    <s v="e0225892-cc4d-4cac-9ad2-a336fc2f5277"/>
    <n v="24255"/>
    <s v="Please make a transfer to the account specified"/>
    <n v="3073690866"/>
    <x v="0"/>
    <s v="NULL"/>
    <x v="0"/>
    <x v="0"/>
    <s v="NULL"/>
    <s v="NGN"/>
    <s v="checkout"/>
    <x v="0"/>
    <x v="1"/>
    <n v="45170"/>
    <x v="13"/>
    <n v="15.159375000000001"/>
  </r>
  <r>
    <s v="c217f9fa-6cb9-4b5c-8cb7-510424344b10"/>
    <s v="2023-09-01 00:00:00+01"/>
    <s v="9495636f-64dd-463c-9985-d83fad70228a"/>
    <n v="19007.939999999999"/>
    <s v="Payment authorized."/>
    <n v="3073695630"/>
    <x v="4"/>
    <s v="visa"/>
    <x v="1"/>
    <x v="9"/>
    <s v="NG"/>
    <s v="NGN"/>
    <s v="checkout"/>
    <x v="1"/>
    <x v="0"/>
    <n v="45170"/>
    <x v="13"/>
    <n v="11.8799625"/>
  </r>
  <r>
    <s v="2eb316f6-016a-4d84-aaf4-b2b45d79ac72"/>
    <s v="2023-09-01 00:00:00+01"/>
    <s v="47de8638-40a6-476a-8563-e69369971219"/>
    <n v="24255"/>
    <s v="The transaction was not completed"/>
    <n v="3073836479"/>
    <x v="0"/>
    <s v="NULL"/>
    <x v="0"/>
    <x v="0"/>
    <s v="NULL"/>
    <s v="NGN"/>
    <s v="checkout"/>
    <x v="0"/>
    <x v="0"/>
    <n v="45170"/>
    <x v="13"/>
    <n v="15.159375000000001"/>
  </r>
  <r>
    <s v="6e487431-20fa-4e5c-84ef-431cdaac57d1"/>
    <s v="2023-09-01 00:00:00+01"/>
    <s v="042dc74e-71dc-477f-bce7-0f1d7d957641"/>
    <n v="21829.5"/>
    <s v="Please make a transfer to the account specified"/>
    <n v="3074017076"/>
    <x v="0"/>
    <s v="NULL"/>
    <x v="0"/>
    <x v="0"/>
    <s v="NULL"/>
    <s v="NGN"/>
    <s v="checkout"/>
    <x v="0"/>
    <x v="1"/>
    <n v="45170"/>
    <x v="13"/>
    <n v="13.643437499999999"/>
  </r>
  <r>
    <s v="289edf90-1c68-48d1-8c90-4ccab67a9f09"/>
    <s v="2023-09-01 00:00:00+01"/>
    <s v="31fd3fb4-db65-4909-a172-9e7a636c3b1d"/>
    <n v="31.5"/>
    <s v="The transaction was not completed"/>
    <n v="3074375393"/>
    <x v="0"/>
    <s v="NULL"/>
    <x v="0"/>
    <x v="0"/>
    <s v="NULL"/>
    <s v="USD"/>
    <s v="checkout"/>
    <x v="0"/>
    <x v="0"/>
    <n v="45170"/>
    <x v="13"/>
    <n v="31.5"/>
  </r>
  <r>
    <s v="0adbe18e-a4fe-4c68-b9b5-1f6f87cbbc91"/>
    <s v="2023-09-01 00:00:00+01"/>
    <s v="f4c503f5-25b7-4727-aa59-202b176f31f2"/>
    <n v="31.5"/>
    <s v="The transaction was not completed"/>
    <n v="3074742120"/>
    <x v="0"/>
    <s v="NULL"/>
    <x v="0"/>
    <x v="0"/>
    <s v="NULL"/>
    <s v="USD"/>
    <s v="checkout"/>
    <x v="0"/>
    <x v="0"/>
    <n v="45170"/>
    <x v="13"/>
    <n v="31.5"/>
  </r>
  <r>
    <s v="dbde3b36-2d9b-4a62-91b6-88933101f11d"/>
    <s v="2023-09-01 00:00:00+01"/>
    <s v="9b3363e4-53af-41f5-b541-fc934813f410"/>
    <n v="21397.057499999999"/>
    <s v="Payment authorized."/>
    <n v="3074848396"/>
    <x v="4"/>
    <s v="visa"/>
    <x v="1"/>
    <x v="22"/>
    <s v="NG"/>
    <s v="NGN"/>
    <s v="checkout"/>
    <x v="1"/>
    <x v="0"/>
    <n v="45170"/>
    <x v="13"/>
    <n v="13.3731609375"/>
  </r>
  <r>
    <s v="d868a35e-f7cd-441f-af76-1141a38e22cd"/>
    <s v="2023-09-01 00:00:00+01"/>
    <s v="ac76c753-9067-4266-8e9f-0f53036d9d63"/>
    <n v="24255"/>
    <s v="The transaction was not completed"/>
    <n v="3075357866"/>
    <x v="0"/>
    <s v="NULL"/>
    <x v="0"/>
    <x v="0"/>
    <s v="NULL"/>
    <s v="NGN"/>
    <s v="checkout"/>
    <x v="0"/>
    <x v="0"/>
    <n v="45170"/>
    <x v="13"/>
    <n v="15.159375000000001"/>
  </r>
  <r>
    <s v="09c38178-5a6e-49c8-a8c7-90895cb90b9e"/>
    <s v="2023-09-01 00:00:00+01"/>
    <s v="a2475c13-623f-4695-aa6b-375342b98d14"/>
    <n v="31.5"/>
    <s v="The transaction was not completed"/>
    <n v="3075368209"/>
    <x v="0"/>
    <s v="NULL"/>
    <x v="0"/>
    <x v="0"/>
    <s v="NULL"/>
    <s v="USD"/>
    <s v="checkout"/>
    <x v="0"/>
    <x v="0"/>
    <n v="45170"/>
    <x v="13"/>
    <n v="31.5"/>
  </r>
  <r>
    <s v="f9aaa318-dabc-4f8b-a6f4-d44c6b0ed9e4"/>
    <s v="2023-09-01 00:00:00+01"/>
    <s v="f88aa3e8-5333-4e86-acfa-c3164ec15bf6"/>
    <n v="23786.174999999999"/>
    <s v="Approved"/>
    <n v="3075442633"/>
    <x v="1"/>
    <s v="transfer"/>
    <x v="0"/>
    <x v="9"/>
    <s v="NG"/>
    <s v="NGN"/>
    <s v="checkout"/>
    <x v="1"/>
    <x v="1"/>
    <n v="45170"/>
    <x v="13"/>
    <n v="14.866359375"/>
  </r>
  <r>
    <s v="643b3a14-9ee7-43a2-8adf-17d31ffd85b5"/>
    <s v="2023-09-01 00:00:00+01"/>
    <s v="8db45354-e5be-47c8-a625-ce84a99a60b2"/>
    <n v="31.5"/>
    <s v="The transaction was not completed"/>
    <n v="3075577935"/>
    <x v="0"/>
    <s v="NULL"/>
    <x v="0"/>
    <x v="0"/>
    <s v="NULL"/>
    <s v="USD"/>
    <s v="checkout"/>
    <x v="0"/>
    <x v="0"/>
    <n v="45170"/>
    <x v="13"/>
    <n v="31.5"/>
  </r>
  <r>
    <s v="12740cee-fbcd-4d05-bb26-cd03b20c4985"/>
    <s v="2023-09-01 00:00:00+01"/>
    <s v="f4c503f5-25b7-4727-aa59-202b176f31f2"/>
    <n v="31.5"/>
    <s v="The transaction was not completed"/>
    <n v="3075864414"/>
    <x v="0"/>
    <s v="NULL"/>
    <x v="0"/>
    <x v="0"/>
    <s v="NULL"/>
    <s v="USD"/>
    <s v="checkout"/>
    <x v="0"/>
    <x v="0"/>
    <n v="45170"/>
    <x v="13"/>
    <n v="31.5"/>
  </r>
  <r>
    <s v="a379e164-9b62-4bf0-be2c-95c4ce965eb2"/>
    <s v="2023-09-01 00:00:00+01"/>
    <s v="8fae6c98-1f9c-4cdf-8799-b781b88aad7e"/>
    <n v="31.5"/>
    <s v="The transaction was not completed"/>
    <n v="3076054156"/>
    <x v="0"/>
    <s v="NULL"/>
    <x v="0"/>
    <x v="0"/>
    <s v="NULL"/>
    <s v="USD"/>
    <s v="checkout"/>
    <x v="0"/>
    <x v="0"/>
    <n v="45170"/>
    <x v="13"/>
    <n v="31.5"/>
  </r>
  <r>
    <s v="e7217ab4-ae5b-4a23-ae2e-79cd98b197ad"/>
    <s v="2023-09-01 00:00:00+01"/>
    <s v="a46f828b-63b3-4ff7-8131-9c3104135cb5"/>
    <n v="21397.057499999999"/>
    <s v="Approved"/>
    <n v="3076113267"/>
    <x v="1"/>
    <s v="transfer"/>
    <x v="0"/>
    <x v="7"/>
    <s v="NG"/>
    <s v="NGN"/>
    <s v="checkout"/>
    <x v="1"/>
    <x v="1"/>
    <n v="45170"/>
    <x v="13"/>
    <n v="13.3731609375"/>
  </r>
  <r>
    <s v="67a05366-eaff-4239-837f-257383bade91"/>
    <s v="2023-09-01 00:00:00+01"/>
    <s v="ba7d4046-b8aa-4be3-a83d-1dd05602adfd"/>
    <n v="21829.5"/>
    <s v="The transaction was not completed"/>
    <n v="3076247609"/>
    <x v="0"/>
    <s v="NULL"/>
    <x v="0"/>
    <x v="0"/>
    <s v="NULL"/>
    <s v="NGN"/>
    <s v="checkout"/>
    <x v="0"/>
    <x v="0"/>
    <n v="45170"/>
    <x v="13"/>
    <n v="13.643437499999999"/>
  </r>
  <r>
    <s v="da2d6574-2e40-4757-bd2a-5c73ea2c6bb5"/>
    <s v="2023-09-01 00:00:00+01"/>
    <s v="ce27bdac-57d3-4d86-8acb-aa228dfd375f"/>
    <n v="31.5"/>
    <s v="The transaction was not completed"/>
    <n v="3076387948"/>
    <x v="0"/>
    <s v="NULL"/>
    <x v="0"/>
    <x v="0"/>
    <s v="NULL"/>
    <s v="USD"/>
    <s v="checkout"/>
    <x v="0"/>
    <x v="0"/>
    <n v="45170"/>
    <x v="13"/>
    <n v="31.5"/>
  </r>
  <r>
    <s v="ef66c129-cc72-4ff3-8885-ea4b0634b2d2"/>
    <s v="2023-09-02 00:00:00+01"/>
    <s v="b68e77ca-5820-4748-b99a-0f549cc3b9ea"/>
    <n v="24255"/>
    <s v="The transaction was not completed"/>
    <n v="3076662624"/>
    <x v="0"/>
    <s v="NULL"/>
    <x v="0"/>
    <x v="0"/>
    <s v="NULL"/>
    <s v="NGN"/>
    <s v="checkout"/>
    <x v="0"/>
    <x v="0"/>
    <n v="45171"/>
    <x v="13"/>
    <n v="15.159375000000001"/>
  </r>
  <r>
    <s v="5aef3c63-72a6-4b84-9472-d6c8ca66cfe0"/>
    <s v="2023-09-02 00:00:00+01"/>
    <s v="71369b9b-e6e3-4d55-9363-668735cad3fe"/>
    <n v="31.5"/>
    <s v="The transaction was not completed"/>
    <n v="3076759796"/>
    <x v="0"/>
    <s v="NULL"/>
    <x v="0"/>
    <x v="0"/>
    <s v="NULL"/>
    <s v="USD"/>
    <s v="checkout"/>
    <x v="0"/>
    <x v="0"/>
    <n v="45171"/>
    <x v="13"/>
    <n v="31.5"/>
  </r>
  <r>
    <s v="7546e214-4547-43c5-95ae-78518c5c5b62"/>
    <s v="2023-09-02 00:00:00+01"/>
    <s v="f4c503f5-25b7-4727-aa59-202b176f31f2"/>
    <n v="24255"/>
    <s v="The transaction was not completed"/>
    <n v="3076870966"/>
    <x v="0"/>
    <s v="NULL"/>
    <x v="0"/>
    <x v="0"/>
    <s v="NULL"/>
    <s v="NGN"/>
    <s v="checkout"/>
    <x v="0"/>
    <x v="0"/>
    <n v="45171"/>
    <x v="13"/>
    <n v="15.159375000000001"/>
  </r>
  <r>
    <s v="708c4298-1c68-4afa-b5a2-07c09772d896"/>
    <s v="2023-09-02 00:00:00+01"/>
    <s v="0be6254c-4638-4002-aeaa-42262b6ce705"/>
    <n v="24255"/>
    <s v="The transaction was not completed"/>
    <n v="3077321275"/>
    <x v="0"/>
    <s v="NULL"/>
    <x v="0"/>
    <x v="0"/>
    <s v="NULL"/>
    <s v="NGN"/>
    <s v="checkout"/>
    <x v="0"/>
    <x v="0"/>
    <n v="45171"/>
    <x v="13"/>
    <n v="15.159375000000001"/>
  </r>
  <r>
    <s v="d37541fd-bd96-4da2-8153-fb4caaefbf7c"/>
    <s v="2023-09-02 00:00:00+01"/>
    <s v="12e8ba1c-bdf4-48a9-9aef-25c2cf6cb5eb"/>
    <n v="20202.4935"/>
    <s v="Approved by Financial Institution"/>
    <n v="3077360008"/>
    <x v="2"/>
    <s v="mastercard"/>
    <x v="1"/>
    <x v="2"/>
    <s v="NG"/>
    <s v="NGN"/>
    <s v="checkout"/>
    <x v="1"/>
    <x v="0"/>
    <n v="45171"/>
    <x v="13"/>
    <n v="12.6265584375"/>
  </r>
  <r>
    <s v="7162217c-2533-4d54-88a1-b1b093dd80fc"/>
    <s v="2023-09-02 00:00:00+01"/>
    <s v="97346ed1-f8ae-4487-9685-95a6aba0f130"/>
    <n v="19007.939999999999"/>
    <s v="Approved"/>
    <n v="3077873548"/>
    <x v="1"/>
    <s v="transfer"/>
    <x v="0"/>
    <x v="1"/>
    <s v="NG"/>
    <s v="NGN"/>
    <s v="checkout"/>
    <x v="1"/>
    <x v="1"/>
    <n v="45171"/>
    <x v="13"/>
    <n v="11.8799625"/>
  </r>
  <r>
    <s v="c98dd7a9-2dd3-4f56-b4f9-d22cb2a9b372"/>
    <s v="2023-09-02 00:00:00+01"/>
    <s v="219d322e-290d-478e-a44f-4d84b07c0354"/>
    <n v="24255"/>
    <s v="The transaction was not completed"/>
    <n v="3078025130"/>
    <x v="0"/>
    <s v="NULL"/>
    <x v="0"/>
    <x v="0"/>
    <s v="NULL"/>
    <s v="NGN"/>
    <s v="checkout"/>
    <x v="0"/>
    <x v="0"/>
    <n v="45171"/>
    <x v="13"/>
    <n v="15.159375000000001"/>
  </r>
  <r>
    <s v="4f8e3db1-b1f8-4df5-a5a2-d55dc4f847b2"/>
    <s v="2023-09-02 00:00:00+01"/>
    <s v="55e3259d-839d-4dde-8bb6-4e1c882fc7c7"/>
    <n v="21829.5"/>
    <s v="Transaction just initiated"/>
    <n v="3078187895"/>
    <x v="5"/>
    <s v="GTPay"/>
    <x v="0"/>
    <x v="1"/>
    <s v="NG"/>
    <s v="NGN"/>
    <s v="checkout"/>
    <x v="2"/>
    <x v="3"/>
    <n v="45171"/>
    <x v="13"/>
    <n v="13.643437499999999"/>
  </r>
  <r>
    <s v="1c5dfdf6-2061-4d15-93a0-c1ca1752b164"/>
    <s v="2023-09-02 00:00:00+01"/>
    <s v="6ecb734a-3164-48b8-9894-ecafa9734e07"/>
    <n v="31.5"/>
    <s v="The transaction was not completed"/>
    <n v="3078250686"/>
    <x v="0"/>
    <s v="NULL"/>
    <x v="0"/>
    <x v="0"/>
    <s v="NULL"/>
    <s v="USD"/>
    <s v="checkout"/>
    <x v="0"/>
    <x v="0"/>
    <n v="45171"/>
    <x v="13"/>
    <n v="31.5"/>
  </r>
  <r>
    <s v="2169d932-f7b3-4096-9367-b4e20317a724"/>
    <s v="2023-09-02 00:00:00+01"/>
    <s v="55e3259d-839d-4dde-8bb6-4e1c882fc7c7"/>
    <n v="23786.174999999999"/>
    <s v="Transaction Successful"/>
    <n v="3078492537"/>
    <x v="5"/>
    <s v="GTPay"/>
    <x v="0"/>
    <x v="1"/>
    <s v="NG"/>
    <s v="NGN"/>
    <s v="checkout"/>
    <x v="1"/>
    <x v="3"/>
    <n v="45171"/>
    <x v="13"/>
    <n v="14.866359375"/>
  </r>
  <r>
    <s v="983d59ad-9354-4208-af2f-38e1dc4dbff3"/>
    <s v="2023-09-02 00:00:00+01"/>
    <s v="af31e720-a767-4484-95f9-0999af7ad2c5"/>
    <n v="24255"/>
    <s v="The transaction was not completed"/>
    <n v="3078563986"/>
    <x v="0"/>
    <s v="NULL"/>
    <x v="0"/>
    <x v="0"/>
    <s v="NULL"/>
    <s v="NGN"/>
    <s v="checkout"/>
    <x v="0"/>
    <x v="0"/>
    <n v="45171"/>
    <x v="13"/>
    <n v="15.159375000000001"/>
  </r>
  <r>
    <s v="a025cd68-41ab-4e52-9b83-33cfad26e4cd"/>
    <s v="2023-09-02 00:00:00+01"/>
    <s v="db0f678d-1147-4603-8c3b-b830966409bb"/>
    <n v="19007.939999999999"/>
    <s v="Approved"/>
    <n v="3078704067"/>
    <x v="1"/>
    <s v="transfer"/>
    <x v="0"/>
    <x v="37"/>
    <s v="NG"/>
    <s v="NGN"/>
    <s v="checkout"/>
    <x v="1"/>
    <x v="1"/>
    <n v="45171"/>
    <x v="13"/>
    <n v="11.8799625"/>
  </r>
  <r>
    <s v="f263d72c-2617-46de-aa47-2039a8df4645"/>
    <s v="2023-09-02 00:00:00+01"/>
    <s v="051c569b-18c8-40aa-a34f-2c36fbe62d5a"/>
    <n v="31.5"/>
    <s v="The transaction was not completed"/>
    <n v="3079133545"/>
    <x v="0"/>
    <s v="NULL"/>
    <x v="0"/>
    <x v="0"/>
    <s v="NULL"/>
    <s v="USD"/>
    <s v="checkout"/>
    <x v="0"/>
    <x v="0"/>
    <n v="45171"/>
    <x v="13"/>
    <n v="31.5"/>
  </r>
  <r>
    <s v="129276c2-34db-4135-9f4e-7e3452797f2f"/>
    <s v="2023-09-02 00:00:00+01"/>
    <s v="92b30c80-2b97-40ff-ac2a-878214230e6d"/>
    <n v="24255"/>
    <s v="The transaction was not completed"/>
    <n v="3079190718"/>
    <x v="0"/>
    <s v="NULL"/>
    <x v="0"/>
    <x v="0"/>
    <s v="NULL"/>
    <s v="NGN"/>
    <s v="checkout"/>
    <x v="0"/>
    <x v="0"/>
    <n v="45171"/>
    <x v="13"/>
    <n v="15.159375000000001"/>
  </r>
  <r>
    <s v="bb46a9b9-e674-425f-bcd9-5600ee3cbea7"/>
    <s v="2023-09-02 00:00:00+01"/>
    <s v="d2dd041a-45f2-40f1-9b64-54a053ae246f"/>
    <n v="24255"/>
    <s v="The transaction was not completed"/>
    <n v="3079281122"/>
    <x v="0"/>
    <s v="NULL"/>
    <x v="0"/>
    <x v="0"/>
    <s v="NULL"/>
    <s v="NGN"/>
    <s v="checkout"/>
    <x v="0"/>
    <x v="0"/>
    <n v="45171"/>
    <x v="13"/>
    <n v="15.159375000000001"/>
  </r>
  <r>
    <s v="e2d94e1b-79be-46e1-9f16-55999e25f778"/>
    <s v="2023-09-02 00:00:00+01"/>
    <s v="09ee8678-9718-4527-af33-c13d9fa9ac5a"/>
    <n v="19007.939999999999"/>
    <s v="Approved"/>
    <n v="3079474203"/>
    <x v="2"/>
    <s v="mastercard"/>
    <x v="1"/>
    <x v="13"/>
    <s v="NG"/>
    <s v="NGN"/>
    <s v="checkout"/>
    <x v="1"/>
    <x v="0"/>
    <n v="45171"/>
    <x v="13"/>
    <n v="11.8799625"/>
  </r>
  <r>
    <s v="8723382f-1ec2-4183-bef5-cfcbb3a3bd6f"/>
    <s v="2023-09-02 00:00:00+01"/>
    <s v="8cf3f916-f6e7-4eac-bcc6-5c3aa8f4f67b"/>
    <n v="21829.5"/>
    <s v="The transaction was not completed"/>
    <n v="3079535468"/>
    <x v="0"/>
    <s v="NULL"/>
    <x v="0"/>
    <x v="0"/>
    <s v="NULL"/>
    <s v="NGN"/>
    <s v="checkout"/>
    <x v="0"/>
    <x v="0"/>
    <n v="45171"/>
    <x v="13"/>
    <n v="13.643437499999999"/>
  </r>
  <r>
    <s v="6af352b4-9876-45bd-851c-0c85a356ea17"/>
    <s v="2023-09-03 00:00:00+01"/>
    <s v="4ab4f7a2-d0c4-44f3-8db7-aa290dd00a24"/>
    <n v="24255"/>
    <s v="The transaction was not completed"/>
    <n v="3079961148"/>
    <x v="0"/>
    <s v="NULL"/>
    <x v="0"/>
    <x v="0"/>
    <s v="NULL"/>
    <s v="NGN"/>
    <s v="checkout"/>
    <x v="0"/>
    <x v="0"/>
    <n v="45172"/>
    <x v="13"/>
    <n v="15.159375000000001"/>
  </r>
  <r>
    <s v="eed0d835-ae3f-4521-afef-3a1da1b6135c"/>
    <s v="2023-09-03 00:00:00+01"/>
    <s v="bec01c28-03d8-4151-84a5-500207cdca49"/>
    <n v="28.35"/>
    <s v="The transaction was not completed"/>
    <n v="3079980383"/>
    <x v="0"/>
    <s v="NULL"/>
    <x v="0"/>
    <x v="0"/>
    <s v="NULL"/>
    <s v="USD"/>
    <s v="checkout"/>
    <x v="0"/>
    <x v="0"/>
    <n v="45172"/>
    <x v="13"/>
    <n v="28.35"/>
  </r>
  <r>
    <s v="79bff42a-3b6a-4da8-8397-ea632fd3f77d"/>
    <s v="2023-09-03 00:00:00+01"/>
    <s v="47b9a373-9c71-4512-aca8-b97130ddbcf6"/>
    <n v="24255"/>
    <s v="The transaction was not completed"/>
    <n v="3080013934"/>
    <x v="0"/>
    <s v="NULL"/>
    <x v="0"/>
    <x v="0"/>
    <s v="NULL"/>
    <s v="NGN"/>
    <s v="checkout"/>
    <x v="0"/>
    <x v="0"/>
    <n v="45172"/>
    <x v="13"/>
    <n v="15.159375000000001"/>
  </r>
  <r>
    <s v="5a550861-eca1-4b36-9d79-f321920d4a94"/>
    <s v="2023-09-03 00:00:00+01"/>
    <s v="f1052c78-739a-49f3-b48b-05b7a9e6b022"/>
    <n v="21397.057499999999"/>
    <s v="Approved"/>
    <n v="3080028847"/>
    <x v="2"/>
    <s v="mastercard"/>
    <x v="1"/>
    <x v="1"/>
    <s v="NG"/>
    <s v="NGN"/>
    <s v="checkout"/>
    <x v="1"/>
    <x v="0"/>
    <n v="45172"/>
    <x v="13"/>
    <n v="13.3731609375"/>
  </r>
  <r>
    <s v="c76cf8a9-6daa-4c98-8e7b-beac8fb51fcf"/>
    <s v="2023-09-03 00:00:00+01"/>
    <s v="2d805dd1-7f9d-490a-b5bb-edfa450417d5"/>
    <n v="21397.057499999999"/>
    <s v="Approved"/>
    <n v="3080301446"/>
    <x v="1"/>
    <s v="transfer"/>
    <x v="0"/>
    <x v="4"/>
    <s v="NG"/>
    <s v="NGN"/>
    <s v="checkout"/>
    <x v="1"/>
    <x v="1"/>
    <n v="45172"/>
    <x v="13"/>
    <n v="13.3731609375"/>
  </r>
  <r>
    <s v="0915ebcd-ff56-4804-82cc-38726f828736"/>
    <s v="2023-09-03 00:00:00+01"/>
    <s v="9541740c-4cb4-420b-bc07-353b8bab42e9"/>
    <n v="21829.5"/>
    <s v="The transaction was not completed"/>
    <n v="3080406426"/>
    <x v="0"/>
    <s v="NULL"/>
    <x v="0"/>
    <x v="0"/>
    <s v="NULL"/>
    <s v="NGN"/>
    <s v="checkout"/>
    <x v="0"/>
    <x v="0"/>
    <n v="45172"/>
    <x v="13"/>
    <n v="13.643437499999999"/>
  </r>
  <r>
    <s v="666cdd68-6470-41c1-8102-07c607425a72"/>
    <s v="2023-09-03 00:00:00+01"/>
    <s v="9541740c-4cb4-420b-bc07-353b8bab42e9"/>
    <n v="21829.5"/>
    <s v="Error Occurred. Could Not Generate Token"/>
    <n v="3080410421"/>
    <x v="2"/>
    <s v="mastercard"/>
    <x v="1"/>
    <x v="15"/>
    <s v="NG"/>
    <s v="NGN"/>
    <s v="checkout"/>
    <x v="2"/>
    <x v="0"/>
    <n v="45172"/>
    <x v="13"/>
    <n v="13.643437499999999"/>
  </r>
  <r>
    <s v="53cd375e-5dc5-4445-949b-05720e7f63de"/>
    <s v="2023-09-03 00:00:00+01"/>
    <s v="b1cea153-8c78-4ca8-a378-83e928d6595b"/>
    <n v="31.5"/>
    <s v="The transaction was not completed"/>
    <n v="3080792386"/>
    <x v="0"/>
    <s v="NULL"/>
    <x v="0"/>
    <x v="0"/>
    <s v="NULL"/>
    <s v="USD"/>
    <s v="checkout"/>
    <x v="0"/>
    <x v="0"/>
    <n v="45172"/>
    <x v="13"/>
    <n v="31.5"/>
  </r>
  <r>
    <s v="44469875-5507-43f9-8533-52446aae44f1"/>
    <s v="2023-09-03 00:00:00+01"/>
    <s v="613d647d-0b21-4fd0-b38e-bba8986c1508"/>
    <n v="19404"/>
    <s v="The transaction was not completed"/>
    <n v="3081700399"/>
    <x v="0"/>
    <s v="NULL"/>
    <x v="0"/>
    <x v="0"/>
    <s v="NULL"/>
    <s v="NGN"/>
    <s v="checkout"/>
    <x v="0"/>
    <x v="0"/>
    <n v="45172"/>
    <x v="13"/>
    <n v="12.1275"/>
  </r>
  <r>
    <s v="87c69b43-fcfc-4517-91c4-38ba9a28b0f0"/>
    <s v="2023-09-03 00:00:00+01"/>
    <s v="8a029a65-0d18-45b9-b462-016da285a202"/>
    <n v="21829.5"/>
    <s v="The transaction was not completed"/>
    <n v="3081971291"/>
    <x v="0"/>
    <s v="NULL"/>
    <x v="0"/>
    <x v="0"/>
    <s v="NULL"/>
    <s v="NGN"/>
    <s v="checkout"/>
    <x v="0"/>
    <x v="0"/>
    <n v="45172"/>
    <x v="13"/>
    <n v="13.643437499999999"/>
  </r>
  <r>
    <s v="d5d27b92-50f3-48e7-8aaa-3f13abdda0ad"/>
    <s v="2023-09-03 00:00:00+01"/>
    <s v="9541740c-4cb4-420b-bc07-353b8bab42e9"/>
    <n v="21397.057499999999"/>
    <s v="Payment authorized."/>
    <n v="3082028420"/>
    <x v="2"/>
    <s v="mastercard"/>
    <x v="1"/>
    <x v="15"/>
    <s v="NG"/>
    <s v="NGN"/>
    <s v="checkout"/>
    <x v="1"/>
    <x v="0"/>
    <n v="45172"/>
    <x v="13"/>
    <n v="13.3731609375"/>
  </r>
  <r>
    <s v="c1e0c3db-195a-435c-83c2-547bfd1fc792"/>
    <s v="2023-09-03 00:00:00+01"/>
    <s v="5ab958dc-d381-4df7-97a1-0f6b399e573c"/>
    <n v="21829.5"/>
    <s v="The transaction was not completed"/>
    <n v="3082032753"/>
    <x v="0"/>
    <s v="NULL"/>
    <x v="0"/>
    <x v="0"/>
    <s v="NULL"/>
    <s v="NGN"/>
    <s v="checkout"/>
    <x v="0"/>
    <x v="0"/>
    <n v="45172"/>
    <x v="13"/>
    <n v="13.643437499999999"/>
  </r>
  <r>
    <s v="1e9025f8-ab92-4258-9a35-c39cfc3f8820"/>
    <s v="2023-09-03 00:00:00+01"/>
    <s v="35af255c-0ed2-4ae8-92c4-bbf92db57f1b"/>
    <n v="21397.057499999999"/>
    <s v="Approved"/>
    <n v="3082056842"/>
    <x v="2"/>
    <s v="mastercard"/>
    <x v="1"/>
    <x v="1"/>
    <s v="NG"/>
    <s v="NGN"/>
    <s v="checkout"/>
    <x v="1"/>
    <x v="0"/>
    <n v="45172"/>
    <x v="13"/>
    <n v="13.3731609375"/>
  </r>
  <r>
    <s v="603d8232-4c48-4e09-a20f-353dfde8f4a7"/>
    <s v="2023-09-03 00:00:00+01"/>
    <s v="5da6364c-e961-4dbd-911d-1967f6ca0d8c"/>
    <n v="24255"/>
    <s v="The transaction was not completed"/>
    <n v="3082068813"/>
    <x v="0"/>
    <s v="NULL"/>
    <x v="0"/>
    <x v="0"/>
    <s v="NULL"/>
    <s v="NGN"/>
    <s v="checkout"/>
    <x v="0"/>
    <x v="0"/>
    <n v="45172"/>
    <x v="13"/>
    <n v="15.159375000000001"/>
  </r>
  <r>
    <s v="702d4c7e-9f53-4cf5-9441-126de6f3c486"/>
    <s v="2023-09-03 00:00:00+01"/>
    <s v="70cb6819-0d17-4e5a-83ff-8c0b92e19f01"/>
    <n v="31.5"/>
    <s v="The transaction was not completed"/>
    <n v="3082141632"/>
    <x v="0"/>
    <s v="NULL"/>
    <x v="0"/>
    <x v="0"/>
    <s v="NULL"/>
    <s v="USD"/>
    <s v="checkout"/>
    <x v="0"/>
    <x v="0"/>
    <n v="45172"/>
    <x v="13"/>
    <n v="31.5"/>
  </r>
  <r>
    <s v="9d70d14a-c69a-4ec0-8ed6-e42bc56c8da7"/>
    <s v="2023-09-03 00:00:00+01"/>
    <s v="c7dd57cd-3f0c-4129-ab89-f46712a7d3fb"/>
    <n v="24255"/>
    <s v="The transaction was not completed"/>
    <n v="3082166290"/>
    <x v="0"/>
    <s v="NULL"/>
    <x v="0"/>
    <x v="0"/>
    <s v="NULL"/>
    <s v="NGN"/>
    <s v="checkout"/>
    <x v="0"/>
    <x v="0"/>
    <n v="45172"/>
    <x v="13"/>
    <n v="15.159375000000001"/>
  </r>
  <r>
    <s v="b183a084-0e85-4d8c-b0fd-cf167435db8d"/>
    <s v="2023-09-03 00:00:00+01"/>
    <s v="33595402-3b6d-4d16-acf6-a3b85155b5e2"/>
    <n v="21829.5"/>
    <s v="Please make a transfer to the account specified"/>
    <n v="3082410769"/>
    <x v="0"/>
    <s v="NULL"/>
    <x v="0"/>
    <x v="0"/>
    <s v="NULL"/>
    <s v="NGN"/>
    <s v="checkout"/>
    <x v="0"/>
    <x v="1"/>
    <n v="45172"/>
    <x v="13"/>
    <n v="13.643437499999999"/>
  </r>
  <r>
    <s v="de725f28-5788-4e98-87c8-72f19361e13e"/>
    <s v="2023-09-04 00:00:00+01"/>
    <s v="a7413183-2232-47f4-ba85-87a4244c55e0"/>
    <n v="31.5"/>
    <s v="Encountered a Payer Authentication problem. Payer could not be authenticated."/>
    <n v="3082893570"/>
    <x v="4"/>
    <s v="visa"/>
    <x v="1"/>
    <x v="38"/>
    <s v="US"/>
    <s v="USD"/>
    <s v="checkout"/>
    <x v="2"/>
    <x v="0"/>
    <n v="45173"/>
    <x v="13"/>
    <n v="31.5"/>
  </r>
  <r>
    <s v="ca69f516-91d8-4e6e-b8b6-9300dd5f6557"/>
    <s v="2023-09-04 00:00:00+01"/>
    <s v="a7413183-2232-47f4-ba85-87a4244c55e0"/>
    <n v="110.88"/>
    <s v="The transaction was not completed"/>
    <n v="3082907365"/>
    <x v="0"/>
    <s v="NULL"/>
    <x v="0"/>
    <x v="0"/>
    <s v="NULL"/>
    <s v="USD"/>
    <s v="checkout"/>
    <x v="0"/>
    <x v="0"/>
    <n v="45173"/>
    <x v="13"/>
    <n v="110.88"/>
  </r>
  <r>
    <s v="c794fcdf-c852-4695-891d-39fc81182b92"/>
    <s v="2023-09-04 00:00:00+01"/>
    <s v="a7413183-2232-47f4-ba85-87a4244c55e0"/>
    <n v="11.0985"/>
    <s v="Payment authorized."/>
    <n v="3082908239"/>
    <x v="9"/>
    <s v="mastercard"/>
    <x v="2"/>
    <x v="39"/>
    <s v="US"/>
    <s v="USD"/>
    <s v="checkout"/>
    <x v="1"/>
    <x v="0"/>
    <n v="45173"/>
    <x v="13"/>
    <n v="11.0985"/>
  </r>
  <r>
    <s v="07czwev0zc"/>
    <s v="2023-09-04 00:00:00+01"/>
    <s v="a7413183-2232-47f4-ba85-87a4244c55e0"/>
    <n v="0.11550000000000001"/>
    <s v="The transaction was not completed"/>
    <n v="3082910281"/>
    <x v="0"/>
    <s v="NULL"/>
    <x v="0"/>
    <x v="0"/>
    <s v="NULL"/>
    <s v="NGN"/>
    <s v="merchant_api"/>
    <x v="0"/>
    <x v="0"/>
    <n v="45173"/>
    <x v="13"/>
    <n v="7.21875E-5"/>
  </r>
  <r>
    <s v="6e073914-c077-41c6-9d3e-4b9d419f9699"/>
    <s v="2023-09-04 00:00:00+01"/>
    <s v="1a40ebc8-9fc0-4d72-aaa1-93b8be78d031"/>
    <n v="24255"/>
    <s v="The transaction was not completed"/>
    <n v="3083086308"/>
    <x v="0"/>
    <s v="NULL"/>
    <x v="0"/>
    <x v="0"/>
    <s v="NULL"/>
    <s v="NGN"/>
    <s v="checkout"/>
    <x v="0"/>
    <x v="0"/>
    <n v="45173"/>
    <x v="13"/>
    <n v="15.159375000000001"/>
  </r>
  <r>
    <s v="c4071a1a-5721-47ba-9665-f8833173c66e"/>
    <s v="2023-09-04 00:00:00+01"/>
    <s v="30942cca-8043-4d9c-ba8d-7214b864e10e"/>
    <n v="23786.174999999999"/>
    <s v="Approved"/>
    <n v="3083440716"/>
    <x v="1"/>
    <s v="transfer"/>
    <x v="0"/>
    <x v="7"/>
    <s v="NG"/>
    <s v="NGN"/>
    <s v="checkout"/>
    <x v="1"/>
    <x v="1"/>
    <n v="45173"/>
    <x v="13"/>
    <n v="14.866359375"/>
  </r>
  <r>
    <s v="e0227ff9-6581-44ca-a17f-caaa9e054e89"/>
    <s v="2023-09-04 00:00:00+01"/>
    <s v="2fdf82df-2134-489c-9b40-1f8ce6c97d6a"/>
    <n v="31.5"/>
    <s v="The transaction was not completed"/>
    <n v="3083592475"/>
    <x v="0"/>
    <s v="NULL"/>
    <x v="0"/>
    <x v="0"/>
    <s v="NULL"/>
    <s v="USD"/>
    <s v="checkout"/>
    <x v="0"/>
    <x v="0"/>
    <n v="45173"/>
    <x v="13"/>
    <n v="31.5"/>
  </r>
  <r>
    <s v="c93991d2-8c31-4824-b898-2922f9be14f2"/>
    <s v="2023-09-04 00:00:00+01"/>
    <s v="2fdf82df-2134-489c-9b40-1f8ce6c97d6a"/>
    <n v="21397.057499999999"/>
    <s v="Approved"/>
    <n v="3083595199"/>
    <x v="4"/>
    <s v="visa"/>
    <x v="1"/>
    <x v="7"/>
    <s v="NG"/>
    <s v="NGN"/>
    <s v="checkout"/>
    <x v="1"/>
    <x v="0"/>
    <n v="45173"/>
    <x v="13"/>
    <n v="13.3731609375"/>
  </r>
  <r>
    <s v="6299d038-dfe3-4eee-b626-5a3eb3db05e8"/>
    <s v="2023-09-04 00:00:00+01"/>
    <s v="0aa3811f-61b5-41a9-8672-7502e6ffdc7c"/>
    <n v="21829.5"/>
    <s v="The transaction was not completed"/>
    <n v="3083816645"/>
    <x v="0"/>
    <s v="NULL"/>
    <x v="0"/>
    <x v="0"/>
    <s v="NULL"/>
    <s v="NGN"/>
    <s v="checkout"/>
    <x v="0"/>
    <x v="0"/>
    <n v="45173"/>
    <x v="13"/>
    <n v="13.643437499999999"/>
  </r>
  <r>
    <s v="2683951d-79c0-456a-bb7e-dbfc6f95438e"/>
    <s v="2023-09-04 00:00:00+01"/>
    <s v="5cf1b683-0039-4163-9864-08756f59c7b2"/>
    <n v="23786.174999999999"/>
    <s v="Approved"/>
    <n v="3084023670"/>
    <x v="1"/>
    <s v="transfer"/>
    <x v="0"/>
    <x v="40"/>
    <s v="NG"/>
    <s v="NGN"/>
    <s v="checkout"/>
    <x v="1"/>
    <x v="1"/>
    <n v="45173"/>
    <x v="13"/>
    <n v="14.866359375"/>
  </r>
  <r>
    <s v="70e3a457-c35f-4cd7-9efc-9a4bb93a7d3c"/>
    <s v="2023-09-04 00:00:00+01"/>
    <s v="6ef248e1-566c-48a6-836a-a9ce08f8f205"/>
    <n v="31.5"/>
    <s v="The transaction was not completed"/>
    <n v="3084203850"/>
    <x v="0"/>
    <s v="NULL"/>
    <x v="0"/>
    <x v="0"/>
    <s v="NULL"/>
    <s v="USD"/>
    <s v="checkout"/>
    <x v="0"/>
    <x v="0"/>
    <n v="45173"/>
    <x v="13"/>
    <n v="31.5"/>
  </r>
  <r>
    <s v="94ffad66-dd16-477e-8569-59a4192aa3c3"/>
    <s v="2023-09-04 00:00:00+01"/>
    <s v="2a06fd0f-79ae-41dc-a3a6-a12afc1a3c0d"/>
    <n v="24255"/>
    <s v="Please make a transfer to the account specified"/>
    <n v="3084351515"/>
    <x v="0"/>
    <s v="NULL"/>
    <x v="0"/>
    <x v="0"/>
    <s v="NULL"/>
    <s v="NGN"/>
    <s v="checkout"/>
    <x v="0"/>
    <x v="1"/>
    <n v="45173"/>
    <x v="13"/>
    <n v="15.159375000000001"/>
  </r>
  <r>
    <s v="8228aed9-d082-4da3-9ed0-eb880f93cb4f"/>
    <s v="2023-09-04 00:00:00+01"/>
    <s v="59c15807-8eb9-4257-9b21-1ddbc1712e7f"/>
    <n v="24255"/>
    <s v="The transaction was not completed"/>
    <n v="3084401237"/>
    <x v="0"/>
    <s v="NULL"/>
    <x v="0"/>
    <x v="0"/>
    <s v="NULL"/>
    <s v="NGN"/>
    <s v="checkout"/>
    <x v="0"/>
    <x v="0"/>
    <n v="45173"/>
    <x v="13"/>
    <n v="15.159375000000001"/>
  </r>
  <r>
    <s v="39289be0-e310-4908-823e-a3445c2dbc77"/>
    <s v="2023-09-04 00:00:00+01"/>
    <s v="df5178e6-fe78-47d8-8d02-da6eab6bb307"/>
    <n v="31.5"/>
    <s v="The transaction was not completed"/>
    <n v="3084412655"/>
    <x v="0"/>
    <s v="NULL"/>
    <x v="0"/>
    <x v="0"/>
    <s v="NULL"/>
    <s v="USD"/>
    <s v="checkout"/>
    <x v="0"/>
    <x v="0"/>
    <n v="45173"/>
    <x v="13"/>
    <n v="31.5"/>
  </r>
  <r>
    <s v="730124de-d4ef-44bb-a56c-25b0a92f0a45"/>
    <s v="2023-09-04 00:00:00+01"/>
    <s v="df5178e6-fe78-47d8-8d02-da6eab6bb307"/>
    <n v="23786.174999999999"/>
    <s v="Approved"/>
    <n v="3084414200"/>
    <x v="1"/>
    <s v="transfer"/>
    <x v="0"/>
    <x v="41"/>
    <s v="NG"/>
    <s v="NGN"/>
    <s v="checkout"/>
    <x v="1"/>
    <x v="1"/>
    <n v="45173"/>
    <x v="13"/>
    <n v="14.866359375"/>
  </r>
  <r>
    <s v="9893e0e3-b27a-479f-b78f-69215970bee3"/>
    <s v="2023-09-04 00:00:00+01"/>
    <s v="f4c503f5-25b7-4727-aa59-202b176f31f2"/>
    <n v="24255"/>
    <s v="The transaction was not completed"/>
    <n v="3084489166"/>
    <x v="0"/>
    <s v="NULL"/>
    <x v="0"/>
    <x v="0"/>
    <s v="NULL"/>
    <s v="NGN"/>
    <s v="checkout"/>
    <x v="0"/>
    <x v="0"/>
    <n v="45173"/>
    <x v="13"/>
    <n v="15.159375000000001"/>
  </r>
  <r>
    <s v="dca54325-ad6c-4d9d-a43a-c89949ed55d4"/>
    <s v="2023-09-04 00:00:00+01"/>
    <s v="5ef61a13-ea79-4683-b15e-d548528c8d7c"/>
    <n v="31.5"/>
    <s v="The transaction was not completed"/>
    <n v="3084562490"/>
    <x v="0"/>
    <s v="NULL"/>
    <x v="0"/>
    <x v="0"/>
    <s v="NULL"/>
    <s v="USD"/>
    <s v="checkout"/>
    <x v="0"/>
    <x v="0"/>
    <n v="45173"/>
    <x v="13"/>
    <n v="31.5"/>
  </r>
  <r>
    <s v="2e87d6f5-8a38-40c8-a533-d93cbe3dc398"/>
    <s v="2023-09-04 00:00:00+01"/>
    <s v="6e8b2bc0-2382-470c-84f4-8ac03606b666"/>
    <n v="31.5"/>
    <s v="The transaction was not completed"/>
    <n v="3084851974"/>
    <x v="0"/>
    <s v="NULL"/>
    <x v="0"/>
    <x v="0"/>
    <s v="NULL"/>
    <s v="USD"/>
    <s v="checkout"/>
    <x v="0"/>
    <x v="0"/>
    <n v="45173"/>
    <x v="13"/>
    <n v="31.5"/>
  </r>
  <r>
    <s v="86abc40f-04e9-4f7b-8b10-76726fdf73ed"/>
    <s v="2023-09-04 00:00:00+01"/>
    <s v="9523a383-d8aa-4d94-a420-35312bcae306"/>
    <n v="28.35"/>
    <s v="The transaction was not completed"/>
    <n v="3084916388"/>
    <x v="0"/>
    <s v="NULL"/>
    <x v="0"/>
    <x v="0"/>
    <s v="NULL"/>
    <s v="USD"/>
    <s v="checkout"/>
    <x v="0"/>
    <x v="0"/>
    <n v="45173"/>
    <x v="13"/>
    <n v="28.35"/>
  </r>
  <r>
    <s v="3ac7a53b-4217-49bb-af77-8002b403ec0c"/>
    <s v="2023-09-04 00:00:00+01"/>
    <s v="9523a383-d8aa-4d94-a420-35312bcae306"/>
    <n v="21829.5"/>
    <s v="The transaction was not completed"/>
    <n v="3084917190"/>
    <x v="0"/>
    <s v="NULL"/>
    <x v="0"/>
    <x v="0"/>
    <s v="NULL"/>
    <s v="NGN"/>
    <s v="checkout"/>
    <x v="0"/>
    <x v="0"/>
    <n v="45173"/>
    <x v="13"/>
    <n v="13.643437499999999"/>
  </r>
  <r>
    <s v="2c342c04-eac0-4167-9b09-7a59d1776261"/>
    <s v="2023-09-04 00:00:00+01"/>
    <s v="f4c503f5-25b7-4727-aa59-202b176f31f2"/>
    <n v="28665"/>
    <s v="The transaction was not completed"/>
    <n v="3084975012"/>
    <x v="0"/>
    <s v="NULL"/>
    <x v="0"/>
    <x v="0"/>
    <s v="NULL"/>
    <s v="NGN"/>
    <s v="checkout"/>
    <x v="0"/>
    <x v="0"/>
    <n v="45173"/>
    <x v="13"/>
    <n v="17.915624999999999"/>
  </r>
  <r>
    <s v="ea463d02-308e-4504-8508-eac7e7b8c537"/>
    <s v="2023-09-04 00:00:00+01"/>
    <s v="d220048e-dc1f-4ee4-afb1-687612d9220e"/>
    <n v="31.5"/>
    <s v="The transaction was not completed"/>
    <n v="3085022819"/>
    <x v="0"/>
    <s v="NULL"/>
    <x v="0"/>
    <x v="0"/>
    <s v="NULL"/>
    <s v="USD"/>
    <s v="checkout"/>
    <x v="0"/>
    <x v="0"/>
    <n v="45173"/>
    <x v="13"/>
    <n v="31.5"/>
  </r>
  <r>
    <s v="T979604574454872"/>
    <s v="2023-09-04 00:00:00+01"/>
    <s v="79a72ca8-c467-4826-bc9f-48a4f6a56f10"/>
    <n v="11550"/>
    <s v="The transaction was not completed"/>
    <n v="3085094654"/>
    <x v="0"/>
    <s v="NULL"/>
    <x v="0"/>
    <x v="0"/>
    <s v="NULL"/>
    <s v="NGN"/>
    <s v="checkout"/>
    <x v="0"/>
    <x v="0"/>
    <n v="45173"/>
    <x v="13"/>
    <n v="7.21875"/>
  </r>
  <r>
    <s v="T582801888723507"/>
    <s v="2023-09-04 00:00:00+01"/>
    <s v="79a72ca8-c467-4826-bc9f-48a4f6a56f10"/>
    <n v="11550"/>
    <s v="The transaction was not completed"/>
    <n v="3085110283"/>
    <x v="0"/>
    <s v="NULL"/>
    <x v="0"/>
    <x v="0"/>
    <s v="NULL"/>
    <s v="NGN"/>
    <s v="checkout"/>
    <x v="0"/>
    <x v="0"/>
    <n v="45173"/>
    <x v="13"/>
    <n v="7.21875"/>
  </r>
  <r>
    <s v="T596707876576522"/>
    <s v="2023-09-04 00:00:00+01"/>
    <s v="79a72ca8-c467-4826-bc9f-48a4f6a56f10"/>
    <n v="11271.75"/>
    <s v="Approved"/>
    <n v="3085112485"/>
    <x v="2"/>
    <s v="mastercard"/>
    <x v="1"/>
    <x v="13"/>
    <s v="NG"/>
    <s v="NGN"/>
    <s v="checkout"/>
    <x v="1"/>
    <x v="0"/>
    <n v="45173"/>
    <x v="13"/>
    <n v="7.0448437500000001"/>
  </r>
  <r>
    <s v="8a2b0aec-ac9c-4441-90da-9871e9d8f185"/>
    <s v="2023-09-04 00:00:00+01"/>
    <s v="4819a9d6-811e-404f-b299-2dc592fbbb12"/>
    <n v="25306.522499999999"/>
    <s v="Approved"/>
    <n v="3085172864"/>
    <x v="1"/>
    <s v="transfer"/>
    <x v="0"/>
    <x v="1"/>
    <s v="NG"/>
    <s v="NGN"/>
    <s v="checkout"/>
    <x v="1"/>
    <x v="1"/>
    <n v="45173"/>
    <x v="13"/>
    <n v="15.8165765625"/>
  </r>
  <r>
    <s v="8d9012d5-3512-4782-a893-a7e2c844e9fa"/>
    <s v="2023-09-05 00:00:00+01"/>
    <s v="bc68bf76-447c-4794-b4d4-75ff03b1abe3"/>
    <n v="28665"/>
    <s v="The transaction was not completed"/>
    <n v="3085331921"/>
    <x v="0"/>
    <s v="NULL"/>
    <x v="0"/>
    <x v="0"/>
    <s v="NULL"/>
    <s v="NGN"/>
    <s v="checkout"/>
    <x v="0"/>
    <x v="0"/>
    <n v="45174"/>
    <x v="13"/>
    <n v="17.915624999999999"/>
  </r>
  <r>
    <s v="d6a9a435ee4321e9f2cf170b1d67e0561cc8df85fbf32558"/>
    <s v="2023-09-05 00:00:00+01"/>
    <s v="1407189c-7af5-4e5d-af26-41947c394337"/>
    <n v="11550"/>
    <s v="Insufficient funds"/>
    <n v="3085598023"/>
    <x v="2"/>
    <s v="mastercard"/>
    <x v="1"/>
    <x v="13"/>
    <s v="NG"/>
    <s v="NGN"/>
    <s v="merchant_api"/>
    <x v="2"/>
    <x v="0"/>
    <n v="45174"/>
    <x v="13"/>
    <n v="7.21875"/>
  </r>
  <r>
    <s v="ac07a47b-9fed-438d-9c9e-0ae19eea3d42"/>
    <s v="2023-09-05 00:00:00+01"/>
    <s v="ae974b24-352c-4ec0-bd7c-5fb2d2902ef7"/>
    <n v="31.5"/>
    <s v="The transaction was not completed"/>
    <n v="3085641972"/>
    <x v="0"/>
    <s v="NULL"/>
    <x v="0"/>
    <x v="0"/>
    <s v="NULL"/>
    <s v="USD"/>
    <s v="checkout"/>
    <x v="0"/>
    <x v="0"/>
    <n v="45174"/>
    <x v="13"/>
    <n v="31.5"/>
  </r>
  <r>
    <s v="18dd07e5-1df5-4cd4-bac2-2072e22101dd"/>
    <s v="2023-09-05 00:00:00+01"/>
    <s v="f27dd324-8959-4d40-b1f3-4ccb968af6b6"/>
    <n v="28665"/>
    <s v="The transaction was not completed"/>
    <n v="3085725381"/>
    <x v="0"/>
    <s v="NULL"/>
    <x v="0"/>
    <x v="0"/>
    <s v="NULL"/>
    <s v="NGN"/>
    <s v="checkout"/>
    <x v="0"/>
    <x v="0"/>
    <n v="45174"/>
    <x v="13"/>
    <n v="17.915624999999999"/>
  </r>
  <r>
    <s v="232d83c0-fbc9-481f-84fe-7dc658324c96"/>
    <s v="2023-09-05 00:00:00+01"/>
    <s v="fb5d0f3d-202b-430a-8701-c5c9f1b4e938"/>
    <n v="28665"/>
    <s v="The transaction was not completed"/>
    <n v="3085970578"/>
    <x v="0"/>
    <s v="NULL"/>
    <x v="0"/>
    <x v="0"/>
    <s v="NULL"/>
    <s v="NGN"/>
    <s v="checkout"/>
    <x v="0"/>
    <x v="0"/>
    <n v="45174"/>
    <x v="13"/>
    <n v="17.915624999999999"/>
  </r>
  <r>
    <s v="bbe66dd7-f9e9-4c5a-af2e-fc1f80f4eed3"/>
    <s v="2023-09-05 00:00:00+01"/>
    <s v="eb3bf5ba-5892-4c00-897c-20bdb72716a8"/>
    <n v="25306.522499999999"/>
    <s v="Approved"/>
    <n v="3086587250"/>
    <x v="2"/>
    <s v="mastercard"/>
    <x v="1"/>
    <x v="7"/>
    <s v="NG"/>
    <s v="NGN"/>
    <s v="checkout"/>
    <x v="1"/>
    <x v="0"/>
    <n v="45174"/>
    <x v="13"/>
    <n v="15.8165765625"/>
  </r>
  <r>
    <s v="8a02e441-73bf-4248-afee-4126cc7c2016"/>
    <s v="2023-09-05 00:00:00+01"/>
    <s v="ea9003ea-6c28-44f1-8f60-2661fd41754b"/>
    <n v="31.5"/>
    <s v="The transaction was not completed"/>
    <n v="3086592631"/>
    <x v="0"/>
    <s v="NULL"/>
    <x v="0"/>
    <x v="0"/>
    <s v="NULL"/>
    <s v="USD"/>
    <s v="checkout"/>
    <x v="0"/>
    <x v="0"/>
    <n v="45174"/>
    <x v="13"/>
    <n v="31.5"/>
  </r>
  <r>
    <s v="53dd7103-c57f-4f88-a9f7-575ac1ef5fc5"/>
    <s v="2023-09-05 00:00:00+01"/>
    <s v="ea9003ea-6c28-44f1-8f60-2661fd41754b"/>
    <n v="28665"/>
    <s v="The transaction was not completed"/>
    <n v="3086592976"/>
    <x v="0"/>
    <s v="NULL"/>
    <x v="0"/>
    <x v="0"/>
    <s v="NULL"/>
    <s v="NGN"/>
    <s v="checkout"/>
    <x v="0"/>
    <x v="0"/>
    <n v="45174"/>
    <x v="13"/>
    <n v="17.915624999999999"/>
  </r>
  <r>
    <s v="65fcefb1-678d-48d2-b53e-2e1f3931df15"/>
    <s v="2023-09-05 00:00:00+01"/>
    <s v="466a837c-4c7b-4a73-a4f5-703ba106354c"/>
    <n v="28665"/>
    <s v="The transaction was not completed"/>
    <n v="3086668813"/>
    <x v="0"/>
    <s v="NULL"/>
    <x v="0"/>
    <x v="0"/>
    <s v="NULL"/>
    <s v="NGN"/>
    <s v="checkout"/>
    <x v="0"/>
    <x v="0"/>
    <n v="45174"/>
    <x v="13"/>
    <n v="17.915624999999999"/>
  </r>
  <r>
    <s v="e2dd9c32dbb987a8b659f27d511acad4eb75f9360e214b19"/>
    <s v="2023-09-05 00:00:00+01"/>
    <s v="e5830c72-3dfc-4eea-82c5-66b833fe53a4"/>
    <n v="11550"/>
    <s v="Insufficient funds"/>
    <n v="3086940764"/>
    <x v="4"/>
    <s v="visa"/>
    <x v="1"/>
    <x v="7"/>
    <s v="NG"/>
    <s v="NGN"/>
    <s v="merchant_api"/>
    <x v="2"/>
    <x v="0"/>
    <n v="45174"/>
    <x v="13"/>
    <n v="7.21875"/>
  </r>
  <r>
    <s v="T967327236320346"/>
    <s v="2023-09-05 00:00:00+01"/>
    <s v="1407189c-7af5-4e5d-af26-41947c394337"/>
    <n v="11271.75"/>
    <s v="Approved"/>
    <n v="3087026365"/>
    <x v="2"/>
    <s v="mastercard"/>
    <x v="1"/>
    <x v="13"/>
    <s v="NG"/>
    <s v="NGN"/>
    <s v="checkout"/>
    <x v="1"/>
    <x v="0"/>
    <n v="45174"/>
    <x v="13"/>
    <n v="7.0448437500000001"/>
  </r>
  <r>
    <s v="59480e03-8264-4d91-9507-3aa2586954c3"/>
    <s v="2023-09-05 00:00:00+01"/>
    <s v="403b3416-38fd-4149-acb0-ede64384da37"/>
    <n v="11.55"/>
    <s v="The transaction was not completed"/>
    <n v="3087229958"/>
    <x v="0"/>
    <s v="NULL"/>
    <x v="0"/>
    <x v="0"/>
    <s v="NULL"/>
    <s v="USD"/>
    <s v="checkout"/>
    <x v="0"/>
    <x v="0"/>
    <n v="45174"/>
    <x v="13"/>
    <n v="11.55"/>
  </r>
  <r>
    <s v="b1a5aee7-4b4c-4798-b1dc-56f6a9e17ce8"/>
    <s v="2023-09-05 00:00:00+01"/>
    <s v="5cf1b683-0039-4163-9864-08756f59c7b2"/>
    <n v="31.5"/>
    <s v="The transaction was not completed"/>
    <n v="3087484854"/>
    <x v="0"/>
    <s v="NULL"/>
    <x v="0"/>
    <x v="0"/>
    <s v="NULL"/>
    <s v="USD"/>
    <s v="checkout"/>
    <x v="0"/>
    <x v="0"/>
    <n v="45174"/>
    <x v="13"/>
    <n v="31.5"/>
  </r>
  <r>
    <s v="76102465-5a77-489d-9efc-f633769faa84"/>
    <s v="2023-09-05 00:00:00+01"/>
    <s v="e980e76d-0c22-43c7-95af-6c1073799f34"/>
    <n v="31.5"/>
    <s v="The transaction was not completed"/>
    <n v="3087503754"/>
    <x v="0"/>
    <s v="NULL"/>
    <x v="0"/>
    <x v="0"/>
    <s v="NULL"/>
    <s v="USD"/>
    <s v="checkout"/>
    <x v="0"/>
    <x v="0"/>
    <n v="45174"/>
    <x v="13"/>
    <n v="31.5"/>
  </r>
  <r>
    <s v="eeee1bf8-aa69-4e47-9bda-970bf555aff9"/>
    <s v="2023-09-05 00:00:00+01"/>
    <s v="5147296c-bc60-42b3-a3e7-c68a92612c7f"/>
    <n v="28665"/>
    <s v="The transaction was not completed"/>
    <n v="3087666879"/>
    <x v="0"/>
    <s v="NULL"/>
    <x v="0"/>
    <x v="0"/>
    <s v="NULL"/>
    <s v="NGN"/>
    <s v="checkout"/>
    <x v="0"/>
    <x v="0"/>
    <n v="45174"/>
    <x v="13"/>
    <n v="17.915624999999999"/>
  </r>
  <r>
    <s v="46aeb749-7afa-4913-80f3-e19c07c15038"/>
    <s v="2023-09-05 00:00:00+01"/>
    <s v="5147296c-bc60-42b3-a3e7-c68a92612c7f"/>
    <n v="25306.522499999999"/>
    <s v="Payment successful"/>
    <n v="3087675502"/>
    <x v="13"/>
    <s v="offline"/>
    <x v="0"/>
    <x v="1"/>
    <s v="NG"/>
    <s v="NGN"/>
    <s v="checkout"/>
    <x v="1"/>
    <x v="2"/>
    <n v="45174"/>
    <x v="13"/>
    <n v="15.8165765625"/>
  </r>
  <r>
    <s v="621a1c00-1373-4af3-9d07-8fe3a4031b63"/>
    <s v="2023-09-05 00:00:00+01"/>
    <s v="44c3da78-afb5-40b4-a079-a788b6b508c0"/>
    <n v="31.5"/>
    <s v="The transaction was not completed"/>
    <n v="3087792496"/>
    <x v="0"/>
    <s v="NULL"/>
    <x v="0"/>
    <x v="0"/>
    <s v="NULL"/>
    <s v="USD"/>
    <s v="checkout"/>
    <x v="0"/>
    <x v="0"/>
    <n v="45174"/>
    <x v="13"/>
    <n v="31.5"/>
  </r>
  <r>
    <s v="bef02132-4431-4d77-8e53-a4b1e17150b9"/>
    <s v="2023-09-06 00:00:00+01"/>
    <s v="a70faf79-7c9e-41bd-9ebd-8cee6d151977"/>
    <n v="31.5"/>
    <s v="The transaction was not completed"/>
    <n v="3088242807"/>
    <x v="0"/>
    <s v="NULL"/>
    <x v="0"/>
    <x v="0"/>
    <s v="NULL"/>
    <s v="USD"/>
    <s v="checkout"/>
    <x v="0"/>
    <x v="0"/>
    <n v="45175"/>
    <x v="13"/>
    <n v="31.5"/>
  </r>
  <r>
    <s v="fee7d6a5-19d5-459b-a0a6-b05af7ff2c75"/>
    <s v="2023-09-06 00:00:00+01"/>
    <s v="e7a906c5-8f4d-4c56-8cb0-e72f4a910d6e"/>
    <n v="25798.5"/>
    <s v="The transaction was not completed"/>
    <n v="3088347991"/>
    <x v="0"/>
    <s v="NULL"/>
    <x v="0"/>
    <x v="0"/>
    <s v="NULL"/>
    <s v="NGN"/>
    <s v="checkout"/>
    <x v="0"/>
    <x v="0"/>
    <n v="45175"/>
    <x v="13"/>
    <n v="16.124062500000001"/>
  </r>
  <r>
    <s v="cbaef7ae-eddc-464f-9855-237329b6135c"/>
    <s v="2023-09-06 00:00:00+01"/>
    <s v="57c97925-ff65-400d-b62f-ed02ef48cb1a"/>
    <n v="31.5"/>
    <s v="The transaction was not completed"/>
    <n v="3088454243"/>
    <x v="0"/>
    <s v="NULL"/>
    <x v="0"/>
    <x v="0"/>
    <s v="NULL"/>
    <s v="USD"/>
    <s v="checkout"/>
    <x v="0"/>
    <x v="0"/>
    <n v="45175"/>
    <x v="13"/>
    <n v="31.5"/>
  </r>
  <r>
    <s v="591466c7-a7a1-4e4b-81e6-f89fb7f70083"/>
    <s v="2023-09-06 00:00:00+01"/>
    <s v="26a825a3-a0e5-449f-9c10-e8e9db92fdd5"/>
    <n v="25798.5"/>
    <s v="The transaction was not completed"/>
    <n v="3088541810"/>
    <x v="0"/>
    <s v="NULL"/>
    <x v="0"/>
    <x v="0"/>
    <s v="NULL"/>
    <s v="NGN"/>
    <s v="checkout"/>
    <x v="0"/>
    <x v="0"/>
    <n v="45175"/>
    <x v="13"/>
    <n v="16.124062500000001"/>
  </r>
  <r>
    <s v="3cc7e00a-665d-4142-9011-2e949cf5613f"/>
    <s v="2023-09-06 00:00:00+01"/>
    <s v="26a825a3-a0e5-449f-9c10-e8e9db92fdd5"/>
    <n v="25306.522499999999"/>
    <s v="Approved"/>
    <n v="3088551861"/>
    <x v="1"/>
    <s v="transfer"/>
    <x v="0"/>
    <x v="9"/>
    <s v="NG"/>
    <s v="NGN"/>
    <s v="checkout"/>
    <x v="1"/>
    <x v="1"/>
    <n v="45175"/>
    <x v="13"/>
    <n v="15.8165765625"/>
  </r>
  <r>
    <s v="4a8817f8-3530-4257-adf8-7eb128f972a5"/>
    <s v="2023-09-06 00:00:00+01"/>
    <s v="6a5df9f1-280d-468e-96d8-bde3bdeb8b6a"/>
    <n v="28665"/>
    <s v="The transaction was not completed"/>
    <n v="3088957005"/>
    <x v="0"/>
    <s v="NULL"/>
    <x v="0"/>
    <x v="0"/>
    <s v="NULL"/>
    <s v="NGN"/>
    <s v="checkout"/>
    <x v="0"/>
    <x v="0"/>
    <n v="45175"/>
    <x v="13"/>
    <n v="17.915624999999999"/>
  </r>
  <r>
    <s v="8d51b4cf-f9f3-45f2-9a6c-ce2971bb3dea"/>
    <s v="2023-09-06 00:00:00+01"/>
    <s v="67e2065a-6c0c-4db8-b21b-c38cc3051b4e"/>
    <n v="31.5"/>
    <s v="The transaction was not completed"/>
    <n v="3089461082"/>
    <x v="0"/>
    <s v="NULL"/>
    <x v="0"/>
    <x v="0"/>
    <s v="NULL"/>
    <s v="USD"/>
    <s v="checkout"/>
    <x v="0"/>
    <x v="0"/>
    <n v="45175"/>
    <x v="13"/>
    <n v="31.5"/>
  </r>
  <r>
    <s v="c7a4eaa5-2d65-4fd1-b5fa-2c09f72e4b24"/>
    <s v="2023-09-06 00:00:00+01"/>
    <s v="19adf1ef-4033-4c71-9a52-eb459492aaab"/>
    <n v="28665"/>
    <s v="The transaction was not completed"/>
    <n v="3090133973"/>
    <x v="0"/>
    <s v="NULL"/>
    <x v="0"/>
    <x v="0"/>
    <s v="NULL"/>
    <s v="NGN"/>
    <s v="checkout"/>
    <x v="0"/>
    <x v="0"/>
    <n v="45175"/>
    <x v="13"/>
    <n v="17.915624999999999"/>
  </r>
  <r>
    <s v="4e2dbaae-135d-4bb7-be0a-9c83e5c22c56"/>
    <s v="2023-09-06 00:00:00+01"/>
    <s v="221d0708-7180-47c6-96bf-4dc0e0c726c4"/>
    <n v="25798.5"/>
    <s v="The transaction was not completed"/>
    <n v="3090360585"/>
    <x v="0"/>
    <s v="NULL"/>
    <x v="0"/>
    <x v="0"/>
    <s v="NULL"/>
    <s v="NGN"/>
    <s v="checkout"/>
    <x v="0"/>
    <x v="0"/>
    <n v="45175"/>
    <x v="13"/>
    <n v="16.124062500000001"/>
  </r>
  <r>
    <s v="483fb49a-7134-4bff-877f-405abff848a2"/>
    <s v="2023-09-07 00:00:00+01"/>
    <s v="02204551-50bc-447c-82de-92f81144cb62"/>
    <n v="25306.522499999999"/>
    <s v="Payment authorized."/>
    <n v="3091463256"/>
    <x v="2"/>
    <s v="mastercard"/>
    <x v="1"/>
    <x v="13"/>
    <s v="NG"/>
    <s v="NGN"/>
    <s v="checkout"/>
    <x v="1"/>
    <x v="0"/>
    <n v="45176"/>
    <x v="13"/>
    <n v="15.8165765625"/>
  </r>
  <r>
    <s v="1348e857-42ef-423e-8793-204123bfefaa"/>
    <s v="2023-09-07 00:00:00+01"/>
    <s v="f76d2fa5-800b-48de-b02e-e2cdc7d8f714"/>
    <n v="28665"/>
    <s v="The transaction was not completed"/>
    <n v="3091538142"/>
    <x v="0"/>
    <s v="NULL"/>
    <x v="0"/>
    <x v="0"/>
    <s v="NULL"/>
    <s v="NGN"/>
    <s v="checkout"/>
    <x v="0"/>
    <x v="0"/>
    <n v="45176"/>
    <x v="13"/>
    <n v="17.915624999999999"/>
  </r>
  <r>
    <s v="ed1cf388-d95d-41d1-ae5d-f427a2baaa2a"/>
    <s v="2023-09-07 00:00:00+01"/>
    <s v="f4c503f5-25b7-4727-aa59-202b176f31f2"/>
    <n v="28665"/>
    <s v="The transaction was not completed"/>
    <n v="3092267988"/>
    <x v="0"/>
    <s v="NULL"/>
    <x v="0"/>
    <x v="0"/>
    <s v="NULL"/>
    <s v="NGN"/>
    <s v="checkout"/>
    <x v="0"/>
    <x v="0"/>
    <n v="45176"/>
    <x v="13"/>
    <n v="17.915624999999999"/>
  </r>
  <r>
    <s v="234ee32b-5021-4968-98cf-0fdb1d19c669"/>
    <s v="2023-09-07 00:00:00+01"/>
    <s v="da728d28-b081-4fca-a4da-a5d13bdefb01"/>
    <n v="31.5"/>
    <s v="The transaction was not completed"/>
    <n v="3092606667"/>
    <x v="0"/>
    <s v="NULL"/>
    <x v="0"/>
    <x v="0"/>
    <s v="NULL"/>
    <s v="USD"/>
    <s v="checkout"/>
    <x v="0"/>
    <x v="0"/>
    <n v="45176"/>
    <x v="13"/>
    <n v="31.5"/>
  </r>
  <r>
    <s v="a05f4e3b-a214-499b-b52c-dcda2fcb7696"/>
    <s v="2023-09-07 00:00:00+01"/>
    <s v="d483a452-9da6-4a63-b60f-d49209f82605"/>
    <n v="25798.5"/>
    <s v="The transaction was not completed"/>
    <n v="3092658505"/>
    <x v="0"/>
    <s v="NULL"/>
    <x v="0"/>
    <x v="0"/>
    <s v="NULL"/>
    <s v="NGN"/>
    <s v="checkout"/>
    <x v="0"/>
    <x v="0"/>
    <n v="45176"/>
    <x v="13"/>
    <n v="16.124062500000001"/>
  </r>
  <r>
    <s v="ec0b0e7f-4cf9-4688-b315-60b24a77523e"/>
    <s v="2023-09-07 00:00:00+01"/>
    <s v="15ad240c-4419-487f-ac05-887ddbfe598b"/>
    <n v="31.5"/>
    <s v="The transaction was not completed"/>
    <n v="3092725974"/>
    <x v="0"/>
    <s v="NULL"/>
    <x v="0"/>
    <x v="0"/>
    <s v="NULL"/>
    <s v="USD"/>
    <s v="checkout"/>
    <x v="0"/>
    <x v="0"/>
    <n v="45176"/>
    <x v="13"/>
    <n v="31.5"/>
  </r>
  <r>
    <s v="82405f12-ab3f-46af-b0ca-79d974961f43"/>
    <s v="2023-09-07 00:00:00+01"/>
    <s v="48b421fe-285e-4843-b00f-8c6dcc94d598"/>
    <n v="28665"/>
    <s v="The transaction was not completed"/>
    <n v="3092854082"/>
    <x v="0"/>
    <s v="NULL"/>
    <x v="0"/>
    <x v="0"/>
    <s v="NULL"/>
    <s v="NGN"/>
    <s v="checkout"/>
    <x v="0"/>
    <x v="0"/>
    <n v="45176"/>
    <x v="13"/>
    <n v="17.915624999999999"/>
  </r>
  <r>
    <s v="30521c9e-e6d3-4e9e-a837-9b7dee51e675"/>
    <s v="2023-09-08 00:00:00+01"/>
    <s v="aa496b10-8583-439e-9516-78f66b9ae4f6"/>
    <n v="11.55"/>
    <s v="The transaction was not completed"/>
    <n v="3093183134"/>
    <x v="0"/>
    <s v="NULL"/>
    <x v="0"/>
    <x v="0"/>
    <s v="NULL"/>
    <s v="USD"/>
    <s v="checkout"/>
    <x v="0"/>
    <x v="0"/>
    <n v="45177"/>
    <x v="13"/>
    <n v="11.55"/>
  </r>
  <r>
    <s v="442ebfda-98f6-4ccc-a9f0-cd6f8910b21e"/>
    <s v="2023-09-08 00:00:00+01"/>
    <s v="54d01d7f-fa16-4984-bfd9-72c1cf08f531"/>
    <n v="25306.522499999999"/>
    <s v="Transaction Successful"/>
    <n v="3093696898"/>
    <x v="5"/>
    <s v="GTPay"/>
    <x v="0"/>
    <x v="1"/>
    <s v="NG"/>
    <s v="NGN"/>
    <s v="checkout"/>
    <x v="1"/>
    <x v="3"/>
    <n v="45177"/>
    <x v="13"/>
    <n v="15.8165765625"/>
  </r>
  <r>
    <s v="40f143db-1bae-4763-81f3-351063b19803"/>
    <s v="2023-09-08 00:00:00+01"/>
    <s v="7784a708-ac90-4a9b-a039-5cbe05321771"/>
    <n v="25798.5"/>
    <s v="The transaction was not completed"/>
    <n v="3093931313"/>
    <x v="0"/>
    <s v="NULL"/>
    <x v="0"/>
    <x v="0"/>
    <s v="NULL"/>
    <s v="NGN"/>
    <s v="checkout"/>
    <x v="0"/>
    <x v="0"/>
    <n v="45177"/>
    <x v="13"/>
    <n v="16.124062500000001"/>
  </r>
  <r>
    <s v="T567494968273425"/>
    <s v="2023-09-08 00:00:00+01"/>
    <s v="e5830c72-3dfc-4eea-82c5-66b833fe53a4"/>
    <n v="11550"/>
    <s v="Please make a transfer to the account specified"/>
    <n v="3094320868"/>
    <x v="0"/>
    <s v="NULL"/>
    <x v="0"/>
    <x v="0"/>
    <s v="NULL"/>
    <s v="NGN"/>
    <s v="checkout"/>
    <x v="0"/>
    <x v="1"/>
    <n v="45177"/>
    <x v="13"/>
    <n v="7.21875"/>
  </r>
  <r>
    <s v="5c70bbed-c7d2-4d8a-a6a2-4d782ec375ad"/>
    <s v="2023-09-08 00:00:00+01"/>
    <s v="1aa25453-7c13-4337-a2c7-943b7eaa4917"/>
    <n v="28665"/>
    <s v="The transaction was not completed"/>
    <n v="3094773637"/>
    <x v="0"/>
    <s v="NULL"/>
    <x v="0"/>
    <x v="0"/>
    <s v="NULL"/>
    <s v="NGN"/>
    <s v="checkout"/>
    <x v="0"/>
    <x v="0"/>
    <n v="45177"/>
    <x v="13"/>
    <n v="17.915624999999999"/>
  </r>
  <r>
    <s v="2694551b-80c5-42f7-89f2-7ddc6d8e6fe3"/>
    <s v="2023-09-08 00:00:00+01"/>
    <s v="d483a452-9da6-4a63-b60f-d49209f82605"/>
    <n v="25306.522499999999"/>
    <s v="Approved"/>
    <n v="3094874339"/>
    <x v="2"/>
    <s v="mastercard"/>
    <x v="1"/>
    <x v="1"/>
    <s v="NG"/>
    <s v="NGN"/>
    <s v="checkout"/>
    <x v="1"/>
    <x v="0"/>
    <n v="45177"/>
    <x v="13"/>
    <n v="15.8165765625"/>
  </r>
  <r>
    <s v="533f56f0-60a6-4798-b699-67d5a1ce1256"/>
    <s v="2023-09-08 00:00:00+01"/>
    <s v="41882114-a3fb-4972-8782-cb13474ef6e1"/>
    <n v="28665"/>
    <s v="The transaction was not completed"/>
    <n v="3095050976"/>
    <x v="0"/>
    <s v="NULL"/>
    <x v="0"/>
    <x v="0"/>
    <s v="NULL"/>
    <s v="NGN"/>
    <s v="checkout"/>
    <x v="0"/>
    <x v="0"/>
    <n v="45177"/>
    <x v="13"/>
    <n v="17.915624999999999"/>
  </r>
  <r>
    <s v="50f9eced-46e9-488a-b528-f5436444aa35"/>
    <s v="2023-09-08 00:00:00+01"/>
    <s v="6714761b-27fd-4645-b726-a7a0088411e7"/>
    <n v="31.5"/>
    <s v="The transaction was not completed"/>
    <n v="3095093398"/>
    <x v="0"/>
    <s v="NULL"/>
    <x v="0"/>
    <x v="0"/>
    <s v="NULL"/>
    <s v="USD"/>
    <s v="checkout"/>
    <x v="0"/>
    <x v="0"/>
    <n v="45177"/>
    <x v="13"/>
    <n v="31.5"/>
  </r>
  <r>
    <s v="fe9d6f3b-7340-4a3c-abd3-7383cf687e4e"/>
    <s v="2023-09-09 00:00:00+01"/>
    <s v="2904eb35-04b4-47e3-8d93-f872bb1f628a"/>
    <n v="28665"/>
    <s v="The transaction was not completed"/>
    <n v="3095595437"/>
    <x v="0"/>
    <s v="NULL"/>
    <x v="0"/>
    <x v="0"/>
    <s v="NULL"/>
    <s v="NGN"/>
    <s v="checkout"/>
    <x v="0"/>
    <x v="0"/>
    <n v="45178"/>
    <x v="13"/>
    <n v="17.915624999999999"/>
  </r>
  <r>
    <s v="ef9b2dab-5ba0-4567-be00-2cc0d9b188e4"/>
    <s v="2023-09-09 00:00:00+01"/>
    <s v="da9c373d-6feb-47dd-8011-9f3fdeb574f8"/>
    <n v="22932"/>
    <s v="The transaction was not completed"/>
    <n v="3096842930"/>
    <x v="0"/>
    <s v="NULL"/>
    <x v="0"/>
    <x v="0"/>
    <s v="NULL"/>
    <s v="NGN"/>
    <s v="checkout"/>
    <x v="0"/>
    <x v="0"/>
    <n v="45178"/>
    <x v="13"/>
    <n v="14.3325"/>
  </r>
  <r>
    <s v="2e6e504f-c2ce-46f9-b52c-da82dd98080e"/>
    <s v="2023-09-09 00:00:00+01"/>
    <s v="10051b15-8e65-4ef5-a408-a1fa240b930d"/>
    <n v="31.5"/>
    <s v="The transaction was not completed"/>
    <n v="3097050575"/>
    <x v="0"/>
    <s v="NULL"/>
    <x v="0"/>
    <x v="0"/>
    <s v="NULL"/>
    <s v="USD"/>
    <s v="checkout"/>
    <x v="0"/>
    <x v="0"/>
    <n v="45178"/>
    <x v="13"/>
    <n v="31.5"/>
  </r>
  <r>
    <s v="00afe0cc-f5f8-4e1f-9c89-c7e1e77a85df"/>
    <s v="2023-09-09 00:00:00+01"/>
    <s v="84d25c5a-fc8f-40cf-bcb5-3e05633f2add"/>
    <n v="28.35"/>
    <s v="The transaction was not completed"/>
    <n v="3097118288"/>
    <x v="0"/>
    <s v="NULL"/>
    <x v="0"/>
    <x v="0"/>
    <s v="NULL"/>
    <s v="USD"/>
    <s v="checkout"/>
    <x v="0"/>
    <x v="0"/>
    <n v="45178"/>
    <x v="13"/>
    <n v="28.35"/>
  </r>
  <r>
    <s v="396d2a5b-4598-47fb-aeae-151e1203e1fc"/>
    <s v="2023-09-09 00:00:00+01"/>
    <s v="7357ae1d-0cdc-4b10-96ff-351ec3fa9088"/>
    <n v="28.35"/>
    <s v="The transaction was not completed"/>
    <n v="3097356353"/>
    <x v="2"/>
    <s v="mastercard"/>
    <x v="1"/>
    <x v="15"/>
    <s v="NG"/>
    <s v="USD"/>
    <s v="checkout"/>
    <x v="0"/>
    <x v="0"/>
    <n v="45178"/>
    <x v="13"/>
    <n v="28.35"/>
  </r>
  <r>
    <s v="6aeb7946-48bc-428b-8a5d-5f5c25d47a53"/>
    <s v="2023-09-09 00:00:00+01"/>
    <s v="10e8dd5b-423c-4893-9f3a-16ad716d5f92"/>
    <n v="28.35"/>
    <s v="The transaction was not completed"/>
    <n v="3097368798"/>
    <x v="0"/>
    <s v="NULL"/>
    <x v="0"/>
    <x v="0"/>
    <s v="NULL"/>
    <s v="USD"/>
    <s v="checkout"/>
    <x v="0"/>
    <x v="0"/>
    <n v="45178"/>
    <x v="13"/>
    <n v="28.35"/>
  </r>
  <r>
    <s v="T695596274223856"/>
    <s v="2023-09-09 00:00:00+01"/>
    <s v="e5830c72-3dfc-4eea-82c5-66b833fe53a4"/>
    <n v="11271.75"/>
    <s v="Approved"/>
    <n v="3097943257"/>
    <x v="1"/>
    <s v="transfer"/>
    <x v="0"/>
    <x v="40"/>
    <s v="NG"/>
    <s v="NGN"/>
    <s v="checkout"/>
    <x v="1"/>
    <x v="1"/>
    <n v="45178"/>
    <x v="13"/>
    <n v="7.0448437500000001"/>
  </r>
  <r>
    <s v="b00b322b-24b5-4296-bad1-2de07d76d4d5"/>
    <s v="2023-09-09 00:00:00+01"/>
    <s v="b6d6d885-9f32-4087-be62-09d57dcb8f17"/>
    <n v="28665"/>
    <s v="The transaction was not completed"/>
    <n v="3098085285"/>
    <x v="0"/>
    <s v="NULL"/>
    <x v="0"/>
    <x v="0"/>
    <s v="NULL"/>
    <s v="NGN"/>
    <s v="checkout"/>
    <x v="0"/>
    <x v="0"/>
    <n v="45178"/>
    <x v="13"/>
    <n v="17.915624999999999"/>
  </r>
  <r>
    <s v="1a583781-c890-4c12-91b8-7a9fa8879d89"/>
    <s v="2023-09-10 00:00:00+01"/>
    <s v="661ea184-886e-4eaf-88d2-a39d7308032a"/>
    <n v="25798.5"/>
    <s v="The transaction was not completed"/>
    <n v="3099137278"/>
    <x v="0"/>
    <s v="NULL"/>
    <x v="0"/>
    <x v="0"/>
    <s v="NULL"/>
    <s v="NGN"/>
    <s v="checkout"/>
    <x v="0"/>
    <x v="0"/>
    <n v="45179"/>
    <x v="13"/>
    <n v="16.124062500000001"/>
  </r>
  <r>
    <s v="acedb6b6-5fe1-4206-98e3-06fcc49a534e"/>
    <s v="2023-09-10 00:00:00+01"/>
    <s v="a0bf8df5-2282-4585-89ff-b4987c157323"/>
    <n v="31.5"/>
    <s v="The transaction was not completed"/>
    <n v="3099183219"/>
    <x v="0"/>
    <s v="NULL"/>
    <x v="0"/>
    <x v="0"/>
    <s v="NULL"/>
    <s v="USD"/>
    <s v="checkout"/>
    <x v="0"/>
    <x v="0"/>
    <n v="45179"/>
    <x v="13"/>
    <n v="31.5"/>
  </r>
  <r>
    <s v="9684da26-7741-40ee-aecb-dd23fadb23e8"/>
    <s v="2023-09-10 00:00:00+01"/>
    <s v="dad6cdd4-5d13-4b96-9b69-60f5ccdb9069"/>
    <n v="31.5"/>
    <s v="The transaction was not completed"/>
    <n v="3099470171"/>
    <x v="0"/>
    <s v="NULL"/>
    <x v="0"/>
    <x v="0"/>
    <s v="NULL"/>
    <s v="USD"/>
    <s v="checkout"/>
    <x v="0"/>
    <x v="0"/>
    <n v="45179"/>
    <x v="13"/>
    <n v="31.5"/>
  </r>
  <r>
    <s v="fad8c1d9-7993-4ecc-807e-e28826f1c6e6"/>
    <s v="2023-09-11 00:00:00+01"/>
    <s v="b92e25be-d17e-4e30-a30c-45cf38c96243"/>
    <n v="28.35"/>
    <s v="The transaction was not completed"/>
    <n v="3101436940"/>
    <x v="0"/>
    <s v="NULL"/>
    <x v="0"/>
    <x v="0"/>
    <s v="NULL"/>
    <s v="USD"/>
    <s v="checkout"/>
    <x v="0"/>
    <x v="0"/>
    <n v="45180"/>
    <x v="13"/>
    <n v="28.35"/>
  </r>
  <r>
    <s v="85a97200-3971-404a-b3b5-aacde87af7e6"/>
    <s v="2023-09-11 00:00:00+01"/>
    <s v="bfa2af2f-38a1-4399-ba45-a1b1a82cd9d4"/>
    <n v="103.51949999999999"/>
    <s v="Approved"/>
    <n v="3102236271"/>
    <x v="2"/>
    <s v="mastercard"/>
    <x v="1"/>
    <x v="1"/>
    <s v="NG"/>
    <s v="NGN"/>
    <s v="checkout"/>
    <x v="1"/>
    <x v="0"/>
    <n v="45180"/>
    <x v="13"/>
    <n v="6.4699687499999992E-2"/>
  </r>
  <r>
    <s v="28a9265f-23cb-42c1-bd7d-6e7644ab781b"/>
    <s v="2023-09-11 00:00:00+01"/>
    <s v="bfa2af2f-38a1-4399-ba45-a1b1a82cd9d4"/>
    <n v="103.51949999999999"/>
    <s v="Approved"/>
    <n v="3102363540"/>
    <x v="2"/>
    <s v="mastercard"/>
    <x v="1"/>
    <x v="1"/>
    <s v="NG"/>
    <s v="NGN"/>
    <s v="checkout"/>
    <x v="1"/>
    <x v="0"/>
    <n v="45180"/>
    <x v="13"/>
    <n v="6.4699687499999992E-2"/>
  </r>
  <r>
    <s v="a1d071c1-568e-457c-a677-355f50fddb36"/>
    <s v="2023-09-11 00:00:00+01"/>
    <s v="0be491a1-ef6d-4d69-8643-f64ce539c6bb"/>
    <n v="28130.025000000001"/>
    <s v="Approved by Financial Institution"/>
    <n v="3102544074"/>
    <x v="2"/>
    <s v="mastercard"/>
    <x v="1"/>
    <x v="2"/>
    <s v="NG"/>
    <s v="NGN"/>
    <s v="checkout"/>
    <x v="1"/>
    <x v="0"/>
    <n v="45180"/>
    <x v="13"/>
    <n v="17.581265625"/>
  </r>
  <r>
    <s v="zo8z6qsdf1sesf2"/>
    <s v="2023-09-12 00:00:00+01"/>
    <s v="bfa2af2f-38a1-4399-ba45-a1b1a82cd9d4"/>
    <n v="103.51949999999999"/>
    <s v="Approved"/>
    <n v="3103057543"/>
    <x v="2"/>
    <s v="mastercard"/>
    <x v="1"/>
    <x v="1"/>
    <s v="NG"/>
    <s v="NGN"/>
    <s v="merchant_api"/>
    <x v="1"/>
    <x v="0"/>
    <n v="45181"/>
    <x v="13"/>
    <n v="6.4699687499999992E-2"/>
  </r>
  <r>
    <s v="27180d9f-98ef-4708-af9d-522574ae088c"/>
    <s v="2023-09-12 00:00:00+01"/>
    <s v="0e13fd99-0d94-45ad-9c13-bb8012a45b2e"/>
    <n v="103.51949999999999"/>
    <s v="Approved"/>
    <n v="3104469841"/>
    <x v="2"/>
    <s v="mastercard"/>
    <x v="1"/>
    <x v="1"/>
    <s v="NG"/>
    <s v="NGN"/>
    <s v="checkout"/>
    <x v="1"/>
    <x v="0"/>
    <n v="45181"/>
    <x v="13"/>
    <n v="6.4699687499999992E-2"/>
  </r>
  <r>
    <s v="bgtrtd55ylaqo7i"/>
    <s v="2023-09-13 00:00:00+01"/>
    <s v="0e13fd99-0d94-45ad-9c13-bb8012a45b2e"/>
    <n v="103.51949999999999"/>
    <s v="Approved"/>
    <n v="3105600166"/>
    <x v="2"/>
    <s v="mastercard"/>
    <x v="1"/>
    <x v="1"/>
    <s v="NG"/>
    <s v="NGN"/>
    <s v="merchant_api"/>
    <x v="1"/>
    <x v="0"/>
    <n v="45182"/>
    <x v="13"/>
    <n v="6.4699687499999992E-2"/>
  </r>
  <r>
    <s v="2ac0b353-4397-41f5-b3b4-ab0fc8f13605"/>
    <s v="2023-09-13 00:00:00+01"/>
    <s v="eee9a2a8-9210-468c-b80f-c8105bf87dfe"/>
    <n v="28665"/>
    <s v="Please make a transfer to the account specified"/>
    <n v="3106919557"/>
    <x v="0"/>
    <s v="NULL"/>
    <x v="0"/>
    <x v="0"/>
    <s v="NULL"/>
    <s v="NGN"/>
    <s v="checkout"/>
    <x v="0"/>
    <x v="1"/>
    <n v="45182"/>
    <x v="13"/>
    <n v="17.915624999999999"/>
  </r>
  <r>
    <s v="a4782094bca18013f475806895152b16c31a6ba012112c57"/>
    <s v="2023-09-14 00:00:00+01"/>
    <s v="55786a60-a976-4dca-98a8-65612cae747d"/>
    <n v="11271.75"/>
    <s v="Approved"/>
    <n v="3108667531"/>
    <x v="2"/>
    <s v="mastercard"/>
    <x v="1"/>
    <x v="1"/>
    <s v="NG"/>
    <s v="NGN"/>
    <s v="merchant_api"/>
    <x v="1"/>
    <x v="0"/>
    <n v="45183"/>
    <x v="13"/>
    <n v="7.0448437500000001"/>
  </r>
  <r>
    <s v="f51caefc-a888-497e-8c59-84a9a722e91a"/>
    <s v="2023-09-19 00:00:00+01"/>
    <s v="92d3a79c-8e9c-4d3e-82f7-5d3466634560"/>
    <n v="25798.5"/>
    <s v="The transaction was not completed"/>
    <n v="3121135827"/>
    <x v="0"/>
    <s v="NULL"/>
    <x v="0"/>
    <x v="0"/>
    <s v="NULL"/>
    <s v="NGN"/>
    <s v="checkout"/>
    <x v="0"/>
    <x v="0"/>
    <n v="45188"/>
    <x v="13"/>
    <n v="16.124062500000001"/>
  </r>
  <r>
    <s v="7fd04940-bf39-480b-a09f-ae511bd0ec60"/>
    <s v="2023-09-19 00:00:00+01"/>
    <s v="272696d9-0136-4a98-9cad-4ac5347ba87d"/>
    <n v="28.35"/>
    <s v="SCA required under PSD2"/>
    <n v="3121494179"/>
    <x v="4"/>
    <s v="visa"/>
    <x v="1"/>
    <x v="1"/>
    <s v="NG"/>
    <s v="USD"/>
    <s v="checkout"/>
    <x v="2"/>
    <x v="0"/>
    <n v="45188"/>
    <x v="13"/>
    <n v="28.35"/>
  </r>
  <r>
    <s v="e30f925e-461f-4b0d-84ec-d1389faa6f46"/>
    <s v="2023-09-19 00:00:00+01"/>
    <s v="eee9a2a8-9210-468c-b80f-c8105bf87dfe"/>
    <n v="25798.5"/>
    <s v="incorrect amount sent"/>
    <n v="3123037444"/>
    <x v="0"/>
    <s v="NULL"/>
    <x v="0"/>
    <x v="0"/>
    <s v="NULL"/>
    <s v="NGN"/>
    <s v="checkout"/>
    <x v="0"/>
    <x v="1"/>
    <n v="45188"/>
    <x v="13"/>
    <n v="16.124062500000001"/>
  </r>
  <r>
    <s v="99e0be9d-fe34-4874-adfd-9684ac8d48ef"/>
    <s v="2023-09-20 00:00:00+01"/>
    <s v="0e13fd99-0d94-45ad-9c13-bb8012a45b2e"/>
    <n v="103.51949999999999"/>
    <s v="Approved"/>
    <n v="3124805740"/>
    <x v="2"/>
    <s v="mastercard"/>
    <x v="1"/>
    <x v="1"/>
    <s v="NG"/>
    <s v="NGN"/>
    <s v="checkout"/>
    <x v="1"/>
    <x v="0"/>
    <n v="45189"/>
    <x v="13"/>
    <n v="6.4699687499999992E-2"/>
  </r>
  <r>
    <s v="546cf7c2-e0ef-40a4-b062-b88cc4dcfdad"/>
    <s v="2023-09-22 00:00:00+01"/>
    <s v="72d9f4a0-3f3b-421f-8c01-1eb7d944d5d2"/>
    <n v="11.55"/>
    <s v="The transaction was not completed"/>
    <n v="3129299251"/>
    <x v="0"/>
    <s v="NULL"/>
    <x v="0"/>
    <x v="0"/>
    <s v="NULL"/>
    <s v="USD"/>
    <s v="checkout"/>
    <x v="0"/>
    <x v="0"/>
    <n v="45191"/>
    <x v="13"/>
    <n v="11.55"/>
  </r>
  <r>
    <s v="T940130992575021"/>
    <s v="2023-09-22 00:00:00+01"/>
    <s v="9541740c-4cb4-420b-bc07-353b8bab42e9"/>
    <n v="7651.875"/>
    <s v="Approved"/>
    <n v="3130265992"/>
    <x v="2"/>
    <s v="mastercard"/>
    <x v="1"/>
    <x v="15"/>
    <s v="NG"/>
    <s v="NGN"/>
    <s v="checkout"/>
    <x v="1"/>
    <x v="0"/>
    <n v="45191"/>
    <x v="13"/>
    <n v="4.7824218749999998"/>
  </r>
  <r>
    <s v="5ca0e5f6-bf17-42c1-91cd-e596c0e4194c"/>
    <s v="2023-09-22 00:00:00+01"/>
    <s v="eee9a2a8-9210-468c-b80f-c8105bf87dfe"/>
    <n v="25306.522499999999"/>
    <s v="Approved"/>
    <n v="3131181531"/>
    <x v="1"/>
    <s v="transfer"/>
    <x v="0"/>
    <x v="2"/>
    <s v="NG"/>
    <s v="NGN"/>
    <s v="checkout"/>
    <x v="1"/>
    <x v="1"/>
    <n v="45191"/>
    <x v="13"/>
    <n v="15.8165765625"/>
  </r>
  <r>
    <s v="de9b5f4b-41f3-49c4-9fd6-b80a3f460409"/>
    <s v="2023-09-22 00:00:00+01"/>
    <s v="0349201e-46ad-459b-b77c-9b4f82ce3f04"/>
    <n v="31.5"/>
    <s v="The transaction was not completed"/>
    <n v="3131552347"/>
    <x v="0"/>
    <s v="NULL"/>
    <x v="0"/>
    <x v="0"/>
    <s v="NULL"/>
    <s v="USD"/>
    <s v="checkout"/>
    <x v="0"/>
    <x v="0"/>
    <n v="45191"/>
    <x v="13"/>
    <n v="31.5"/>
  </r>
  <r>
    <s v="b2401c90-7d18-424c-9598-bb010c9ecfdb"/>
    <s v="2023-09-22 00:00:00+01"/>
    <s v="0349201e-46ad-459b-b77c-9b4f82ce3f04"/>
    <n v="28.35"/>
    <s v="The transaction was not completed"/>
    <n v="3131582083"/>
    <x v="0"/>
    <s v="NULL"/>
    <x v="0"/>
    <x v="0"/>
    <s v="NULL"/>
    <s v="USD"/>
    <s v="checkout"/>
    <x v="0"/>
    <x v="0"/>
    <n v="45191"/>
    <x v="13"/>
    <n v="28.35"/>
  </r>
  <r>
    <s v="ggny9kb7aoxk6fy"/>
    <s v="2023-09-23 00:00:00+01"/>
    <s v="0e13fd99-0d94-45ad-9c13-bb8012a45b2e"/>
    <n v="103.51949999999999"/>
    <s v="Approved"/>
    <n v="3133100452"/>
    <x v="2"/>
    <s v="mastercard"/>
    <x v="1"/>
    <x v="1"/>
    <s v="NG"/>
    <s v="NGN"/>
    <s v="merchant_api"/>
    <x v="1"/>
    <x v="0"/>
    <n v="45192"/>
    <x v="13"/>
    <n v="6.4699687499999992E-2"/>
  </r>
  <r>
    <s v="xy5ar35645ckchj"/>
    <s v="2023-09-23 00:00:00+01"/>
    <s v="bfa2af2f-38a1-4399-ba45-a1b1a82cd9d4"/>
    <n v="105.105"/>
    <s v="Insufficient funds"/>
    <n v="3134176467"/>
    <x v="2"/>
    <s v="mastercard"/>
    <x v="1"/>
    <x v="1"/>
    <s v="NG"/>
    <s v="NGN"/>
    <s v="merchant_api"/>
    <x v="2"/>
    <x v="0"/>
    <n v="45192"/>
    <x v="13"/>
    <n v="6.5690625000000002E-2"/>
  </r>
  <r>
    <s v="kp2bx2lkuh00i0y"/>
    <s v="2023-09-23 00:00:00+01"/>
    <s v="bfa2af2f-38a1-4399-ba45-a1b1a82cd9d4"/>
    <n v="105.105"/>
    <s v="Insufficient funds"/>
    <n v="3134185942"/>
    <x v="2"/>
    <s v="mastercard"/>
    <x v="1"/>
    <x v="1"/>
    <s v="NG"/>
    <s v="NGN"/>
    <s v="merchant_api"/>
    <x v="2"/>
    <x v="0"/>
    <n v="45192"/>
    <x v="13"/>
    <n v="6.5690625000000002E-2"/>
  </r>
  <r>
    <s v="2kh8hxuwmbeip0d"/>
    <s v="2023-09-23 00:00:00+01"/>
    <s v="bfa2af2f-38a1-4399-ba45-a1b1a82cd9d4"/>
    <n v="105.105"/>
    <s v="Insufficient funds"/>
    <n v="3134192275"/>
    <x v="2"/>
    <s v="mastercard"/>
    <x v="1"/>
    <x v="1"/>
    <s v="NG"/>
    <s v="NGN"/>
    <s v="merchant_api"/>
    <x v="2"/>
    <x v="0"/>
    <n v="45192"/>
    <x v="13"/>
    <n v="6.5690625000000002E-2"/>
  </r>
  <r>
    <s v="e2v5wk254bu569q"/>
    <s v="2023-09-23 00:00:00+01"/>
    <s v="bfa2af2f-38a1-4399-ba45-a1b1a82cd9d4"/>
    <n v="105.105"/>
    <s v="Insufficient Funds"/>
    <n v="3134337602"/>
    <x v="2"/>
    <s v="mastercard"/>
    <x v="1"/>
    <x v="1"/>
    <s v="NG"/>
    <s v="NGN"/>
    <s v="merchant_api"/>
    <x v="2"/>
    <x v="0"/>
    <n v="45192"/>
    <x v="13"/>
    <n v="6.5690625000000002E-2"/>
  </r>
  <r>
    <s v="omc9icczxvc896i"/>
    <s v="2023-09-23 00:00:00+01"/>
    <s v="bfa2af2f-38a1-4399-ba45-a1b1a82cd9d4"/>
    <n v="105.105"/>
    <s v="Insufficient Funds"/>
    <n v="3134360506"/>
    <x v="2"/>
    <s v="mastercard"/>
    <x v="1"/>
    <x v="1"/>
    <s v="NG"/>
    <s v="NGN"/>
    <s v="merchant_api"/>
    <x v="2"/>
    <x v="0"/>
    <n v="45192"/>
    <x v="13"/>
    <n v="6.5690625000000002E-2"/>
  </r>
  <r>
    <s v="9y2x9b8p6b48c3v"/>
    <s v="2023-09-24 00:00:00+01"/>
    <s v="0e13fd99-0d94-45ad-9c13-bb8012a45b2e"/>
    <n v="105.105"/>
    <s v="Insufficient funds"/>
    <n v="3135424346"/>
    <x v="2"/>
    <s v="mastercard"/>
    <x v="1"/>
    <x v="1"/>
    <s v="NG"/>
    <s v="NGN"/>
    <s v="merchant_api"/>
    <x v="2"/>
    <x v="0"/>
    <n v="45193"/>
    <x v="13"/>
    <n v="6.5690625000000002E-2"/>
  </r>
  <r>
    <s v="4p7c928ex6wkxbj"/>
    <s v="2023-09-24 00:00:00+01"/>
    <s v="bfa2af2f-38a1-4399-ba45-a1b1a82cd9d4"/>
    <n v="105.105"/>
    <s v="Insufficient Funds"/>
    <n v="3135424345"/>
    <x v="2"/>
    <s v="mastercard"/>
    <x v="1"/>
    <x v="1"/>
    <s v="NG"/>
    <s v="NGN"/>
    <s v="merchant_api"/>
    <x v="2"/>
    <x v="0"/>
    <n v="45193"/>
    <x v="13"/>
    <n v="6.5690625000000002E-2"/>
  </r>
  <r>
    <s v="3c9dfa87-f71d-449a-93c9-5f55e63b55b9"/>
    <s v="2023-09-24 00:00:00+01"/>
    <s v="7b2566d4-7c1d-478b-8a60-60c774f68d50"/>
    <n v="25798.5"/>
    <s v="Please make a transfer to the account specified"/>
    <n v="3137811587"/>
    <x v="0"/>
    <s v="NULL"/>
    <x v="0"/>
    <x v="0"/>
    <s v="NULL"/>
    <s v="NGN"/>
    <s v="checkout"/>
    <x v="0"/>
    <x v="1"/>
    <n v="45193"/>
    <x v="13"/>
    <n v="16.124062500000001"/>
  </r>
  <r>
    <s v="s91gl6oylwjttq2"/>
    <s v="2023-09-25 00:00:00+01"/>
    <s v="0e13fd99-0d94-45ad-9c13-bb8012a45b2e"/>
    <n v="105.105"/>
    <s v="Insufficient funds"/>
    <n v="3138419936"/>
    <x v="2"/>
    <s v="mastercard"/>
    <x v="1"/>
    <x v="1"/>
    <s v="NG"/>
    <s v="NGN"/>
    <s v="merchant_api"/>
    <x v="2"/>
    <x v="0"/>
    <n v="45194"/>
    <x v="13"/>
    <n v="6.5690625000000002E-2"/>
  </r>
  <r>
    <s v="hjyixgvdgiac7sb"/>
    <s v="2023-09-25 00:00:00+01"/>
    <s v="bfa2af2f-38a1-4399-ba45-a1b1a82cd9d4"/>
    <n v="105.105"/>
    <s v="Insufficient Funds"/>
    <n v="3138419923"/>
    <x v="2"/>
    <s v="mastercard"/>
    <x v="1"/>
    <x v="1"/>
    <s v="NG"/>
    <s v="NGN"/>
    <s v="merchant_api"/>
    <x v="2"/>
    <x v="0"/>
    <n v="45194"/>
    <x v="13"/>
    <n v="6.5690625000000002E-2"/>
  </r>
  <r>
    <s v="ca28d7ea-cf6e-4b27-a6a8-378e379f7b97"/>
    <s v="2023-09-25 00:00:00+01"/>
    <s v="a3f621f4-600f-467c-8782-260e033d6a0e"/>
    <n v="31.5"/>
    <s v="The transaction was not completed"/>
    <n v="3139973560"/>
    <x v="0"/>
    <s v="NULL"/>
    <x v="0"/>
    <x v="0"/>
    <s v="NULL"/>
    <s v="USD"/>
    <s v="checkout"/>
    <x v="0"/>
    <x v="0"/>
    <n v="45194"/>
    <x v="13"/>
    <n v="31.5"/>
  </r>
  <r>
    <s v="ee754ffa-0c79-4fb7-ab5d-a1236750c520"/>
    <s v="2023-09-25 00:00:00+01"/>
    <s v="0349201e-46ad-459b-b77c-9b4f82ce3f04"/>
    <n v="25798.5"/>
    <s v="Please dial the USSD shortcode"/>
    <n v="3140664823"/>
    <x v="0"/>
    <s v="NULL"/>
    <x v="0"/>
    <x v="0"/>
    <s v="NULL"/>
    <s v="NGN"/>
    <s v="checkout"/>
    <x v="2"/>
    <x v="2"/>
    <n v="45194"/>
    <x v="13"/>
    <n v="16.124062500000001"/>
  </r>
  <r>
    <s v="rqvxsuqsxomi9yr"/>
    <s v="2023-09-26 00:00:00+01"/>
    <s v="0e13fd99-0d94-45ad-9c13-bb8012a45b2e"/>
    <n v="105.105"/>
    <s v="Insufficient funds"/>
    <n v="3141500669"/>
    <x v="2"/>
    <s v="mastercard"/>
    <x v="1"/>
    <x v="1"/>
    <s v="NG"/>
    <s v="NGN"/>
    <s v="merchant_api"/>
    <x v="2"/>
    <x v="0"/>
    <n v="45195"/>
    <x v="13"/>
    <n v="6.5690625000000002E-2"/>
  </r>
  <r>
    <s v="g1dvwg9ftaelq0t"/>
    <s v="2023-09-26 00:00:00+01"/>
    <s v="bfa2af2f-38a1-4399-ba45-a1b1a82cd9d4"/>
    <n v="103.51949999999999"/>
    <s v="Approved"/>
    <n v="3141500671"/>
    <x v="2"/>
    <s v="mastercard"/>
    <x v="1"/>
    <x v="1"/>
    <s v="NG"/>
    <s v="NGN"/>
    <s v="merchant_api"/>
    <x v="1"/>
    <x v="0"/>
    <n v="45195"/>
    <x v="13"/>
    <n v="6.4699687499999992E-2"/>
  </r>
  <r>
    <s v="08f79cc9-4977-41f7-8c51-52e5ad8295b1"/>
    <s v="2023-09-26 00:00:00+01"/>
    <s v="4226f499-ebc4-4509-b0ab-0c173eff08a1"/>
    <n v="27.236999999999998"/>
    <s v="Payment authorized."/>
    <n v="3142475756"/>
    <x v="4"/>
    <s v="visa"/>
    <x v="1"/>
    <x v="5"/>
    <s v="CA"/>
    <s v="USD"/>
    <s v="checkout"/>
    <x v="1"/>
    <x v="0"/>
    <n v="45195"/>
    <x v="13"/>
    <n v="27.236999999999998"/>
  </r>
  <r>
    <s v="cf6380df-3266-4803-bb64-815020dfbbd7"/>
    <s v="2023-09-26 00:00:00+01"/>
    <s v="0349201e-46ad-459b-b77c-9b4f82ce3f04"/>
    <n v="25306.522499999999"/>
    <s v="Approved"/>
    <n v="3143753276"/>
    <x v="2"/>
    <s v="mastercard"/>
    <x v="1"/>
    <x v="13"/>
    <s v="NG"/>
    <s v="NGN"/>
    <s v="checkout"/>
    <x v="1"/>
    <x v="0"/>
    <n v="45195"/>
    <x v="13"/>
    <n v="15.8165765625"/>
  </r>
  <r>
    <s v="eb250a7cd53e6c2b3afe46228bdc8a324456578e52056cc3"/>
    <s v="2023-09-28 00:00:00+01"/>
    <s v="ef1ddc13-0f7e-46be-a62f-b476161e826a"/>
    <n v="11271.75"/>
    <s v="Approved"/>
    <n v="3147853173"/>
    <x v="4"/>
    <s v="visa"/>
    <x v="1"/>
    <x v="7"/>
    <s v="NG"/>
    <s v="NGN"/>
    <s v="merchant_api"/>
    <x v="1"/>
    <x v="0"/>
    <n v="45197"/>
    <x v="13"/>
    <n v="7.0448437500000001"/>
  </r>
  <r>
    <s v="b7d7bc44-1a5a-4a17-b4ae-eb074cfc4d40"/>
    <s v="2023-09-28 00:00:00+01"/>
    <s v="67487ec7-e9e5-444d-b812-78b942519720"/>
    <n v="25798.5"/>
    <s v="The transaction was not completed"/>
    <n v="3148025153"/>
    <x v="0"/>
    <s v="NULL"/>
    <x v="0"/>
    <x v="0"/>
    <s v="NULL"/>
    <s v="NGN"/>
    <s v="checkout"/>
    <x v="0"/>
    <x v="0"/>
    <n v="45197"/>
    <x v="13"/>
    <n v="16.124062500000001"/>
  </r>
  <r>
    <s v="ab9da91c-f44c-4e5c-a18c-0f7082c1e91b"/>
    <s v="2023-09-28 00:00:00+01"/>
    <s v="67487ec7-e9e5-444d-b812-78b942519720"/>
    <n v="15765.75"/>
    <s v="The transaction was not completed"/>
    <n v="3148050581"/>
    <x v="0"/>
    <s v="NULL"/>
    <x v="0"/>
    <x v="0"/>
    <s v="NULL"/>
    <s v="NGN"/>
    <s v="checkout"/>
    <x v="0"/>
    <x v="0"/>
    <n v="45197"/>
    <x v="13"/>
    <n v="9.8535937499999999"/>
  </r>
  <r>
    <s v="0c610aea-7795-4c98-98cb-515877b6fb88"/>
    <s v="2023-09-28 00:00:00+01"/>
    <s v="67487ec7-e9e5-444d-b812-78b942519720"/>
    <n v="25798.5"/>
    <s v="Please make a transfer to the account specified"/>
    <n v="3148473938"/>
    <x v="0"/>
    <s v="NULL"/>
    <x v="0"/>
    <x v="0"/>
    <s v="NULL"/>
    <s v="NGN"/>
    <s v="checkout"/>
    <x v="0"/>
    <x v="1"/>
    <n v="45197"/>
    <x v="13"/>
    <n v="16.124062500000001"/>
  </r>
  <r>
    <s v="67eca8baef34f3a9ad63179ba3da325b6b0c9e0b8fb4a524"/>
    <s v="2023-09-28 00:00:00+01"/>
    <s v="c121bc1a-7c43-45ce-8855-3a6be9397a0b"/>
    <n v="11550"/>
    <s v="Insufficient funds"/>
    <n v="3148915012"/>
    <x v="2"/>
    <s v="mastercard"/>
    <x v="1"/>
    <x v="15"/>
    <s v="NG"/>
    <s v="NGN"/>
    <s v="merchant_api"/>
    <x v="2"/>
    <x v="0"/>
    <n v="45197"/>
    <x v="13"/>
    <n v="7.21875"/>
  </r>
  <r>
    <s v="3a2aa44d-8bd4-4911-8f4c-a58027396a5e"/>
    <s v="2023-09-29 00:00:00+01"/>
    <s v="6a2132e8-93e8-4d7c-ba59-8329b8e252a5"/>
    <n v="25306.522499999999"/>
    <s v="Payment authorized."/>
    <n v="3150411001"/>
    <x v="8"/>
    <s v="visa"/>
    <x v="0"/>
    <x v="42"/>
    <s v="NG"/>
    <s v="NGN"/>
    <s v="checkout"/>
    <x v="1"/>
    <x v="0"/>
    <n v="45198"/>
    <x v="13"/>
    <n v="15.8165765625"/>
  </r>
  <r>
    <s v="c576a571-2fd8-47e4-ad81-e57687a5c9fd"/>
    <s v="2023-09-29 00:00:00+01"/>
    <s v="eaba254b-76ab-421d-acd5-8cefb7effa4a"/>
    <n v="25306.522499999999"/>
    <s v="Approved"/>
    <n v="3151030483"/>
    <x v="1"/>
    <s v="transfer"/>
    <x v="0"/>
    <x v="40"/>
    <s v="NG"/>
    <s v="NGN"/>
    <s v="checkout"/>
    <x v="1"/>
    <x v="1"/>
    <n v="45198"/>
    <x v="13"/>
    <n v="15.8165765625"/>
  </r>
  <r>
    <s v="64097f2a-2168-478c-a174-1ae554070a6b"/>
    <s v="2023-09-29 00:00:00+01"/>
    <s v="eaba254b-76ab-421d-acd5-8cefb7effa4a"/>
    <n v="25798.5"/>
    <s v="Awaiting Transfer"/>
    <n v="3151044076"/>
    <x v="0"/>
    <s v="NULL"/>
    <x v="0"/>
    <x v="0"/>
    <s v="NULL"/>
    <s v="NGN"/>
    <s v="checkout"/>
    <x v="0"/>
    <x v="1"/>
    <n v="45198"/>
    <x v="13"/>
    <n v="16.124062500000001"/>
  </r>
  <r>
    <s v="2c9ec726-99e1-4e22-848f-623f99815f13"/>
    <s v="2023-09-29 00:00:00+01"/>
    <s v="6e8b2bc0-2382-470c-84f4-8ac03606b666"/>
    <n v="28665"/>
    <s v="The transaction was not completed"/>
    <n v="3151643970"/>
    <x v="0"/>
    <s v="NULL"/>
    <x v="0"/>
    <x v="0"/>
    <s v="NULL"/>
    <s v="NGN"/>
    <s v="checkout"/>
    <x v="0"/>
    <x v="0"/>
    <n v="45198"/>
    <x v="13"/>
    <n v="17.915624999999999"/>
  </r>
  <r>
    <s v="e45ace38-4187-4f55-9729-d65dc13648bb"/>
    <s v="2023-09-30 00:00:00+01"/>
    <s v="bdc89c47-45d8-4fd0-ae70-4cc81434046e"/>
    <n v="25306.522499999999"/>
    <s v="Approved"/>
    <n v="3154597590"/>
    <x v="2"/>
    <s v="mastercard"/>
    <x v="1"/>
    <x v="15"/>
    <s v="NG"/>
    <s v="NGN"/>
    <s v="checkout"/>
    <x v="1"/>
    <x v="0"/>
    <n v="45199"/>
    <x v="13"/>
    <n v="15.8165765625"/>
  </r>
  <r>
    <s v="a4559ca4-edfd-464a-b92e-5a7213a1ae1c"/>
    <s v="2023-09-30 00:00:00+01"/>
    <s v="bfa2af2f-38a1-4399-ba45-a1b1a82cd9d4"/>
    <n v="15765.75"/>
    <s v="The transaction was not completed"/>
    <n v="3155412047"/>
    <x v="0"/>
    <s v="NULL"/>
    <x v="0"/>
    <x v="0"/>
    <s v="NULL"/>
    <s v="NGN"/>
    <s v="checkout"/>
    <x v="0"/>
    <x v="0"/>
    <n v="45199"/>
    <x v="13"/>
    <n v="9.8535937499999999"/>
  </r>
  <r>
    <s v="8bc3ff2e-6645-4358-b13d-2e2ed05cb45d"/>
    <s v="2023-10-01 00:00:00+01"/>
    <s v="bfa2af2f-38a1-4399-ba45-a1b1a82cd9d4"/>
    <n v="28665"/>
    <s v="The transaction was not completed"/>
    <n v="3156369819"/>
    <x v="0"/>
    <s v="NULL"/>
    <x v="0"/>
    <x v="0"/>
    <s v="NULL"/>
    <s v="NGN"/>
    <s v="checkout"/>
    <x v="0"/>
    <x v="0"/>
    <n v="45200"/>
    <x v="14"/>
    <n v="17.915624999999999"/>
  </r>
  <r>
    <s v="7e6a2c41-a863-4e40-9ba6-ddd755015674"/>
    <s v="2023-10-01 00:00:00+01"/>
    <s v="6856de0a-2a3c-4c8f-bee9-2ae674f5a5e1"/>
    <n v="28665"/>
    <s v="Please make a transfer to the account specified"/>
    <n v="3157603712"/>
    <x v="0"/>
    <s v="NULL"/>
    <x v="0"/>
    <x v="0"/>
    <s v="NULL"/>
    <s v="NGN"/>
    <s v="checkout"/>
    <x v="0"/>
    <x v="1"/>
    <n v="45200"/>
    <x v="14"/>
    <n v="17.915624999999999"/>
  </r>
  <r>
    <s v="cdc9fbf8-9c8a-4acb-95d0-14e4eeb7ab83"/>
    <s v="2023-10-01 00:00:00+01"/>
    <s v="d0fca5b8-49aa-4f27-8006-6ae47fdb9f71"/>
    <n v="15765.75"/>
    <s v="The transaction was not completed"/>
    <n v="3157993874"/>
    <x v="0"/>
    <s v="NULL"/>
    <x v="0"/>
    <x v="0"/>
    <s v="NULL"/>
    <s v="NGN"/>
    <s v="checkout"/>
    <x v="0"/>
    <x v="0"/>
    <n v="45200"/>
    <x v="14"/>
    <n v="9.8535937499999999"/>
  </r>
  <r>
    <s v="b572ad9c-67ef-4ecc-88f3-e46b366bacfd"/>
    <s v="2023-10-01 00:00:00+01"/>
    <s v="48518d75-ba38-451b-a615-f034f8a2a5b0"/>
    <n v="28665"/>
    <s v="The transaction was not completed"/>
    <n v="3158110401"/>
    <x v="0"/>
    <s v="NULL"/>
    <x v="0"/>
    <x v="0"/>
    <s v="NULL"/>
    <s v="NGN"/>
    <s v="checkout"/>
    <x v="0"/>
    <x v="0"/>
    <n v="45200"/>
    <x v="14"/>
    <n v="17.915624999999999"/>
  </r>
  <r>
    <s v="b7247ed9-77c8-4dad-adfc-9285913e67c3"/>
    <s v="2023-10-01 00:00:00+01"/>
    <s v="31e30ee6-5124-4a42-ab44-8bb588729976"/>
    <n v="28665"/>
    <s v="The transaction was not completed"/>
    <n v="3158204421"/>
    <x v="0"/>
    <s v="NULL"/>
    <x v="0"/>
    <x v="0"/>
    <s v="NULL"/>
    <s v="NGN"/>
    <s v="checkout"/>
    <x v="0"/>
    <x v="0"/>
    <n v="45200"/>
    <x v="14"/>
    <n v="17.915624999999999"/>
  </r>
  <r>
    <s v="02ade952-b7b6-4eeb-b3d8-d5650f95cbf7"/>
    <s v="2023-10-01 00:00:00+01"/>
    <s v="31e30ee6-5124-4a42-ab44-8bb588729976"/>
    <n v="30.2715"/>
    <s v="Payment authorized."/>
    <n v="3158207628"/>
    <x v="4"/>
    <s v="visa"/>
    <x v="1"/>
    <x v="18"/>
    <s v="GB"/>
    <s v="USD"/>
    <s v="checkout"/>
    <x v="1"/>
    <x v="0"/>
    <n v="45200"/>
    <x v="14"/>
    <n v="30.2715"/>
  </r>
  <r>
    <s v="acebe86a-d361-4323-a53e-3a039d5892a1"/>
    <s v="2023-10-01 00:00:00+01"/>
    <s v="dde42068-2761-4112-8b4a-852b5df8f37e"/>
    <n v="28665"/>
    <s v="The transaction was not completed"/>
    <n v="3158425072"/>
    <x v="0"/>
    <s v="NULL"/>
    <x v="0"/>
    <x v="0"/>
    <s v="NULL"/>
    <s v="NGN"/>
    <s v="checkout"/>
    <x v="0"/>
    <x v="0"/>
    <n v="45200"/>
    <x v="14"/>
    <n v="17.915624999999999"/>
  </r>
  <r>
    <s v="1fce5a98-8879-425c-891c-45fb199d04c8"/>
    <s v="2023-10-01 00:00:00+01"/>
    <s v="8f000746-d148-419d-8561-d4398f963a87"/>
    <n v="31.5"/>
    <s v="The transaction was not completed"/>
    <n v="3158802025"/>
    <x v="0"/>
    <s v="NULL"/>
    <x v="0"/>
    <x v="0"/>
    <s v="NULL"/>
    <s v="USD"/>
    <s v="checkout"/>
    <x v="0"/>
    <x v="0"/>
    <n v="45200"/>
    <x v="14"/>
    <n v="31.5"/>
  </r>
  <r>
    <s v="3af38397-4ab4-4113-9056-341c535057e8"/>
    <s v="2023-10-01 00:00:00+01"/>
    <s v="b1f99947-03fd-4118-b742-5ef26b3c9192"/>
    <n v="28665"/>
    <s v="The transaction was not completed"/>
    <n v="3158815459"/>
    <x v="0"/>
    <s v="NULL"/>
    <x v="0"/>
    <x v="0"/>
    <s v="NULL"/>
    <s v="NGN"/>
    <s v="checkout"/>
    <x v="0"/>
    <x v="0"/>
    <n v="45200"/>
    <x v="14"/>
    <n v="17.915624999999999"/>
  </r>
  <r>
    <s v="T754481423286993"/>
    <s v="2023-10-03 00:00:00+01"/>
    <s v="6a813c4a-75d6-4f9c-aa3c-1beb58f9c184"/>
    <n v="7875"/>
    <s v="The transaction was not completed"/>
    <n v="3162492755"/>
    <x v="0"/>
    <s v="NULL"/>
    <x v="0"/>
    <x v="0"/>
    <s v="NULL"/>
    <s v="NGN"/>
    <s v="checkout"/>
    <x v="0"/>
    <x v="0"/>
    <n v="45202"/>
    <x v="14"/>
    <n v="4.921875"/>
  </r>
  <r>
    <s v="db19bc2e-e581-45cc-99d8-eba2a4c6fddc"/>
    <s v="2023-10-03 00:00:00+01"/>
    <s v="ec2940a5-fbad-4f7f-a073-f4628305ccbd"/>
    <n v="25798.5"/>
    <s v="The transaction was not completed"/>
    <n v="3163382941"/>
    <x v="0"/>
    <s v="NULL"/>
    <x v="0"/>
    <x v="0"/>
    <s v="NULL"/>
    <s v="NGN"/>
    <s v="checkout"/>
    <x v="0"/>
    <x v="0"/>
    <n v="45202"/>
    <x v="14"/>
    <n v="16.124062500000001"/>
  </r>
  <r>
    <s v="24403ecf-6f6e-4ffb-b97c-c3ef3f7bc18f"/>
    <s v="2023-10-03 00:00:00+01"/>
    <s v="aa2bcc34-e30d-4429-b5b1-00237d636b83"/>
    <n v="15765.75"/>
    <s v="The transaction was not completed"/>
    <n v="3163719596"/>
    <x v="0"/>
    <s v="NULL"/>
    <x v="0"/>
    <x v="0"/>
    <s v="NULL"/>
    <s v="NGN"/>
    <s v="checkout"/>
    <x v="0"/>
    <x v="0"/>
    <n v="45202"/>
    <x v="14"/>
    <n v="9.8535937499999999"/>
  </r>
  <r>
    <s v="9d7ab43b-f622-4508-ac42-4abbaec44762"/>
    <s v="2023-10-03 00:00:00+01"/>
    <s v="6856de0a-2a3c-4c8f-bee9-2ae674f5a5e1"/>
    <n v="25306.522499999999"/>
    <s v="Approved"/>
    <n v="3163843699"/>
    <x v="2"/>
    <s v="mastercard"/>
    <x v="1"/>
    <x v="4"/>
    <s v="NG"/>
    <s v="NGN"/>
    <s v="checkout"/>
    <x v="1"/>
    <x v="0"/>
    <n v="45202"/>
    <x v="14"/>
    <n v="15.8165765625"/>
  </r>
  <r>
    <s v="ff766c23-ec54-4e4c-9f68-1ea015d48b84"/>
    <s v="2023-10-03 00:00:00+01"/>
    <s v="9a9e3918-8925-4147-902c-4e4ec4583f6f"/>
    <n v="25798.5"/>
    <s v="Kindly enter the OTP sent to +23470***634 and mercy_***oo.com"/>
    <n v="3163878169"/>
    <x v="4"/>
    <s v="visa"/>
    <x v="1"/>
    <x v="7"/>
    <s v="NG"/>
    <s v="NGN"/>
    <s v="checkout"/>
    <x v="2"/>
    <x v="0"/>
    <n v="45202"/>
    <x v="14"/>
    <n v="16.124062500000001"/>
  </r>
  <r>
    <s v="34f10263-dbbd-45e4-a7c4-47698427add1"/>
    <s v="2023-10-03 00:00:00+01"/>
    <s v="9a9e3918-8925-4147-902c-4e4ec4583f6f"/>
    <n v="25798.5"/>
    <s v="Kindly enter the OTP sent to +23470***634 and mercy_***oo.com"/>
    <n v="3163896454"/>
    <x v="4"/>
    <s v="visa"/>
    <x v="1"/>
    <x v="7"/>
    <s v="NG"/>
    <s v="NGN"/>
    <s v="checkout"/>
    <x v="2"/>
    <x v="0"/>
    <n v="45202"/>
    <x v="14"/>
    <n v="16.124062500000001"/>
  </r>
  <r>
    <s v="a341b49d-77da-4e62-9123-daed06eed754"/>
    <s v="2023-10-03 00:00:00+01"/>
    <s v="b782846e-ed6b-4bd8-899a-d2ac1e3a4c86"/>
    <n v="25798.5"/>
    <s v="The transaction was not completed"/>
    <n v="3163898712"/>
    <x v="0"/>
    <s v="NULL"/>
    <x v="0"/>
    <x v="0"/>
    <s v="NULL"/>
    <s v="NGN"/>
    <s v="checkout"/>
    <x v="0"/>
    <x v="0"/>
    <n v="45202"/>
    <x v="14"/>
    <n v="16.124062500000001"/>
  </r>
  <r>
    <s v="4a3b821f-0be4-470a-8859-760805eedb64"/>
    <s v="2023-10-03 00:00:00+01"/>
    <s v="9a9e3918-8925-4147-902c-4e4ec4583f6f"/>
    <n v="25306.522499999999"/>
    <s v="Approved"/>
    <n v="3163917296"/>
    <x v="1"/>
    <s v="transfer"/>
    <x v="0"/>
    <x v="7"/>
    <s v="NG"/>
    <s v="NGN"/>
    <s v="checkout"/>
    <x v="1"/>
    <x v="1"/>
    <n v="45202"/>
    <x v="14"/>
    <n v="15.8165765625"/>
  </r>
  <r>
    <s v="5d4310ef-46aa-44e8-b459-b3c35ee1d656"/>
    <s v="2023-10-03 00:00:00+01"/>
    <s v="e8899b92-6614-4de1-8e13-77f441411fe1"/>
    <n v="25798.5"/>
    <s v="Insufficient Funds"/>
    <n v="3164013236"/>
    <x v="6"/>
    <s v="verve"/>
    <x v="1"/>
    <x v="43"/>
    <s v="NG"/>
    <s v="NGN"/>
    <s v="checkout"/>
    <x v="2"/>
    <x v="0"/>
    <n v="45202"/>
    <x v="14"/>
    <n v="16.124062500000001"/>
  </r>
  <r>
    <s v="964c38fc-828d-42f2-bcb4-bd7bcb38a603"/>
    <s v="2023-10-04 00:00:00+01"/>
    <s v="61a50fcf-a921-48f3-b08e-7b86c22e33ce"/>
    <n v="28665"/>
    <s v="Please make a transfer to the account specified"/>
    <n v="3165393121"/>
    <x v="0"/>
    <s v="NULL"/>
    <x v="0"/>
    <x v="0"/>
    <s v="NULL"/>
    <s v="NGN"/>
    <s v="checkout"/>
    <x v="0"/>
    <x v="1"/>
    <n v="45203"/>
    <x v="14"/>
    <n v="17.915624999999999"/>
  </r>
  <r>
    <s v="ce2de1d8-a654-4778-89c5-14e9816e02ea"/>
    <s v="2023-10-04 00:00:00+01"/>
    <s v="c8d0c667-2b29-4196-8b58-90204644957f"/>
    <n v="10510.5"/>
    <s v="Please make a transfer to the account specified"/>
    <n v="3165396895"/>
    <x v="0"/>
    <s v="NULL"/>
    <x v="0"/>
    <x v="0"/>
    <s v="NULL"/>
    <s v="NGN"/>
    <s v="checkout"/>
    <x v="0"/>
    <x v="1"/>
    <n v="45203"/>
    <x v="14"/>
    <n v="6.5690625000000002"/>
  </r>
  <r>
    <s v="5e79c7b9-d096-4f42-8a41-a6c74f2b308a"/>
    <s v="2023-10-04 00:00:00+01"/>
    <s v="60e71ead-e5c5-4858-adb8-a73c9d988c4c"/>
    <n v="28665"/>
    <s v="The transaction was not completed"/>
    <n v="3165731052"/>
    <x v="0"/>
    <s v="NULL"/>
    <x v="0"/>
    <x v="0"/>
    <s v="NULL"/>
    <s v="NGN"/>
    <s v="checkout"/>
    <x v="0"/>
    <x v="0"/>
    <n v="45203"/>
    <x v="14"/>
    <n v="17.915624999999999"/>
  </r>
  <r>
    <s v="178c9d89-071c-4f12-b522-3539fd51eeb1"/>
    <s v="2023-10-04 00:00:00+01"/>
    <s v="e8899b92-6614-4de1-8e13-77f441411fe1"/>
    <n v="28665"/>
    <s v="The transaction was not completed"/>
    <n v="3165740555"/>
    <x v="0"/>
    <s v="NULL"/>
    <x v="0"/>
    <x v="0"/>
    <s v="NULL"/>
    <s v="NGN"/>
    <s v="checkout"/>
    <x v="0"/>
    <x v="0"/>
    <n v="45203"/>
    <x v="14"/>
    <n v="17.915624999999999"/>
  </r>
  <r>
    <s v="d204e5d1-ba5c-4dbf-9bb6-2cbe8f172321"/>
    <s v="2023-10-04 00:00:00+01"/>
    <s v="e8899b92-6614-4de1-8e13-77f441411fe1"/>
    <n v="25798.5"/>
    <s v="The transaction was not completed"/>
    <n v="3165887499"/>
    <x v="0"/>
    <s v="NULL"/>
    <x v="0"/>
    <x v="0"/>
    <s v="NULL"/>
    <s v="NGN"/>
    <s v="checkout"/>
    <x v="0"/>
    <x v="0"/>
    <n v="45203"/>
    <x v="14"/>
    <n v="16.124062500000001"/>
  </r>
  <r>
    <s v="be080dc7-7a48-4d2d-8d1e-9a3d857a6e55"/>
    <s v="2023-10-04 00:00:00+01"/>
    <s v="e8899b92-6614-4de1-8e13-77f441411fe1"/>
    <n v="25798.5"/>
    <s v="Timed Out"/>
    <n v="3165888673"/>
    <x v="12"/>
    <s v="visa"/>
    <x v="1"/>
    <x v="13"/>
    <s v="NG"/>
    <s v="NGN"/>
    <s v="checkout"/>
    <x v="0"/>
    <x v="0"/>
    <n v="45203"/>
    <x v="14"/>
    <n v="16.124062500000001"/>
  </r>
  <r>
    <s v="74b2cbf0-5979-4f0f-afac-37c8f04e2228"/>
    <s v="2023-10-04 00:00:00+01"/>
    <s v="c8d0c667-2b29-4196-8b58-90204644957f"/>
    <n v="10510.5"/>
    <s v="The transaction was not completed"/>
    <n v="3165944583"/>
    <x v="0"/>
    <s v="NULL"/>
    <x v="0"/>
    <x v="0"/>
    <s v="NULL"/>
    <s v="NGN"/>
    <s v="checkout"/>
    <x v="0"/>
    <x v="0"/>
    <n v="45203"/>
    <x v="14"/>
    <n v="6.5690625000000002"/>
  </r>
  <r>
    <s v="5cabab87-64f3-4efa-b0e7-60bce202daee"/>
    <s v="2023-10-04 00:00:00+01"/>
    <s v="e8899b92-6614-4de1-8e13-77f441411fe1"/>
    <n v="28.35"/>
    <s v="The transaction was not completed"/>
    <n v="3165976153"/>
    <x v="0"/>
    <s v="NULL"/>
    <x v="0"/>
    <x v="0"/>
    <s v="NULL"/>
    <s v="USD"/>
    <s v="checkout"/>
    <x v="0"/>
    <x v="0"/>
    <n v="45203"/>
    <x v="14"/>
    <n v="28.35"/>
  </r>
  <r>
    <s v="60b822fd-4b8a-4907-be2f-05e4b2ff2c40"/>
    <s v="2023-10-04 00:00:00+01"/>
    <s v="e8899b92-6614-4de1-8e13-77f441411fe1"/>
    <n v="28.35"/>
    <s v="Exceeds withdrawal amount limits"/>
    <n v="3165981100"/>
    <x v="12"/>
    <s v="visa"/>
    <x v="1"/>
    <x v="13"/>
    <s v="NG"/>
    <s v="USD"/>
    <s v="checkout"/>
    <x v="2"/>
    <x v="0"/>
    <n v="45203"/>
    <x v="14"/>
    <n v="28.35"/>
  </r>
  <r>
    <s v="d4c18d5a-a640-46cc-84b1-9a0902ea721a"/>
    <s v="2023-10-04 00:00:00+01"/>
    <s v="92c7f3d1-38b6-4fa9-97b3-dc72c0b7044f"/>
    <n v="28130.025000000001"/>
    <s v="Approved"/>
    <n v="3166210987"/>
    <x v="1"/>
    <s v="transfer"/>
    <x v="0"/>
    <x v="7"/>
    <s v="NG"/>
    <s v="NGN"/>
    <s v="checkout"/>
    <x v="1"/>
    <x v="1"/>
    <n v="45203"/>
    <x v="14"/>
    <n v="17.581265625"/>
  </r>
  <r>
    <s v="087d4d8e-b2fe-427c-91ba-6a7a9d6dc9f8"/>
    <s v="2023-10-04 00:00:00+01"/>
    <s v="d989b996-028c-4f54-ba99-0a30c78f7a08"/>
    <n v="28665"/>
    <s v="The transaction was not completed"/>
    <n v="3166606829"/>
    <x v="0"/>
    <s v="NULL"/>
    <x v="0"/>
    <x v="0"/>
    <s v="NULL"/>
    <s v="NGN"/>
    <s v="checkout"/>
    <x v="0"/>
    <x v="0"/>
    <n v="45203"/>
    <x v="14"/>
    <n v="17.915624999999999"/>
  </r>
  <r>
    <s v="09af95b4-428e-4a71-9819-4efdf67084e7"/>
    <s v="2023-10-04 00:00:00+01"/>
    <s v="e322c5f5-c0a6-4c8f-b17d-b71acd849268"/>
    <n v="25798.5"/>
    <s v="The transaction was not completed"/>
    <n v="3166638861"/>
    <x v="0"/>
    <s v="NULL"/>
    <x v="0"/>
    <x v="0"/>
    <s v="NULL"/>
    <s v="NGN"/>
    <s v="checkout"/>
    <x v="0"/>
    <x v="0"/>
    <n v="45203"/>
    <x v="14"/>
    <n v="16.124062500000001"/>
  </r>
  <r>
    <s v="a410a5c7-400a-4d32-a5d6-2f2cf5c1dee4"/>
    <s v="2023-10-04 00:00:00+01"/>
    <s v="ff9e0407-1a93-4f42-a581-b6c06772362e"/>
    <n v="28130.025000000001"/>
    <s v="Approved"/>
    <n v="3166745343"/>
    <x v="1"/>
    <s v="transfer"/>
    <x v="0"/>
    <x v="4"/>
    <s v="NG"/>
    <s v="NGN"/>
    <s v="checkout"/>
    <x v="1"/>
    <x v="1"/>
    <n v="45203"/>
    <x v="14"/>
    <n v="17.581265625"/>
  </r>
  <r>
    <s v="58a024483f601a46fad3b20f2e96162a4d9c1ca45374ae5d"/>
    <s v="2023-10-04 00:00:00+01"/>
    <s v="79a72ca8-c467-4826-bc9f-48a4f6a56f10"/>
    <n v="11550"/>
    <s v="Insufficient funds"/>
    <n v="3167559245"/>
    <x v="2"/>
    <s v="mastercard"/>
    <x v="1"/>
    <x v="13"/>
    <s v="NG"/>
    <s v="NGN"/>
    <s v="merchant_api"/>
    <x v="2"/>
    <x v="0"/>
    <n v="45203"/>
    <x v="14"/>
    <n v="7.21875"/>
  </r>
  <r>
    <s v="b38c8634-a14f-4294-8cf8-729635999505"/>
    <s v="2023-10-05 00:00:00+01"/>
    <s v="321f5a47-ca31-4a5c-b75d-3ed47d31d21c"/>
    <n v="15765.75"/>
    <s v="The transaction was not completed"/>
    <n v="3168642670"/>
    <x v="0"/>
    <s v="NULL"/>
    <x v="0"/>
    <x v="0"/>
    <s v="NULL"/>
    <s v="NGN"/>
    <s v="checkout"/>
    <x v="0"/>
    <x v="0"/>
    <n v="45204"/>
    <x v="14"/>
    <n v="9.8535937499999999"/>
  </r>
  <r>
    <s v="de5007e7-64f0-4ad0-92e7-117008e4d256"/>
    <s v="2023-10-05 00:00:00+01"/>
    <s v="2ed74d23-f7fe-4e36-b816-ee3b7812c740"/>
    <n v="25798.5"/>
    <s v="The transaction was not completed"/>
    <n v="3168736623"/>
    <x v="0"/>
    <s v="NULL"/>
    <x v="0"/>
    <x v="0"/>
    <s v="NULL"/>
    <s v="NGN"/>
    <s v="checkout"/>
    <x v="0"/>
    <x v="0"/>
    <n v="45204"/>
    <x v="14"/>
    <n v="16.124062500000001"/>
  </r>
  <r>
    <s v="T840751340384608"/>
    <s v="2023-10-05 00:00:00+01"/>
    <s v="6a813c4a-75d6-4f9c-aa3c-1beb58f9c184"/>
    <n v="7651.875"/>
    <s v="Approved"/>
    <n v="3168845870"/>
    <x v="2"/>
    <s v="mastercard"/>
    <x v="1"/>
    <x v="15"/>
    <s v="NG"/>
    <s v="NGN"/>
    <s v="checkout"/>
    <x v="1"/>
    <x v="0"/>
    <n v="45204"/>
    <x v="14"/>
    <n v="4.7824218749999998"/>
  </r>
  <r>
    <s v="2acdd349-e2d2-4453-ae9c-c2519d2b09af"/>
    <s v="2023-10-05 00:00:00+01"/>
    <s v="2dd51b82-1403-499d-a6db-1cc55bbd94ac"/>
    <n v="28665"/>
    <s v="The transaction was not completed"/>
    <n v="3168996574"/>
    <x v="0"/>
    <s v="NULL"/>
    <x v="0"/>
    <x v="0"/>
    <s v="NULL"/>
    <s v="NGN"/>
    <s v="checkout"/>
    <x v="0"/>
    <x v="0"/>
    <n v="45204"/>
    <x v="14"/>
    <n v="17.915624999999999"/>
  </r>
  <r>
    <s v="T594591738320139"/>
    <s v="2023-10-05 00:00:00+01"/>
    <s v="4819a9d6-811e-404f-b299-2dc592fbbb12"/>
    <n v="7651.875"/>
    <s v="Approved"/>
    <n v="3169014721"/>
    <x v="1"/>
    <s v="transfer"/>
    <x v="0"/>
    <x v="44"/>
    <s v="NG"/>
    <s v="NGN"/>
    <s v="checkout"/>
    <x v="1"/>
    <x v="1"/>
    <n v="45204"/>
    <x v="14"/>
    <n v="4.7824218749999998"/>
  </r>
  <r>
    <s v="773cce89-9694-411b-abf4-aeb0021e9822"/>
    <s v="2023-10-05 00:00:00+01"/>
    <s v="f0545cd0-d652-4375-b0a6-86d1113243c8"/>
    <n v="25798.5"/>
    <s v="The transaction was not completed"/>
    <n v="3169581501"/>
    <x v="0"/>
    <s v="NULL"/>
    <x v="0"/>
    <x v="0"/>
    <s v="NULL"/>
    <s v="NGN"/>
    <s v="checkout"/>
    <x v="0"/>
    <x v="0"/>
    <n v="45204"/>
    <x v="14"/>
    <n v="16.124062500000001"/>
  </r>
  <r>
    <s v="07a85a59-5ca3-4612-8189-60975d03ca3e"/>
    <s v="2023-10-05 00:00:00+01"/>
    <s v="d153fa4e-54fc-47a7-9a50-d2947af0beb9"/>
    <n v="17.324999999999999"/>
    <s v="The transaction was not completed"/>
    <n v="3169716300"/>
    <x v="0"/>
    <s v="NULL"/>
    <x v="0"/>
    <x v="0"/>
    <s v="NULL"/>
    <s v="USD"/>
    <s v="checkout"/>
    <x v="0"/>
    <x v="0"/>
    <n v="45204"/>
    <x v="14"/>
    <n v="17.324999999999999"/>
  </r>
  <r>
    <s v="f9f038f0-32b7-4404-ab95-eca840523c56"/>
    <s v="2023-10-05 00:00:00+01"/>
    <s v="e8899b92-6614-4de1-8e13-77f441411fe1"/>
    <n v="28.35"/>
    <s v="Decline - The card has reached the credit limit."/>
    <n v="3170215610"/>
    <x v="12"/>
    <s v="visa"/>
    <x v="1"/>
    <x v="13"/>
    <s v="NG"/>
    <s v="USD"/>
    <s v="checkout"/>
    <x v="2"/>
    <x v="0"/>
    <n v="45204"/>
    <x v="14"/>
    <n v="28.35"/>
  </r>
  <r>
    <s v="86c26117-847a-4ce5-8227-3867a9ca9e67"/>
    <s v="2023-10-05 00:00:00+01"/>
    <s v="e8899b92-6614-4de1-8e13-77f441411fe1"/>
    <n v="25306.522499999999"/>
    <s v="Payment authorized."/>
    <n v="3170243694"/>
    <x v="2"/>
    <s v="mastercard"/>
    <x v="1"/>
    <x v="1"/>
    <s v="NG"/>
    <s v="NGN"/>
    <s v="checkout"/>
    <x v="1"/>
    <x v="0"/>
    <n v="45204"/>
    <x v="14"/>
    <n v="15.8165765625"/>
  </r>
  <r>
    <s v="404850ac-03c3-47d3-8223-419eaf172955"/>
    <s v="2023-10-05 00:00:00+01"/>
    <s v="2a06fd0f-79ae-41dc-a3a6-a12afc1a3c0d"/>
    <n v="28130.025000000001"/>
    <s v="Approved"/>
    <n v="3170447151"/>
    <x v="1"/>
    <s v="transfer"/>
    <x v="0"/>
    <x v="1"/>
    <s v="NG"/>
    <s v="NGN"/>
    <s v="checkout"/>
    <x v="1"/>
    <x v="1"/>
    <n v="45204"/>
    <x v="14"/>
    <n v="17.581265625"/>
  </r>
  <r>
    <s v="731e3766-7fe1-49d6-b9c6-f6d9196c174f"/>
    <s v="2023-10-06 00:00:00+01"/>
    <s v="fc84d19a-245d-41b2-b2fb-51c1a9280fa8"/>
    <n v="28665"/>
    <s v="The transaction was not completed"/>
    <n v="3171904566"/>
    <x v="0"/>
    <s v="NULL"/>
    <x v="0"/>
    <x v="0"/>
    <s v="NULL"/>
    <s v="NGN"/>
    <s v="checkout"/>
    <x v="0"/>
    <x v="0"/>
    <n v="45205"/>
    <x v="14"/>
    <n v="17.915624999999999"/>
  </r>
  <r>
    <s v="f6a6e824-a741-4a26-a30f-589f18dbbafd"/>
    <s v="2023-10-06 00:00:00+01"/>
    <s v="fc84d19a-245d-41b2-b2fb-51c1a9280fa8"/>
    <n v="28130.025000000001"/>
    <s v="Approved"/>
    <n v="3171919030"/>
    <x v="1"/>
    <s v="transfer"/>
    <x v="0"/>
    <x v="37"/>
    <s v="NG"/>
    <s v="NGN"/>
    <s v="checkout"/>
    <x v="1"/>
    <x v="1"/>
    <n v="45205"/>
    <x v="14"/>
    <n v="17.581265625"/>
  </r>
  <r>
    <s v="83de1267-63e7-4203-bd59-0c3dafb9dd95"/>
    <s v="2023-10-06 00:00:00+01"/>
    <s v="4333829e-d4de-4f75-b7b0-16a51a372a8e"/>
    <n v="25798.5"/>
    <s v="The transaction was not completed"/>
    <n v="3172035263"/>
    <x v="0"/>
    <s v="NULL"/>
    <x v="0"/>
    <x v="0"/>
    <s v="NULL"/>
    <s v="NGN"/>
    <s v="checkout"/>
    <x v="0"/>
    <x v="0"/>
    <n v="45205"/>
    <x v="14"/>
    <n v="16.124062500000001"/>
  </r>
  <r>
    <s v="5b16c303-990f-4062-a04c-54fd18e37307"/>
    <s v="2023-10-06 00:00:00+01"/>
    <s v="f3980c56-b9c3-4ef1-9cf3-9dfe851165fa"/>
    <n v="28665"/>
    <s v="Successful"/>
    <n v="3172145465"/>
    <x v="14"/>
    <s v="IBANK_OPAY"/>
    <x v="0"/>
    <x v="40"/>
    <s v="NG"/>
    <s v="NGN"/>
    <s v="checkout"/>
    <x v="2"/>
    <x v="3"/>
    <n v="45205"/>
    <x v="14"/>
    <n v="17.915624999999999"/>
  </r>
  <r>
    <s v="59131918-f8cc-4279-8b96-6d250cbb21ee"/>
    <s v="2023-10-06 00:00:00+01"/>
    <s v="44d42b49-53b4-47a7-9c6f-75e4dfe09bbc"/>
    <n v="15765.75"/>
    <s v="The transaction was not completed"/>
    <n v="3173222529"/>
    <x v="0"/>
    <s v="NULL"/>
    <x v="0"/>
    <x v="0"/>
    <s v="NULL"/>
    <s v="NGN"/>
    <s v="checkout"/>
    <x v="0"/>
    <x v="0"/>
    <n v="45205"/>
    <x v="14"/>
    <n v="9.8535937499999999"/>
  </r>
  <r>
    <s v="01f07d14-f769-4406-9e3a-abe9965dfd65"/>
    <s v="2023-10-06 00:00:00+01"/>
    <s v="1f000112-ea6d-4d2a-86d8-7a1eeea93082"/>
    <n v="25306.522499999999"/>
    <s v="Approved"/>
    <n v="3173477744"/>
    <x v="2"/>
    <s v="mastercard"/>
    <x v="1"/>
    <x v="1"/>
    <s v="NG"/>
    <s v="NGN"/>
    <s v="checkout"/>
    <x v="1"/>
    <x v="0"/>
    <n v="45205"/>
    <x v="14"/>
    <n v="15.8165765625"/>
  </r>
  <r>
    <s v="084dd33e-0ff2-4a5c-a3f4-9f929c9a5ae4"/>
    <s v="2023-10-07 00:00:00+01"/>
    <s v="094021de-76e7-4917-b551-6f877a9728cf"/>
    <n v="28130.025000000001"/>
    <s v="Payment authorized."/>
    <n v="3174774214"/>
    <x v="4"/>
    <s v="visa"/>
    <x v="1"/>
    <x v="7"/>
    <s v="NG"/>
    <s v="NGN"/>
    <s v="checkout"/>
    <x v="1"/>
    <x v="0"/>
    <n v="45206"/>
    <x v="14"/>
    <n v="17.581265625"/>
  </r>
  <r>
    <s v="3cf34184-003e-411c-bdfe-3faaf4a7457e"/>
    <s v="2023-10-07 00:00:00+01"/>
    <s v="b92e25be-d17e-4e30-a30c-45cf38c96243"/>
    <n v="25306.522499999999"/>
    <s v="Approved"/>
    <n v="3175533917"/>
    <x v="1"/>
    <s v="transfer"/>
    <x v="0"/>
    <x v="1"/>
    <s v="NG"/>
    <s v="NGN"/>
    <s v="checkout"/>
    <x v="1"/>
    <x v="1"/>
    <n v="45206"/>
    <x v="14"/>
    <n v="15.8165765625"/>
  </r>
  <r>
    <s v="530dd4b4-7f3d-42a1-8d73-b24886ea622a"/>
    <s v="2023-10-07 00:00:00+01"/>
    <s v="b92e25be-d17e-4e30-a30c-45cf38c96243"/>
    <n v="25798.5"/>
    <s v="Awaiting Transfer"/>
    <n v="3175566117"/>
    <x v="0"/>
    <s v="NULL"/>
    <x v="0"/>
    <x v="0"/>
    <s v="NULL"/>
    <s v="NGN"/>
    <s v="checkout"/>
    <x v="0"/>
    <x v="1"/>
    <n v="45206"/>
    <x v="14"/>
    <n v="16.124062500000001"/>
  </r>
  <r>
    <s v="698bff1d-a44e-429d-b952-af447cdbced8"/>
    <s v="2023-10-07 00:00:00+01"/>
    <s v="2fdce259-d314-4b34-9dae-d6abb6c6f5d6"/>
    <n v="15765.75"/>
    <s v="The transaction was not completed"/>
    <n v="3176168046"/>
    <x v="0"/>
    <s v="NULL"/>
    <x v="0"/>
    <x v="0"/>
    <s v="NULL"/>
    <s v="NGN"/>
    <s v="checkout"/>
    <x v="0"/>
    <x v="0"/>
    <n v="45206"/>
    <x v="14"/>
    <n v="9.8535937499999999"/>
  </r>
  <r>
    <s v="7982f0e0-872d-4b4c-80fe-30a167654903"/>
    <s v="2023-10-07 00:00:00+01"/>
    <s v="d4e733ae-7167-4854-a14d-72ce3c434984"/>
    <n v="28665"/>
    <s v="Please make a transfer to the account specified"/>
    <n v="3176369445"/>
    <x v="0"/>
    <s v="NULL"/>
    <x v="0"/>
    <x v="0"/>
    <s v="NULL"/>
    <s v="NGN"/>
    <s v="checkout"/>
    <x v="0"/>
    <x v="1"/>
    <n v="45206"/>
    <x v="14"/>
    <n v="17.915624999999999"/>
  </r>
  <r>
    <s v="T174120477163800"/>
    <s v="2023-10-08 00:00:00+01"/>
    <s v="b4948552-cec7-453a-b4de-70483307d15a"/>
    <n v="7651.875"/>
    <s v="Approved"/>
    <n v="3177426272"/>
    <x v="1"/>
    <s v="transfer"/>
    <x v="0"/>
    <x v="7"/>
    <s v="NG"/>
    <s v="NGN"/>
    <s v="checkout"/>
    <x v="1"/>
    <x v="1"/>
    <n v="45207"/>
    <x v="14"/>
    <n v="4.7824218749999998"/>
  </r>
  <r>
    <s v="bff19c01-c3f3-4bd6-80be-9e7ee9791175"/>
    <s v="2023-10-08 00:00:00+01"/>
    <s v="9201b240-3834-4916-a196-ca31977db859"/>
    <n v="28665"/>
    <s v="The transaction was not completed"/>
    <n v="3179002838"/>
    <x v="0"/>
    <s v="NULL"/>
    <x v="0"/>
    <x v="0"/>
    <s v="NULL"/>
    <s v="NGN"/>
    <s v="checkout"/>
    <x v="0"/>
    <x v="0"/>
    <n v="45207"/>
    <x v="14"/>
    <n v="17.915624999999999"/>
  </r>
  <r>
    <s v="49275a2d-50e6-4916-9872-f5351bcfb3da"/>
    <s v="2023-10-09 00:00:00+01"/>
    <s v="7b2566d4-7c1d-478b-8a60-60c774f68d50"/>
    <n v="24687.358499999998"/>
    <s v="Payment authorized."/>
    <n v="3180038716"/>
    <x v="4"/>
    <s v="visa"/>
    <x v="1"/>
    <x v="18"/>
    <s v="GB"/>
    <s v="NGN"/>
    <s v="checkout"/>
    <x v="1"/>
    <x v="0"/>
    <n v="45208"/>
    <x v="14"/>
    <n v="15.429599062499999"/>
  </r>
  <r>
    <s v="277d1c01-f220-451d-8285-da01b8f05814"/>
    <s v="2023-10-09 00:00:00+01"/>
    <s v="5bc5ce71-be57-4404-8234-e775c067ef63"/>
    <n v="25306.522499999999"/>
    <s v="Approved by Financial Institution"/>
    <n v="3180245061"/>
    <x v="11"/>
    <s v="verve"/>
    <x v="0"/>
    <x v="0"/>
    <s v="NG"/>
    <s v="NGN"/>
    <s v="checkout"/>
    <x v="1"/>
    <x v="0"/>
    <n v="45208"/>
    <x v="14"/>
    <n v="15.8165765625"/>
  </r>
  <r>
    <s v="7e0e2b4c-ee7a-413d-9f92-3f9ff9eb5bc1"/>
    <s v="2023-10-09 00:00:00+01"/>
    <s v="5e42aff4-1194-41de-acf5-65998e86f151"/>
    <n v="15765.75"/>
    <s v="The transaction was not completed"/>
    <n v="3181391986"/>
    <x v="0"/>
    <s v="NULL"/>
    <x v="0"/>
    <x v="0"/>
    <s v="NULL"/>
    <s v="NGN"/>
    <s v="checkout"/>
    <x v="0"/>
    <x v="0"/>
    <n v="45208"/>
    <x v="14"/>
    <n v="9.8535937499999999"/>
  </r>
  <r>
    <s v="7ed5c686-cdfb-4665-a5c5-07a571ab68d1"/>
    <s v="2023-10-10 00:00:00+01"/>
    <s v="40a38e1e-82f0-459d-a429-b57d7bd75262"/>
    <n v="28130.025000000001"/>
    <s v="Approved"/>
    <n v="3183046185"/>
    <x v="1"/>
    <s v="transfer"/>
    <x v="0"/>
    <x v="0"/>
    <s v="NG"/>
    <s v="NGN"/>
    <s v="checkout"/>
    <x v="1"/>
    <x v="1"/>
    <n v="45209"/>
    <x v="14"/>
    <n v="17.581265625"/>
  </r>
  <r>
    <s v="T711947168836440"/>
    <s v="2023-10-11 00:00:00+01"/>
    <s v="88a64108-ea58-42ee-b976-26094cd56a39"/>
    <n v="7651.875"/>
    <s v="Approved"/>
    <n v="3184482075"/>
    <x v="2"/>
    <s v="mastercard"/>
    <x v="1"/>
    <x v="1"/>
    <s v="NG"/>
    <s v="NGN"/>
    <s v="checkout"/>
    <x v="1"/>
    <x v="0"/>
    <n v="45210"/>
    <x v="14"/>
    <n v="4.7824218749999998"/>
  </r>
  <r>
    <s v="90caf235-5d31-4f8f-a67c-6b570af35038"/>
    <s v="2023-10-12 00:00:00+01"/>
    <s v="a57b4353-b08f-4ad1-b38e-42b09ff3c132"/>
    <n v="28665"/>
    <s v="Please make a transfer to the account specified"/>
    <n v="3187596642"/>
    <x v="0"/>
    <s v="NULL"/>
    <x v="0"/>
    <x v="0"/>
    <s v="NULL"/>
    <s v="NGN"/>
    <s v="checkout"/>
    <x v="0"/>
    <x v="1"/>
    <n v="45211"/>
    <x v="14"/>
    <n v="17.915624999999999"/>
  </r>
  <r>
    <s v="3375edec-f935-42fd-8ec8-71cceed3131c"/>
    <s v="2023-10-12 00:00:00+01"/>
    <s v="5a27ec15-b425-4ef2-a8ce-13460e258281"/>
    <n v="28665"/>
    <s v="The transaction was not completed"/>
    <n v="3188760662"/>
    <x v="0"/>
    <s v="NULL"/>
    <x v="0"/>
    <x v="0"/>
    <s v="NULL"/>
    <s v="NGN"/>
    <s v="checkout"/>
    <x v="0"/>
    <x v="0"/>
    <n v="45211"/>
    <x v="14"/>
    <n v="17.915624999999999"/>
  </r>
  <r>
    <s v="9b1f5c3a-280d-4105-b6f9-a70de57afa47"/>
    <s v="2023-10-13 00:00:00+01"/>
    <s v="4f950c68-5d5c-47e7-9c37-5a29d3b3d148"/>
    <n v="25798.5"/>
    <s v="The transaction was not completed"/>
    <n v="3191450975"/>
    <x v="0"/>
    <s v="NULL"/>
    <x v="0"/>
    <x v="0"/>
    <s v="NULL"/>
    <s v="NGN"/>
    <s v="checkout"/>
    <x v="0"/>
    <x v="0"/>
    <n v="45212"/>
    <x v="14"/>
    <n v="16.124062500000001"/>
  </r>
  <r>
    <s v="3eb2ccd0-3fe9-4fcb-a701-0976c4408822"/>
    <s v="2023-10-14 00:00:00+01"/>
    <s v="b4865a86-9f8a-4378-ac3f-014ac3163cf5"/>
    <n v="25798.5"/>
    <s v="The transaction was not completed"/>
    <n v="3192412919"/>
    <x v="0"/>
    <s v="NULL"/>
    <x v="0"/>
    <x v="0"/>
    <s v="NULL"/>
    <s v="NGN"/>
    <s v="checkout"/>
    <x v="0"/>
    <x v="0"/>
    <n v="45213"/>
    <x v="14"/>
    <n v="16.124062500000001"/>
  </r>
  <r>
    <s v="9aa3afd1-8d0d-416b-a9ef-d45f58926a95"/>
    <s v="2023-10-15 00:00:00+01"/>
    <s v="5a27ec15-b425-4ef2-a8ce-13460e258281"/>
    <n v="28665"/>
    <s v="Please make a transfer to the account specified"/>
    <n v="3196508507"/>
    <x v="0"/>
    <s v="NULL"/>
    <x v="0"/>
    <x v="0"/>
    <s v="NULL"/>
    <s v="NGN"/>
    <s v="checkout"/>
    <x v="0"/>
    <x v="1"/>
    <n v="45214"/>
    <x v="14"/>
    <n v="17.915624999999999"/>
  </r>
  <r>
    <s v="f23f7bc1-0ad3-4094-abf6-eb1057be1eae"/>
    <s v="2023-10-16 00:00:00+01"/>
    <s v="5a27ec15-b425-4ef2-a8ce-13460e258281"/>
    <n v="28130.025000000001"/>
    <s v="Transaction Successful"/>
    <n v="3197972955"/>
    <x v="5"/>
    <s v="GTPay"/>
    <x v="0"/>
    <x v="1"/>
    <s v="NG"/>
    <s v="NGN"/>
    <s v="checkout"/>
    <x v="1"/>
    <x v="3"/>
    <n v="45215"/>
    <x v="14"/>
    <n v="17.581265625"/>
  </r>
  <r>
    <s v="87f25aa9-4f9f-435a-956a-d11645f0ee95"/>
    <s v="2023-10-17 00:00:00+01"/>
    <s v="3b046a82-9bb1-4e05-87de-f218b35d3f20"/>
    <n v="28665"/>
    <s v="The transaction was not completed"/>
    <n v="3200461956"/>
    <x v="0"/>
    <s v="NULL"/>
    <x v="0"/>
    <x v="0"/>
    <s v="NULL"/>
    <s v="NGN"/>
    <s v="checkout"/>
    <x v="0"/>
    <x v="0"/>
    <n v="45216"/>
    <x v="14"/>
    <n v="17.915624999999999"/>
  </r>
  <r>
    <s v="37a2fd62-8651-403b-9052-6e9b012132e6"/>
    <s v="2023-10-17 00:00:00+01"/>
    <s v="0352c774-75b7-431b-8f47-60c52e88f783"/>
    <n v="28665"/>
    <s v="The transaction was not completed"/>
    <n v="3200813551"/>
    <x v="0"/>
    <s v="NULL"/>
    <x v="0"/>
    <x v="0"/>
    <s v="NULL"/>
    <s v="NGN"/>
    <s v="checkout"/>
    <x v="0"/>
    <x v="0"/>
    <n v="45216"/>
    <x v="14"/>
    <n v="17.915624999999999"/>
  </r>
  <r>
    <s v="bb68e377-ae1d-4294-9ef0-5c5b5489d8d4"/>
    <s v="2023-10-20 00:00:00+01"/>
    <s v="688976b2-9b23-4339-b491-030d4d6bcba8"/>
    <n v="28665"/>
    <s v="Please make a transfer to the account specified"/>
    <n v="3207835867"/>
    <x v="0"/>
    <s v="NULL"/>
    <x v="0"/>
    <x v="0"/>
    <s v="NULL"/>
    <s v="NGN"/>
    <s v="checkout"/>
    <x v="0"/>
    <x v="1"/>
    <n v="45219"/>
    <x v="14"/>
    <n v="17.915624999999999"/>
  </r>
  <r>
    <s v="d1dc6ac0-99c4-42d8-869e-6e8fd2afc3c7"/>
    <s v="2023-10-26 00:00:00+01"/>
    <s v="f8ab2d12-766c-4a3a-af0b-22ba664d35cc"/>
    <n v="28665"/>
    <s v="The transaction was not completed"/>
    <n v="3225068115"/>
    <x v="0"/>
    <s v="NULL"/>
    <x v="0"/>
    <x v="0"/>
    <s v="NULL"/>
    <s v="NGN"/>
    <s v="checkout"/>
    <x v="0"/>
    <x v="0"/>
    <n v="45225"/>
    <x v="14"/>
    <n v="17.915624999999999"/>
  </r>
  <r>
    <s v="f15a6ca9-e3e4-49a2-919e-60f1b0725a3d"/>
    <s v="2023-10-26 00:00:00+01"/>
    <s v="6626286a-d8f6-4823-ae67-665b15ced264"/>
    <n v="28665"/>
    <s v="The transaction was not completed"/>
    <n v="3225088851"/>
    <x v="0"/>
    <s v="NULL"/>
    <x v="0"/>
    <x v="0"/>
    <s v="NULL"/>
    <s v="NGN"/>
    <s v="checkout"/>
    <x v="0"/>
    <x v="0"/>
    <n v="45225"/>
    <x v="14"/>
    <n v="17.915624999999999"/>
  </r>
  <r>
    <s v="63010581-9991-4aed-8abc-1b5429485a2e"/>
    <s v="2023-10-26 00:00:00+01"/>
    <s v="5116ec3e-d295-45c1-9f6c-82bf0dc5b159"/>
    <n v="28665"/>
    <s v="The transaction was not completed"/>
    <n v="3225340245"/>
    <x v="0"/>
    <s v="NULL"/>
    <x v="0"/>
    <x v="0"/>
    <s v="NULL"/>
    <s v="NGN"/>
    <s v="checkout"/>
    <x v="0"/>
    <x v="0"/>
    <n v="45225"/>
    <x v="14"/>
    <n v="17.915624999999999"/>
  </r>
  <r>
    <s v="b4a30b93-f857-40e7-88f8-6fed65be92e4"/>
    <s v="2023-10-26 00:00:00+01"/>
    <s v="c3e8a140-e56d-4837-b480-e2e31f444fdf"/>
    <n v="15765.75"/>
    <s v="The transaction was not completed"/>
    <n v="3226393707"/>
    <x v="0"/>
    <s v="NULL"/>
    <x v="0"/>
    <x v="0"/>
    <s v="NULL"/>
    <s v="NGN"/>
    <s v="checkout"/>
    <x v="0"/>
    <x v="0"/>
    <n v="45225"/>
    <x v="14"/>
    <n v="9.8535937499999999"/>
  </r>
  <r>
    <s v="8f43b016-046d-4aca-a9c5-01bce8060860"/>
    <s v="2023-10-26 00:00:00+01"/>
    <s v="96aad0d5-6bc3-4101-bd8d-7ca4fd146f9c"/>
    <n v="28130.025000000001"/>
    <s v="Approved"/>
    <n v="3226867892"/>
    <x v="1"/>
    <s v="transfer"/>
    <x v="0"/>
    <x v="7"/>
    <s v="NG"/>
    <s v="NGN"/>
    <s v="checkout"/>
    <x v="1"/>
    <x v="1"/>
    <n v="45225"/>
    <x v="14"/>
    <n v="17.581265625"/>
  </r>
  <r>
    <s v="c6785638-a8d7-4e1b-9559-9687251acbc8"/>
    <s v="2023-10-27 00:00:00+01"/>
    <s v="6efb3496-db6d-475b-84c4-725d558384a8"/>
    <n v="28665"/>
    <s v="The transaction was not completed"/>
    <n v="3227380976"/>
    <x v="0"/>
    <s v="NULL"/>
    <x v="0"/>
    <x v="0"/>
    <s v="NULL"/>
    <s v="NGN"/>
    <s v="checkout"/>
    <x v="0"/>
    <x v="0"/>
    <n v="45226"/>
    <x v="14"/>
    <n v="17.915624999999999"/>
  </r>
  <r>
    <s v="2dfc5f40-c61a-4052-885b-9cd2c4971803"/>
    <s v="2023-10-27 00:00:00+01"/>
    <s v="ea13e76b-7800-4e0f-9ef7-2191a673e575"/>
    <n v="25798.5"/>
    <s v="The transaction was not completed"/>
    <n v="3227732698"/>
    <x v="0"/>
    <s v="NULL"/>
    <x v="0"/>
    <x v="0"/>
    <s v="NULL"/>
    <s v="NGN"/>
    <s v="checkout"/>
    <x v="0"/>
    <x v="0"/>
    <n v="45226"/>
    <x v="14"/>
    <n v="16.124062500000001"/>
  </r>
  <r>
    <s v="74c2de94-aad2-47f9-b19c-6801729b22f2"/>
    <s v="2023-10-27 00:00:00+01"/>
    <s v="b59e5e31-eac9-4812-bc0d-4f8c1d363f1a"/>
    <n v="28665"/>
    <s v="The transaction was not completed"/>
    <n v="3227941310"/>
    <x v="0"/>
    <s v="NULL"/>
    <x v="0"/>
    <x v="0"/>
    <s v="NULL"/>
    <s v="NGN"/>
    <s v="checkout"/>
    <x v="0"/>
    <x v="0"/>
    <n v="45226"/>
    <x v="14"/>
    <n v="17.915624999999999"/>
  </r>
  <r>
    <s v="cbae2bdb-3339-4497-b89f-dcff46c08fee"/>
    <s v="2023-10-27 00:00:00+01"/>
    <s v="7648bcec-d5e3-46c4-9ab5-50816b3d1620"/>
    <n v="25798.5"/>
    <s v="The transaction was not completed"/>
    <n v="3228229665"/>
    <x v="0"/>
    <s v="NULL"/>
    <x v="0"/>
    <x v="0"/>
    <s v="NULL"/>
    <s v="NGN"/>
    <s v="checkout"/>
    <x v="0"/>
    <x v="0"/>
    <n v="45226"/>
    <x v="14"/>
    <n v="16.124062500000001"/>
  </r>
  <r>
    <s v="3594becd-0256-43f1-b088-224a53070754"/>
    <s v="2023-10-27 00:00:00+01"/>
    <s v="f5c2ad6f-8ee3-433c-955a-2765522df05a"/>
    <n v="28665"/>
    <s v="The transaction was not completed"/>
    <n v="3229340902"/>
    <x v="0"/>
    <s v="NULL"/>
    <x v="0"/>
    <x v="0"/>
    <s v="NULL"/>
    <s v="NGN"/>
    <s v="checkout"/>
    <x v="0"/>
    <x v="0"/>
    <n v="45226"/>
    <x v="14"/>
    <n v="17.915624999999999"/>
  </r>
  <r>
    <s v="cfd89826-ec42-452a-aa6f-d2f83fd17241"/>
    <s v="2023-10-27 00:00:00+01"/>
    <s v="142ecbba-8338-4d38-86e3-70ac6cdea5ee"/>
    <n v="28665"/>
    <s v="The transaction was not completed"/>
    <n v="3229684812"/>
    <x v="0"/>
    <s v="NULL"/>
    <x v="0"/>
    <x v="0"/>
    <s v="NULL"/>
    <s v="NGN"/>
    <s v="checkout"/>
    <x v="0"/>
    <x v="0"/>
    <n v="45226"/>
    <x v="14"/>
    <n v="17.915624999999999"/>
  </r>
  <r>
    <s v="83099520-b738-40b3-ae02-a8e6f23dd9e3"/>
    <s v="2023-10-27 00:00:00+01"/>
    <s v="0f9ce4b6-b9f0-4b17-a7d2-289fc71f95a3"/>
    <n v="15765.75"/>
    <s v="The transaction was not completed"/>
    <n v="3229725222"/>
    <x v="0"/>
    <s v="NULL"/>
    <x v="0"/>
    <x v="0"/>
    <s v="NULL"/>
    <s v="NGN"/>
    <s v="checkout"/>
    <x v="0"/>
    <x v="0"/>
    <n v="45226"/>
    <x v="14"/>
    <n v="9.8535937499999999"/>
  </r>
  <r>
    <s v="d0378658-58b0-4651-9aac-e714f4c0a36e"/>
    <s v="2023-10-27 00:00:00+01"/>
    <s v="b739306a-4f76-4670-a7bb-05c87637da00"/>
    <n v="15765.75"/>
    <s v="The transaction was not completed"/>
    <n v="3230143029"/>
    <x v="0"/>
    <s v="NULL"/>
    <x v="0"/>
    <x v="0"/>
    <s v="NULL"/>
    <s v="NGN"/>
    <s v="checkout"/>
    <x v="0"/>
    <x v="0"/>
    <n v="45226"/>
    <x v="14"/>
    <n v="9.8535937499999999"/>
  </r>
  <r>
    <s v="03b16633-095b-4818-bdd2-e1280883891b"/>
    <s v="2023-10-28 00:00:00+01"/>
    <s v="c136d605-32df-4e42-8f10-9538a9e1c1cd"/>
    <n v="28665"/>
    <s v="The transaction was not completed"/>
    <n v="3230457302"/>
    <x v="0"/>
    <s v="NULL"/>
    <x v="0"/>
    <x v="0"/>
    <s v="NULL"/>
    <s v="NGN"/>
    <s v="checkout"/>
    <x v="0"/>
    <x v="0"/>
    <n v="45227"/>
    <x v="14"/>
    <n v="17.915624999999999"/>
  </r>
  <r>
    <s v="6c69f2bf-75b3-4837-b241-47c741f2fb2b"/>
    <s v="2023-10-28 00:00:00+01"/>
    <s v="0ad56c37-e432-4368-805a-0d5e3ea7cefc"/>
    <n v="28665"/>
    <s v="Please make a transfer to the account specified"/>
    <n v="3230709107"/>
    <x v="0"/>
    <s v="NULL"/>
    <x v="0"/>
    <x v="0"/>
    <s v="NULL"/>
    <s v="NGN"/>
    <s v="checkout"/>
    <x v="0"/>
    <x v="1"/>
    <n v="45227"/>
    <x v="14"/>
    <n v="17.915624999999999"/>
  </r>
  <r>
    <s v="57696fc1-8baa-44b1-9834-3cfe89a11d48"/>
    <s v="2023-10-28 00:00:00+01"/>
    <s v="0e06f7bd-2a6c-4950-996b-bb283764b671"/>
    <n v="25306.522499999999"/>
    <s v="Approved"/>
    <n v="3230860194"/>
    <x v="1"/>
    <s v="transfer"/>
    <x v="0"/>
    <x v="1"/>
    <s v="NG"/>
    <s v="NGN"/>
    <s v="checkout"/>
    <x v="1"/>
    <x v="1"/>
    <n v="45227"/>
    <x v="14"/>
    <n v="15.8165765625"/>
  </r>
  <r>
    <s v="31d41301-8857-4043-92e5-96162c753694"/>
    <s v="2023-10-28 00:00:00+01"/>
    <s v="c88140e1-81b4-4172-8076-63e9d7e1ac72"/>
    <n v="28665"/>
    <s v="The transaction was not completed"/>
    <n v="3231371128"/>
    <x v="0"/>
    <s v="NULL"/>
    <x v="0"/>
    <x v="0"/>
    <s v="NULL"/>
    <s v="NGN"/>
    <s v="checkout"/>
    <x v="0"/>
    <x v="0"/>
    <n v="45227"/>
    <x v="14"/>
    <n v="17.915624999999999"/>
  </r>
  <r>
    <s v="d7bfdd6b06df0440df16e63764f11583b27d8c3c697705f8"/>
    <s v="2023-10-28 00:00:00+01"/>
    <s v="c121bc1a-7c43-45ce-8855-3a6be9397a0b"/>
    <n v="11550"/>
    <s v="Insufficient Funds"/>
    <n v="3233216565"/>
    <x v="2"/>
    <s v="mastercard"/>
    <x v="1"/>
    <x v="15"/>
    <s v="NG"/>
    <s v="NGN"/>
    <s v="merchant_api"/>
    <x v="2"/>
    <x v="0"/>
    <n v="45227"/>
    <x v="14"/>
    <n v="7.21875"/>
  </r>
  <r>
    <s v="7c7a0332-4b41-4533-abfa-eb951f5fe7af"/>
    <s v="2023-10-28 00:00:00+01"/>
    <s v="b506d78a-9397-4591-b489-c7cadd72b5a7"/>
    <n v="28665"/>
    <s v="The transaction was not completed"/>
    <n v="3233322652"/>
    <x v="0"/>
    <s v="NULL"/>
    <x v="0"/>
    <x v="0"/>
    <s v="NULL"/>
    <s v="NGN"/>
    <s v="checkout"/>
    <x v="0"/>
    <x v="0"/>
    <n v="45227"/>
    <x v="14"/>
    <n v="17.915624999999999"/>
  </r>
  <r>
    <s v="8da9fda9-9e5f-41f8-818f-745e9653e0e9"/>
    <s v="2023-10-28 00:00:00+01"/>
    <s v="48d0be65-467e-4cc7-9769-5df35307ac8b"/>
    <n v="28665"/>
    <s v="The transaction was not completed"/>
    <n v="3233415326"/>
    <x v="0"/>
    <s v="NULL"/>
    <x v="0"/>
    <x v="0"/>
    <s v="NULL"/>
    <s v="NGN"/>
    <s v="checkout"/>
    <x v="0"/>
    <x v="0"/>
    <n v="45227"/>
    <x v="14"/>
    <n v="17.915624999999999"/>
  </r>
  <r>
    <s v="92510d06-8c26-41f8-87a8-986c0e193534"/>
    <s v="2023-10-28 00:00:00+01"/>
    <s v="fe4a691e-25a6-4063-b9bf-bbe43b2b41de"/>
    <n v="28665"/>
    <s v="The transaction was not completed"/>
    <n v="3233483188"/>
    <x v="0"/>
    <s v="NULL"/>
    <x v="0"/>
    <x v="0"/>
    <s v="NULL"/>
    <s v="NGN"/>
    <s v="checkout"/>
    <x v="0"/>
    <x v="0"/>
    <n v="45227"/>
    <x v="14"/>
    <n v="17.915624999999999"/>
  </r>
  <r>
    <s v="be249de2-3b42-41d4-bf67-1a9f128d846b"/>
    <s v="2023-10-28 00:00:00+01"/>
    <s v="97de6ec4-69e1-4a20-a956-34f51f99a2a2"/>
    <n v="28665"/>
    <s v="Please make a transfer to the account specified"/>
    <n v="3233639267"/>
    <x v="0"/>
    <s v="NULL"/>
    <x v="0"/>
    <x v="0"/>
    <s v="NULL"/>
    <s v="NGN"/>
    <s v="checkout"/>
    <x v="0"/>
    <x v="1"/>
    <n v="45227"/>
    <x v="14"/>
    <n v="17.915624999999999"/>
  </r>
  <r>
    <s v="2e2ccdd4-d986-4021-b90b-c6902e4aa152"/>
    <s v="2023-10-28 00:00:00+01"/>
    <s v="20cbf2e4-4dc3-40bb-ab23-eaa9c6a1b421"/>
    <n v="28665"/>
    <s v="The transaction was not completed"/>
    <n v="3233646023"/>
    <x v="0"/>
    <s v="NULL"/>
    <x v="0"/>
    <x v="0"/>
    <s v="NULL"/>
    <s v="NGN"/>
    <s v="checkout"/>
    <x v="0"/>
    <x v="0"/>
    <n v="45227"/>
    <x v="14"/>
    <n v="17.915624999999999"/>
  </r>
  <r>
    <s v="d612942d-83af-4dc4-92af-c393b7a191c9"/>
    <s v="2023-10-28 00:00:00+01"/>
    <s v="b6de4ed7-2036-4e92-a558-0470abc23af6"/>
    <n v="25798.5"/>
    <s v="The transaction was not completed"/>
    <n v="3233775632"/>
    <x v="0"/>
    <s v="NULL"/>
    <x v="0"/>
    <x v="0"/>
    <s v="NULL"/>
    <s v="NGN"/>
    <s v="checkout"/>
    <x v="0"/>
    <x v="0"/>
    <n v="45227"/>
    <x v="14"/>
    <n v="16.124062500000001"/>
  </r>
  <r>
    <s v="ceca68d5-dcad-4371-9687-2ba17cb904db"/>
    <s v="2023-10-28 00:00:00+01"/>
    <s v="aaa2b0a8-6ebe-4b68-9294-0bad7015398c"/>
    <n v="28665"/>
    <s v="The transaction was not completed"/>
    <n v="3233789080"/>
    <x v="0"/>
    <s v="NULL"/>
    <x v="0"/>
    <x v="0"/>
    <s v="NULL"/>
    <s v="NGN"/>
    <s v="checkout"/>
    <x v="0"/>
    <x v="0"/>
    <n v="45227"/>
    <x v="14"/>
    <n v="17.915624999999999"/>
  </r>
  <r>
    <s v="6259e7fc-7bb6-45ce-bc37-09c0f2d53af9"/>
    <s v="2023-10-28 00:00:00+01"/>
    <s v="4ae39a1b-6340-451b-9b66-7dd51380751d"/>
    <n v="25798.5"/>
    <s v="The transaction was not completed"/>
    <n v="3233829632"/>
    <x v="0"/>
    <s v="NULL"/>
    <x v="0"/>
    <x v="0"/>
    <s v="NULL"/>
    <s v="NGN"/>
    <s v="checkout"/>
    <x v="0"/>
    <x v="0"/>
    <n v="45227"/>
    <x v="14"/>
    <n v="16.124062500000001"/>
  </r>
  <r>
    <s v="1bfd8d67-6c4c-48bc-b1ef-36a0f7a70af8"/>
    <s v="2023-10-29 00:00:00+01"/>
    <s v="649d349e-1f25-4f8a-9fd0-ad91e0da0abe"/>
    <n v="28665"/>
    <s v="The transaction was not completed"/>
    <n v="3234128803"/>
    <x v="0"/>
    <s v="NULL"/>
    <x v="0"/>
    <x v="0"/>
    <s v="NULL"/>
    <s v="NGN"/>
    <s v="checkout"/>
    <x v="0"/>
    <x v="0"/>
    <n v="45228"/>
    <x v="14"/>
    <n v="17.915624999999999"/>
  </r>
  <r>
    <s v="ba72246f-4d4a-46ae-ab38-b4a788346c6e"/>
    <s v="2023-10-29 00:00:00+01"/>
    <s v="4a1b99e9-3bb8-42c1-8c2f-e1cae4ca9ff7"/>
    <n v="15765.75"/>
    <s v="The transaction was not completed"/>
    <n v="3234497522"/>
    <x v="0"/>
    <s v="NULL"/>
    <x v="0"/>
    <x v="0"/>
    <s v="NULL"/>
    <s v="NGN"/>
    <s v="checkout"/>
    <x v="0"/>
    <x v="0"/>
    <n v="45228"/>
    <x v="14"/>
    <n v="9.8535937499999999"/>
  </r>
  <r>
    <s v="40a99b66-b4bd-4913-bbcb-91b76f262ee8"/>
    <s v="2023-10-29 00:00:00+01"/>
    <s v="4a1b99e9-3bb8-42c1-8c2f-e1cae4ca9ff7"/>
    <n v="25306.522499999999"/>
    <s v="Approved"/>
    <n v="3234503230"/>
    <x v="1"/>
    <s v="transfer"/>
    <x v="0"/>
    <x v="45"/>
    <s v="NG"/>
    <s v="NGN"/>
    <s v="checkout"/>
    <x v="1"/>
    <x v="1"/>
    <n v="45228"/>
    <x v="14"/>
    <n v="15.8165765625"/>
  </r>
  <r>
    <s v="a7ef0afe-b686-412b-8d77-c6d54de3ffd2"/>
    <s v="2023-10-29 00:00:00+01"/>
    <s v="320e73d7-4113-4892-acb3-b5cf73a580ae"/>
    <n v="15765.75"/>
    <s v="The transaction was not completed"/>
    <n v="3235082149"/>
    <x v="0"/>
    <s v="NULL"/>
    <x v="0"/>
    <x v="0"/>
    <s v="NULL"/>
    <s v="NGN"/>
    <s v="checkout"/>
    <x v="0"/>
    <x v="0"/>
    <n v="45228"/>
    <x v="14"/>
    <n v="9.8535937499999999"/>
  </r>
  <r>
    <s v="69040593-4119-4ee4-bc25-d2e55cc52f90"/>
    <s v="2023-10-29 00:00:00+01"/>
    <s v="320e73d7-4113-4892-acb3-b5cf73a580ae"/>
    <n v="28665"/>
    <s v="Please make a transfer to the account specified"/>
    <n v="3235083788"/>
    <x v="0"/>
    <s v="NULL"/>
    <x v="0"/>
    <x v="0"/>
    <s v="NULL"/>
    <s v="NGN"/>
    <s v="checkout"/>
    <x v="0"/>
    <x v="1"/>
    <n v="45228"/>
    <x v="14"/>
    <n v="17.915624999999999"/>
  </r>
  <r>
    <s v="9e3d153f-0b67-45dc-b5a5-72d590d9421c"/>
    <s v="2023-10-29 00:00:00+01"/>
    <s v="320e73d7-4113-4892-acb3-b5cf73a580ae"/>
    <n v="25306.522499999999"/>
    <s v="Approved"/>
    <n v="3235086561"/>
    <x v="1"/>
    <s v="transfer"/>
    <x v="0"/>
    <x v="1"/>
    <s v="NG"/>
    <s v="NGN"/>
    <s v="checkout"/>
    <x v="1"/>
    <x v="1"/>
    <n v="45228"/>
    <x v="14"/>
    <n v="15.8165765625"/>
  </r>
  <r>
    <s v="88101e2f-586b-49b0-a80c-ad350e2f0085"/>
    <s v="2023-10-29 00:00:00+01"/>
    <s v="997d7016-c22a-4b80-a50f-f32ea9ae972d"/>
    <n v="25798.5"/>
    <s v="The transaction was not completed"/>
    <n v="3236050521"/>
    <x v="0"/>
    <s v="NULL"/>
    <x v="0"/>
    <x v="0"/>
    <s v="NULL"/>
    <s v="NGN"/>
    <s v="checkout"/>
    <x v="0"/>
    <x v="0"/>
    <n v="45228"/>
    <x v="14"/>
    <n v="16.124062500000001"/>
  </r>
  <r>
    <s v="72859e4c-8168-4bfe-8737-cf4340791034"/>
    <s v="2023-10-29 00:00:00+01"/>
    <s v="4950d55d-e496-4a00-af61-c35669f89622"/>
    <n v="25798.5"/>
    <s v="The transaction was not completed"/>
    <n v="3236228204"/>
    <x v="0"/>
    <s v="NULL"/>
    <x v="0"/>
    <x v="0"/>
    <s v="NULL"/>
    <s v="NGN"/>
    <s v="checkout"/>
    <x v="0"/>
    <x v="0"/>
    <n v="45228"/>
    <x v="14"/>
    <n v="16.124062500000001"/>
  </r>
  <r>
    <s v="8bea1d67-3596-452c-9711-67dab4880a38"/>
    <s v="2023-10-29 00:00:00+01"/>
    <s v="d96beec9-db9d-4998-9081-4782d2767122"/>
    <n v="25798.5"/>
    <s v="The transaction was not completed"/>
    <n v="3236346055"/>
    <x v="2"/>
    <s v="mastercard"/>
    <x v="1"/>
    <x v="4"/>
    <s v="NG"/>
    <s v="NGN"/>
    <s v="checkout"/>
    <x v="0"/>
    <x v="0"/>
    <n v="45228"/>
    <x v="14"/>
    <n v="16.124062500000001"/>
  </r>
  <r>
    <s v="9b0947b1-5ba5-4e9c-8101-6784fa42dd46"/>
    <s v="2023-10-29 00:00:00+01"/>
    <s v="2ffe54a2-f4fe-4895-bd78-07dd8e1fed56"/>
    <n v="28665"/>
    <s v="The transaction was not completed"/>
    <n v="3236421853"/>
    <x v="0"/>
    <s v="NULL"/>
    <x v="0"/>
    <x v="0"/>
    <s v="NULL"/>
    <s v="NGN"/>
    <s v="checkout"/>
    <x v="0"/>
    <x v="0"/>
    <n v="45228"/>
    <x v="14"/>
    <n v="17.915624999999999"/>
  </r>
  <r>
    <s v="65136242-1fc8-44e4-bcd5-160cd7644aa5"/>
    <s v="2023-10-29 00:00:00+01"/>
    <s v="35d485c9-9d55-4052-8afd-4a5e6f655b90"/>
    <n v="28665"/>
    <s v="The transaction was not completed"/>
    <n v="3236599626"/>
    <x v="0"/>
    <s v="NULL"/>
    <x v="0"/>
    <x v="0"/>
    <s v="NULL"/>
    <s v="NGN"/>
    <s v="checkout"/>
    <x v="0"/>
    <x v="0"/>
    <n v="45228"/>
    <x v="14"/>
    <n v="17.915624999999999"/>
  </r>
  <r>
    <s v="111d4aa4-3758-4e78-ab72-66a6b07d4640"/>
    <s v="2023-10-29 00:00:00+01"/>
    <s v="7a351307-9280-41a5-889b-1fbcd63846a1"/>
    <n v="25798.5"/>
    <s v="The transaction was not completed"/>
    <n v="3236721634"/>
    <x v="0"/>
    <s v="NULL"/>
    <x v="0"/>
    <x v="0"/>
    <s v="NULL"/>
    <s v="NGN"/>
    <s v="checkout"/>
    <x v="0"/>
    <x v="0"/>
    <n v="45228"/>
    <x v="14"/>
    <n v="16.124062500000001"/>
  </r>
  <r>
    <s v="002b46c7-2883-43df-8e9e-f730ecd3d951"/>
    <s v="2023-10-29 00:00:00+01"/>
    <s v="b51c24f5-9f6b-4f69-b606-bdb9a3a85af5"/>
    <n v="28665"/>
    <s v="The transaction was not completed"/>
    <n v="3236835275"/>
    <x v="0"/>
    <s v="NULL"/>
    <x v="0"/>
    <x v="0"/>
    <s v="NULL"/>
    <s v="NGN"/>
    <s v="checkout"/>
    <x v="0"/>
    <x v="0"/>
    <n v="45228"/>
    <x v="14"/>
    <n v="17.915624999999999"/>
  </r>
  <r>
    <s v="7e54b204-3d19-4c85-9326-275fb5738724"/>
    <s v="2023-10-29 00:00:00+01"/>
    <s v="09ece47b-e9b5-46b1-9ef9-84687995ee54"/>
    <n v="28665"/>
    <s v="Please make a transfer to the account specified"/>
    <n v="3236860517"/>
    <x v="0"/>
    <s v="NULL"/>
    <x v="0"/>
    <x v="0"/>
    <s v="NULL"/>
    <s v="NGN"/>
    <s v="checkout"/>
    <x v="0"/>
    <x v="1"/>
    <n v="45228"/>
    <x v="14"/>
    <n v="17.915624999999999"/>
  </r>
  <r>
    <s v="bafaa024-d9e5-498f-9971-d0d2e3b1e5c0"/>
    <s v="2023-10-29 00:00:00+01"/>
    <s v="47cd0ee9-0d6c-49a8-b1f3-dc2c6106bfd6"/>
    <n v="25798.5"/>
    <s v="Please make a transfer to the account specified"/>
    <n v="3236883179"/>
    <x v="0"/>
    <s v="NULL"/>
    <x v="0"/>
    <x v="0"/>
    <s v="NULL"/>
    <s v="NGN"/>
    <s v="checkout"/>
    <x v="0"/>
    <x v="1"/>
    <n v="45228"/>
    <x v="14"/>
    <n v="16.124062500000001"/>
  </r>
  <r>
    <s v="7db6a0ee-0805-4230-90e0-ad0e4982c403"/>
    <s v="2023-10-30 00:00:00+01"/>
    <s v="ec95c6e8-53bb-497f-8dba-aa8fd4605c9c"/>
    <n v="28665"/>
    <s v="The transaction was not completed"/>
    <n v="3237181947"/>
    <x v="0"/>
    <s v="NULL"/>
    <x v="0"/>
    <x v="0"/>
    <s v="NULL"/>
    <s v="NGN"/>
    <s v="checkout"/>
    <x v="0"/>
    <x v="0"/>
    <n v="45229"/>
    <x v="14"/>
    <n v="17.915624999999999"/>
  </r>
  <r>
    <s v="29eab9d8-c98a-4986-a067-92908cf52cc9"/>
    <s v="2023-10-30 00:00:00+01"/>
    <s v="5538d434-cd31-4f63-887f-3662659821fe"/>
    <n v="25306.522499999999"/>
    <s v="Approved"/>
    <n v="3237890020"/>
    <x v="1"/>
    <s v="transfer"/>
    <x v="0"/>
    <x v="13"/>
    <s v="NG"/>
    <s v="NGN"/>
    <s v="checkout"/>
    <x v="1"/>
    <x v="1"/>
    <n v="45229"/>
    <x v="14"/>
    <n v="15.8165765625"/>
  </r>
  <r>
    <s v="04ebfb42-e225-4d6b-9617-6e91eba1ef3c"/>
    <s v="2023-10-30 00:00:00+01"/>
    <s v="71e97fc4-49fe-4644-8c0f-a80c24bc2517"/>
    <n v="28130.025000000001"/>
    <s v="Approved"/>
    <n v="3238020762"/>
    <x v="1"/>
    <s v="transfer"/>
    <x v="0"/>
    <x v="46"/>
    <s v="NG"/>
    <s v="NGN"/>
    <s v="checkout"/>
    <x v="1"/>
    <x v="1"/>
    <n v="45229"/>
    <x v="14"/>
    <n v="17.581265625"/>
  </r>
  <r>
    <s v="8bdf3726-25a6-42b3-8cb3-e4cec4810b76"/>
    <s v="2023-10-30 00:00:00+01"/>
    <s v="71e97fc4-49fe-4644-8c0f-a80c24bc2517"/>
    <n v="28665"/>
    <s v="Awaiting Transfer"/>
    <n v="3238261979"/>
    <x v="0"/>
    <s v="NULL"/>
    <x v="0"/>
    <x v="0"/>
    <s v="NULL"/>
    <s v="NGN"/>
    <s v="checkout"/>
    <x v="0"/>
    <x v="1"/>
    <n v="45229"/>
    <x v="14"/>
    <n v="17.915624999999999"/>
  </r>
  <r>
    <s v="9214a18b-7f83-41a3-8b69-b6488f64da27"/>
    <s v="2023-10-30 00:00:00+01"/>
    <s v="7e029458-6829-4202-99a0-328431f9cdc7"/>
    <n v="28665"/>
    <s v="The transaction was not completed"/>
    <n v="3238927785"/>
    <x v="0"/>
    <s v="NULL"/>
    <x v="0"/>
    <x v="0"/>
    <s v="NULL"/>
    <s v="NGN"/>
    <s v="checkout"/>
    <x v="0"/>
    <x v="0"/>
    <n v="45229"/>
    <x v="14"/>
    <n v="17.915624999999999"/>
  </r>
  <r>
    <s v="cc136392-1057-41a7-9d7f-4cb7fb21a218"/>
    <s v="2023-10-30 00:00:00+01"/>
    <s v="b6e17d8b-f039-443e-9b61-5278264fb2d3"/>
    <n v="15765.75"/>
    <s v="The transaction was not completed"/>
    <n v="3238996655"/>
    <x v="0"/>
    <s v="NULL"/>
    <x v="0"/>
    <x v="0"/>
    <s v="NULL"/>
    <s v="NGN"/>
    <s v="checkout"/>
    <x v="0"/>
    <x v="0"/>
    <n v="45229"/>
    <x v="14"/>
    <n v="9.8535937499999999"/>
  </r>
  <r>
    <s v="69186c74-c212-4192-bf73-15621a8c62e8"/>
    <s v="2023-10-30 00:00:00+01"/>
    <s v="c01428e9-c46f-4994-8c99-f1831501243a"/>
    <n v="15765.75"/>
    <s v="The transaction was not completed"/>
    <n v="3239327653"/>
    <x v="0"/>
    <s v="NULL"/>
    <x v="0"/>
    <x v="0"/>
    <s v="NULL"/>
    <s v="NGN"/>
    <s v="checkout"/>
    <x v="0"/>
    <x v="0"/>
    <n v="45229"/>
    <x v="14"/>
    <n v="9.8535937499999999"/>
  </r>
  <r>
    <s v="b4cb5e7a-93f1-4f87-b7e2-bfdbc2df5bcf"/>
    <s v="2023-10-30 00:00:00+01"/>
    <s v="c01428e9-c46f-4994-8c99-f1831501243a"/>
    <n v="15765.75"/>
    <s v="The transaction was not completed"/>
    <n v="3239346805"/>
    <x v="0"/>
    <s v="NULL"/>
    <x v="0"/>
    <x v="0"/>
    <s v="NULL"/>
    <s v="NGN"/>
    <s v="checkout"/>
    <x v="0"/>
    <x v="0"/>
    <n v="45229"/>
    <x v="14"/>
    <n v="9.8535937499999999"/>
  </r>
  <r>
    <s v="45269134-ce85-4477-90d1-253e259b5281"/>
    <s v="2023-10-30 00:00:00+01"/>
    <s v="c01428e9-c46f-4994-8c99-f1831501243a"/>
    <n v="25798.5"/>
    <s v="The transaction was not completed"/>
    <n v="3239348652"/>
    <x v="0"/>
    <s v="NULL"/>
    <x v="0"/>
    <x v="0"/>
    <s v="NULL"/>
    <s v="NGN"/>
    <s v="checkout"/>
    <x v="0"/>
    <x v="0"/>
    <n v="45229"/>
    <x v="14"/>
    <n v="16.124062500000001"/>
  </r>
  <r>
    <s v="1c0786eb-400a-4deb-b115-320b05a5a3f5"/>
    <s v="2023-10-30 00:00:00+01"/>
    <s v="c01428e9-c46f-4994-8c99-f1831501243a"/>
    <n v="15765.75"/>
    <s v="The transaction was not completed"/>
    <n v="3239351025"/>
    <x v="0"/>
    <s v="NULL"/>
    <x v="0"/>
    <x v="0"/>
    <s v="NULL"/>
    <s v="NGN"/>
    <s v="checkout"/>
    <x v="0"/>
    <x v="0"/>
    <n v="45229"/>
    <x v="14"/>
    <n v="9.8535937499999999"/>
  </r>
  <r>
    <s v="61dd52b3-6d73-4c1d-8cae-818923218ecc"/>
    <s v="2023-10-31 00:00:00+01"/>
    <s v="57d9c55b-b94c-4035-9b7a-3cfd16ad0f96"/>
    <n v="28.35"/>
    <s v="The transaction was not completed"/>
    <n v="3239991734"/>
    <x v="0"/>
    <s v="NULL"/>
    <x v="0"/>
    <x v="0"/>
    <s v="NULL"/>
    <s v="USD"/>
    <s v="checkout"/>
    <x v="0"/>
    <x v="0"/>
    <n v="45230"/>
    <x v="14"/>
    <n v="28.35"/>
  </r>
  <r>
    <s v="44105daf-3ec2-4752-b1df-5fe690062ab2"/>
    <s v="2023-10-31 00:00:00+01"/>
    <s v="57d9c55b-b94c-4035-9b7a-3cfd16ad0f96"/>
    <n v="28.35"/>
    <s v="The card holder was not authorised. This is used in 3-D Secure Authentication."/>
    <n v="3240011227"/>
    <x v="2"/>
    <s v="mastercard"/>
    <x v="1"/>
    <x v="47"/>
    <s v="US"/>
    <s v="USD"/>
    <s v="checkout"/>
    <x v="2"/>
    <x v="0"/>
    <n v="45230"/>
    <x v="14"/>
    <n v="28.35"/>
  </r>
  <r>
    <s v="d84a2ea6-73d6-494f-9eb7-be2b92787ca2"/>
    <s v="2023-10-31 00:00:00+01"/>
    <s v="268b4884-676a-48a6-bbf0-84ff08e5313a"/>
    <n v="24687.358499999998"/>
    <s v="Approved"/>
    <n v="3240138173"/>
    <x v="4"/>
    <s v="visa"/>
    <x v="1"/>
    <x v="5"/>
    <s v="CA"/>
    <s v="NGN"/>
    <s v="checkout"/>
    <x v="1"/>
    <x v="0"/>
    <n v="45230"/>
    <x v="14"/>
    <n v="15.429599062499999"/>
  </r>
  <r>
    <s v="87d39257-259c-49ea-90d8-6ffc65017c6f"/>
    <s v="2023-10-31 00:00:00+01"/>
    <s v="c0c8d975-2e1c-4793-8626-1491f1717429"/>
    <n v="15765.75"/>
    <s v="The transaction was not completed"/>
    <n v="3240180261"/>
    <x v="0"/>
    <s v="NULL"/>
    <x v="0"/>
    <x v="0"/>
    <s v="NULL"/>
    <s v="NGN"/>
    <s v="checkout"/>
    <x v="0"/>
    <x v="0"/>
    <n v="45230"/>
    <x v="14"/>
    <n v="9.8535937499999999"/>
  </r>
  <r>
    <s v="52474edc-dbc7-4ce8-b632-c9af9d062ac2"/>
    <s v="2023-10-31 00:00:00+01"/>
    <s v="c0c8d975-2e1c-4793-8626-1491f1717429"/>
    <n v="28665"/>
    <s v="Please make a transfer to the account specified"/>
    <n v="3240181360"/>
    <x v="0"/>
    <s v="NULL"/>
    <x v="0"/>
    <x v="0"/>
    <s v="NULL"/>
    <s v="NGN"/>
    <s v="checkout"/>
    <x v="0"/>
    <x v="1"/>
    <n v="45230"/>
    <x v="14"/>
    <n v="17.915624999999999"/>
  </r>
  <r>
    <s v="68a12dd2-a56f-4f2c-812f-bb9df7d63b21"/>
    <s v="2023-10-31 00:00:00+01"/>
    <s v="7d0d80bc-ffee-4c1d-ae92-88e37173581d"/>
    <n v="28665"/>
    <s v="Please make a transfer to the account specified"/>
    <n v="3240585972"/>
    <x v="0"/>
    <s v="NULL"/>
    <x v="0"/>
    <x v="0"/>
    <s v="NULL"/>
    <s v="NGN"/>
    <s v="checkout"/>
    <x v="0"/>
    <x v="1"/>
    <n v="45230"/>
    <x v="14"/>
    <n v="17.915624999999999"/>
  </r>
  <r>
    <s v="3254d7cf-c134-4614-865f-9b8fcbac4c46"/>
    <s v="2023-10-31 00:00:00+01"/>
    <s v="0518bf15-330f-499f-9317-36b2780c5917"/>
    <n v="15765.75"/>
    <s v="The transaction was not completed"/>
    <n v="3241176579"/>
    <x v="0"/>
    <s v="NULL"/>
    <x v="0"/>
    <x v="0"/>
    <s v="NULL"/>
    <s v="NGN"/>
    <s v="checkout"/>
    <x v="0"/>
    <x v="0"/>
    <n v="45230"/>
    <x v="14"/>
    <n v="9.8535937499999999"/>
  </r>
  <r>
    <s v="2d53e120-99c6-4846-8a5d-ec5b91ae7410"/>
    <s v="2023-10-31 00:00:00+01"/>
    <s v="1f284157-5f33-4c02-a274-0109447d6e3f"/>
    <n v="25798.5"/>
    <s v="The transaction was not completed"/>
    <n v="3241948618"/>
    <x v="0"/>
    <s v="NULL"/>
    <x v="0"/>
    <x v="0"/>
    <s v="NULL"/>
    <s v="NGN"/>
    <s v="checkout"/>
    <x v="0"/>
    <x v="0"/>
    <n v="45230"/>
    <x v="14"/>
    <n v="16.124062500000001"/>
  </r>
  <r>
    <s v="43c95ae4-952c-4bce-9188-3db1e959fef3"/>
    <s v="2023-10-31 00:00:00+01"/>
    <s v="d96beec9-db9d-4998-9081-4782d2767122"/>
    <n v="25306.522499999999"/>
    <s v="Approved"/>
    <n v="3242133077"/>
    <x v="2"/>
    <s v="mastercard"/>
    <x v="1"/>
    <x v="4"/>
    <s v="NG"/>
    <s v="NGN"/>
    <s v="checkout"/>
    <x v="1"/>
    <x v="0"/>
    <n v="45230"/>
    <x v="14"/>
    <n v="15.8165765625"/>
  </r>
  <r>
    <s v="ca6dbee0-bc75-449f-84bd-cce1c5f542bb"/>
    <s v="2023-10-31 00:00:00+01"/>
    <s v="eb238efe-3d0f-4249-9e04-1bddcbeaee31"/>
    <n v="28130.025000000001"/>
    <s v="Approved"/>
    <n v="3242771591"/>
    <x v="1"/>
    <s v="transfer"/>
    <x v="0"/>
    <x v="1"/>
    <s v="NG"/>
    <s v="NGN"/>
    <s v="checkout"/>
    <x v="1"/>
    <x v="1"/>
    <n v="45230"/>
    <x v="14"/>
    <n v="17.581265625"/>
  </r>
  <r>
    <s v="5f846227-b511-4e96-a143-4eff2ebe79b7"/>
    <s v="2023-10-31 00:00:00+01"/>
    <s v="37bca902-c492-4528-87f4-cfbc4db8545e"/>
    <n v="25798.5"/>
    <s v="The transaction was not completed"/>
    <n v="3242896042"/>
    <x v="0"/>
    <s v="NULL"/>
    <x v="0"/>
    <x v="0"/>
    <s v="NULL"/>
    <s v="NGN"/>
    <s v="checkout"/>
    <x v="0"/>
    <x v="0"/>
    <n v="45230"/>
    <x v="14"/>
    <n v="16.124062500000001"/>
  </r>
  <r>
    <s v="ef83b5ee-da2f-4c9d-aec6-79f62dcfd601"/>
    <s v="2023-11-01 00:00:00+01"/>
    <s v="8751804b-d99e-4f5a-a96a-3cae2cca41c2"/>
    <n v="15765.75"/>
    <s v="The transaction was not completed"/>
    <n v="3243167011"/>
    <x v="0"/>
    <s v="NULL"/>
    <x v="0"/>
    <x v="0"/>
    <s v="NULL"/>
    <s v="NGN"/>
    <s v="checkout"/>
    <x v="0"/>
    <x v="0"/>
    <n v="45231"/>
    <x v="15"/>
    <n v="9.8535937499999999"/>
  </r>
  <r>
    <s v="4a2cf8d9-bda6-4539-bd30-cd6e319fdcc5"/>
    <s v="2023-11-01 00:00:00+01"/>
    <s v="db7855df-9327-4614-8783-d2f7620bfb6a"/>
    <n v="31.5"/>
    <s v="The transaction was not completed"/>
    <n v="3243393863"/>
    <x v="0"/>
    <s v="NULL"/>
    <x v="0"/>
    <x v="0"/>
    <s v="NULL"/>
    <s v="USD"/>
    <s v="checkout"/>
    <x v="0"/>
    <x v="0"/>
    <n v="45231"/>
    <x v="15"/>
    <n v="31.5"/>
  </r>
  <r>
    <s v="1a56de6e-6ab2-4ac3-9c6e-8074644943b4"/>
    <s v="2023-11-01 00:00:00+01"/>
    <s v="4991e171-055e-4dc8-8ec5-decc219f636f"/>
    <n v="28665"/>
    <s v="The transaction was not completed"/>
    <n v="3243393879"/>
    <x v="0"/>
    <s v="NULL"/>
    <x v="0"/>
    <x v="0"/>
    <s v="NULL"/>
    <s v="NGN"/>
    <s v="checkout"/>
    <x v="0"/>
    <x v="0"/>
    <n v="45231"/>
    <x v="15"/>
    <n v="17.915624999999999"/>
  </r>
  <r>
    <s v="fecee090-912b-4b41-acd8-6037ef96bc7f"/>
    <s v="2023-11-01 00:00:00+01"/>
    <s v="db7855df-9327-4614-8783-d2f7620bfb6a"/>
    <n v="28130.025000000001"/>
    <s v="Approved"/>
    <n v="3243394084"/>
    <x v="1"/>
    <s v="transfer"/>
    <x v="0"/>
    <x v="7"/>
    <s v="NG"/>
    <s v="NGN"/>
    <s v="checkout"/>
    <x v="1"/>
    <x v="1"/>
    <n v="45231"/>
    <x v="15"/>
    <n v="17.581265625"/>
  </r>
  <r>
    <s v="509046b6-6e09-41a4-b6be-96e970d87ef1"/>
    <s v="2023-11-01 00:00:00+01"/>
    <s v="64ad38c5-52a6-444c-b7ac-0a35d0cb4d3c"/>
    <n v="28665"/>
    <s v="The transaction was not completed"/>
    <n v="3243928339"/>
    <x v="0"/>
    <s v="NULL"/>
    <x v="0"/>
    <x v="0"/>
    <s v="NULL"/>
    <s v="NGN"/>
    <s v="checkout"/>
    <x v="0"/>
    <x v="0"/>
    <n v="45231"/>
    <x v="15"/>
    <n v="17.915624999999999"/>
  </r>
  <r>
    <s v="05f3ffe6-bd73-4af5-9d8f-e8cc2d10cb6e"/>
    <s v="2023-11-01 00:00:00+01"/>
    <s v="67c1823c-7092-4458-a16b-53ac67898b9c"/>
    <n v="15765.75"/>
    <s v="The transaction was not completed"/>
    <n v="3244276414"/>
    <x v="0"/>
    <s v="NULL"/>
    <x v="0"/>
    <x v="0"/>
    <s v="NULL"/>
    <s v="NGN"/>
    <s v="checkout"/>
    <x v="0"/>
    <x v="0"/>
    <n v="45231"/>
    <x v="15"/>
    <n v="9.8535937499999999"/>
  </r>
  <r>
    <s v="0c015b80-8c28-4997-889b-e947e89223a4"/>
    <s v="2023-11-01 00:00:00+01"/>
    <s v="95eef24b-cd31-4e49-aaab-80e3ca36f643"/>
    <n v="28665"/>
    <s v="The transaction was not completed"/>
    <n v="3244416222"/>
    <x v="0"/>
    <s v="NULL"/>
    <x v="0"/>
    <x v="0"/>
    <s v="NULL"/>
    <s v="NGN"/>
    <s v="checkout"/>
    <x v="0"/>
    <x v="0"/>
    <n v="45231"/>
    <x v="15"/>
    <n v="17.915624999999999"/>
  </r>
  <r>
    <s v="9e5b7ba9-220a-4dbb-b31b-35838901dc64"/>
    <s v="2023-11-01 00:00:00+01"/>
    <s v="517b1caf-aeff-458d-8ef3-109a2cff1027"/>
    <n v="25798.5"/>
    <s v="The transaction was not completed"/>
    <n v="3244481596"/>
    <x v="0"/>
    <s v="NULL"/>
    <x v="0"/>
    <x v="0"/>
    <s v="NULL"/>
    <s v="NGN"/>
    <s v="checkout"/>
    <x v="0"/>
    <x v="0"/>
    <n v="45231"/>
    <x v="15"/>
    <n v="16.124062500000001"/>
  </r>
  <r>
    <s v="c8917143-5e10-4044-9ce6-692a3d270f36"/>
    <s v="2023-11-01 00:00:00+01"/>
    <s v="c8701066-def5-47da-88a0-007a5013ee74"/>
    <n v="28665"/>
    <s v="The transaction was not completed"/>
    <n v="3244613726"/>
    <x v="0"/>
    <s v="NULL"/>
    <x v="0"/>
    <x v="0"/>
    <s v="NULL"/>
    <s v="NGN"/>
    <s v="checkout"/>
    <x v="0"/>
    <x v="0"/>
    <n v="45231"/>
    <x v="15"/>
    <n v="17.915624999999999"/>
  </r>
  <r>
    <s v="112821bb-64a9-4ed1-8e65-1e432e740357"/>
    <s v="2023-11-01 00:00:00+01"/>
    <s v="ce0ca5a0-8841-4deb-b803-8a8b8ee876b7"/>
    <n v="25798.5"/>
    <s v="The transaction was not completed"/>
    <n v="3244650087"/>
    <x v="0"/>
    <s v="NULL"/>
    <x v="0"/>
    <x v="0"/>
    <s v="NULL"/>
    <s v="NGN"/>
    <s v="checkout"/>
    <x v="0"/>
    <x v="0"/>
    <n v="45231"/>
    <x v="15"/>
    <n v="16.124062500000001"/>
  </r>
  <r>
    <s v="b2bc24f4-0c35-4219-843d-67434ff12b80"/>
    <s v="2023-11-01 00:00:00+01"/>
    <s v="67c1823c-7092-4458-a16b-53ac67898b9c"/>
    <n v="15765.75"/>
    <s v="The transaction was not completed"/>
    <n v="3244803734"/>
    <x v="2"/>
    <s v="mastercard"/>
    <x v="1"/>
    <x v="13"/>
    <s v="NG"/>
    <s v="NGN"/>
    <s v="checkout"/>
    <x v="0"/>
    <x v="0"/>
    <n v="45231"/>
    <x v="15"/>
    <n v="9.8535937499999999"/>
  </r>
  <r>
    <s v="8dc55eab-3d32-4644-b72b-774ef38226a4"/>
    <s v="2023-11-01 00:00:00+01"/>
    <s v="67c1823c-7092-4458-a16b-53ac67898b9c"/>
    <n v="25798.5"/>
    <s v="The transaction was not completed"/>
    <n v="3244931955"/>
    <x v="0"/>
    <s v="NULL"/>
    <x v="0"/>
    <x v="0"/>
    <s v="NULL"/>
    <s v="NGN"/>
    <s v="checkout"/>
    <x v="0"/>
    <x v="0"/>
    <n v="45231"/>
    <x v="15"/>
    <n v="16.124062500000001"/>
  </r>
  <r>
    <s v="c71ecd0f-722d-4855-8498-dadfc72a6593"/>
    <s v="2023-11-01 00:00:00+01"/>
    <s v="67c1823c-7092-4458-a16b-53ac67898b9c"/>
    <n v="25798.5"/>
    <s v="Please dial the USSD shortcode"/>
    <n v="3244949853"/>
    <x v="0"/>
    <s v="NULL"/>
    <x v="0"/>
    <x v="0"/>
    <s v="NULL"/>
    <s v="NGN"/>
    <s v="checkout"/>
    <x v="0"/>
    <x v="2"/>
    <n v="45231"/>
    <x v="15"/>
    <n v="16.124062500000001"/>
  </r>
  <r>
    <s v="07d14c3e-1a95-47a2-b7a2-e34be9ebd785"/>
    <s v="2023-11-01 00:00:00+01"/>
    <s v="67c1823c-7092-4458-a16b-53ac67898b9c"/>
    <n v="25798.5"/>
    <s v="Please make a transfer to the account specified"/>
    <n v="3244965138"/>
    <x v="0"/>
    <s v="NULL"/>
    <x v="0"/>
    <x v="0"/>
    <s v="NULL"/>
    <s v="NGN"/>
    <s v="checkout"/>
    <x v="0"/>
    <x v="1"/>
    <n v="45231"/>
    <x v="15"/>
    <n v="16.124062500000001"/>
  </r>
  <r>
    <s v="4a941c82-4301-49b7-843f-d67639b01169"/>
    <s v="2023-11-01 00:00:00+01"/>
    <s v="c01428e9-c46f-4994-8c99-f1831501243a"/>
    <n v="15424.2585"/>
    <s v="Approved"/>
    <n v="3245053292"/>
    <x v="2"/>
    <s v="mastercard"/>
    <x v="1"/>
    <x v="1"/>
    <s v="NG"/>
    <s v="NGN"/>
    <s v="checkout"/>
    <x v="1"/>
    <x v="0"/>
    <n v="45231"/>
    <x v="15"/>
    <n v="9.6401615624999994"/>
  </r>
  <r>
    <s v="369ee7e7-1fd8-45a2-9cb9-d02dff7198d6"/>
    <s v="2023-11-01 00:00:00+01"/>
    <s v="c01428e9-c46f-4994-8c99-f1831501243a"/>
    <n v="15765.75"/>
    <s v="The transaction was not completed"/>
    <n v="3245340363"/>
    <x v="0"/>
    <s v="NULL"/>
    <x v="0"/>
    <x v="0"/>
    <s v="NULL"/>
    <s v="NGN"/>
    <s v="checkout"/>
    <x v="0"/>
    <x v="0"/>
    <n v="45231"/>
    <x v="15"/>
    <n v="9.8535937499999999"/>
  </r>
  <r>
    <s v="6ab5b245-e5dd-410a-a758-0357814ad7d6"/>
    <s v="2023-11-01 00:00:00+01"/>
    <s v="b70aef5c-6211-41ea-9875-6632cd8dacdb"/>
    <n v="28665"/>
    <s v="The transaction was not completed"/>
    <n v="3245599419"/>
    <x v="0"/>
    <s v="NULL"/>
    <x v="0"/>
    <x v="0"/>
    <s v="NULL"/>
    <s v="NGN"/>
    <s v="checkout"/>
    <x v="0"/>
    <x v="0"/>
    <n v="45231"/>
    <x v="15"/>
    <n v="17.915624999999999"/>
  </r>
  <r>
    <s v="892ed3eb-f170-42d4-8e69-b47857270234"/>
    <s v="2023-11-01 00:00:00+01"/>
    <s v="f506d021-a3ec-476a-94a3-67d641b40616"/>
    <n v="31.5"/>
    <s v="The transaction was not completed"/>
    <n v="3246704113"/>
    <x v="0"/>
    <s v="NULL"/>
    <x v="0"/>
    <x v="0"/>
    <s v="NULL"/>
    <s v="USD"/>
    <s v="checkout"/>
    <x v="0"/>
    <x v="0"/>
    <n v="45231"/>
    <x v="15"/>
    <n v="31.5"/>
  </r>
  <r>
    <s v="4d98b3d5-78a8-4d3c-9ee0-d65abb5aa80f"/>
    <s v="2023-11-01 00:00:00+01"/>
    <s v="f506d021-a3ec-476a-94a3-67d641b40616"/>
    <n v="15765.75"/>
    <s v="The transaction was not completed"/>
    <n v="3246713108"/>
    <x v="0"/>
    <s v="NULL"/>
    <x v="0"/>
    <x v="0"/>
    <s v="NULL"/>
    <s v="NGN"/>
    <s v="checkout"/>
    <x v="0"/>
    <x v="0"/>
    <n v="45231"/>
    <x v="15"/>
    <n v="9.8535937499999999"/>
  </r>
  <r>
    <s v="04c3c525-7c0b-4bc2-be8e-47396843ee5f"/>
    <s v="2023-11-02 00:00:00+01"/>
    <s v="4dfbfd29-52f1-48fe-bc86-e4860e0b896c"/>
    <n v="28665"/>
    <s v="The transaction was not completed"/>
    <n v="3246967387"/>
    <x v="0"/>
    <s v="NULL"/>
    <x v="0"/>
    <x v="0"/>
    <s v="NULL"/>
    <s v="NGN"/>
    <s v="checkout"/>
    <x v="0"/>
    <x v="0"/>
    <n v="45232"/>
    <x v="15"/>
    <n v="17.915624999999999"/>
  </r>
  <r>
    <s v="3fac53af-b448-4c0d-a642-7aea4701aa9b"/>
    <s v="2023-11-02 00:00:00+01"/>
    <s v="4dfbfd29-52f1-48fe-bc86-e4860e0b896c"/>
    <n v="15765.75"/>
    <s v="The transaction was not completed"/>
    <n v="3246969363"/>
    <x v="0"/>
    <s v="NULL"/>
    <x v="0"/>
    <x v="0"/>
    <s v="NULL"/>
    <s v="NGN"/>
    <s v="checkout"/>
    <x v="0"/>
    <x v="0"/>
    <n v="45232"/>
    <x v="15"/>
    <n v="9.8535937499999999"/>
  </r>
  <r>
    <s v="0e718bef-26ae-499e-93c8-383d7df8a7de"/>
    <s v="2023-11-02 00:00:00+01"/>
    <s v="c4f12cf6-d3d3-4a3c-badb-9d7c87aa2c40"/>
    <n v="27231.75"/>
    <s v="Please conclude payment by logging in to ibank"/>
    <n v="3247071527"/>
    <x v="0"/>
    <s v="NULL"/>
    <x v="0"/>
    <x v="0"/>
    <s v="NULL"/>
    <s v="NGN"/>
    <s v="checkout"/>
    <x v="2"/>
    <x v="3"/>
    <n v="45232"/>
    <x v="15"/>
    <n v="17.01984375"/>
  </r>
  <r>
    <s v="be3cbe98-99aa-40f3-b66d-0dc805be8e0f"/>
    <s v="2023-11-02 00:00:00+01"/>
    <s v="c4f12cf6-d3d3-4a3c-badb-9d7c87aa2c40"/>
    <n v="10247.842500000001"/>
    <s v="Payment authorized."/>
    <n v="3247115088"/>
    <x v="2"/>
    <s v="mastercard"/>
    <x v="1"/>
    <x v="27"/>
    <s v="NG"/>
    <s v="NGN"/>
    <s v="checkout"/>
    <x v="1"/>
    <x v="0"/>
    <n v="45232"/>
    <x v="15"/>
    <n v="6.4049015625000001"/>
  </r>
  <r>
    <s v="rawjh7gx4k"/>
    <s v="2023-11-02 00:00:00+01"/>
    <s v="c4f12cf6-d3d3-4a3c-badb-9d7c87aa2c40"/>
    <n v="0.11550000000000001"/>
    <s v="The transaction was not completed"/>
    <n v="3247120928"/>
    <x v="0"/>
    <s v="NULL"/>
    <x v="0"/>
    <x v="0"/>
    <s v="NULL"/>
    <s v="NGN"/>
    <s v="merchant_api"/>
    <x v="0"/>
    <x v="0"/>
    <n v="45232"/>
    <x v="15"/>
    <n v="7.21875E-5"/>
  </r>
  <r>
    <s v="485fc336-1211-40b5-92d6-39c9cb32acbc"/>
    <s v="2023-11-02 00:00:00+01"/>
    <s v="c4f12cf6-d3d3-4a3c-badb-9d7c87aa2c40"/>
    <n v="27231.75"/>
    <s v="The transaction was not completed"/>
    <n v="3247131918"/>
    <x v="0"/>
    <s v="NULL"/>
    <x v="0"/>
    <x v="0"/>
    <s v="NULL"/>
    <s v="NGN"/>
    <s v="checkout"/>
    <x v="0"/>
    <x v="0"/>
    <n v="45232"/>
    <x v="15"/>
    <n v="17.01984375"/>
  </r>
  <r>
    <s v="59aa0cca-a2f8-4549-b91c-8facdc00602d"/>
    <s v="2023-11-02 00:00:00+01"/>
    <s v="01720d57-234b-42bf-b066-02b93b3a1d8c"/>
    <n v="28665"/>
    <s v="The transaction was not completed"/>
    <n v="3247346465"/>
    <x v="0"/>
    <s v="NULL"/>
    <x v="0"/>
    <x v="0"/>
    <s v="NULL"/>
    <s v="NGN"/>
    <s v="checkout"/>
    <x v="0"/>
    <x v="0"/>
    <n v="45232"/>
    <x v="15"/>
    <n v="17.915624999999999"/>
  </r>
  <r>
    <s v="562c257f-0d94-4939-b70a-2bb4a4f47539"/>
    <s v="2023-11-02 00:00:00+01"/>
    <s v="0b579068-f4aa-4d80-912d-cf88695fee5f"/>
    <n v="28665"/>
    <s v="The transaction was not completed"/>
    <n v="3247390917"/>
    <x v="0"/>
    <s v="NULL"/>
    <x v="0"/>
    <x v="0"/>
    <s v="NULL"/>
    <s v="NGN"/>
    <s v="checkout"/>
    <x v="0"/>
    <x v="0"/>
    <n v="45232"/>
    <x v="15"/>
    <n v="17.915624999999999"/>
  </r>
  <r>
    <s v="9b268b5f-709f-437a-8ee4-33f08227a4b7"/>
    <s v="2023-11-02 00:00:00+01"/>
    <s v="12623e57-bd55-4c21-9078-124905c7a314"/>
    <n v="25798.5"/>
    <s v="The transaction was not completed"/>
    <n v="3247716170"/>
    <x v="0"/>
    <s v="NULL"/>
    <x v="0"/>
    <x v="0"/>
    <s v="NULL"/>
    <s v="NGN"/>
    <s v="checkout"/>
    <x v="0"/>
    <x v="0"/>
    <n v="45232"/>
    <x v="15"/>
    <n v="16.124062500000001"/>
  </r>
  <r>
    <s v="c1288e81-565b-4f61-aa1d-2517b753c984"/>
    <s v="2023-11-02 00:00:00+01"/>
    <s v="f778b973-3966-4eee-b833-3fb855eea90a"/>
    <n v="15765.75"/>
    <s v="The transaction was not completed"/>
    <n v="3247737348"/>
    <x v="0"/>
    <s v="NULL"/>
    <x v="0"/>
    <x v="0"/>
    <s v="NULL"/>
    <s v="NGN"/>
    <s v="checkout"/>
    <x v="0"/>
    <x v="0"/>
    <n v="45232"/>
    <x v="15"/>
    <n v="9.8535937499999999"/>
  </r>
  <r>
    <s v="a4e2887a-301a-465d-9d78-e964330c1c48"/>
    <s v="2023-11-02 00:00:00+01"/>
    <s v="350b2e3e-57f5-4134-9e71-80e1e8d0b057"/>
    <n v="28665"/>
    <s v="The transaction was not completed"/>
    <n v="3247893389"/>
    <x v="0"/>
    <s v="NULL"/>
    <x v="0"/>
    <x v="0"/>
    <s v="NULL"/>
    <s v="NGN"/>
    <s v="checkout"/>
    <x v="0"/>
    <x v="0"/>
    <n v="45232"/>
    <x v="15"/>
    <n v="17.915624999999999"/>
  </r>
  <r>
    <s v="29f13a7c-817c-4e46-89f0-b3e227a92ae0"/>
    <s v="2023-11-02 00:00:00+01"/>
    <s v="4602dc53-fd52-4388-9d9f-f058612d6588"/>
    <n v="28665"/>
    <s v="Please make a transfer to the account specified"/>
    <n v="3248139100"/>
    <x v="0"/>
    <s v="NULL"/>
    <x v="0"/>
    <x v="0"/>
    <s v="NULL"/>
    <s v="NGN"/>
    <s v="checkout"/>
    <x v="0"/>
    <x v="1"/>
    <n v="45232"/>
    <x v="15"/>
    <n v="17.915624999999999"/>
  </r>
  <r>
    <s v="7c4566b7-7dcc-440e-a71c-27b43f21adeb"/>
    <s v="2023-11-02 00:00:00+01"/>
    <s v="12623e57-bd55-4c21-9078-124905c7a314"/>
    <n v="25306.522499999999"/>
    <s v="Approved"/>
    <n v="3248243499"/>
    <x v="1"/>
    <s v="transfer"/>
    <x v="0"/>
    <x v="1"/>
    <s v="NG"/>
    <s v="NGN"/>
    <s v="checkout"/>
    <x v="1"/>
    <x v="1"/>
    <n v="45232"/>
    <x v="15"/>
    <n v="15.8165765625"/>
  </r>
  <r>
    <s v="5e6f110a-01b9-42b1-83fd-9bb441643677"/>
    <s v="2023-11-02 00:00:00+01"/>
    <s v="66a82300-8d1c-4094-9170-34f6a420cc2b"/>
    <n v="30.2715"/>
    <s v="Payment authorized."/>
    <n v="3248408099"/>
    <x v="9"/>
    <s v="mastercard"/>
    <x v="2"/>
    <x v="48"/>
    <s v="US"/>
    <s v="USD"/>
    <s v="checkout"/>
    <x v="1"/>
    <x v="0"/>
    <n v="45232"/>
    <x v="15"/>
    <n v="30.2715"/>
  </r>
  <r>
    <s v="41b9616d-fef9-4c2f-ad8f-4f9f9a2d5737"/>
    <s v="2023-11-02 00:00:00+01"/>
    <s v="67c1823c-7092-4458-a16b-53ac67898b9c"/>
    <n v="27231.75"/>
    <s v="Please make a transfer to the account specified"/>
    <n v="3249200245"/>
    <x v="0"/>
    <s v="NULL"/>
    <x v="0"/>
    <x v="0"/>
    <s v="NULL"/>
    <s v="NGN"/>
    <s v="checkout"/>
    <x v="0"/>
    <x v="1"/>
    <n v="45232"/>
    <x v="15"/>
    <n v="17.01984375"/>
  </r>
  <r>
    <s v="85a6dd87-dfba-4a7c-956d-92ae50ce8966"/>
    <s v="2023-11-02 00:00:00+01"/>
    <s v="67c1823c-7092-4458-a16b-53ac67898b9c"/>
    <n v="26718.268499999998"/>
    <s v="Approved"/>
    <n v="3249212354"/>
    <x v="1"/>
    <s v="transfer"/>
    <x v="0"/>
    <x v="7"/>
    <s v="NG"/>
    <s v="NGN"/>
    <s v="checkout"/>
    <x v="1"/>
    <x v="1"/>
    <n v="45232"/>
    <x v="15"/>
    <n v="16.6989178125"/>
  </r>
  <r>
    <s v="f55bd676-8e35-4a2b-815f-66acc1d5cfc3"/>
    <s v="2023-11-02 00:00:00+01"/>
    <s v="00a570ad-09c2-41b3-900d-e47c6e1f460d"/>
    <n v="25306.522499999999"/>
    <s v="Approved"/>
    <n v="3249277367"/>
    <x v="3"/>
    <s v="visa"/>
    <x v="2"/>
    <x v="13"/>
    <s v="NG"/>
    <s v="NGN"/>
    <s v="checkout"/>
    <x v="1"/>
    <x v="0"/>
    <n v="45232"/>
    <x v="15"/>
    <n v="15.8165765625"/>
  </r>
  <r>
    <s v="21fadd22-2e8b-4d48-b757-b1befd23ef37"/>
    <s v="2023-11-02 00:00:00+01"/>
    <s v="bd2ebf0c-e378-4d4f-a130-9733be4aa5ec"/>
    <n v="26718.268499999998"/>
    <s v="Approved"/>
    <n v="3249315811"/>
    <x v="2"/>
    <s v="mastercard"/>
    <x v="1"/>
    <x v="1"/>
    <s v="NG"/>
    <s v="NGN"/>
    <s v="checkout"/>
    <x v="1"/>
    <x v="0"/>
    <n v="45232"/>
    <x v="15"/>
    <n v="16.6989178125"/>
  </r>
  <r>
    <s v="abb4d468-d7c0-43d7-8b2f-5a6f09fe3975"/>
    <s v="2023-11-02 00:00:00+01"/>
    <s v="a77b045e-1271-4e1f-8abf-647246852811"/>
    <n v="25798.5"/>
    <s v="Enter the OTP code sent to your phone to complete the transaction"/>
    <n v="3249402977"/>
    <x v="2"/>
    <s v="mastercard"/>
    <x v="1"/>
    <x v="1"/>
    <s v="NG"/>
    <s v="NGN"/>
    <s v="checkout"/>
    <x v="2"/>
    <x v="0"/>
    <n v="45232"/>
    <x v="15"/>
    <n v="16.124062500000001"/>
  </r>
  <r>
    <s v="830dfcca-5121-4b3a-96f9-43fe6ed3cc0b"/>
    <s v="2023-11-02 00:00:00+01"/>
    <s v="57d9c55b-b94c-4035-9b7a-3cfd16ad0f96"/>
    <n v="26718.268499999998"/>
    <s v="Approved"/>
    <n v="3249564401"/>
    <x v="4"/>
    <s v="visa"/>
    <x v="1"/>
    <x v="7"/>
    <s v="NG"/>
    <s v="NGN"/>
    <s v="checkout"/>
    <x v="1"/>
    <x v="0"/>
    <n v="45232"/>
    <x v="15"/>
    <n v="16.6989178125"/>
  </r>
  <r>
    <s v="2ee16838-17bd-4f46-8004-44349f8ca4c9"/>
    <s v="2023-11-03 00:00:00+01"/>
    <s v="f22a2daf-5da3-4dc4-b676-3521abe4c9a0"/>
    <n v="28665"/>
    <s v="Please make a transfer to the account specified"/>
    <n v="3250044000"/>
    <x v="0"/>
    <s v="NULL"/>
    <x v="0"/>
    <x v="0"/>
    <s v="NULL"/>
    <s v="NGN"/>
    <s v="checkout"/>
    <x v="0"/>
    <x v="1"/>
    <n v="45233"/>
    <x v="15"/>
    <n v="17.915624999999999"/>
  </r>
  <r>
    <s v="ef0f39e9-8237-4070-8503-526968a333a2"/>
    <s v="2023-11-03 00:00:00+01"/>
    <s v="f22a2daf-5da3-4dc4-b676-3521abe4c9a0"/>
    <n v="28665"/>
    <s v="Please make a transfer to the account specified"/>
    <n v="3250135828"/>
    <x v="0"/>
    <s v="NULL"/>
    <x v="0"/>
    <x v="0"/>
    <s v="NULL"/>
    <s v="NGN"/>
    <s v="checkout"/>
    <x v="0"/>
    <x v="1"/>
    <n v="45233"/>
    <x v="15"/>
    <n v="17.915624999999999"/>
  </r>
  <r>
    <s v="7085a22e-cccc-4024-807b-1c385a07238e"/>
    <s v="2023-11-03 00:00:00+01"/>
    <s v="3efcaa19-a676-470a-8f83-6313111ac63c"/>
    <n v="26718.268499999998"/>
    <s v="Approved by Financial Institution"/>
    <n v="3250894549"/>
    <x v="6"/>
    <s v="verve"/>
    <x v="1"/>
    <x v="26"/>
    <s v="NG"/>
    <s v="NGN"/>
    <s v="checkout"/>
    <x v="1"/>
    <x v="0"/>
    <n v="45233"/>
    <x v="15"/>
    <n v="16.6989178125"/>
  </r>
  <r>
    <s v="23fc2f96-74ca-4b2a-8620-d8cb58a7c050"/>
    <s v="2023-11-03 00:00:00+01"/>
    <s v="3efcaa19-a676-470a-8f83-6313111ac63c"/>
    <n v="27231.75"/>
    <s v="The transaction was not completed"/>
    <n v="3250918339"/>
    <x v="0"/>
    <s v="NULL"/>
    <x v="0"/>
    <x v="0"/>
    <s v="NULL"/>
    <s v="NGN"/>
    <s v="checkout"/>
    <x v="0"/>
    <x v="0"/>
    <n v="45233"/>
    <x v="15"/>
    <n v="17.01984375"/>
  </r>
  <r>
    <s v="867365ec-420e-44e8-ba51-364e958b0751"/>
    <s v="2023-11-03 00:00:00+01"/>
    <s v="67a16421-3eb5-44f3-be5f-27edeedc441e"/>
    <n v="27231.75"/>
    <s v="The transaction was not completed"/>
    <n v="3250976527"/>
    <x v="0"/>
    <s v="NULL"/>
    <x v="0"/>
    <x v="0"/>
    <s v="NULL"/>
    <s v="NGN"/>
    <s v="checkout"/>
    <x v="0"/>
    <x v="0"/>
    <n v="45233"/>
    <x v="15"/>
    <n v="17.01984375"/>
  </r>
  <r>
    <s v="24d051f4-6368-43f1-88a8-af5feba8c21a"/>
    <s v="2023-11-03 00:00:00+01"/>
    <s v="40270036-f5e8-459c-97a9-e5ac2dd928e9"/>
    <n v="27231.75"/>
    <s v="The transaction was not completed"/>
    <n v="3251178416"/>
    <x v="0"/>
    <s v="NULL"/>
    <x v="0"/>
    <x v="0"/>
    <s v="NULL"/>
    <s v="NGN"/>
    <s v="checkout"/>
    <x v="0"/>
    <x v="0"/>
    <n v="45233"/>
    <x v="15"/>
    <n v="17.01984375"/>
  </r>
  <r>
    <s v="a7842305-cb26-44b7-a745-d8b9e419c3a9"/>
    <s v="2023-11-03 00:00:00+01"/>
    <s v="e35d894e-17a8-4386-8b2b-ea148a47fb0c"/>
    <n v="25798.5"/>
    <s v="The transaction was not completed"/>
    <n v="3251659812"/>
    <x v="0"/>
    <s v="NULL"/>
    <x v="0"/>
    <x v="0"/>
    <s v="NULL"/>
    <s v="NGN"/>
    <s v="checkout"/>
    <x v="0"/>
    <x v="0"/>
    <n v="45233"/>
    <x v="15"/>
    <n v="16.124062500000001"/>
  </r>
  <r>
    <s v="59d8c050-293a-4ea2-b516-efc8db7dbafe"/>
    <s v="2023-11-03 00:00:00+01"/>
    <s v="f778b973-3966-4eee-b833-3fb855eea90a"/>
    <n v="15765.75"/>
    <s v="Kindly enter the OTP sent to 2348XXXXXXX10. OR enter the OTP generated on your Hardware Token or Secure Pass app."/>
    <n v="3251701426"/>
    <x v="3"/>
    <s v="visa"/>
    <x v="2"/>
    <x v="13"/>
    <s v="NG"/>
    <s v="NGN"/>
    <s v="checkout"/>
    <x v="2"/>
    <x v="0"/>
    <n v="45233"/>
    <x v="15"/>
    <n v="9.8535937499999999"/>
  </r>
  <r>
    <s v="d653cac2-f765-40e7-be15-2089ffaf73a2"/>
    <s v="2023-11-03 00:00:00+01"/>
    <s v="e366267c-d2d5-4d63-8c3f-98a45468c9cc"/>
    <n v="25798.5"/>
    <s v="The transaction was not completed"/>
    <n v="3251801853"/>
    <x v="0"/>
    <s v="NULL"/>
    <x v="0"/>
    <x v="0"/>
    <s v="NULL"/>
    <s v="NGN"/>
    <s v="checkout"/>
    <x v="0"/>
    <x v="0"/>
    <n v="45233"/>
    <x v="15"/>
    <n v="16.124062500000001"/>
  </r>
  <r>
    <s v="d29f3fae-22b9-4f2f-96f5-caa7daa3e524"/>
    <s v="2023-11-03 00:00:00+01"/>
    <s v="37bca902-c492-4528-87f4-cfbc4db8545e"/>
    <n v="26718.268499999998"/>
    <s v="Approved"/>
    <n v="3252615428"/>
    <x v="2"/>
    <s v="mastercard"/>
    <x v="1"/>
    <x v="13"/>
    <s v="NG"/>
    <s v="NGN"/>
    <s v="checkout"/>
    <x v="1"/>
    <x v="0"/>
    <n v="45233"/>
    <x v="15"/>
    <n v="16.6989178125"/>
  </r>
  <r>
    <s v="60a35460-7e0e-40be-8beb-56b69ffa2f3d"/>
    <s v="2023-11-03 00:00:00+01"/>
    <s v="41652344-a097-4ac5-a00e-7db12271f15c"/>
    <n v="25306.522499999999"/>
    <s v="Approved"/>
    <n v="3252910905"/>
    <x v="3"/>
    <s v="visa"/>
    <x v="2"/>
    <x v="13"/>
    <s v="NG"/>
    <s v="NGN"/>
    <s v="checkout"/>
    <x v="1"/>
    <x v="0"/>
    <n v="45233"/>
    <x v="15"/>
    <n v="15.8165765625"/>
  </r>
  <r>
    <s v="1441dbdd-ada5-4e78-9104-b16ee8bfa596"/>
    <s v="2023-11-03 00:00:00+01"/>
    <s v="f22a2daf-5da3-4dc4-b676-3521abe4c9a0"/>
    <n v="28665"/>
    <s v="Please make a transfer to the account specified"/>
    <n v="3253080286"/>
    <x v="0"/>
    <s v="NULL"/>
    <x v="0"/>
    <x v="0"/>
    <s v="NULL"/>
    <s v="NGN"/>
    <s v="checkout"/>
    <x v="0"/>
    <x v="1"/>
    <n v="45233"/>
    <x v="15"/>
    <n v="17.915624999999999"/>
  </r>
  <r>
    <s v="27c2848d-4349-4dd0-b74b-5e82fc9c3d17"/>
    <s v="2023-11-04 00:00:00+01"/>
    <s v="f22a2daf-5da3-4dc4-b676-3521abe4c9a0"/>
    <n v="28665"/>
    <s v="Please make a transfer to the account specified"/>
    <n v="3253123459"/>
    <x v="0"/>
    <s v="NULL"/>
    <x v="0"/>
    <x v="0"/>
    <s v="NULL"/>
    <s v="NGN"/>
    <s v="checkout"/>
    <x v="0"/>
    <x v="1"/>
    <n v="45234"/>
    <x v="15"/>
    <n v="17.915624999999999"/>
  </r>
  <r>
    <s v="76d9e655-993a-40d5-ad5b-02c98ee3e5fb"/>
    <s v="2023-11-04 00:00:00+01"/>
    <s v="c4f12cf6-d3d3-4a3c-badb-9d7c87aa2c40"/>
    <n v="26718.268499999998"/>
    <s v="Approved"/>
    <n v="3253254176"/>
    <x v="1"/>
    <s v="transfer"/>
    <x v="0"/>
    <x v="1"/>
    <s v="NG"/>
    <s v="NGN"/>
    <s v="checkout"/>
    <x v="1"/>
    <x v="1"/>
    <n v="45234"/>
    <x v="15"/>
    <n v="16.6989178125"/>
  </r>
  <r>
    <s v="0bd34443-183a-4f2e-9228-da2852cf40f3"/>
    <s v="2023-11-04 00:00:00+01"/>
    <s v="8cfa7e82-661a-4d86-ab77-8f8741a4cb8b"/>
    <n v="15424.2585"/>
    <s v="Approved"/>
    <n v="3254006611"/>
    <x v="2"/>
    <s v="mastercard"/>
    <x v="1"/>
    <x v="1"/>
    <s v="NG"/>
    <s v="NGN"/>
    <s v="checkout"/>
    <x v="1"/>
    <x v="0"/>
    <n v="45234"/>
    <x v="15"/>
    <n v="9.6401615624999994"/>
  </r>
  <r>
    <s v="ca957b95-2c67-4342-bc61-2487f24dab4d"/>
    <s v="2023-11-04 00:00:00+01"/>
    <s v="dee219c6-72be-439e-a357-b52bec6bb3da"/>
    <n v="15765.75"/>
    <s v="The transaction was not completed"/>
    <n v="3254008249"/>
    <x v="0"/>
    <s v="NULL"/>
    <x v="0"/>
    <x v="0"/>
    <s v="NULL"/>
    <s v="NGN"/>
    <s v="checkout"/>
    <x v="0"/>
    <x v="0"/>
    <n v="45234"/>
    <x v="15"/>
    <n v="9.8535937499999999"/>
  </r>
  <r>
    <s v="dfc60fb4-c7cd-4ee9-90f1-fad6339ea71d"/>
    <s v="2023-11-04 00:00:00+01"/>
    <s v="f778b973-3966-4eee-b833-3fb855eea90a"/>
    <n v="15424.2585"/>
    <s v="Approved by Financial Institution"/>
    <n v="3254505385"/>
    <x v="11"/>
    <s v="verve"/>
    <x v="0"/>
    <x v="16"/>
    <s v="NG"/>
    <s v="NGN"/>
    <s v="checkout"/>
    <x v="1"/>
    <x v="0"/>
    <n v="45234"/>
    <x v="15"/>
    <n v="9.6401615624999994"/>
  </r>
  <r>
    <s v="e15beead-00e0-4646-a6bd-af887d67df4e"/>
    <s v="2023-11-04 00:00:00+01"/>
    <s v="e35d894e-17a8-4386-8b2b-ea148a47fb0c"/>
    <n v="23894.766"/>
    <s v="Approved"/>
    <n v="3255499117"/>
    <x v="1"/>
    <s v="transfer"/>
    <x v="0"/>
    <x v="40"/>
    <s v="NG"/>
    <s v="NGN"/>
    <s v="checkout"/>
    <x v="1"/>
    <x v="1"/>
    <n v="45234"/>
    <x v="15"/>
    <n v="14.934228749999999"/>
  </r>
  <r>
    <s v="8c406f8b-fc6a-4367-b52f-4687a322390e"/>
    <s v="2023-11-04 00:00:00+01"/>
    <s v="cf661c62-925d-4fb5-a612-30af12ebd3e3"/>
    <n v="28665"/>
    <s v="The transaction was not completed"/>
    <n v="3255590475"/>
    <x v="0"/>
    <s v="NULL"/>
    <x v="0"/>
    <x v="0"/>
    <s v="NULL"/>
    <s v="NGN"/>
    <s v="checkout"/>
    <x v="0"/>
    <x v="0"/>
    <n v="45234"/>
    <x v="15"/>
    <n v="17.915624999999999"/>
  </r>
  <r>
    <s v="2d672b70-8eb2-4298-bbf1-1031c1a115d1"/>
    <s v="2023-11-04 00:00:00+01"/>
    <s v="600f4460-d79b-4634-9642-89fe884cf1eb"/>
    <n v="28665"/>
    <s v="Please make a transfer to the account specified"/>
    <n v="3255816890"/>
    <x v="0"/>
    <s v="NULL"/>
    <x v="0"/>
    <x v="0"/>
    <s v="NULL"/>
    <s v="NGN"/>
    <s v="checkout"/>
    <x v="0"/>
    <x v="1"/>
    <n v="45234"/>
    <x v="15"/>
    <n v="17.915624999999999"/>
  </r>
  <r>
    <s v="a948be93-ca46-47b7-849d-e60b72ee6c93"/>
    <s v="2023-11-04 00:00:00+01"/>
    <s v="dad6cdd4-5d13-4b96-9b69-60f5ccdb9069"/>
    <n v="27231.75"/>
    <s v="Please make a transfer to the account specified"/>
    <n v="3256420119"/>
    <x v="0"/>
    <s v="NULL"/>
    <x v="0"/>
    <x v="0"/>
    <s v="NULL"/>
    <s v="NGN"/>
    <s v="checkout"/>
    <x v="0"/>
    <x v="1"/>
    <n v="45234"/>
    <x v="15"/>
    <n v="17.01984375"/>
  </r>
  <r>
    <s v="51917dad70d3fa5f30ed672b929f859a385b617ff8c9cfa3"/>
    <s v="2023-11-04 00:00:00+01"/>
    <s v="79a72ca8-c467-4826-bc9f-48a4f6a56f10"/>
    <n v="11550"/>
    <s v="Insufficient funds"/>
    <n v="3256452499"/>
    <x v="2"/>
    <s v="mastercard"/>
    <x v="1"/>
    <x v="13"/>
    <s v="NG"/>
    <s v="NGN"/>
    <s v="merchant_api"/>
    <x v="2"/>
    <x v="0"/>
    <n v="45234"/>
    <x v="15"/>
    <n v="7.21875"/>
  </r>
  <r>
    <s v="573830df-82db-4b3d-aa58-5ca130d8bd51"/>
    <s v="2023-11-04 00:00:00+01"/>
    <s v="b70aef5c-6211-41ea-9875-6632cd8dacdb"/>
    <n v="26718.268499999998"/>
    <s v="Approved"/>
    <n v="3256524165"/>
    <x v="2"/>
    <s v="mastercard"/>
    <x v="1"/>
    <x v="4"/>
    <s v="NG"/>
    <s v="NGN"/>
    <s v="checkout"/>
    <x v="1"/>
    <x v="0"/>
    <n v="45234"/>
    <x v="15"/>
    <n v="16.6989178125"/>
  </r>
  <r>
    <s v="148acfea-c76e-43f7-b297-c5f9bbdb9b05"/>
    <s v="2023-11-04 00:00:00+01"/>
    <s v="e319a5b9-e220-4cb2-b43b-089375280da2"/>
    <n v="31.5"/>
    <s v="The transaction was not completed"/>
    <n v="3256530172"/>
    <x v="0"/>
    <s v="NULL"/>
    <x v="0"/>
    <x v="0"/>
    <s v="NULL"/>
    <s v="USD"/>
    <s v="checkout"/>
    <x v="0"/>
    <x v="0"/>
    <n v="45234"/>
    <x v="15"/>
    <n v="31.5"/>
  </r>
  <r>
    <s v="7f9c9c79-0d0d-4b7d-addd-81a429f4e1d5"/>
    <s v="2023-11-05 00:00:00+01"/>
    <s v="f22a2daf-5da3-4dc4-b676-3521abe4c9a0"/>
    <n v="28665"/>
    <s v="Please make a transfer to the account specified"/>
    <n v="3256958223"/>
    <x v="0"/>
    <s v="NULL"/>
    <x v="0"/>
    <x v="0"/>
    <s v="NULL"/>
    <s v="NGN"/>
    <s v="checkout"/>
    <x v="0"/>
    <x v="1"/>
    <n v="45235"/>
    <x v="15"/>
    <n v="17.915624999999999"/>
  </r>
  <r>
    <s v="e427a2ea-aabe-4d80-ab88-1259a9a963a0"/>
    <s v="2023-11-05 00:00:00+01"/>
    <s v="2adabc5e-dfe9-4a4f-ada5-76728c02306b"/>
    <n v="23894.766"/>
    <s v="Approved"/>
    <n v="3256960890"/>
    <x v="2"/>
    <s v="mastercard"/>
    <x v="1"/>
    <x v="1"/>
    <s v="NG"/>
    <s v="NGN"/>
    <s v="checkout"/>
    <x v="1"/>
    <x v="0"/>
    <n v="45235"/>
    <x v="15"/>
    <n v="14.934228749999999"/>
  </r>
  <r>
    <s v="00540ab8-97c9-4f8f-b9e6-29df5ee99461"/>
    <s v="2023-11-05 00:00:00+01"/>
    <s v="ff6d1025-00cd-4dd5-a8fe-0a5f08e68fba"/>
    <n v="28130.025000000001"/>
    <s v="Approved"/>
    <n v="3256965710"/>
    <x v="2"/>
    <s v="mastercard"/>
    <x v="1"/>
    <x v="1"/>
    <s v="NG"/>
    <s v="NGN"/>
    <s v="checkout"/>
    <x v="1"/>
    <x v="0"/>
    <n v="45235"/>
    <x v="15"/>
    <n v="17.581265625"/>
  </r>
  <r>
    <s v="39a852ef-28df-4e58-bb3f-1abc219b44e8"/>
    <s v="2023-11-05 00:00:00+01"/>
    <s v="f22a2daf-5da3-4dc4-b676-3521abe4c9a0"/>
    <n v="28665"/>
    <s v="Please make a transfer to the account specified"/>
    <n v="3256970830"/>
    <x v="0"/>
    <s v="NULL"/>
    <x v="0"/>
    <x v="0"/>
    <s v="NULL"/>
    <s v="NGN"/>
    <s v="checkout"/>
    <x v="0"/>
    <x v="1"/>
    <n v="45235"/>
    <x v="15"/>
    <n v="17.915624999999999"/>
  </r>
  <r>
    <s v="83861910-e6bd-40c5-b7fa-eaa02040fbc3"/>
    <s v="2023-11-05 00:00:00+01"/>
    <s v="a77b045e-1271-4e1f-8abf-647246852811"/>
    <n v="25306.522499999999"/>
    <s v="Approved"/>
    <n v="3257473340"/>
    <x v="2"/>
    <s v="mastercard"/>
    <x v="1"/>
    <x v="1"/>
    <s v="NG"/>
    <s v="NGN"/>
    <s v="checkout"/>
    <x v="1"/>
    <x v="0"/>
    <n v="45235"/>
    <x v="15"/>
    <n v="15.8165765625"/>
  </r>
  <r>
    <s v="a65a28c6-4608-413c-891c-1a2208a41e0c"/>
    <s v="2023-11-05 00:00:00+01"/>
    <s v="2a089f2d-8b6d-43ff-b38a-60d9247074f6"/>
    <n v="28665"/>
    <s v="The transaction was not completed"/>
    <n v="3258219567"/>
    <x v="0"/>
    <s v="NULL"/>
    <x v="0"/>
    <x v="0"/>
    <s v="NULL"/>
    <s v="NGN"/>
    <s v="checkout"/>
    <x v="0"/>
    <x v="0"/>
    <n v="45235"/>
    <x v="15"/>
    <n v="17.915624999999999"/>
  </r>
  <r>
    <s v="b81e5ccc-4060-41e2-9d3d-dcfee7a1515c"/>
    <s v="2023-11-05 00:00:00+01"/>
    <s v="2a089f2d-8b6d-43ff-b38a-60d9247074f6"/>
    <n v="15765.75"/>
    <s v="The transaction was not completed"/>
    <n v="3258223785"/>
    <x v="0"/>
    <s v="NULL"/>
    <x v="0"/>
    <x v="0"/>
    <s v="NULL"/>
    <s v="NGN"/>
    <s v="checkout"/>
    <x v="0"/>
    <x v="0"/>
    <n v="45235"/>
    <x v="15"/>
    <n v="9.8535937499999999"/>
  </r>
  <r>
    <s v="8822ccfb-9a0a-4a38-8bdf-56c7208c4d92"/>
    <s v="2023-11-05 00:00:00+01"/>
    <s v="50556000-6826-40e6-ac6d-3aa276d6790b"/>
    <n v="26718.268499999998"/>
    <s v="Approved"/>
    <n v="3258223790"/>
    <x v="1"/>
    <s v="transfer"/>
    <x v="0"/>
    <x v="1"/>
    <s v="NG"/>
    <s v="NGN"/>
    <s v="checkout"/>
    <x v="1"/>
    <x v="1"/>
    <n v="45235"/>
    <x v="15"/>
    <n v="16.6989178125"/>
  </r>
  <r>
    <s v="d9eb0953-4541-44ac-a103-fba04befa8bb"/>
    <s v="2023-11-05 00:00:00+01"/>
    <s v="50b29021-35b7-4213-b11b-07dcec27e92e"/>
    <n v="26718.268499999998"/>
    <s v="Approved"/>
    <n v="3258781259"/>
    <x v="2"/>
    <s v="mastercard"/>
    <x v="1"/>
    <x v="1"/>
    <s v="NG"/>
    <s v="NGN"/>
    <s v="checkout"/>
    <x v="1"/>
    <x v="0"/>
    <n v="45235"/>
    <x v="15"/>
    <n v="16.6989178125"/>
  </r>
  <r>
    <s v="526e65d5-c3b6-43cb-a73e-9a5c2985dc22"/>
    <s v="2023-11-05 00:00:00+01"/>
    <s v="4bbf26ee-ab13-444c-b217-4ea9a7be55d9"/>
    <n v="15765.75"/>
    <s v="The transaction was not completed"/>
    <n v="3259234103"/>
    <x v="0"/>
    <s v="NULL"/>
    <x v="0"/>
    <x v="0"/>
    <s v="NULL"/>
    <s v="NGN"/>
    <s v="checkout"/>
    <x v="0"/>
    <x v="0"/>
    <n v="45235"/>
    <x v="15"/>
    <n v="9.8535937499999999"/>
  </r>
  <r>
    <s v="a709a8cc-a64f-4250-ac2d-0f165372d698"/>
    <s v="2023-11-05 00:00:00+01"/>
    <s v="8d71245c-65b0-4a1c-8b7a-e7bd77eefe9a"/>
    <n v="26718.268499999998"/>
    <s v="Approved"/>
    <n v="3259560131"/>
    <x v="2"/>
    <s v="mastercard"/>
    <x v="1"/>
    <x v="13"/>
    <s v="NG"/>
    <s v="NGN"/>
    <s v="checkout"/>
    <x v="1"/>
    <x v="0"/>
    <n v="45235"/>
    <x v="15"/>
    <n v="16.6989178125"/>
  </r>
  <r>
    <s v="1aebdd5f-6529-42ab-92dd-2eef51075ae3"/>
    <s v="2023-11-05 00:00:00+01"/>
    <s v="bfa2af2f-38a1-4399-ba45-a1b1a82cd9d4"/>
    <n v="112.938"/>
    <s v="Approved"/>
    <n v="3259608199"/>
    <x v="2"/>
    <s v="mastercard"/>
    <x v="1"/>
    <x v="1"/>
    <s v="NG"/>
    <s v="NGN"/>
    <s v="checkout"/>
    <x v="1"/>
    <x v="0"/>
    <n v="45235"/>
    <x v="15"/>
    <n v="7.0586250000000003E-2"/>
  </r>
  <r>
    <s v="415fc816-516a-4173-8f10-b0dafb0e19d2"/>
    <s v="2023-11-05 00:00:00+01"/>
    <s v="66bc9122-a225-4523-a49b-44b6b9a9acc9"/>
    <n v="28665"/>
    <s v="The transaction was not completed"/>
    <n v="3259648121"/>
    <x v="0"/>
    <s v="NULL"/>
    <x v="0"/>
    <x v="0"/>
    <s v="NULL"/>
    <s v="NGN"/>
    <s v="checkout"/>
    <x v="0"/>
    <x v="0"/>
    <n v="45235"/>
    <x v="15"/>
    <n v="17.915624999999999"/>
  </r>
  <r>
    <s v="43303bb0-c882-41ab-a521-bf9eb702e624"/>
    <s v="2023-11-05 00:00:00+01"/>
    <s v="4bbf26ee-ab13-444c-b217-4ea9a7be55d9"/>
    <n v="15424.2585"/>
    <s v="Approved"/>
    <n v="3259660844"/>
    <x v="2"/>
    <s v="mastercard"/>
    <x v="1"/>
    <x v="1"/>
    <s v="NG"/>
    <s v="NGN"/>
    <s v="checkout"/>
    <x v="1"/>
    <x v="0"/>
    <n v="45235"/>
    <x v="15"/>
    <n v="9.6401615624999994"/>
  </r>
  <r>
    <s v="2c120026-18e8-47ee-80b1-0997b61104e4"/>
    <s v="2023-11-06 00:00:00+01"/>
    <s v="8f0fe54c-5999-4cc0-9fca-669298a4cd40"/>
    <n v="28130.025000000001"/>
    <s v="Approved"/>
    <n v="3260060580"/>
    <x v="1"/>
    <s v="transfer"/>
    <x v="0"/>
    <x v="40"/>
    <s v="NG"/>
    <s v="NGN"/>
    <s v="checkout"/>
    <x v="1"/>
    <x v="1"/>
    <n v="45236"/>
    <x v="15"/>
    <n v="17.581265625"/>
  </r>
  <r>
    <s v="764bef85-15d1-470d-8d79-b99828f0667c"/>
    <s v="2023-11-06 00:00:00+01"/>
    <s v="7222a1b0-edb5-411d-8a82-3036771cc030"/>
    <n v="28665"/>
    <s v="The transaction was not completed"/>
    <n v="3260242172"/>
    <x v="0"/>
    <s v="NULL"/>
    <x v="0"/>
    <x v="0"/>
    <s v="NULL"/>
    <s v="NGN"/>
    <s v="checkout"/>
    <x v="0"/>
    <x v="0"/>
    <n v="45236"/>
    <x v="15"/>
    <n v="17.915624999999999"/>
  </r>
  <r>
    <s v="ef905a81-978e-4c8b-a727-673c1c7ec220"/>
    <s v="2023-11-06 00:00:00+01"/>
    <s v="cdc8b964-24c5-4703-9459-a5547de935d0"/>
    <n v="28665"/>
    <s v="The transaction was not completed"/>
    <n v="3260465862"/>
    <x v="0"/>
    <s v="NULL"/>
    <x v="0"/>
    <x v="0"/>
    <s v="NULL"/>
    <s v="NGN"/>
    <s v="checkout"/>
    <x v="0"/>
    <x v="0"/>
    <n v="45236"/>
    <x v="15"/>
    <n v="17.915624999999999"/>
  </r>
  <r>
    <s v="7991a203-849b-44cb-a704-95e3035c58f8"/>
    <s v="2023-11-06 00:00:00+01"/>
    <s v="7f79ab5b-7b14-4171-9171-c88e21b445ee"/>
    <n v="28665"/>
    <s v="The transaction was not completed"/>
    <n v="3260507920"/>
    <x v="0"/>
    <s v="NULL"/>
    <x v="0"/>
    <x v="0"/>
    <s v="NULL"/>
    <s v="NGN"/>
    <s v="checkout"/>
    <x v="0"/>
    <x v="0"/>
    <n v="45236"/>
    <x v="15"/>
    <n v="17.915624999999999"/>
  </r>
  <r>
    <s v="e2dc25e6-5c58-4d80-af5a-c3a4f5c77e39"/>
    <s v="2023-11-06 00:00:00+01"/>
    <s v="003ca9a4-8676-4d50-8b01-556264afaddc"/>
    <n v="28665"/>
    <s v="Please make a transfer to the account specified"/>
    <n v="3260772080"/>
    <x v="0"/>
    <s v="NULL"/>
    <x v="0"/>
    <x v="0"/>
    <s v="NULL"/>
    <s v="NGN"/>
    <s v="checkout"/>
    <x v="0"/>
    <x v="1"/>
    <n v="45236"/>
    <x v="15"/>
    <n v="17.915624999999999"/>
  </r>
  <r>
    <s v="11a66c09-0bd9-41f6-b0f4-1e816c5d9f37"/>
    <s v="2023-11-06 00:00:00+01"/>
    <s v="ff453c7a-8c6d-4b45-80c4-14f0dcc36240"/>
    <n v="27231.75"/>
    <s v="The transaction was not completed"/>
    <n v="3261276834"/>
    <x v="0"/>
    <s v="NULL"/>
    <x v="0"/>
    <x v="0"/>
    <s v="NULL"/>
    <s v="NGN"/>
    <s v="checkout"/>
    <x v="0"/>
    <x v="0"/>
    <n v="45236"/>
    <x v="15"/>
    <n v="17.01984375"/>
  </r>
  <r>
    <s v="855e4fad-cfef-4039-b1c3-830cc0328eea"/>
    <s v="2023-11-06 00:00:00+01"/>
    <s v="229d195c-4d31-42cc-a5fc-c815da960187"/>
    <n v="27231.75"/>
    <s v="The transaction was not completed"/>
    <n v="3261352555"/>
    <x v="0"/>
    <s v="NULL"/>
    <x v="0"/>
    <x v="0"/>
    <s v="NULL"/>
    <s v="NGN"/>
    <s v="checkout"/>
    <x v="0"/>
    <x v="0"/>
    <n v="45236"/>
    <x v="15"/>
    <n v="17.01984375"/>
  </r>
  <r>
    <s v="8bc77317-1f51-4062-beed-0fd734e53e63"/>
    <s v="2023-11-06 00:00:00+01"/>
    <s v="1003dbe6-0f3f-4c9d-a927-f15ac3a4a040"/>
    <n v="28665"/>
    <s v="The transaction was not completed"/>
    <n v="3261599248"/>
    <x v="0"/>
    <s v="NULL"/>
    <x v="0"/>
    <x v="0"/>
    <s v="NULL"/>
    <s v="NGN"/>
    <s v="checkout"/>
    <x v="0"/>
    <x v="0"/>
    <n v="45236"/>
    <x v="15"/>
    <n v="17.915624999999999"/>
  </r>
  <r>
    <s v="T552707821215900"/>
    <s v="2023-11-06 00:00:00+01"/>
    <s v="7bc10977-5630-4e5f-a3a6-a03d893ce12b"/>
    <n v="7651.875"/>
    <s v="Approved"/>
    <n v="3261854775"/>
    <x v="1"/>
    <s v="transfer"/>
    <x v="0"/>
    <x v="40"/>
    <s v="NG"/>
    <s v="NGN"/>
    <s v="checkout"/>
    <x v="1"/>
    <x v="1"/>
    <n v="45236"/>
    <x v="15"/>
    <n v="4.7824218749999998"/>
  </r>
  <r>
    <s v="3172528c-893f-4be2-b663-e83bf3688dfa"/>
    <s v="2023-11-06 00:00:00+01"/>
    <s v="f08feb32-d051-4487-849f-d47bd4fcdf40"/>
    <n v="15765.75"/>
    <s v="The transaction was not completed"/>
    <n v="3262180111"/>
    <x v="0"/>
    <s v="NULL"/>
    <x v="0"/>
    <x v="0"/>
    <s v="NULL"/>
    <s v="NGN"/>
    <s v="checkout"/>
    <x v="0"/>
    <x v="0"/>
    <n v="45236"/>
    <x v="15"/>
    <n v="9.8535937499999999"/>
  </r>
  <r>
    <s v="7ff8a59f-2346-491b-8332-e1f9faf36000"/>
    <s v="2023-11-06 00:00:00+01"/>
    <s v="1003dbe6-0f3f-4c9d-a927-f15ac3a4a040"/>
    <n v="28130.025000000001"/>
    <s v="Approved"/>
    <n v="3262313976"/>
    <x v="1"/>
    <s v="transfer"/>
    <x v="0"/>
    <x v="11"/>
    <s v="NG"/>
    <s v="NGN"/>
    <s v="checkout"/>
    <x v="1"/>
    <x v="1"/>
    <n v="45236"/>
    <x v="15"/>
    <n v="17.581265625"/>
  </r>
  <r>
    <s v="ecf3209c-a0d4-40f2-8190-dbd3fb617eb0"/>
    <s v="2023-11-06 00:00:00+01"/>
    <s v="82e51acd-eec8-44cf-95a8-f0d6f6cc38d2"/>
    <n v="15765.75"/>
    <s v="Decline - Insufficient funds in the account."/>
    <n v="3262440613"/>
    <x v="4"/>
    <s v="visa"/>
    <x v="1"/>
    <x v="9"/>
    <s v="NG"/>
    <s v="NGN"/>
    <s v="checkout"/>
    <x v="2"/>
    <x v="0"/>
    <n v="45236"/>
    <x v="15"/>
    <n v="9.8535937499999999"/>
  </r>
  <r>
    <s v="f87d3ccd-63e9-4ff8-b35e-e530e00bea54"/>
    <s v="2023-11-06 00:00:00+01"/>
    <s v="290f1c57-9e17-4660-ba81-ca348388cd6d"/>
    <n v="27231.75"/>
    <s v="The transaction was not completed"/>
    <n v="3262593183"/>
    <x v="0"/>
    <s v="NULL"/>
    <x v="0"/>
    <x v="0"/>
    <s v="NULL"/>
    <s v="NGN"/>
    <s v="checkout"/>
    <x v="0"/>
    <x v="0"/>
    <n v="45236"/>
    <x v="15"/>
    <n v="17.01984375"/>
  </r>
  <r>
    <s v="83ff007f-d89f-4dcb-a247-27c62e1e2d64"/>
    <s v="2023-11-06 00:00:00+01"/>
    <s v="290f1c57-9e17-4660-ba81-ca348388cd6d"/>
    <n v="26718.268499999998"/>
    <s v="Approved"/>
    <n v="3262594713"/>
    <x v="2"/>
    <s v="mastercard"/>
    <x v="1"/>
    <x v="1"/>
    <s v="NG"/>
    <s v="NGN"/>
    <s v="checkout"/>
    <x v="1"/>
    <x v="0"/>
    <n v="45236"/>
    <x v="15"/>
    <n v="16.6989178125"/>
  </r>
  <r>
    <s v="ff899a8f-aa41-48fe-912b-2b30fb161c47"/>
    <s v="2023-11-07 00:00:00+01"/>
    <s v="d80d6571-41cc-4db9-bebc-17da129c6195"/>
    <n v="28665"/>
    <s v="The transaction was not completed"/>
    <n v="3263150531"/>
    <x v="0"/>
    <s v="NULL"/>
    <x v="0"/>
    <x v="0"/>
    <s v="NULL"/>
    <s v="NGN"/>
    <s v="checkout"/>
    <x v="0"/>
    <x v="0"/>
    <n v="45237"/>
    <x v="15"/>
    <n v="17.915624999999999"/>
  </r>
  <r>
    <s v="f2bb7c72-7036-4579-96bf-96c6861fde4b"/>
    <s v="2023-11-07 00:00:00+01"/>
    <s v="c6a371f9-6a6b-4c2d-b20c-fdf5cba1acf2"/>
    <n v="27231.75"/>
    <s v="The transaction was not completed"/>
    <n v="3263590532"/>
    <x v="0"/>
    <s v="NULL"/>
    <x v="0"/>
    <x v="0"/>
    <s v="NULL"/>
    <s v="NGN"/>
    <s v="checkout"/>
    <x v="0"/>
    <x v="0"/>
    <n v="45237"/>
    <x v="15"/>
    <n v="17.01984375"/>
  </r>
  <r>
    <s v="a72903fe-6cf9-43ae-b733-67f4c3273038"/>
    <s v="2023-11-07 00:00:00+01"/>
    <s v="c6a371f9-6a6b-4c2d-b20c-fdf5cba1acf2"/>
    <n v="15424.2585"/>
    <s v="Approved"/>
    <n v="3263593992"/>
    <x v="2"/>
    <s v="mastercard"/>
    <x v="1"/>
    <x v="1"/>
    <s v="NG"/>
    <s v="NGN"/>
    <s v="checkout"/>
    <x v="1"/>
    <x v="0"/>
    <n v="45237"/>
    <x v="15"/>
    <n v="9.6401615624999994"/>
  </r>
  <r>
    <s v="7d5d73f8-6f9a-4f92-a5df-eaa04c0a53f3"/>
    <s v="2023-11-07 00:00:00+01"/>
    <s v="b9f94094-4111-4651-aa8c-64264ec87f84"/>
    <n v="15424.2585"/>
    <s v="Approved by Financial Institution"/>
    <n v="3263685046"/>
    <x v="11"/>
    <s v="verve"/>
    <x v="0"/>
    <x v="46"/>
    <s v="NG"/>
    <s v="NGN"/>
    <s v="checkout"/>
    <x v="1"/>
    <x v="0"/>
    <n v="45237"/>
    <x v="15"/>
    <n v="9.6401615624999994"/>
  </r>
  <r>
    <s v="6e22d3fc-f774-4fee-8a28-182e7db8eb73"/>
    <s v="2023-11-07 00:00:00+01"/>
    <s v="bfa2af2f-38a1-4399-ba45-a1b1a82cd9d4"/>
    <n v="98.8155"/>
    <s v="Approved"/>
    <n v="3263696342"/>
    <x v="2"/>
    <s v="mastercard"/>
    <x v="1"/>
    <x v="1"/>
    <s v="NG"/>
    <s v="NGN"/>
    <s v="checkout"/>
    <x v="1"/>
    <x v="0"/>
    <n v="45237"/>
    <x v="15"/>
    <n v="6.17596875E-2"/>
  </r>
  <r>
    <s v="ac2bfe61-1a1a-45cf-9a89-524ae3c9baaf"/>
    <s v="2023-11-07 00:00:00+01"/>
    <s v="bfa2af2f-38a1-4399-ba45-a1b1a82cd9d4"/>
    <n v="100.3275"/>
    <s v="The transaction was not completed"/>
    <n v="3263742477"/>
    <x v="0"/>
    <s v="NULL"/>
    <x v="0"/>
    <x v="0"/>
    <s v="NULL"/>
    <s v="NGN"/>
    <s v="checkout"/>
    <x v="0"/>
    <x v="0"/>
    <n v="45237"/>
    <x v="15"/>
    <n v="6.2704687499999995E-2"/>
  </r>
  <r>
    <s v="32bf7ce8-1191-4428-bdc2-6b9c6a7642a6"/>
    <s v="2023-11-07 00:00:00+01"/>
    <s v="bfa2af2f-38a1-4399-ba45-a1b1a82cd9d4"/>
    <n v="15765.75"/>
    <s v="The transaction was not completed"/>
    <n v="3263743046"/>
    <x v="0"/>
    <s v="NULL"/>
    <x v="0"/>
    <x v="0"/>
    <s v="NULL"/>
    <s v="NGN"/>
    <s v="checkout"/>
    <x v="0"/>
    <x v="0"/>
    <n v="45237"/>
    <x v="15"/>
    <n v="9.8535937499999999"/>
  </r>
  <r>
    <s v="37c5a293-8ae6-4541-9960-84cce743275e"/>
    <s v="2023-11-07 00:00:00+01"/>
    <s v="9a207b7e-eff9-4944-a654-df75b826c28d"/>
    <n v="28665"/>
    <s v="The transaction was not completed"/>
    <n v="3263755727"/>
    <x v="0"/>
    <s v="NULL"/>
    <x v="0"/>
    <x v="0"/>
    <s v="NULL"/>
    <s v="NGN"/>
    <s v="checkout"/>
    <x v="0"/>
    <x v="0"/>
    <n v="45237"/>
    <x v="15"/>
    <n v="17.915624999999999"/>
  </r>
  <r>
    <s v="647d2b28-a469-4da1-ad23-0244d10beef6"/>
    <s v="2023-11-07 00:00:00+01"/>
    <s v="9a207b7e-eff9-4944-a654-df75b826c28d"/>
    <n v="28130.025000000001"/>
    <s v="Approved"/>
    <n v="3263761132"/>
    <x v="1"/>
    <s v="transfer"/>
    <x v="0"/>
    <x v="7"/>
    <s v="NG"/>
    <s v="NGN"/>
    <s v="checkout"/>
    <x v="1"/>
    <x v="1"/>
    <n v="45237"/>
    <x v="15"/>
    <n v="17.581265625"/>
  </r>
  <r>
    <s v="36ccc02c-ed03-40f8-afa7-65e2e949e995"/>
    <s v="2023-11-07 00:00:00+01"/>
    <s v="c34e9bad-d46f-4e4a-a5b8-abc478e8d6e9"/>
    <n v="27231.75"/>
    <s v="The transaction was not completed"/>
    <n v="3263805601"/>
    <x v="0"/>
    <s v="NULL"/>
    <x v="0"/>
    <x v="0"/>
    <s v="NULL"/>
    <s v="NGN"/>
    <s v="checkout"/>
    <x v="0"/>
    <x v="0"/>
    <n v="45237"/>
    <x v="15"/>
    <n v="17.01984375"/>
  </r>
  <r>
    <s v="6ec6d83b-48b4-4512-9000-125df0544788"/>
    <s v="2023-11-07 00:00:00+01"/>
    <s v="bfa2af2f-38a1-4399-ba45-a1b1a82cd9d4"/>
    <n v="103.51949999999999"/>
    <s v="Approved"/>
    <n v="3263816792"/>
    <x v="2"/>
    <s v="mastercard"/>
    <x v="1"/>
    <x v="1"/>
    <s v="NG"/>
    <s v="NGN"/>
    <s v="checkout"/>
    <x v="1"/>
    <x v="0"/>
    <n v="45237"/>
    <x v="15"/>
    <n v="6.4699687499999992E-2"/>
  </r>
  <r>
    <s v="d45c2a22-3a20-4db0-83fe-d56881ea6439"/>
    <s v="2023-11-07 00:00:00+01"/>
    <s v="bfa2af2f-38a1-4399-ba45-a1b1a82cd9d4"/>
    <n v="98.8155"/>
    <s v="Approved"/>
    <n v="3263837023"/>
    <x v="2"/>
    <s v="mastercard"/>
    <x v="1"/>
    <x v="1"/>
    <s v="NG"/>
    <s v="NGN"/>
    <s v="checkout"/>
    <x v="1"/>
    <x v="0"/>
    <n v="45237"/>
    <x v="15"/>
    <n v="6.17596875E-2"/>
  </r>
  <r>
    <s v="4ff4a710-7cc8-45e9-815f-5188d19833e1"/>
    <s v="2023-11-07 00:00:00+01"/>
    <s v="54f02781-18da-4dcc-83b7-8ba96d313de2"/>
    <n v="15765.75"/>
    <s v="The transaction was not completed"/>
    <n v="3263962300"/>
    <x v="0"/>
    <s v="NULL"/>
    <x v="0"/>
    <x v="0"/>
    <s v="NULL"/>
    <s v="NGN"/>
    <s v="checkout"/>
    <x v="0"/>
    <x v="0"/>
    <n v="45237"/>
    <x v="15"/>
    <n v="9.8535937499999999"/>
  </r>
  <r>
    <s v="9d496403-e7fc-4be1-a748-ce8302e49540"/>
    <s v="2023-11-07 00:00:00+01"/>
    <s v="f7bf5917-a4dd-40b3-9017-5b2aa60f0da7"/>
    <n v="28665"/>
    <s v="The transaction was not completed"/>
    <n v="3264075370"/>
    <x v="0"/>
    <s v="NULL"/>
    <x v="0"/>
    <x v="0"/>
    <s v="NULL"/>
    <s v="NGN"/>
    <s v="checkout"/>
    <x v="0"/>
    <x v="0"/>
    <n v="45237"/>
    <x v="15"/>
    <n v="17.915624999999999"/>
  </r>
  <r>
    <s v="ea25caa5-a092-40e7-8925-a911518c7fd4"/>
    <s v="2023-11-07 00:00:00+01"/>
    <s v="e186c43a-e173-4273-a6c8-6d39dca940ee"/>
    <n v="28665"/>
    <s v="The transaction was not completed"/>
    <n v="3264095832"/>
    <x v="0"/>
    <s v="NULL"/>
    <x v="0"/>
    <x v="0"/>
    <s v="NULL"/>
    <s v="NGN"/>
    <s v="checkout"/>
    <x v="0"/>
    <x v="0"/>
    <n v="45237"/>
    <x v="15"/>
    <n v="17.915624999999999"/>
  </r>
  <r>
    <s v="b1893da1-4e3c-4f4e-a58c-9052c35e1e25"/>
    <s v="2023-11-07 00:00:00+01"/>
    <s v="c34e9bad-d46f-4e4a-a5b8-abc478e8d6e9"/>
    <n v="27231.75"/>
    <s v="The transaction was not completed"/>
    <n v="3264165353"/>
    <x v="0"/>
    <s v="NULL"/>
    <x v="0"/>
    <x v="0"/>
    <s v="NULL"/>
    <s v="NGN"/>
    <s v="checkout"/>
    <x v="0"/>
    <x v="0"/>
    <n v="45237"/>
    <x v="15"/>
    <n v="17.01984375"/>
  </r>
  <r>
    <s v="d65a7c31-aa86-4526-b5e7-4610e0648f8e"/>
    <s v="2023-11-07 00:00:00+01"/>
    <s v="c34e9bad-d46f-4e4a-a5b8-abc478e8d6e9"/>
    <n v="26718.268499999998"/>
    <s v="Approved"/>
    <n v="3264174359"/>
    <x v="0"/>
    <s v="NULL"/>
    <x v="0"/>
    <x v="9"/>
    <s v="NG"/>
    <s v="NGN"/>
    <s v="checkout"/>
    <x v="1"/>
    <x v="3"/>
    <n v="45237"/>
    <x v="15"/>
    <n v="16.6989178125"/>
  </r>
  <r>
    <s v="f99fb1a4-0eca-4700-9b3c-b95b3d651adf"/>
    <s v="2023-11-07 00:00:00+01"/>
    <s v="f4c503f5-25b7-4727-aa59-202b176f31f2"/>
    <n v="98.8155"/>
    <s v="Approved"/>
    <n v="3264943836"/>
    <x v="2"/>
    <s v="mastercard"/>
    <x v="1"/>
    <x v="1"/>
    <s v="NG"/>
    <s v="NGN"/>
    <s v="checkout"/>
    <x v="1"/>
    <x v="0"/>
    <n v="45237"/>
    <x v="15"/>
    <n v="6.17596875E-2"/>
  </r>
  <r>
    <s v="54b0a815-8e5b-4f26-8814-b36de6009df5"/>
    <s v="2023-11-07 00:00:00+01"/>
    <s v="0e13fd99-0d94-45ad-9c13-bb8012a45b2e"/>
    <n v="100.3275"/>
    <s v="The transaction was not completed"/>
    <n v="3264961699"/>
    <x v="0"/>
    <s v="NULL"/>
    <x v="0"/>
    <x v="0"/>
    <s v="NULL"/>
    <s v="NGN"/>
    <s v="checkout"/>
    <x v="0"/>
    <x v="0"/>
    <n v="45237"/>
    <x v="15"/>
    <n v="6.2704687499999995E-2"/>
  </r>
  <r>
    <s v="2aa7959b-4ce7-430e-b7ff-49aec65bc613"/>
    <s v="2023-11-07 00:00:00+01"/>
    <s v="0e13fd99-0d94-45ad-9c13-bb8012a45b2e"/>
    <n v="105.105"/>
    <s v="The transaction was not completed"/>
    <n v="3264963707"/>
    <x v="0"/>
    <s v="NULL"/>
    <x v="0"/>
    <x v="0"/>
    <s v="NULL"/>
    <s v="NGN"/>
    <s v="checkout"/>
    <x v="0"/>
    <x v="0"/>
    <n v="45237"/>
    <x v="15"/>
    <n v="6.5690625000000002E-2"/>
  </r>
  <r>
    <s v="6429a51b-776f-46f5-b6a2-985dcf3a15e3"/>
    <s v="2023-11-07 00:00:00+01"/>
    <s v="0e13fd99-0d94-45ad-9c13-bb8012a45b2e"/>
    <n v="100.3275"/>
    <s v="The transaction was not completed"/>
    <n v="3264964925"/>
    <x v="0"/>
    <s v="NULL"/>
    <x v="0"/>
    <x v="0"/>
    <s v="NULL"/>
    <s v="NGN"/>
    <s v="checkout"/>
    <x v="0"/>
    <x v="0"/>
    <n v="45237"/>
    <x v="15"/>
    <n v="6.2704687499999995E-2"/>
  </r>
  <r>
    <s v="36d10ba3-3dcc-417e-9401-0502accbe89c"/>
    <s v="2023-11-07 00:00:00+01"/>
    <s v="f4c503f5-25b7-4727-aa59-202b176f31f2"/>
    <n v="109.88249999999999"/>
    <s v="The transaction was not completed"/>
    <n v="3264986944"/>
    <x v="0"/>
    <s v="NULL"/>
    <x v="0"/>
    <x v="0"/>
    <s v="NULL"/>
    <s v="NGN"/>
    <s v="checkout"/>
    <x v="0"/>
    <x v="0"/>
    <n v="45237"/>
    <x v="15"/>
    <n v="6.8676562499999996E-2"/>
  </r>
  <r>
    <s v="b35646e0-acd1-44d0-be26-19bbf0b027b1"/>
    <s v="2023-11-07 00:00:00+01"/>
    <s v="0e13fd99-0d94-45ad-9c13-bb8012a45b2e"/>
    <n v="108.23399999999999"/>
    <s v="Approved"/>
    <n v="3265003557"/>
    <x v="1"/>
    <s v="transfer"/>
    <x v="0"/>
    <x v="2"/>
    <s v="NG"/>
    <s v="NGN"/>
    <s v="checkout"/>
    <x v="1"/>
    <x v="1"/>
    <n v="45237"/>
    <x v="15"/>
    <n v="6.7646249999999991E-2"/>
  </r>
  <r>
    <s v="f895b604-1fea-4b0e-8dc4-7e986a193be6"/>
    <s v="2023-11-08 00:00:00+01"/>
    <s v="f22a2daf-5da3-4dc4-b676-3521abe4c9a0"/>
    <n v="28665"/>
    <s v="Please make a transfer to the account specified"/>
    <n v="3266002404"/>
    <x v="0"/>
    <s v="NULL"/>
    <x v="0"/>
    <x v="0"/>
    <s v="NULL"/>
    <s v="NGN"/>
    <s v="checkout"/>
    <x v="0"/>
    <x v="1"/>
    <n v="45238"/>
    <x v="15"/>
    <n v="17.915624999999999"/>
  </r>
  <r>
    <s v="0f3b0601-243b-47f9-80b9-58e58bc65711"/>
    <s v="2023-11-08 00:00:00+01"/>
    <s v="f22a2daf-5da3-4dc4-b676-3521abe4c9a0"/>
    <n v="28665"/>
    <s v="Please make a transfer to the account specified"/>
    <n v="3266003439"/>
    <x v="0"/>
    <s v="NULL"/>
    <x v="0"/>
    <x v="0"/>
    <s v="NULL"/>
    <s v="NGN"/>
    <s v="checkout"/>
    <x v="0"/>
    <x v="1"/>
    <n v="45238"/>
    <x v="15"/>
    <n v="17.915624999999999"/>
  </r>
  <r>
    <s v="07f8cd80-7646-4ce1-9765-434393ed2725"/>
    <s v="2023-11-08 00:00:00+01"/>
    <s v="610872d4-6ac1-4412-a611-da0e987a6707"/>
    <n v="28665"/>
    <s v="The transaction was not completed"/>
    <n v="3266257302"/>
    <x v="0"/>
    <s v="NULL"/>
    <x v="0"/>
    <x v="0"/>
    <s v="NULL"/>
    <s v="NGN"/>
    <s v="checkout"/>
    <x v="0"/>
    <x v="0"/>
    <n v="45238"/>
    <x v="15"/>
    <n v="17.915624999999999"/>
  </r>
  <r>
    <s v="eaafa3c3-27f8-4399-8b50-bef2ae92274b"/>
    <s v="2023-11-08 00:00:00+01"/>
    <s v="ada34948-30a5-473a-9621-6a07285e8087"/>
    <n v="15765.75"/>
    <s v="The transaction was not completed"/>
    <n v="3266555959"/>
    <x v="0"/>
    <s v="NULL"/>
    <x v="0"/>
    <x v="0"/>
    <s v="NULL"/>
    <s v="NGN"/>
    <s v="checkout"/>
    <x v="0"/>
    <x v="0"/>
    <n v="45238"/>
    <x v="15"/>
    <n v="9.8535937499999999"/>
  </r>
  <r>
    <s v="d33baefd-6dfa-4f23-a3d8-962be71b99a3"/>
    <s v="2023-11-08 00:00:00+01"/>
    <s v="641c46a6-ccbb-4c01-8bc3-3ec2f145e156"/>
    <n v="27231.75"/>
    <s v="The transaction was not completed"/>
    <n v="3266904353"/>
    <x v="0"/>
    <s v="NULL"/>
    <x v="0"/>
    <x v="0"/>
    <s v="NULL"/>
    <s v="NGN"/>
    <s v="checkout"/>
    <x v="0"/>
    <x v="0"/>
    <n v="45238"/>
    <x v="15"/>
    <n v="17.01984375"/>
  </r>
  <r>
    <s v="69731ef0-1e31-49ec-afc2-fa18acefaf43"/>
    <s v="2023-11-08 00:00:00+01"/>
    <s v="641c46a6-ccbb-4c01-8bc3-3ec2f145e156"/>
    <n v="27231.75"/>
    <s v="The transaction was not completed"/>
    <n v="3266907740"/>
    <x v="0"/>
    <s v="NULL"/>
    <x v="0"/>
    <x v="0"/>
    <s v="NULL"/>
    <s v="NGN"/>
    <s v="checkout"/>
    <x v="0"/>
    <x v="0"/>
    <n v="45238"/>
    <x v="15"/>
    <n v="17.01984375"/>
  </r>
  <r>
    <s v="6b452b5c-048a-44d8-8da1-97de1675e3a6"/>
    <s v="2023-11-08 00:00:00+01"/>
    <s v="d508c04b-c72b-4edb-9b87-1666cc9ec795"/>
    <n v="28665"/>
    <s v="The transaction was not completed"/>
    <n v="3267386065"/>
    <x v="0"/>
    <s v="NULL"/>
    <x v="0"/>
    <x v="0"/>
    <s v="NULL"/>
    <s v="NGN"/>
    <s v="checkout"/>
    <x v="0"/>
    <x v="0"/>
    <n v="45238"/>
    <x v="15"/>
    <n v="17.915624999999999"/>
  </r>
  <r>
    <s v="f169d5eb-8f40-429b-9ea0-1f62628e3a64"/>
    <s v="2023-11-10 00:00:00+01"/>
    <s v="b7b89362-de0f-46c0-8ce7-0f6f692524e8"/>
    <n v="28665"/>
    <s v="The transaction was not completed"/>
    <n v="3274505100"/>
    <x v="0"/>
    <s v="NULL"/>
    <x v="0"/>
    <x v="0"/>
    <s v="NULL"/>
    <s v="NGN"/>
    <s v="checkout"/>
    <x v="0"/>
    <x v="0"/>
    <n v="45240"/>
    <x v="15"/>
    <n v="17.915624999999999"/>
  </r>
  <r>
    <s v="c996c535-4c36-44f1-8239-1b2ef1bd9ba2"/>
    <s v="2023-11-10 00:00:00+01"/>
    <s v="b7b89362-de0f-46c0-8ce7-0f6f692524e8"/>
    <n v="28130.025000000001"/>
    <s v="Approved"/>
    <n v="3274521821"/>
    <x v="1"/>
    <s v="transfer"/>
    <x v="0"/>
    <x v="13"/>
    <s v="NG"/>
    <s v="NGN"/>
    <s v="checkout"/>
    <x v="1"/>
    <x v="1"/>
    <n v="45240"/>
    <x v="15"/>
    <n v="17.581265625"/>
  </r>
  <r>
    <s v="4e903034-1037-4542-b6c8-67685c6bbefe"/>
    <s v="2023-11-11 00:00:00+01"/>
    <s v="a00157ac-e8d8-4ec5-a2c7-f2df77784f5d"/>
    <n v="28665"/>
    <s v="The transaction was not completed"/>
    <n v="3277149912"/>
    <x v="0"/>
    <s v="NULL"/>
    <x v="0"/>
    <x v="0"/>
    <s v="NULL"/>
    <s v="NGN"/>
    <s v="checkout"/>
    <x v="0"/>
    <x v="0"/>
    <n v="45241"/>
    <x v="15"/>
    <n v="17.915624999999999"/>
  </r>
  <r>
    <s v="d2d896cd-af35-43fa-8126-d531d4aca62b"/>
    <s v="2023-11-12 00:00:00+01"/>
    <s v="4ece4cff-9f9c-44a0-b2a8-acc14e16b79d"/>
    <n v="28665"/>
    <s v="The transaction was not completed"/>
    <n v="3281476826"/>
    <x v="0"/>
    <s v="NULL"/>
    <x v="0"/>
    <x v="0"/>
    <s v="NULL"/>
    <s v="NGN"/>
    <s v="checkout"/>
    <x v="0"/>
    <x v="0"/>
    <n v="45242"/>
    <x v="15"/>
    <n v="17.915624999999999"/>
  </r>
  <r>
    <s v="29a09dcd-46fd-4def-a638-31663b890a5a"/>
    <s v="2023-11-14 00:00:00+01"/>
    <s v="0998d163-7961-4fee-bdd8-36a78b6e994f"/>
    <n v="28130.025000000001"/>
    <s v="Approved"/>
    <n v="3283822686"/>
    <x v="1"/>
    <s v="transfer"/>
    <x v="0"/>
    <x v="7"/>
    <s v="NG"/>
    <s v="NGN"/>
    <s v="checkout"/>
    <x v="1"/>
    <x v="1"/>
    <n v="45244"/>
    <x v="15"/>
    <n v="17.581265625"/>
  </r>
  <r>
    <s v="bb858c00-3a5f-45ed-8c61-4cbdd326e568"/>
    <s v="2023-11-14 00:00:00+01"/>
    <s v="6e8b2bc0-2382-470c-84f4-8ac03606b666"/>
    <n v="28665"/>
    <s v="Please dial the USSD shortcode"/>
    <n v="3286129869"/>
    <x v="0"/>
    <s v="NULL"/>
    <x v="0"/>
    <x v="0"/>
    <s v="NULL"/>
    <s v="NGN"/>
    <s v="checkout"/>
    <x v="0"/>
    <x v="2"/>
    <n v="45244"/>
    <x v="15"/>
    <n v="17.915624999999999"/>
  </r>
  <r>
    <s v="e69aea15-9dbc-409a-8291-be2882a513a9"/>
    <s v="2023-11-14 00:00:00+01"/>
    <s v="6e8b2bc0-2382-470c-84f4-8ac03606b666"/>
    <n v="28665"/>
    <s v="Transaction just initiated"/>
    <n v="3286132789"/>
    <x v="5"/>
    <s v="GTPay"/>
    <x v="0"/>
    <x v="1"/>
    <s v="NG"/>
    <s v="NGN"/>
    <s v="checkout"/>
    <x v="2"/>
    <x v="3"/>
    <n v="45244"/>
    <x v="15"/>
    <n v="17.915624999999999"/>
  </r>
  <r>
    <s v="11387074-5565-470d-82fd-ed568a70d8ee"/>
    <s v="2023-11-14 00:00:00+01"/>
    <s v="6e8b2bc0-2382-470c-84f4-8ac03606b666"/>
    <n v="28665"/>
    <s v="Please make a transfer to the account specified"/>
    <n v="3286134454"/>
    <x v="0"/>
    <s v="NULL"/>
    <x v="0"/>
    <x v="0"/>
    <s v="NULL"/>
    <s v="NGN"/>
    <s v="checkout"/>
    <x v="0"/>
    <x v="1"/>
    <n v="45244"/>
    <x v="15"/>
    <n v="17.915624999999999"/>
  </r>
  <r>
    <s v="d683500e-f0ee-44e8-b100-67351bc2240d"/>
    <s v="2023-11-16 00:00:00+01"/>
    <s v="23e791c3-9e98-4f53-b988-09d89f3eb4f3"/>
    <n v="28665"/>
    <s v="The transaction was not completed"/>
    <n v="3290562799"/>
    <x v="0"/>
    <s v="NULL"/>
    <x v="0"/>
    <x v="0"/>
    <s v="NULL"/>
    <s v="NGN"/>
    <s v="checkout"/>
    <x v="0"/>
    <x v="0"/>
    <n v="45246"/>
    <x v="15"/>
    <n v="17.915624999999999"/>
  </r>
  <r>
    <s v="3c6b5358-0ffc-4d82-aa57-1f9d49fc50a4"/>
    <s v="2023-11-16 00:00:00+01"/>
    <s v="23e791c3-9e98-4f53-b988-09d89f3eb4f3"/>
    <n v="26718.268499999998"/>
    <s v="Approved"/>
    <n v="3290568043"/>
    <x v="1"/>
    <s v="transfer"/>
    <x v="0"/>
    <x v="44"/>
    <s v="NG"/>
    <s v="NGN"/>
    <s v="checkout"/>
    <x v="1"/>
    <x v="1"/>
    <n v="45246"/>
    <x v="15"/>
    <n v="16.6989178125"/>
  </r>
  <r>
    <s v="8748c23d-6cce-4dc9-92d9-6d8b6b11b73e"/>
    <s v="2023-11-19 00:00:00+01"/>
    <s v="d913453b-499c-4b42-8013-44f8886012c9"/>
    <n v="28665"/>
    <s v="Please conclude payment by logging in to ibank"/>
    <n v="3297547386"/>
    <x v="0"/>
    <s v="NULL"/>
    <x v="0"/>
    <x v="0"/>
    <s v="NULL"/>
    <s v="NGN"/>
    <s v="checkout"/>
    <x v="0"/>
    <x v="3"/>
    <n v="45249"/>
    <x v="15"/>
    <n v="17.915624999999999"/>
  </r>
  <r>
    <s v="fa8c07b6-4318-4de1-bbff-d9e3db3fd6ac"/>
    <s v="2023-11-20 00:00:00+01"/>
    <s v="20cbf2e4-4dc3-40bb-ab23-eaa9c6a1b421"/>
    <n v="15765.75"/>
    <s v="The transaction was not completed"/>
    <n v="3301260183"/>
    <x v="0"/>
    <s v="NULL"/>
    <x v="0"/>
    <x v="0"/>
    <s v="NULL"/>
    <s v="NGN"/>
    <s v="checkout"/>
    <x v="0"/>
    <x v="0"/>
    <n v="45250"/>
    <x v="15"/>
    <n v="9.8535937499999999"/>
  </r>
  <r>
    <s v="e082e2ce-8113-4e8f-b705-70f401788c89"/>
    <s v="2023-11-26 00:00:00+01"/>
    <s v="77497c23-d96d-4fd5-8f77-3f067829960c"/>
    <n v="28665"/>
    <s v="The transaction was not completed"/>
    <n v="3317234904"/>
    <x v="0"/>
    <s v="NULL"/>
    <x v="0"/>
    <x v="0"/>
    <s v="NULL"/>
    <s v="NGN"/>
    <s v="checkout"/>
    <x v="0"/>
    <x v="0"/>
    <n v="45256"/>
    <x v="15"/>
    <n v="17.915624999999999"/>
  </r>
  <r>
    <s v="02ae14825aee1fbc80058b394828fec719c8a8e3359816c9"/>
    <s v="2023-11-28 00:00:00+01"/>
    <s v="c121bc1a-7c43-45ce-8855-3a6be9397a0b"/>
    <n v="11271.75"/>
    <s v="Approved"/>
    <n v="3324187075"/>
    <x v="2"/>
    <s v="mastercard"/>
    <x v="1"/>
    <x v="15"/>
    <s v="NG"/>
    <s v="NGN"/>
    <s v="merchant_api"/>
    <x v="1"/>
    <x v="0"/>
    <n v="45258"/>
    <x v="15"/>
    <n v="7.0448437500000001"/>
  </r>
  <r>
    <s v="07ff70a2-c109-41a5-8e7a-78405daeb12e"/>
    <s v="2023-11-29 00:00:00+01"/>
    <s v="de60d24f-dd02-49be-a9a5-59f13812600d"/>
    <n v="28665"/>
    <s v="The transaction was not completed"/>
    <n v="3327132100"/>
    <x v="0"/>
    <s v="NULL"/>
    <x v="0"/>
    <x v="0"/>
    <s v="NULL"/>
    <s v="NGN"/>
    <s v="checkout"/>
    <x v="0"/>
    <x v="0"/>
    <n v="45259"/>
    <x v="15"/>
    <n v="17.915624999999999"/>
  </r>
  <r>
    <s v="182e1e3d-8dd9-431b-a64f-5c4f0fabbc73"/>
    <s v="2023-11-30 00:00:00+01"/>
    <s v="9734a5e0-062f-4d2f-9d48-fbfa0073dccf"/>
    <n v="28130.025000000001"/>
    <s v="Approved"/>
    <n v="3329347962"/>
    <x v="1"/>
    <s v="transfer"/>
    <x v="0"/>
    <x v="1"/>
    <s v="NG"/>
    <s v="NGN"/>
    <s v="checkout"/>
    <x v="1"/>
    <x v="1"/>
    <n v="45260"/>
    <x v="15"/>
    <n v="17.581265625"/>
  </r>
  <r>
    <s v="4f405f85-dca0-40ed-bdea-c689025c8754"/>
    <s v="2023-12-01 00:00:00+01"/>
    <s v="c6a371f9-6a6b-4c2d-b20c-fdf5cba1acf2"/>
    <n v="15765.75"/>
    <s v="The transaction was not completed"/>
    <n v="3331965402"/>
    <x v="0"/>
    <s v="NULL"/>
    <x v="0"/>
    <x v="0"/>
    <s v="NULL"/>
    <s v="NGN"/>
    <s v="checkout"/>
    <x v="0"/>
    <x v="0"/>
    <n v="45261"/>
    <x v="16"/>
    <n v="9.8535937499999999"/>
  </r>
  <r>
    <s v="lzd2jgcfcako888"/>
    <s v="2023-12-01 00:00:00+01"/>
    <s v="c01428e9-c46f-4994-8c99-f1831501243a"/>
    <n v="15765.75"/>
    <s v="Pickup card (lost card)"/>
    <n v="3332076424"/>
    <x v="2"/>
    <s v="mastercard"/>
    <x v="1"/>
    <x v="1"/>
    <s v="NG"/>
    <s v="NGN"/>
    <s v="merchant_api"/>
    <x v="2"/>
    <x v="0"/>
    <n v="45261"/>
    <x v="16"/>
    <n v="9.8535937499999999"/>
  </r>
  <r>
    <s v="iqat1x43m72c6rv"/>
    <s v="2023-12-03 00:00:00+01"/>
    <s v="c01428e9-c46f-4994-8c99-f1831501243a"/>
    <n v="15765.75"/>
    <s v="Pickup card (lost card)"/>
    <n v="3338842550"/>
    <x v="2"/>
    <s v="mastercard"/>
    <x v="1"/>
    <x v="1"/>
    <s v="NG"/>
    <s v="NGN"/>
    <s v="merchant_api"/>
    <x v="2"/>
    <x v="0"/>
    <n v="45263"/>
    <x v="16"/>
    <n v="9.8535937499999999"/>
  </r>
  <r>
    <s v="4a7b7a89-5755-4263-bdd2-978b75f9f0af"/>
    <s v="2023-12-03 00:00:00+01"/>
    <s v="f22a2daf-5da3-4dc4-b676-3521abe4c9a0"/>
    <n v="28130.025000000001"/>
    <s v="Approved"/>
    <n v="3340864750"/>
    <x v="1"/>
    <s v="transfer"/>
    <x v="0"/>
    <x v="22"/>
    <s v="NG"/>
    <s v="NGN"/>
    <s v="checkout"/>
    <x v="1"/>
    <x v="1"/>
    <n v="45263"/>
    <x v="16"/>
    <n v="17.581265625"/>
  </r>
  <r>
    <s v="3xkqo1gxdmvjhdm"/>
    <s v="2023-12-04 00:00:00+01"/>
    <s v="f778b973-3966-4eee-b833-3fb855eea90a"/>
    <n v="15765.75"/>
    <s v="Insufficient Funds"/>
    <n v="3341909418"/>
    <x v="11"/>
    <s v="verve"/>
    <x v="0"/>
    <x v="16"/>
    <s v="NG"/>
    <s v="NGN"/>
    <s v="merchant_api"/>
    <x v="2"/>
    <x v="0"/>
    <n v="45264"/>
    <x v="16"/>
    <n v="9.8535937499999999"/>
  </r>
  <r>
    <s v="dukltx7dpu9ypn7"/>
    <s v="2023-12-04 00:00:00+01"/>
    <s v="8cfa7e82-661a-4d86-ab77-8f8741a4cb8b"/>
    <n v="15424.2585"/>
    <s v="Approved"/>
    <n v="3341909460"/>
    <x v="2"/>
    <s v="mastercard"/>
    <x v="1"/>
    <x v="1"/>
    <s v="NG"/>
    <s v="NGN"/>
    <s v="merchant_api"/>
    <x v="1"/>
    <x v="0"/>
    <n v="45264"/>
    <x v="16"/>
    <n v="9.6401615624999994"/>
  </r>
  <r>
    <s v="6438099c01de8df6c72307488f9e388c1e59fd970b914dd9"/>
    <s v="2023-12-04 00:00:00+01"/>
    <s v="79a72ca8-c467-4826-bc9f-48a4f6a56f10"/>
    <n v="11550"/>
    <s v="Insufficient Funds"/>
    <n v="3343948032"/>
    <x v="2"/>
    <s v="mastercard"/>
    <x v="1"/>
    <x v="13"/>
    <s v="NG"/>
    <s v="NGN"/>
    <s v="merchant_api"/>
    <x v="2"/>
    <x v="0"/>
    <n v="45264"/>
    <x v="16"/>
    <n v="7.21875"/>
  </r>
  <r>
    <s v="60vpz557dsbop8u"/>
    <s v="2023-12-05 00:00:00+01"/>
    <s v="4bbf26ee-ab13-444c-b217-4ea9a7be55d9"/>
    <n v="15765.75"/>
    <s v="Insufficient funds"/>
    <n v="3344940608"/>
    <x v="2"/>
    <s v="mastercard"/>
    <x v="1"/>
    <x v="1"/>
    <s v="NG"/>
    <s v="NGN"/>
    <s v="merchant_api"/>
    <x v="2"/>
    <x v="0"/>
    <n v="45265"/>
    <x v="16"/>
    <n v="9.8535937499999999"/>
  </r>
  <r>
    <s v="0307d46f-4f3b-445d-878b-51f8a2cef420"/>
    <s v="2023-12-05 00:00:00+01"/>
    <s v="bfbf9299-5042-4dd4-843b-50c0b6ddff03"/>
    <n v="11.55"/>
    <s v="The transaction was not completed"/>
    <n v="3345185988"/>
    <x v="0"/>
    <s v="NULL"/>
    <x v="0"/>
    <x v="0"/>
    <s v="NULL"/>
    <s v="USD"/>
    <s v="checkout"/>
    <x v="0"/>
    <x v="0"/>
    <n v="45265"/>
    <x v="16"/>
    <n v="11.55"/>
  </r>
  <r>
    <s v="f39d27de-b741-4a21-bd38-dba5091bdf7a"/>
    <s v="2023-12-05 00:00:00+01"/>
    <s v="bfbf9299-5042-4dd4-843b-50c0b6ddff03"/>
    <n v="10247.842500000001"/>
    <s v="Approved"/>
    <n v="3345189546"/>
    <x v="2"/>
    <s v="mastercard"/>
    <x v="1"/>
    <x v="15"/>
    <s v="NG"/>
    <s v="NGN"/>
    <s v="checkout"/>
    <x v="1"/>
    <x v="0"/>
    <n v="45265"/>
    <x v="16"/>
    <n v="6.4049015625000001"/>
  </r>
  <r>
    <s v="jr85ta4voc"/>
    <s v="2023-12-05 00:00:00+01"/>
    <s v="bfbf9299-5042-4dd4-843b-50c0b6ddff03"/>
    <n v="0.11550000000000001"/>
    <s v="The transaction was not completed"/>
    <n v="3345193013"/>
    <x v="0"/>
    <s v="NULL"/>
    <x v="0"/>
    <x v="0"/>
    <s v="NULL"/>
    <s v="NGN"/>
    <s v="merchant_api"/>
    <x v="0"/>
    <x v="0"/>
    <n v="45265"/>
    <x v="16"/>
    <n v="7.21875E-5"/>
  </r>
  <r>
    <s v="icl612k3ixbfk4j"/>
    <s v="2023-12-06 00:00:00+01"/>
    <s v="f778b973-3966-4eee-b833-3fb855eea90a"/>
    <n v="15765.75"/>
    <s v="Insufficient Funds"/>
    <n v="3348331604"/>
    <x v="11"/>
    <s v="verve"/>
    <x v="0"/>
    <x v="16"/>
    <s v="NG"/>
    <s v="NGN"/>
    <s v="merchant_api"/>
    <x v="2"/>
    <x v="0"/>
    <n v="45266"/>
    <x v="16"/>
    <n v="9.8535937499999999"/>
  </r>
  <r>
    <s v="m2jd4ommsglpm4u"/>
    <s v="2023-12-07 00:00:00+01"/>
    <s v="4bbf26ee-ab13-444c-b217-4ea9a7be55d9"/>
    <n v="15765.75"/>
    <s v="Insufficient funds"/>
    <n v="3351645664"/>
    <x v="2"/>
    <s v="mastercard"/>
    <x v="1"/>
    <x v="1"/>
    <s v="NG"/>
    <s v="NGN"/>
    <s v="merchant_api"/>
    <x v="2"/>
    <x v="0"/>
    <n v="45267"/>
    <x v="16"/>
    <n v="9.8535937499999999"/>
  </r>
  <r>
    <s v="6i5fnbsg26bubmu"/>
    <s v="2023-12-07 00:00:00+01"/>
    <s v="b9f94094-4111-4651-aa8c-64264ec87f84"/>
    <n v="15765.75"/>
    <s v="Insufficient Funds"/>
    <n v="3351645668"/>
    <x v="11"/>
    <s v="verve"/>
    <x v="0"/>
    <x v="46"/>
    <s v="NG"/>
    <s v="NGN"/>
    <s v="merchant_api"/>
    <x v="2"/>
    <x v="0"/>
    <n v="45267"/>
    <x v="16"/>
    <n v="9.8535937499999999"/>
  </r>
  <r>
    <s v="bg0r3oqgkfevyb1"/>
    <s v="2023-12-07 00:00:00+01"/>
    <s v="c6a371f9-6a6b-4c2d-b20c-fdf5cba1acf2"/>
    <n v="15424.2585"/>
    <s v="Approved"/>
    <n v="3351645667"/>
    <x v="2"/>
    <s v="mastercard"/>
    <x v="1"/>
    <x v="1"/>
    <s v="NG"/>
    <s v="NGN"/>
    <s v="merchant_api"/>
    <x v="1"/>
    <x v="0"/>
    <n v="45267"/>
    <x v="16"/>
    <n v="9.6401615624999994"/>
  </r>
  <r>
    <s v="twyhe53ivpi17ta"/>
    <s v="2023-12-09 00:00:00+01"/>
    <s v="b9f94094-4111-4651-aa8c-64264ec87f84"/>
    <n v="15765.75"/>
    <s v="Insufficient Funds"/>
    <n v="3357297568"/>
    <x v="11"/>
    <s v="verve"/>
    <x v="0"/>
    <x v="46"/>
    <s v="NG"/>
    <s v="NGN"/>
    <s v="merchant_api"/>
    <x v="2"/>
    <x v="0"/>
    <n v="45269"/>
    <x v="16"/>
    <n v="9.8535937499999999"/>
  </r>
  <r>
    <s v="4a9fdddf-0cf1-4df4-9ab3-346f9220bc74"/>
    <s v="2023-12-10 00:00:00+01"/>
    <s v="0e06befc-138e-4031-bf25-328ffbd866db"/>
    <n v="10510.5"/>
    <s v="The transaction was not completed"/>
    <n v="3362570522"/>
    <x v="0"/>
    <s v="NULL"/>
    <x v="0"/>
    <x v="0"/>
    <s v="NULL"/>
    <s v="NGN"/>
    <s v="checkout"/>
    <x v="0"/>
    <x v="0"/>
    <n v="45270"/>
    <x v="16"/>
    <n v="6.5690625000000002"/>
  </r>
  <r>
    <s v="990773ea-c5a0-4632-9d7c-ec652f0938ee"/>
    <s v="2023-12-11 00:00:00+01"/>
    <s v="0e06befc-138e-4031-bf25-328ffbd866db"/>
    <n v="10247.842500000001"/>
    <s v="Approved by Financial Institution"/>
    <n v="3364125086"/>
    <x v="2"/>
    <s v="mastercard"/>
    <x v="1"/>
    <x v="2"/>
    <s v="NG"/>
    <s v="NGN"/>
    <s v="checkout"/>
    <x v="1"/>
    <x v="0"/>
    <n v="45271"/>
    <x v="16"/>
    <n v="6.4049015625000001"/>
  </r>
  <r>
    <s v="hjfo6v9z6y"/>
    <s v="2023-12-11 00:00:00+01"/>
    <s v="0e06befc-138e-4031-bf25-328ffbd866db"/>
    <n v="0.11550000000000001"/>
    <s v="The transaction was not completed"/>
    <n v="3364165227"/>
    <x v="0"/>
    <s v="NULL"/>
    <x v="0"/>
    <x v="0"/>
    <s v="NULL"/>
    <s v="NGN"/>
    <s v="merchant_api"/>
    <x v="0"/>
    <x v="0"/>
    <n v="45271"/>
    <x v="16"/>
    <n v="7.21875E-5"/>
  </r>
  <r>
    <s v="64423d4c-08dc-4a4d-94ec-9d4b1261ca95"/>
    <s v="2023-12-12 00:00:00+01"/>
    <s v="6f7cb104-a72d-4401-ab54-a19ecd81e243"/>
    <n v="28665"/>
    <s v="The transaction was not completed"/>
    <n v="3366584385"/>
    <x v="0"/>
    <s v="NULL"/>
    <x v="0"/>
    <x v="0"/>
    <s v="NULL"/>
    <s v="NGN"/>
    <s v="checkout"/>
    <x v="0"/>
    <x v="0"/>
    <n v="45272"/>
    <x v="16"/>
    <n v="17.915624999999999"/>
  </r>
  <r>
    <s v="518fac4e-9330-4a6a-8437-891d7f06c5ff"/>
    <s v="2023-12-13 00:00:00+01"/>
    <s v="44458a3d-8dc1-49de-a155-d34ba58136c4"/>
    <n v="10510.5"/>
    <s v="The transaction was not completed"/>
    <n v="3368686382"/>
    <x v="0"/>
    <s v="NULL"/>
    <x v="0"/>
    <x v="0"/>
    <s v="NULL"/>
    <s v="NGN"/>
    <s v="checkout"/>
    <x v="0"/>
    <x v="0"/>
    <n v="45273"/>
    <x v="16"/>
    <n v="6.5690625000000002"/>
  </r>
  <r>
    <s v="ce9a7cf9-1792-425d-ab8a-309e14cb197a"/>
    <s v="2023-12-14 00:00:00+01"/>
    <s v="7d83c3c1-47d2-440e-a0d2-a4c9e327d48e"/>
    <n v="28130.025000000001"/>
    <s v="Payment authorized."/>
    <n v="3372346912"/>
    <x v="2"/>
    <s v="mastercard"/>
    <x v="1"/>
    <x v="45"/>
    <s v="NG"/>
    <s v="NGN"/>
    <s v="checkout"/>
    <x v="1"/>
    <x v="0"/>
    <n v="45274"/>
    <x v="16"/>
    <n v="17.581265625"/>
  </r>
  <r>
    <s v="a6b944ec-4e47-49e2-8104-7eca20e48405"/>
    <s v="2023-12-16 00:00:00+01"/>
    <s v="c45dff59-56b2-4068-9be1-19acc5f950ae"/>
    <n v="28665"/>
    <s v="Please make a transfer to the account specified"/>
    <n v="3377527347"/>
    <x v="0"/>
    <s v="NULL"/>
    <x v="0"/>
    <x v="0"/>
    <s v="NULL"/>
    <s v="NGN"/>
    <s v="checkout"/>
    <x v="0"/>
    <x v="1"/>
    <n v="45276"/>
    <x v="16"/>
    <n v="17.915624999999999"/>
  </r>
  <r>
    <s v="T951437436809826"/>
    <s v="2023-12-18 00:00:00+01"/>
    <s v="b9f94094-4111-4651-aa8c-64264ec87f84"/>
    <n v="15424.2585"/>
    <s v="Approved by Financial Institution"/>
    <n v="3384251996"/>
    <x v="11"/>
    <s v="verve"/>
    <x v="0"/>
    <x v="0"/>
    <s v="NG"/>
    <s v="NGN"/>
    <s v="checkout"/>
    <x v="1"/>
    <x v="0"/>
    <n v="45278"/>
    <x v="16"/>
    <n v="9.6401615624999994"/>
  </r>
  <r>
    <s v="7228beff-f493-425f-9b6b-747b22baa012"/>
    <s v="2023-12-19 00:00:00+01"/>
    <s v="18529bd9-128a-4897-9e03-e8782824b374"/>
    <n v="28130.025000000001"/>
    <s v="Payment authorized."/>
    <n v="3387191225"/>
    <x v="4"/>
    <s v="visa"/>
    <x v="1"/>
    <x v="15"/>
    <s v="NG"/>
    <s v="NGN"/>
    <s v="checkout"/>
    <x v="1"/>
    <x v="0"/>
    <n v="45279"/>
    <x v="16"/>
    <n v="17.581265625"/>
  </r>
  <r>
    <s v="T754829642782165"/>
    <s v="2023-12-20 00:00:00+01"/>
    <s v="f6d5ab85-1b37-433e-b484-711529a7942f"/>
    <n v="15765.75"/>
    <s v="The transaction was not completed"/>
    <n v="3391466424"/>
    <x v="0"/>
    <s v="NULL"/>
    <x v="0"/>
    <x v="0"/>
    <s v="NULL"/>
    <s v="NGN"/>
    <s v="checkout"/>
    <x v="0"/>
    <x v="0"/>
    <n v="45280"/>
    <x v="16"/>
    <n v="9.8535937499999999"/>
  </r>
  <r>
    <s v="T676149664007766"/>
    <s v="2023-12-20 00:00:00+01"/>
    <s v="4bbf26ee-ab13-444c-b217-4ea9a7be55d9"/>
    <n v="15424.2585"/>
    <s v="Approved"/>
    <n v="3391475437"/>
    <x v="2"/>
    <s v="mastercard"/>
    <x v="1"/>
    <x v="1"/>
    <s v="NG"/>
    <s v="NGN"/>
    <s v="checkout"/>
    <x v="1"/>
    <x v="0"/>
    <n v="45280"/>
    <x v="16"/>
    <n v="9.6401615624999994"/>
  </r>
  <r>
    <s v="0b14abe5-6f39-42ed-ad7b-e07546507847"/>
    <s v="2023-12-21 00:00:00+01"/>
    <s v="c6d2c79f-e2dc-4d12-89c4-78c184da5f81"/>
    <n v="28665"/>
    <s v="The transaction was not completed"/>
    <n v="3392327143"/>
    <x v="0"/>
    <s v="NULL"/>
    <x v="0"/>
    <x v="0"/>
    <s v="NULL"/>
    <s v="NGN"/>
    <s v="checkout"/>
    <x v="0"/>
    <x v="0"/>
    <n v="45281"/>
    <x v="16"/>
    <n v="17.915624999999999"/>
  </r>
  <r>
    <s v="905ba51b-cdf3-4ffd-a8ee-1e1647d31f08"/>
    <s v="2023-12-22 00:00:00+01"/>
    <s v="d00adfe7-79e4-4faf-80d0-1d1475a784a7"/>
    <n v="31.5"/>
    <s v="The transaction was not completed"/>
    <n v="3395933776"/>
    <x v="0"/>
    <s v="NULL"/>
    <x v="0"/>
    <x v="0"/>
    <s v="NULL"/>
    <s v="USD"/>
    <s v="checkout"/>
    <x v="0"/>
    <x v="0"/>
    <n v="45282"/>
    <x v="16"/>
    <n v="31.5"/>
  </r>
  <r>
    <s v="f7c2e5d2-606b-4968-a61a-ad3995423e87"/>
    <s v="2023-12-22 00:00:00+01"/>
    <s v="ff617fc5-9778-4ec2-85a9-b6765d951664"/>
    <n v="28130.025000000001"/>
    <s v="Approved"/>
    <n v="3397064270"/>
    <x v="1"/>
    <s v="transfer"/>
    <x v="0"/>
    <x v="13"/>
    <s v="NG"/>
    <s v="NGN"/>
    <s v="checkout"/>
    <x v="1"/>
    <x v="1"/>
    <n v="45282"/>
    <x v="16"/>
    <n v="17.581265625"/>
  </r>
  <r>
    <s v="d7f8b1a2-7cf6-4d42-8b73-e84cc5b66a90"/>
    <s v="2023-12-23 00:00:00+01"/>
    <s v="f4c503f5-25b7-4727-aa59-202b176f31f2"/>
    <n v="36729"/>
    <s v="The transaction was not completed"/>
    <n v="3399493518"/>
    <x v="0"/>
    <s v="NULL"/>
    <x v="0"/>
    <x v="0"/>
    <s v="NULL"/>
    <s v="NGN"/>
    <s v="checkout"/>
    <x v="0"/>
    <x v="0"/>
    <n v="45283"/>
    <x v="16"/>
    <n v="22.955625000000001"/>
  </r>
  <r>
    <s v="51227156-04c2-42a6-9594-78630958193e"/>
    <s v="2023-12-23 00:00:00+01"/>
    <s v="f4c503f5-25b7-4727-aa59-202b176f31f2"/>
    <n v="20200.95"/>
    <s v="The transaction was not completed"/>
    <n v="3399494164"/>
    <x v="0"/>
    <s v="NULL"/>
    <x v="0"/>
    <x v="0"/>
    <s v="NULL"/>
    <s v="NGN"/>
    <s v="checkout"/>
    <x v="0"/>
    <x v="0"/>
    <n v="45283"/>
    <x v="16"/>
    <n v="12.62559375"/>
  </r>
  <r>
    <s v="0e21fc1b-8dd5-428c-b704-ebab55c67531"/>
    <s v="2023-12-24 00:00:00+01"/>
    <s v="c45dff59-56b2-4068-9be1-19acc5f950ae"/>
    <n v="32455.2585"/>
    <s v="Approved"/>
    <n v="3400607101"/>
    <x v="1"/>
    <s v="transfer"/>
    <x v="0"/>
    <x v="4"/>
    <s v="NG"/>
    <s v="NGN"/>
    <s v="checkout"/>
    <x v="1"/>
    <x v="1"/>
    <n v="45284"/>
    <x v="16"/>
    <n v="20.284536562500001"/>
  </r>
  <r>
    <s v="7e0c5d03-2669-490b-bf6e-8445991ea7f5"/>
    <s v="2023-12-24 00:00:00+01"/>
    <s v="77497c23-d96d-4fd5-8f77-3f067829960c"/>
    <n v="36729"/>
    <s v="The transaction was not completed"/>
    <n v="3401702946"/>
    <x v="0"/>
    <s v="NULL"/>
    <x v="0"/>
    <x v="0"/>
    <s v="NULL"/>
    <s v="NGN"/>
    <s v="checkout"/>
    <x v="0"/>
    <x v="0"/>
    <n v="45284"/>
    <x v="16"/>
    <n v="22.955625000000001"/>
  </r>
  <r>
    <s v="8fe57462-98fd-4689-970f-2f3420a4edcc"/>
    <s v="2023-12-24 00:00:00+01"/>
    <s v="77497c23-d96d-4fd5-8f77-3f067829960c"/>
    <n v="20200.95"/>
    <s v="Kindly enter the OTP sent to 234915***5275"/>
    <n v="3401704030"/>
    <x v="6"/>
    <s v="verve"/>
    <x v="1"/>
    <x v="26"/>
    <s v="NG"/>
    <s v="NGN"/>
    <s v="checkout"/>
    <x v="2"/>
    <x v="0"/>
    <n v="45284"/>
    <x v="16"/>
    <n v="12.62559375"/>
  </r>
  <r>
    <s v="aa45df2a-c8f8-4cd6-b980-cf50739d6c6f"/>
    <s v="2023-12-24 00:00:00+01"/>
    <s v="77497c23-d96d-4fd5-8f77-3f067829960c"/>
    <n v="36073.065000000002"/>
    <s v="Approved"/>
    <n v="3401746837"/>
    <x v="1"/>
    <s v="transfer"/>
    <x v="0"/>
    <x v="7"/>
    <s v="NG"/>
    <s v="NGN"/>
    <s v="checkout"/>
    <x v="1"/>
    <x v="1"/>
    <n v="45284"/>
    <x v="16"/>
    <n v="22.545665625000002"/>
  </r>
  <r>
    <s v="9b98d88f-eee7-42a6-a311-ba86fb1e93fb"/>
    <s v="2023-12-24 00:00:00+01"/>
    <s v="6f7cb104-a72d-4401-ab54-a19ecd81e243"/>
    <n v="36729"/>
    <s v="Please make a transfer to the account specified"/>
    <n v="3402542923"/>
    <x v="0"/>
    <s v="NULL"/>
    <x v="0"/>
    <x v="0"/>
    <s v="NULL"/>
    <s v="NGN"/>
    <s v="checkout"/>
    <x v="0"/>
    <x v="1"/>
    <n v="45284"/>
    <x v="16"/>
    <n v="22.955625000000001"/>
  </r>
  <r>
    <s v="b4c9d02a-d232-4034-8fcc-cd066e0686cc"/>
    <s v="2023-12-24 00:00:00+01"/>
    <s v="37656ada-2245-4f48-b7ce-1f15c65b712e"/>
    <n v="36729"/>
    <s v="The transaction was not completed"/>
    <n v="3402916489"/>
    <x v="0"/>
    <s v="NULL"/>
    <x v="0"/>
    <x v="0"/>
    <s v="NULL"/>
    <s v="NGN"/>
    <s v="checkout"/>
    <x v="0"/>
    <x v="0"/>
    <n v="45284"/>
    <x v="16"/>
    <n v="22.955625000000001"/>
  </r>
  <r>
    <s v="e98b0e98-c360-43e3-bd9e-4f56f79de389"/>
    <s v="2023-12-27 00:00:00+01"/>
    <s v="6f7cb104-a72d-4401-ab54-a19ecd81e243"/>
    <n v="36073.065000000002"/>
    <s v="Approved"/>
    <n v="3411288904"/>
    <x v="1"/>
    <s v="transfer"/>
    <x v="0"/>
    <x v="40"/>
    <s v="NG"/>
    <s v="NGN"/>
    <s v="checkout"/>
    <x v="1"/>
    <x v="1"/>
    <n v="45287"/>
    <x v="16"/>
    <n v="22.545665625000002"/>
  </r>
  <r>
    <s v="0199d350-29d9-4a1c-a01e-7e5cefa17ed6"/>
    <s v="2023-12-28 00:00:00+01"/>
    <s v="2a68faab-c4f8-4b77-a28a-59ed4193e2de"/>
    <n v="36729"/>
    <s v="The transaction was not completed"/>
    <n v="3412115472"/>
    <x v="0"/>
    <s v="NULL"/>
    <x v="0"/>
    <x v="0"/>
    <s v="NULL"/>
    <s v="NGN"/>
    <s v="checkout"/>
    <x v="0"/>
    <x v="0"/>
    <n v="45288"/>
    <x v="16"/>
    <n v="22.955625000000001"/>
  </r>
  <r>
    <s v="9ca8b17d-998d-4223-9aeb-3586d092f27d"/>
    <s v="2023-12-28 00:00:00+01"/>
    <s v="8bbeaec8-f9ac-49e1-8a3e-7ce9575f9f55"/>
    <n v="11.55"/>
    <s v="The transaction was not completed"/>
    <n v="3412581666"/>
    <x v="0"/>
    <s v="NULL"/>
    <x v="0"/>
    <x v="0"/>
    <s v="NULL"/>
    <s v="USD"/>
    <s v="checkout"/>
    <x v="0"/>
    <x v="0"/>
    <n v="45288"/>
    <x v="16"/>
    <n v="11.55"/>
  </r>
  <r>
    <s v="530a49af-1f51-40c3-8b63-309645a42082"/>
    <s v="2023-12-28 00:00:00+01"/>
    <s v="2c362430-0bed-41f0-ad69-9d95b0ee0ab3"/>
    <n v="31.5"/>
    <s v="The transaction was not completed"/>
    <n v="3413370726"/>
    <x v="0"/>
    <s v="NULL"/>
    <x v="0"/>
    <x v="0"/>
    <s v="NULL"/>
    <s v="USD"/>
    <s v="checkout"/>
    <x v="0"/>
    <x v="0"/>
    <n v="45288"/>
    <x v="16"/>
    <n v="31.5"/>
  </r>
  <r>
    <s v="7ec64440-7f05-446d-9cca-a17e8ec0125a"/>
    <s v="2023-12-28 00:00:00+01"/>
    <s v="2c362430-0bed-41f0-ad69-9d95b0ee0ab3"/>
    <n v="36729"/>
    <s v="Please make a transfer to the account specified"/>
    <n v="3413914337"/>
    <x v="0"/>
    <s v="NULL"/>
    <x v="0"/>
    <x v="0"/>
    <s v="NULL"/>
    <s v="NGN"/>
    <s v="checkout"/>
    <x v="0"/>
    <x v="1"/>
    <n v="45288"/>
    <x v="16"/>
    <n v="22.955625000000001"/>
  </r>
  <r>
    <s v="37a2ac4d-5ea2-4500-be9e-5333198c7396"/>
    <s v="2023-12-29 00:00:00+01"/>
    <s v="9f072f40-f4d0-4e63-9e6a-79cb070ad4ac"/>
    <n v="22483.02"/>
    <s v="Approved"/>
    <n v="3416337442"/>
    <x v="1"/>
    <s v="transfer"/>
    <x v="0"/>
    <x v="4"/>
    <s v="NG"/>
    <s v="NGN"/>
    <s v="checkout"/>
    <x v="1"/>
    <x v="1"/>
    <n v="45289"/>
    <x v="16"/>
    <n v="14.051887499999999"/>
  </r>
  <r>
    <s v="6274c590-56c3-480e-80ed-f43c2ca5609b"/>
    <s v="2023-12-29 00:00:00+01"/>
    <s v="f4c503f5-25b7-4727-aa59-202b176f31f2"/>
    <n v="36729"/>
    <s v="The transaction was not completed"/>
    <n v="3416496506"/>
    <x v="0"/>
    <s v="NULL"/>
    <x v="0"/>
    <x v="0"/>
    <s v="NULL"/>
    <s v="NGN"/>
    <s v="checkout"/>
    <x v="0"/>
    <x v="0"/>
    <n v="45289"/>
    <x v="16"/>
    <n v="22.955625000000001"/>
  </r>
  <r>
    <s v="9ccf8c56-ccb6-44f2-bada-df3d95355c0d"/>
    <s v="2023-12-29 00:00:00+01"/>
    <s v="f4c503f5-25b7-4727-aa59-202b176f31f2"/>
    <n v="29383.200000000001"/>
    <s v="The transaction was not completed"/>
    <n v="3416500003"/>
    <x v="0"/>
    <s v="NULL"/>
    <x v="0"/>
    <x v="0"/>
    <s v="NULL"/>
    <s v="NGN"/>
    <s v="checkout"/>
    <x v="0"/>
    <x v="0"/>
    <n v="45289"/>
    <x v="16"/>
    <n v="18.3645"/>
  </r>
  <r>
    <s v="dc7c078f-cf82-48c7-bcd4-1240eac7e41f"/>
    <s v="2023-12-29 00:00:00+01"/>
    <s v="d11086ff-ed95-417f-92fc-8d3e592c6b48"/>
    <n v="36073.065000000002"/>
    <s v="Approved"/>
    <n v="3417122392"/>
    <x v="2"/>
    <s v="mastercard"/>
    <x v="1"/>
    <x v="7"/>
    <s v="NG"/>
    <s v="NGN"/>
    <s v="checkout"/>
    <x v="1"/>
    <x v="0"/>
    <n v="45289"/>
    <x v="16"/>
    <n v="22.545665625000002"/>
  </r>
  <r>
    <s v="6574165d-c903-4aef-87c0-b834976536d1"/>
    <s v="2023-12-31 00:00:00+01"/>
    <s v="f4c503f5-25b7-4727-aa59-202b176f31f2"/>
    <n v="36729"/>
    <s v="The transaction was not completed"/>
    <n v="3421443829"/>
    <x v="0"/>
    <s v="NULL"/>
    <x v="0"/>
    <x v="0"/>
    <s v="NULL"/>
    <s v="NGN"/>
    <s v="checkout"/>
    <x v="0"/>
    <x v="0"/>
    <n v="45291"/>
    <x v="16"/>
    <n v="22.955625000000001"/>
  </r>
  <r>
    <s v="515406f1-a8ff-4821-a158-d32636041c15"/>
    <s v="2023-12-31 00:00:00+01"/>
    <s v="f4c503f5-25b7-4727-aa59-202b176f31f2"/>
    <n v="20200.95"/>
    <s v="The transaction was not completed"/>
    <n v="3421444592"/>
    <x v="0"/>
    <s v="NULL"/>
    <x v="0"/>
    <x v="0"/>
    <s v="NULL"/>
    <s v="NGN"/>
    <s v="checkout"/>
    <x v="0"/>
    <x v="0"/>
    <n v="45291"/>
    <x v="16"/>
    <n v="12.62559375"/>
  </r>
  <r>
    <s v="b597f011-767d-4c79-90a7-0eaa50a5c01f"/>
    <s v="2023-12-31 00:00:00+01"/>
    <s v="70158ab5-68b0-44af-bc7f-186931575567"/>
    <n v="36073.065000000002"/>
    <s v="Approved by Financial Institution"/>
    <n v="3422681295"/>
    <x v="11"/>
    <s v="verve"/>
    <x v="0"/>
    <x v="45"/>
    <s v="NG"/>
    <s v="NGN"/>
    <s v="checkout"/>
    <x v="1"/>
    <x v="0"/>
    <n v="45291"/>
    <x v="16"/>
    <n v="22.545665625000002"/>
  </r>
  <r>
    <s v="050dc28e-f564-4a22-a53a-fd4371fe0281"/>
    <s v="2023-12-31 00:00:00+01"/>
    <s v="20cbf2e4-4dc3-40bb-ab23-eaa9c6a1b421"/>
    <n v="17.324999999999999"/>
    <s v="The transaction was not completed"/>
    <n v="3422692885"/>
    <x v="0"/>
    <s v="NULL"/>
    <x v="0"/>
    <x v="0"/>
    <s v="NULL"/>
    <s v="USD"/>
    <s v="checkout"/>
    <x v="0"/>
    <x v="0"/>
    <n v="45291"/>
    <x v="16"/>
    <n v="17.324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A6416-1D90-4626-8AAB-2A43EF818A6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1:G11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dataField="1" showAll="0"/>
    <pivotField showAll="0">
      <items count="16">
        <item x="5"/>
        <item x="14"/>
        <item x="10"/>
        <item x="9"/>
        <item x="2"/>
        <item x="7"/>
        <item x="0"/>
        <item x="13"/>
        <item x="1"/>
        <item x="11"/>
        <item x="6"/>
        <item x="8"/>
        <item x="3"/>
        <item x="4"/>
        <item x="12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50">
        <item x="42"/>
        <item x="7"/>
        <item x="44"/>
        <item x="48"/>
        <item x="36"/>
        <item x="6"/>
        <item x="8"/>
        <item x="39"/>
        <item x="24"/>
        <item x="20"/>
        <item x="47"/>
        <item x="17"/>
        <item x="22"/>
        <item x="30"/>
        <item x="4"/>
        <item x="45"/>
        <item x="1"/>
        <item x="33"/>
        <item x="28"/>
        <item x="9"/>
        <item x="18"/>
        <item x="29"/>
        <item x="41"/>
        <item x="10"/>
        <item x="12"/>
        <item x="0"/>
        <item x="40"/>
        <item x="37"/>
        <item x="26"/>
        <item x="46"/>
        <item x="34"/>
        <item x="32"/>
        <item x="31"/>
        <item x="43"/>
        <item x="2"/>
        <item x="14"/>
        <item x="16"/>
        <item x="19"/>
        <item x="38"/>
        <item x="3"/>
        <item x="25"/>
        <item x="23"/>
        <item x="11"/>
        <item x="13"/>
        <item x="35"/>
        <item x="27"/>
        <item x="5"/>
        <item x="15"/>
        <item x="21"/>
        <item t="default"/>
      </items>
    </pivotField>
    <pivotField showAll="0"/>
    <pivotField showAll="0"/>
    <pivotField showAll="0"/>
    <pivotField axis="axisPage" showAll="0">
      <items count="4">
        <item x="0"/>
        <item x="2"/>
        <item x="1"/>
        <item t="default"/>
      </items>
    </pivotField>
    <pivotField axis="axisCol" showAll="0" sortType="descending">
      <items count="5">
        <item x="2"/>
        <item x="0"/>
        <item x="1"/>
        <item x="3"/>
        <item t="default"/>
      </items>
    </pivotField>
    <pivotField numFmtId="2" showAll="0"/>
    <pivotField showAll="0"/>
    <pivotField showAll="0"/>
  </pivotFields>
  <rowFields count="2">
    <field x="8"/>
    <field x="9"/>
  </rowFields>
  <rowItems count="56">
    <i>
      <x/>
    </i>
    <i r="1">
      <x v="3"/>
    </i>
    <i r="1">
      <x v="7"/>
    </i>
    <i r="1">
      <x v="8"/>
    </i>
    <i r="1">
      <x v="25"/>
    </i>
    <i r="1">
      <x v="43"/>
    </i>
    <i>
      <x v="1"/>
    </i>
    <i r="1">
      <x v="1"/>
    </i>
    <i r="1">
      <x v="4"/>
    </i>
    <i r="1">
      <x v="5"/>
    </i>
    <i r="1">
      <x v="6"/>
    </i>
    <i r="1">
      <x v="9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8"/>
    </i>
    <i r="1">
      <x v="30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3"/>
    </i>
    <i r="1">
      <x v="45"/>
    </i>
    <i r="1">
      <x v="46"/>
    </i>
    <i r="1">
      <x v="47"/>
    </i>
    <i r="1">
      <x v="48"/>
    </i>
    <i>
      <x v="2"/>
    </i>
    <i r="1">
      <x/>
    </i>
    <i r="1">
      <x v="1"/>
    </i>
    <i r="1">
      <x v="2"/>
    </i>
    <i r="1">
      <x v="12"/>
    </i>
    <i r="1">
      <x v="14"/>
    </i>
    <i r="1">
      <x v="15"/>
    </i>
    <i r="1">
      <x v="16"/>
    </i>
    <i r="1">
      <x v="19"/>
    </i>
    <i r="1">
      <x v="22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4"/>
    </i>
    <i r="1">
      <x v="36"/>
    </i>
    <i r="1">
      <x v="42"/>
    </i>
    <i r="1">
      <x v="43"/>
    </i>
    <i r="1">
      <x v="44"/>
    </i>
    <i r="1">
      <x v="45"/>
    </i>
    <i r="1">
      <x v="47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13" item="2" hier="-1"/>
  </pageFields>
  <dataFields count="1">
    <dataField name="Count of transaction_id" fld="5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B7FA-0488-419A-B4C0-987DD67F9D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C21" firstHeaderRow="0" firstDataRow="1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8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x="15"/>
        <item x="16"/>
        <item t="default"/>
      </items>
    </pivotField>
    <pivotField dataField="1"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_USD" fld="17" baseField="0" baseItem="0"/>
    <dataField name="Sum of amount _NGN" fld="3" baseField="0" baseItem="0"/>
  </dataFields>
  <chartFormats count="2">
    <chartFormat chart="2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CFD7AA-1703-4BA1-9BCD-8EC6F429115D}" name="Table2" displayName="Table2" ref="A1:R1466" totalsRowShown="0">
  <autoFilter ref="A1:R1466" xr:uid="{35CFD7AA-1703-4BA1-9BCD-8EC6F429115D}"/>
  <tableColumns count="18">
    <tableColumn id="1" xr3:uid="{2D25665C-B1C9-47FF-83C9-F45AAC9EBAF2}" name="reference"/>
    <tableColumn id="2" xr3:uid="{360E8960-981A-4A2F-AF7C-33F0F5164541}" name="datetime" dataDxfId="7"/>
    <tableColumn id="3" xr3:uid="{FA13CBE0-EAD3-4E2C-8EE7-85736968DF6B}" name="user_id"/>
    <tableColumn id="4" xr3:uid="{6E85E56D-13FA-47B4-B599-0E08ACFAC45E}" name="amount _NGN"/>
    <tableColumn id="5" xr3:uid="{93CC2434-F9B5-4028-A9A5-189F769775A1}" name="gateway_response"/>
    <tableColumn id="6" xr3:uid="{533FEBA7-2CEF-48FD-89E4-92D6EE82EF1A}" name="transaction_id"/>
    <tableColumn id="7" xr3:uid="{A6687547-BF06-495E-AED7-980C4DC6311B}" name="card_type"/>
    <tableColumn id="8" xr3:uid="{923867C0-6891-40DF-98E3-53C1D10117F3}" name="card_type_group"/>
    <tableColumn id="9" xr3:uid="{96248972-D3A9-4AF2-B1B6-B7D46D791643}" name="credit_or_debit"/>
    <tableColumn id="10" xr3:uid="{760011D4-728F-4439-B747-82D298C4ABF8}" name="card_bank"/>
    <tableColumn id="11" xr3:uid="{48B47919-D8AF-491E-BDB6-452CB5DDB223}" name="country_code"/>
    <tableColumn id="12" xr3:uid="{78EFA67A-E347-4339-8057-DD480F6ED6F5}" name="currency"/>
    <tableColumn id="13" xr3:uid="{C9A6C07F-9958-4D83-96FA-9EC8057386D1}" name="source"/>
    <tableColumn id="14" xr3:uid="{B71980C8-7BCC-43AE-BFFA-A151B186E391}" name="status"/>
    <tableColumn id="15" xr3:uid="{CD61E0EC-09D2-47F9-B802-57C6CBDBA5D9}" name="channel"/>
    <tableColumn id="16" xr3:uid="{91C468BE-8AEB-4BCA-8886-28CE8380A389}" name="Month cal" dataDxfId="6">
      <calculatedColumnFormula>DATEVALUE(LEFT(B2, 10)) + TIMEVALUE(MID(B2, 12, 8))</calculatedColumnFormula>
    </tableColumn>
    <tableColumn id="17" xr3:uid="{47EDE073-DEB0-4EE9-8676-C5B073C9F42E}" name="Month " dataDxfId="5">
      <calculatedColumnFormula>TEXT(P2, "yyyy-mm")</calculatedColumnFormula>
    </tableColumn>
    <tableColumn id="19" xr3:uid="{EB11B6C9-B41C-4E5E-90AF-F671B916D26E}" name="Amount_USD" dataDxfId="4">
      <calculatedColumnFormula>IF(L2="NGN", D2/1600, D2)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2656E3-E765-4497-B24D-815F4F0F9F8A}" name="Table8" displayName="Table8" ref="G12:I21" totalsRowShown="0" tableBorderDxfId="3">
  <autoFilter ref="G12:I21" xr:uid="{312656E3-E765-4497-B24D-815F4F0F9F8A}"/>
  <tableColumns count="3">
    <tableColumn id="1" xr3:uid="{EC2C1E31-AF35-43B3-95FF-EE7DF1128318}" name="Country_Code" dataDxfId="2"/>
    <tableColumn id="2" xr3:uid="{39558D22-63A1-4985-B6AF-F0FDB0C77952}" name="Country_Names" dataDxfId="1"/>
    <tableColumn id="3" xr3:uid="{71E88BB6-5616-4F4B-8506-7189C9FEBF53}" name="Transaction_Per_Country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C54E-3808-4600-9440-0ACA70E44BAB}">
  <dimension ref="A1:R1466"/>
  <sheetViews>
    <sheetView tabSelected="1" zoomScale="81" workbookViewId="0">
      <pane ySplit="1" topLeftCell="A545" activePane="bottomLeft" state="frozen"/>
      <selection pane="bottomLeft" activeCell="A12" sqref="A12"/>
    </sheetView>
  </sheetViews>
  <sheetFormatPr defaultRowHeight="14.4"/>
  <cols>
    <col min="1" max="1" width="49.5546875" bestFit="1" customWidth="1"/>
    <col min="2" max="2" width="21" style="2" bestFit="1" customWidth="1"/>
    <col min="3" max="3" width="36.33203125" bestFit="1" customWidth="1"/>
    <col min="4" max="4" width="17.44140625" customWidth="1"/>
    <col min="5" max="5" width="139.109375" bestFit="1" customWidth="1"/>
    <col min="6" max="6" width="14.21875" customWidth="1"/>
    <col min="7" max="7" width="21.77734375" bestFit="1" customWidth="1"/>
    <col min="8" max="8" width="16" customWidth="1"/>
    <col min="9" max="9" width="14.77734375" customWidth="1"/>
    <col min="10" max="10" width="36.88671875" bestFit="1" customWidth="1"/>
    <col min="11" max="11" width="22.88671875" customWidth="1"/>
    <col min="12" max="12" width="10" customWidth="1"/>
    <col min="13" max="13" width="12" bestFit="1" customWidth="1"/>
    <col min="14" max="14" width="15.44140625" customWidth="1"/>
    <col min="15" max="15" width="21.21875" customWidth="1"/>
    <col min="16" max="16" width="21.6640625" customWidth="1"/>
    <col min="17" max="17" width="16.77734375" customWidth="1"/>
    <col min="18" max="18" width="18.33203125" customWidth="1"/>
  </cols>
  <sheetData>
    <row r="1" spans="1:18">
      <c r="A1" t="s">
        <v>0</v>
      </c>
      <c r="B1" s="2" t="s">
        <v>1</v>
      </c>
      <c r="C1" t="s">
        <v>2</v>
      </c>
      <c r="D1" t="s">
        <v>2772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2750</v>
      </c>
      <c r="Q1" t="s">
        <v>2749</v>
      </c>
      <c r="R1" t="s">
        <v>2751</v>
      </c>
    </row>
    <row r="2" spans="1:18">
      <c r="A2" t="s">
        <v>14</v>
      </c>
      <c r="B2" s="2" t="s">
        <v>15</v>
      </c>
      <c r="C2" t="s">
        <v>16</v>
      </c>
      <c r="D2">
        <v>105</v>
      </c>
      <c r="E2" t="s">
        <v>17</v>
      </c>
      <c r="F2">
        <v>2005366559</v>
      </c>
      <c r="G2" t="s">
        <v>18</v>
      </c>
      <c r="H2" t="s">
        <v>18</v>
      </c>
      <c r="I2" t="s">
        <v>19</v>
      </c>
      <c r="J2" t="s">
        <v>18</v>
      </c>
      <c r="K2" t="s">
        <v>18</v>
      </c>
      <c r="L2" t="s">
        <v>20</v>
      </c>
      <c r="M2" t="s">
        <v>21</v>
      </c>
      <c r="N2" t="s">
        <v>22</v>
      </c>
      <c r="O2" t="s">
        <v>23</v>
      </c>
      <c r="P2" s="2">
        <f t="shared" ref="P2:P65" si="0">DATEVALUE(LEFT(B2, 10)) + TIMEVALUE(MID(B2, 12, 8))</f>
        <v>44780</v>
      </c>
      <c r="Q2" t="str">
        <f t="shared" ref="Q2:Q65" si="1">TEXT(P2, "yyyy-mm")</f>
        <v>2022-08</v>
      </c>
      <c r="R2">
        <f t="shared" ref="R2:R65" si="2">IF(L2="NGN", D2/1600, D2)</f>
        <v>6.5625000000000003E-2</v>
      </c>
    </row>
    <row r="3" spans="1:18">
      <c r="A3" t="s">
        <v>24</v>
      </c>
      <c r="B3" s="2" t="s">
        <v>15</v>
      </c>
      <c r="C3" t="s">
        <v>25</v>
      </c>
      <c r="D3">
        <v>103.425</v>
      </c>
      <c r="E3" t="s">
        <v>26</v>
      </c>
      <c r="F3">
        <v>2005479704</v>
      </c>
      <c r="G3" t="s">
        <v>27</v>
      </c>
      <c r="H3" t="s">
        <v>27</v>
      </c>
      <c r="I3" t="s">
        <v>19</v>
      </c>
      <c r="J3" t="s">
        <v>28</v>
      </c>
      <c r="K3" t="s">
        <v>29</v>
      </c>
      <c r="L3" t="s">
        <v>20</v>
      </c>
      <c r="M3" t="s">
        <v>21</v>
      </c>
      <c r="N3" t="s">
        <v>30</v>
      </c>
      <c r="O3" t="s">
        <v>31</v>
      </c>
      <c r="P3" s="2">
        <f t="shared" si="0"/>
        <v>44780</v>
      </c>
      <c r="Q3" t="str">
        <f t="shared" si="1"/>
        <v>2022-08</v>
      </c>
      <c r="R3">
        <f t="shared" si="2"/>
        <v>6.4640624999999993E-2</v>
      </c>
    </row>
    <row r="4" spans="1:18">
      <c r="A4" t="s">
        <v>32</v>
      </c>
      <c r="B4" s="2" t="s">
        <v>15</v>
      </c>
      <c r="C4" t="s">
        <v>25</v>
      </c>
      <c r="D4">
        <v>105</v>
      </c>
      <c r="E4" t="s">
        <v>17</v>
      </c>
      <c r="F4">
        <v>2005492038</v>
      </c>
      <c r="G4" t="s">
        <v>18</v>
      </c>
      <c r="H4" t="s">
        <v>18</v>
      </c>
      <c r="I4" t="s">
        <v>19</v>
      </c>
      <c r="J4" t="s">
        <v>18</v>
      </c>
      <c r="K4" t="s">
        <v>18</v>
      </c>
      <c r="L4" t="s">
        <v>20</v>
      </c>
      <c r="M4" t="s">
        <v>21</v>
      </c>
      <c r="N4" t="s">
        <v>22</v>
      </c>
      <c r="O4" t="s">
        <v>23</v>
      </c>
      <c r="P4" s="2">
        <f t="shared" si="0"/>
        <v>44780</v>
      </c>
      <c r="Q4" t="str">
        <f t="shared" si="1"/>
        <v>2022-08</v>
      </c>
      <c r="R4">
        <f t="shared" si="2"/>
        <v>6.5625000000000003E-2</v>
      </c>
    </row>
    <row r="5" spans="1:18">
      <c r="A5" t="s">
        <v>33</v>
      </c>
      <c r="B5" s="2" t="s">
        <v>15</v>
      </c>
      <c r="C5" t="s">
        <v>34</v>
      </c>
      <c r="D5">
        <v>103.425</v>
      </c>
      <c r="E5" t="s">
        <v>35</v>
      </c>
      <c r="F5">
        <v>2005930704</v>
      </c>
      <c r="G5" t="s">
        <v>36</v>
      </c>
      <c r="H5" t="s">
        <v>37</v>
      </c>
      <c r="I5" t="s">
        <v>38</v>
      </c>
      <c r="J5" t="s">
        <v>39</v>
      </c>
      <c r="K5" t="s">
        <v>29</v>
      </c>
      <c r="L5" t="s">
        <v>20</v>
      </c>
      <c r="M5" t="s">
        <v>21</v>
      </c>
      <c r="N5" t="s">
        <v>30</v>
      </c>
      <c r="O5" t="s">
        <v>23</v>
      </c>
      <c r="P5" s="2">
        <f t="shared" si="0"/>
        <v>44780</v>
      </c>
      <c r="Q5" t="str">
        <f t="shared" si="1"/>
        <v>2022-08</v>
      </c>
      <c r="R5">
        <f t="shared" si="2"/>
        <v>6.4640624999999993E-2</v>
      </c>
    </row>
    <row r="6" spans="1:18">
      <c r="A6" t="s">
        <v>40</v>
      </c>
      <c r="B6" s="2" t="s">
        <v>41</v>
      </c>
      <c r="C6" t="s">
        <v>42</v>
      </c>
      <c r="D6">
        <v>72072</v>
      </c>
      <c r="E6" t="s">
        <v>43</v>
      </c>
      <c r="F6">
        <v>2025216023</v>
      </c>
      <c r="G6" t="s">
        <v>44</v>
      </c>
      <c r="H6" t="s">
        <v>45</v>
      </c>
      <c r="I6" t="s">
        <v>46</v>
      </c>
      <c r="J6" t="s">
        <v>47</v>
      </c>
      <c r="K6" t="s">
        <v>48</v>
      </c>
      <c r="L6" t="s">
        <v>20</v>
      </c>
      <c r="M6" t="s">
        <v>21</v>
      </c>
      <c r="N6" t="s">
        <v>49</v>
      </c>
      <c r="O6" t="s">
        <v>23</v>
      </c>
      <c r="P6" s="2">
        <f t="shared" si="0"/>
        <v>44788</v>
      </c>
      <c r="Q6" t="str">
        <f t="shared" si="1"/>
        <v>2022-08</v>
      </c>
      <c r="R6">
        <f t="shared" si="2"/>
        <v>45.045000000000002</v>
      </c>
    </row>
    <row r="7" spans="1:18">
      <c r="A7" t="s">
        <v>50</v>
      </c>
      <c r="B7" s="2" t="s">
        <v>41</v>
      </c>
      <c r="C7" t="s">
        <v>42</v>
      </c>
      <c r="D7">
        <v>70885.919999999998</v>
      </c>
      <c r="E7" t="s">
        <v>26</v>
      </c>
      <c r="F7">
        <v>2025272401</v>
      </c>
      <c r="G7" t="s">
        <v>36</v>
      </c>
      <c r="H7" t="s">
        <v>37</v>
      </c>
      <c r="I7" t="s">
        <v>38</v>
      </c>
      <c r="J7" t="s">
        <v>28</v>
      </c>
      <c r="K7" t="s">
        <v>29</v>
      </c>
      <c r="L7" t="s">
        <v>20</v>
      </c>
      <c r="M7" t="s">
        <v>21</v>
      </c>
      <c r="N7" t="s">
        <v>30</v>
      </c>
      <c r="O7" t="s">
        <v>23</v>
      </c>
      <c r="P7" s="2">
        <f t="shared" si="0"/>
        <v>44788</v>
      </c>
      <c r="Q7" t="str">
        <f t="shared" si="1"/>
        <v>2022-08</v>
      </c>
      <c r="R7">
        <f t="shared" si="2"/>
        <v>44.303699999999999</v>
      </c>
    </row>
    <row r="8" spans="1:18">
      <c r="A8" t="s">
        <v>51</v>
      </c>
      <c r="B8" s="2" t="s">
        <v>52</v>
      </c>
      <c r="C8" t="s">
        <v>53</v>
      </c>
      <c r="D8">
        <v>72072</v>
      </c>
      <c r="E8" t="s">
        <v>17</v>
      </c>
      <c r="F8">
        <v>2054056390</v>
      </c>
      <c r="G8" t="s">
        <v>18</v>
      </c>
      <c r="H8" t="s">
        <v>18</v>
      </c>
      <c r="I8" t="s">
        <v>19</v>
      </c>
      <c r="J8" t="s">
        <v>18</v>
      </c>
      <c r="K8" t="s">
        <v>18</v>
      </c>
      <c r="L8" t="s">
        <v>20</v>
      </c>
      <c r="M8" t="s">
        <v>21</v>
      </c>
      <c r="N8" t="s">
        <v>22</v>
      </c>
      <c r="O8" t="s">
        <v>23</v>
      </c>
      <c r="P8" s="2">
        <f t="shared" si="0"/>
        <v>44800</v>
      </c>
      <c r="Q8" t="str">
        <f t="shared" si="1"/>
        <v>2022-08</v>
      </c>
      <c r="R8">
        <f t="shared" si="2"/>
        <v>45.045000000000002</v>
      </c>
    </row>
    <row r="9" spans="1:18">
      <c r="A9" t="s">
        <v>54</v>
      </c>
      <c r="B9" s="2" t="s">
        <v>55</v>
      </c>
      <c r="C9" t="s">
        <v>56</v>
      </c>
      <c r="D9">
        <v>72072</v>
      </c>
      <c r="E9" t="s">
        <v>17</v>
      </c>
      <c r="F9">
        <v>2055305825</v>
      </c>
      <c r="G9" t="s">
        <v>18</v>
      </c>
      <c r="H9" t="s">
        <v>18</v>
      </c>
      <c r="I9" t="s">
        <v>19</v>
      </c>
      <c r="J9" t="s">
        <v>18</v>
      </c>
      <c r="K9" t="s">
        <v>18</v>
      </c>
      <c r="L9" t="s">
        <v>20</v>
      </c>
      <c r="M9" t="s">
        <v>21</v>
      </c>
      <c r="N9" t="s">
        <v>22</v>
      </c>
      <c r="O9" t="s">
        <v>23</v>
      </c>
      <c r="P9" s="2">
        <f t="shared" si="0"/>
        <v>44801</v>
      </c>
      <c r="Q9" t="str">
        <f t="shared" si="1"/>
        <v>2022-08</v>
      </c>
      <c r="R9">
        <f t="shared" si="2"/>
        <v>45.045000000000002</v>
      </c>
    </row>
    <row r="10" spans="1:18">
      <c r="A10" t="s">
        <v>57</v>
      </c>
      <c r="B10" s="2" t="s">
        <v>55</v>
      </c>
      <c r="C10" t="s">
        <v>58</v>
      </c>
      <c r="D10">
        <v>72072</v>
      </c>
      <c r="E10" t="s">
        <v>17</v>
      </c>
      <c r="F10">
        <v>2055908220</v>
      </c>
      <c r="G10" t="s">
        <v>18</v>
      </c>
      <c r="H10" t="s">
        <v>18</v>
      </c>
      <c r="I10" t="s">
        <v>19</v>
      </c>
      <c r="J10" t="s">
        <v>18</v>
      </c>
      <c r="K10" t="s">
        <v>18</v>
      </c>
      <c r="L10" t="s">
        <v>20</v>
      </c>
      <c r="M10" t="s">
        <v>21</v>
      </c>
      <c r="N10" t="s">
        <v>22</v>
      </c>
      <c r="O10" t="s">
        <v>23</v>
      </c>
      <c r="P10" s="2">
        <f t="shared" si="0"/>
        <v>44801</v>
      </c>
      <c r="Q10" t="str">
        <f t="shared" si="1"/>
        <v>2022-08</v>
      </c>
      <c r="R10">
        <f t="shared" si="2"/>
        <v>45.045000000000002</v>
      </c>
    </row>
    <row r="11" spans="1:18">
      <c r="A11" t="s">
        <v>59</v>
      </c>
      <c r="B11" s="2" t="s">
        <v>60</v>
      </c>
      <c r="C11" t="s">
        <v>61</v>
      </c>
      <c r="D11">
        <v>72072</v>
      </c>
      <c r="E11" t="s">
        <v>17</v>
      </c>
      <c r="F11">
        <v>2059016789</v>
      </c>
      <c r="G11" t="s">
        <v>18</v>
      </c>
      <c r="H11" t="s">
        <v>18</v>
      </c>
      <c r="I11" t="s">
        <v>19</v>
      </c>
      <c r="J11" t="s">
        <v>18</v>
      </c>
      <c r="K11" t="s">
        <v>18</v>
      </c>
      <c r="L11" t="s">
        <v>20</v>
      </c>
      <c r="M11" t="s">
        <v>21</v>
      </c>
      <c r="N11" t="s">
        <v>22</v>
      </c>
      <c r="O11" t="s">
        <v>23</v>
      </c>
      <c r="P11" s="2">
        <f t="shared" si="0"/>
        <v>44802</v>
      </c>
      <c r="Q11" t="str">
        <f t="shared" si="1"/>
        <v>2022-08</v>
      </c>
      <c r="R11">
        <f t="shared" si="2"/>
        <v>45.045000000000002</v>
      </c>
    </row>
    <row r="12" spans="1:18">
      <c r="A12" t="s">
        <v>62</v>
      </c>
      <c r="B12" s="2" t="s">
        <v>63</v>
      </c>
      <c r="C12" t="s">
        <v>64</v>
      </c>
      <c r="D12">
        <v>72072</v>
      </c>
      <c r="E12" t="s">
        <v>17</v>
      </c>
      <c r="F12">
        <v>2066258495</v>
      </c>
      <c r="G12" t="s">
        <v>18</v>
      </c>
      <c r="H12" t="s">
        <v>18</v>
      </c>
      <c r="I12" t="s">
        <v>19</v>
      </c>
      <c r="J12" t="s">
        <v>18</v>
      </c>
      <c r="K12" t="s">
        <v>18</v>
      </c>
      <c r="L12" t="s">
        <v>20</v>
      </c>
      <c r="M12" t="s">
        <v>21</v>
      </c>
      <c r="N12" t="s">
        <v>22</v>
      </c>
      <c r="O12" t="s">
        <v>23</v>
      </c>
      <c r="P12" s="2">
        <f t="shared" si="0"/>
        <v>44805</v>
      </c>
      <c r="Q12" t="str">
        <f t="shared" si="1"/>
        <v>2022-09</v>
      </c>
      <c r="R12">
        <f t="shared" si="2"/>
        <v>45.045000000000002</v>
      </c>
    </row>
    <row r="13" spans="1:18">
      <c r="A13" t="s">
        <v>65</v>
      </c>
      <c r="B13" s="2" t="s">
        <v>66</v>
      </c>
      <c r="C13" t="s">
        <v>67</v>
      </c>
      <c r="D13">
        <v>7507.5</v>
      </c>
      <c r="E13" t="s">
        <v>17</v>
      </c>
      <c r="F13">
        <v>2097181005</v>
      </c>
      <c r="G13" t="s">
        <v>36</v>
      </c>
      <c r="H13" t="s">
        <v>37</v>
      </c>
      <c r="I13" t="s">
        <v>38</v>
      </c>
      <c r="J13" t="s">
        <v>68</v>
      </c>
      <c r="K13" t="s">
        <v>29</v>
      </c>
      <c r="L13" t="s">
        <v>20</v>
      </c>
      <c r="M13" t="s">
        <v>21</v>
      </c>
      <c r="N13" t="s">
        <v>22</v>
      </c>
      <c r="O13" t="s">
        <v>23</v>
      </c>
      <c r="P13" s="2">
        <f t="shared" si="0"/>
        <v>44816</v>
      </c>
      <c r="Q13" t="str">
        <f t="shared" si="1"/>
        <v>2022-09</v>
      </c>
      <c r="R13">
        <f t="shared" si="2"/>
        <v>4.6921875000000002</v>
      </c>
    </row>
    <row r="14" spans="1:18">
      <c r="A14" t="s">
        <v>69</v>
      </c>
      <c r="B14" s="2" t="s">
        <v>66</v>
      </c>
      <c r="C14" t="s">
        <v>67</v>
      </c>
      <c r="D14">
        <v>7507.5</v>
      </c>
      <c r="E14" t="s">
        <v>70</v>
      </c>
      <c r="F14">
        <v>2097255884</v>
      </c>
      <c r="G14" t="s">
        <v>36</v>
      </c>
      <c r="H14" t="s">
        <v>37</v>
      </c>
      <c r="I14" t="s">
        <v>38</v>
      </c>
      <c r="J14" t="s">
        <v>68</v>
      </c>
      <c r="K14" t="s">
        <v>29</v>
      </c>
      <c r="L14" t="s">
        <v>20</v>
      </c>
      <c r="M14" t="s">
        <v>21</v>
      </c>
      <c r="N14" t="s">
        <v>49</v>
      </c>
      <c r="O14" t="s">
        <v>23</v>
      </c>
      <c r="P14" s="2">
        <f t="shared" si="0"/>
        <v>44816</v>
      </c>
      <c r="Q14" t="str">
        <f t="shared" si="1"/>
        <v>2022-09</v>
      </c>
      <c r="R14">
        <f t="shared" si="2"/>
        <v>4.6921875000000002</v>
      </c>
    </row>
    <row r="15" spans="1:18">
      <c r="A15" t="s">
        <v>71</v>
      </c>
      <c r="B15" s="2" t="s">
        <v>66</v>
      </c>
      <c r="C15" t="s">
        <v>72</v>
      </c>
      <c r="D15">
        <v>72072</v>
      </c>
      <c r="E15" t="s">
        <v>17</v>
      </c>
      <c r="F15">
        <v>2097592345</v>
      </c>
      <c r="G15" t="s">
        <v>18</v>
      </c>
      <c r="H15" t="s">
        <v>18</v>
      </c>
      <c r="I15" t="s">
        <v>19</v>
      </c>
      <c r="J15" t="s">
        <v>18</v>
      </c>
      <c r="K15" t="s">
        <v>18</v>
      </c>
      <c r="L15" t="s">
        <v>20</v>
      </c>
      <c r="M15" t="s">
        <v>21</v>
      </c>
      <c r="N15" t="s">
        <v>22</v>
      </c>
      <c r="O15" t="s">
        <v>23</v>
      </c>
      <c r="P15" s="2">
        <f t="shared" si="0"/>
        <v>44816</v>
      </c>
      <c r="Q15" t="str">
        <f t="shared" si="1"/>
        <v>2022-09</v>
      </c>
      <c r="R15">
        <f t="shared" si="2"/>
        <v>45.045000000000002</v>
      </c>
    </row>
    <row r="16" spans="1:18">
      <c r="A16" t="s">
        <v>73</v>
      </c>
      <c r="B16" s="2" t="s">
        <v>66</v>
      </c>
      <c r="C16" t="s">
        <v>67</v>
      </c>
      <c r="D16">
        <v>7507.5</v>
      </c>
      <c r="E16" t="s">
        <v>17</v>
      </c>
      <c r="F16">
        <v>2097846633</v>
      </c>
      <c r="G16" t="s">
        <v>36</v>
      </c>
      <c r="H16" t="s">
        <v>37</v>
      </c>
      <c r="I16" t="s">
        <v>38</v>
      </c>
      <c r="J16" t="s">
        <v>68</v>
      </c>
      <c r="K16" t="s">
        <v>29</v>
      </c>
      <c r="L16" t="s">
        <v>20</v>
      </c>
      <c r="M16" t="s">
        <v>21</v>
      </c>
      <c r="N16" t="s">
        <v>22</v>
      </c>
      <c r="O16" t="s">
        <v>23</v>
      </c>
      <c r="P16" s="2">
        <f t="shared" si="0"/>
        <v>44816</v>
      </c>
      <c r="Q16" t="str">
        <f t="shared" si="1"/>
        <v>2022-09</v>
      </c>
      <c r="R16">
        <f t="shared" si="2"/>
        <v>4.6921875000000002</v>
      </c>
    </row>
    <row r="17" spans="1:18">
      <c r="A17" t="s">
        <v>74</v>
      </c>
      <c r="B17" s="2" t="s">
        <v>75</v>
      </c>
      <c r="C17" t="s">
        <v>67</v>
      </c>
      <c r="D17">
        <v>7289.8874999999998</v>
      </c>
      <c r="E17" t="s">
        <v>26</v>
      </c>
      <c r="F17">
        <v>2100280432</v>
      </c>
      <c r="G17" t="s">
        <v>36</v>
      </c>
      <c r="H17" t="s">
        <v>37</v>
      </c>
      <c r="I17" t="s">
        <v>38</v>
      </c>
      <c r="J17" t="s">
        <v>68</v>
      </c>
      <c r="K17" t="s">
        <v>29</v>
      </c>
      <c r="L17" t="s">
        <v>20</v>
      </c>
      <c r="M17" t="s">
        <v>21</v>
      </c>
      <c r="N17" t="s">
        <v>30</v>
      </c>
      <c r="O17" t="s">
        <v>23</v>
      </c>
      <c r="P17" s="2">
        <f t="shared" si="0"/>
        <v>44817</v>
      </c>
      <c r="Q17" t="str">
        <f t="shared" si="1"/>
        <v>2022-09</v>
      </c>
      <c r="R17">
        <f t="shared" si="2"/>
        <v>4.5561796875000002</v>
      </c>
    </row>
    <row r="18" spans="1:18">
      <c r="A18" t="s">
        <v>76</v>
      </c>
      <c r="B18" s="2" t="s">
        <v>75</v>
      </c>
      <c r="C18" t="s">
        <v>77</v>
      </c>
      <c r="D18">
        <v>7507.5</v>
      </c>
      <c r="E18" t="s">
        <v>78</v>
      </c>
      <c r="F18">
        <v>2100295980</v>
      </c>
      <c r="G18" t="s">
        <v>79</v>
      </c>
      <c r="H18" t="s">
        <v>45</v>
      </c>
      <c r="I18" t="s">
        <v>38</v>
      </c>
      <c r="J18" t="s">
        <v>80</v>
      </c>
      <c r="K18" t="s">
        <v>81</v>
      </c>
      <c r="L18" t="s">
        <v>20</v>
      </c>
      <c r="M18" t="s">
        <v>21</v>
      </c>
      <c r="N18" t="s">
        <v>49</v>
      </c>
      <c r="O18" t="s">
        <v>23</v>
      </c>
      <c r="P18" s="2">
        <f t="shared" si="0"/>
        <v>44817</v>
      </c>
      <c r="Q18" t="str">
        <f t="shared" si="1"/>
        <v>2022-09</v>
      </c>
      <c r="R18">
        <f t="shared" si="2"/>
        <v>4.6921875000000002</v>
      </c>
    </row>
    <row r="19" spans="1:18">
      <c r="A19" t="s">
        <v>82</v>
      </c>
      <c r="B19" s="2" t="s">
        <v>75</v>
      </c>
      <c r="C19" t="s">
        <v>77</v>
      </c>
      <c r="D19">
        <v>7507.5</v>
      </c>
      <c r="E19" t="s">
        <v>17</v>
      </c>
      <c r="F19">
        <v>2100300495</v>
      </c>
      <c r="G19" t="s">
        <v>18</v>
      </c>
      <c r="H19" t="s">
        <v>18</v>
      </c>
      <c r="I19" t="s">
        <v>19</v>
      </c>
      <c r="J19" t="s">
        <v>18</v>
      </c>
      <c r="K19" t="s">
        <v>18</v>
      </c>
      <c r="L19" t="s">
        <v>20</v>
      </c>
      <c r="M19" t="s">
        <v>21</v>
      </c>
      <c r="N19" t="s">
        <v>22</v>
      </c>
      <c r="O19" t="s">
        <v>23</v>
      </c>
      <c r="P19" s="2">
        <f t="shared" si="0"/>
        <v>44817</v>
      </c>
      <c r="Q19" t="str">
        <f t="shared" si="1"/>
        <v>2022-09</v>
      </c>
      <c r="R19">
        <f t="shared" si="2"/>
        <v>4.6921875000000002</v>
      </c>
    </row>
    <row r="20" spans="1:18">
      <c r="A20" t="s">
        <v>83</v>
      </c>
      <c r="B20" s="2" t="s">
        <v>84</v>
      </c>
      <c r="C20" t="s">
        <v>85</v>
      </c>
      <c r="D20">
        <v>72072</v>
      </c>
      <c r="E20" t="s">
        <v>17</v>
      </c>
      <c r="F20">
        <v>2104961410</v>
      </c>
      <c r="G20" t="s">
        <v>18</v>
      </c>
      <c r="H20" t="s">
        <v>18</v>
      </c>
      <c r="I20" t="s">
        <v>19</v>
      </c>
      <c r="J20" t="s">
        <v>18</v>
      </c>
      <c r="K20" t="s">
        <v>18</v>
      </c>
      <c r="L20" t="s">
        <v>20</v>
      </c>
      <c r="M20" t="s">
        <v>21</v>
      </c>
      <c r="N20" t="s">
        <v>22</v>
      </c>
      <c r="O20" t="s">
        <v>23</v>
      </c>
      <c r="P20" s="2">
        <f t="shared" si="0"/>
        <v>44819</v>
      </c>
      <c r="Q20" t="str">
        <f t="shared" si="1"/>
        <v>2022-09</v>
      </c>
      <c r="R20">
        <f t="shared" si="2"/>
        <v>45.045000000000002</v>
      </c>
    </row>
    <row r="21" spans="1:18">
      <c r="A21" t="s">
        <v>86</v>
      </c>
      <c r="B21" s="2" t="s">
        <v>84</v>
      </c>
      <c r="C21" t="s">
        <v>85</v>
      </c>
      <c r="D21">
        <v>7109.7075000000004</v>
      </c>
      <c r="E21" t="s">
        <v>26</v>
      </c>
      <c r="F21">
        <v>2104963135</v>
      </c>
      <c r="G21" t="s">
        <v>79</v>
      </c>
      <c r="H21" t="s">
        <v>45</v>
      </c>
      <c r="I21" t="s">
        <v>38</v>
      </c>
      <c r="J21" t="s">
        <v>87</v>
      </c>
      <c r="K21" t="s">
        <v>88</v>
      </c>
      <c r="L21" t="s">
        <v>20</v>
      </c>
      <c r="M21" t="s">
        <v>21</v>
      </c>
      <c r="N21" t="s">
        <v>30</v>
      </c>
      <c r="O21" t="s">
        <v>23</v>
      </c>
      <c r="P21" s="2">
        <f t="shared" si="0"/>
        <v>44819</v>
      </c>
      <c r="Q21" t="str">
        <f t="shared" si="1"/>
        <v>2022-09</v>
      </c>
      <c r="R21">
        <f t="shared" si="2"/>
        <v>4.4435671875000002</v>
      </c>
    </row>
    <row r="22" spans="1:18">
      <c r="A22" t="s">
        <v>89</v>
      </c>
      <c r="B22" s="2" t="s">
        <v>84</v>
      </c>
      <c r="C22" t="s">
        <v>90</v>
      </c>
      <c r="D22">
        <v>72072</v>
      </c>
      <c r="E22" t="s">
        <v>17</v>
      </c>
      <c r="F22">
        <v>2105707804</v>
      </c>
      <c r="G22" t="s">
        <v>18</v>
      </c>
      <c r="H22" t="s">
        <v>18</v>
      </c>
      <c r="I22" t="s">
        <v>19</v>
      </c>
      <c r="J22" t="s">
        <v>18</v>
      </c>
      <c r="K22" t="s">
        <v>18</v>
      </c>
      <c r="L22" t="s">
        <v>20</v>
      </c>
      <c r="M22" t="s">
        <v>21</v>
      </c>
      <c r="N22" t="s">
        <v>22</v>
      </c>
      <c r="O22" t="s">
        <v>23</v>
      </c>
      <c r="P22" s="2">
        <f t="shared" si="0"/>
        <v>44819</v>
      </c>
      <c r="Q22" t="str">
        <f t="shared" si="1"/>
        <v>2022-09</v>
      </c>
      <c r="R22">
        <f t="shared" si="2"/>
        <v>45.045000000000002</v>
      </c>
    </row>
    <row r="23" spans="1:18">
      <c r="A23" t="s">
        <v>91</v>
      </c>
      <c r="B23" s="2" t="s">
        <v>92</v>
      </c>
      <c r="C23" t="s">
        <v>93</v>
      </c>
      <c r="D23">
        <v>7507.5</v>
      </c>
      <c r="E23" t="s">
        <v>94</v>
      </c>
      <c r="F23">
        <v>2111030663</v>
      </c>
      <c r="G23" t="s">
        <v>18</v>
      </c>
      <c r="H23" t="s">
        <v>18</v>
      </c>
      <c r="I23" t="s">
        <v>19</v>
      </c>
      <c r="J23" t="s">
        <v>18</v>
      </c>
      <c r="K23" t="s">
        <v>18</v>
      </c>
      <c r="L23" t="s">
        <v>20</v>
      </c>
      <c r="M23" t="s">
        <v>21</v>
      </c>
      <c r="N23" t="s">
        <v>22</v>
      </c>
      <c r="O23" t="s">
        <v>31</v>
      </c>
      <c r="P23" s="2">
        <f t="shared" si="0"/>
        <v>44821</v>
      </c>
      <c r="Q23" t="str">
        <f t="shared" si="1"/>
        <v>2022-09</v>
      </c>
      <c r="R23">
        <f t="shared" si="2"/>
        <v>4.6921875000000002</v>
      </c>
    </row>
    <row r="24" spans="1:18">
      <c r="A24" t="s">
        <v>95</v>
      </c>
      <c r="B24" s="2" t="s">
        <v>96</v>
      </c>
      <c r="C24" t="s">
        <v>97</v>
      </c>
      <c r="D24">
        <v>78724.800000000003</v>
      </c>
      <c r="E24" t="s">
        <v>17</v>
      </c>
      <c r="F24">
        <v>2141117024</v>
      </c>
      <c r="G24" t="s">
        <v>18</v>
      </c>
      <c r="H24" t="s">
        <v>18</v>
      </c>
      <c r="I24" t="s">
        <v>19</v>
      </c>
      <c r="J24" t="s">
        <v>18</v>
      </c>
      <c r="K24" t="s">
        <v>18</v>
      </c>
      <c r="L24" t="s">
        <v>20</v>
      </c>
      <c r="M24" t="s">
        <v>21</v>
      </c>
      <c r="N24" t="s">
        <v>22</v>
      </c>
      <c r="O24" t="s">
        <v>23</v>
      </c>
      <c r="P24" s="2">
        <f t="shared" si="0"/>
        <v>44833</v>
      </c>
      <c r="Q24" t="str">
        <f t="shared" si="1"/>
        <v>2022-09</v>
      </c>
      <c r="R24">
        <f t="shared" si="2"/>
        <v>49.203000000000003</v>
      </c>
    </row>
    <row r="25" spans="1:18">
      <c r="A25" t="s">
        <v>98</v>
      </c>
      <c r="B25" s="2" t="s">
        <v>96</v>
      </c>
      <c r="C25" t="s">
        <v>97</v>
      </c>
      <c r="D25">
        <v>8200.5</v>
      </c>
      <c r="E25" t="s">
        <v>17</v>
      </c>
      <c r="F25">
        <v>2141117593</v>
      </c>
      <c r="G25" t="s">
        <v>18</v>
      </c>
      <c r="H25" t="s">
        <v>18</v>
      </c>
      <c r="I25" t="s">
        <v>19</v>
      </c>
      <c r="J25" t="s">
        <v>18</v>
      </c>
      <c r="K25" t="s">
        <v>18</v>
      </c>
      <c r="L25" t="s">
        <v>20</v>
      </c>
      <c r="M25" t="s">
        <v>21</v>
      </c>
      <c r="N25" t="s">
        <v>22</v>
      </c>
      <c r="O25" t="s">
        <v>23</v>
      </c>
      <c r="P25" s="2">
        <f t="shared" si="0"/>
        <v>44833</v>
      </c>
      <c r="Q25" t="str">
        <f t="shared" si="1"/>
        <v>2022-09</v>
      </c>
      <c r="R25">
        <f t="shared" si="2"/>
        <v>5.1253124999999997</v>
      </c>
    </row>
    <row r="26" spans="1:18">
      <c r="A26" t="s">
        <v>99</v>
      </c>
      <c r="B26" s="2" t="s">
        <v>100</v>
      </c>
      <c r="C26" t="s">
        <v>101</v>
      </c>
      <c r="D26">
        <v>8200.5</v>
      </c>
      <c r="E26" t="s">
        <v>17</v>
      </c>
      <c r="F26">
        <v>2156511583</v>
      </c>
      <c r="G26" t="s">
        <v>18</v>
      </c>
      <c r="H26" t="s">
        <v>18</v>
      </c>
      <c r="I26" t="s">
        <v>19</v>
      </c>
      <c r="J26" t="s">
        <v>18</v>
      </c>
      <c r="K26" t="s">
        <v>18</v>
      </c>
      <c r="L26" t="s">
        <v>20</v>
      </c>
      <c r="M26" t="s">
        <v>21</v>
      </c>
      <c r="N26" t="s">
        <v>22</v>
      </c>
      <c r="O26" t="s">
        <v>23</v>
      </c>
      <c r="P26" s="2">
        <f t="shared" si="0"/>
        <v>44839</v>
      </c>
      <c r="Q26" t="str">
        <f t="shared" si="1"/>
        <v>2022-10</v>
      </c>
      <c r="R26">
        <f t="shared" si="2"/>
        <v>5.1253124999999997</v>
      </c>
    </row>
    <row r="27" spans="1:18">
      <c r="A27" t="s">
        <v>102</v>
      </c>
      <c r="B27" s="2" t="s">
        <v>100</v>
      </c>
      <c r="C27" t="s">
        <v>103</v>
      </c>
      <c r="D27">
        <v>78724.800000000003</v>
      </c>
      <c r="E27" t="s">
        <v>17</v>
      </c>
      <c r="F27">
        <v>2156889431</v>
      </c>
      <c r="G27" t="s">
        <v>18</v>
      </c>
      <c r="H27" t="s">
        <v>18</v>
      </c>
      <c r="I27" t="s">
        <v>19</v>
      </c>
      <c r="J27" t="s">
        <v>18</v>
      </c>
      <c r="K27" t="s">
        <v>18</v>
      </c>
      <c r="L27" t="s">
        <v>20</v>
      </c>
      <c r="M27" t="s">
        <v>21</v>
      </c>
      <c r="N27" t="s">
        <v>22</v>
      </c>
      <c r="O27" t="s">
        <v>23</v>
      </c>
      <c r="P27" s="2">
        <f t="shared" si="0"/>
        <v>44839</v>
      </c>
      <c r="Q27" t="str">
        <f t="shared" si="1"/>
        <v>2022-10</v>
      </c>
      <c r="R27">
        <f t="shared" si="2"/>
        <v>49.203000000000003</v>
      </c>
    </row>
    <row r="28" spans="1:18">
      <c r="A28" t="s">
        <v>104</v>
      </c>
      <c r="B28" s="2" t="s">
        <v>100</v>
      </c>
      <c r="C28" t="s">
        <v>105</v>
      </c>
      <c r="D28">
        <v>78724.800000000003</v>
      </c>
      <c r="E28" t="s">
        <v>17</v>
      </c>
      <c r="F28">
        <v>2158308924</v>
      </c>
      <c r="G28" t="s">
        <v>18</v>
      </c>
      <c r="H28" t="s">
        <v>18</v>
      </c>
      <c r="I28" t="s">
        <v>19</v>
      </c>
      <c r="J28" t="s">
        <v>18</v>
      </c>
      <c r="K28" t="s">
        <v>18</v>
      </c>
      <c r="L28" t="s">
        <v>20</v>
      </c>
      <c r="M28" t="s">
        <v>21</v>
      </c>
      <c r="N28" t="s">
        <v>22</v>
      </c>
      <c r="O28" t="s">
        <v>23</v>
      </c>
      <c r="P28" s="2">
        <f t="shared" si="0"/>
        <v>44839</v>
      </c>
      <c r="Q28" t="str">
        <f t="shared" si="1"/>
        <v>2022-10</v>
      </c>
      <c r="R28">
        <f t="shared" si="2"/>
        <v>49.203000000000003</v>
      </c>
    </row>
    <row r="29" spans="1:18">
      <c r="A29" t="s">
        <v>106</v>
      </c>
      <c r="B29" s="2" t="s">
        <v>107</v>
      </c>
      <c r="C29" t="s">
        <v>108</v>
      </c>
      <c r="D29">
        <v>78724.800000000003</v>
      </c>
      <c r="E29" t="s">
        <v>17</v>
      </c>
      <c r="F29">
        <v>2161725438</v>
      </c>
      <c r="G29" t="s">
        <v>18</v>
      </c>
      <c r="H29" t="s">
        <v>18</v>
      </c>
      <c r="I29" t="s">
        <v>19</v>
      </c>
      <c r="J29" t="s">
        <v>18</v>
      </c>
      <c r="K29" t="s">
        <v>18</v>
      </c>
      <c r="L29" t="s">
        <v>20</v>
      </c>
      <c r="M29" t="s">
        <v>21</v>
      </c>
      <c r="N29" t="s">
        <v>22</v>
      </c>
      <c r="O29" t="s">
        <v>23</v>
      </c>
      <c r="P29" s="2">
        <f t="shared" si="0"/>
        <v>44840</v>
      </c>
      <c r="Q29" t="str">
        <f t="shared" si="1"/>
        <v>2022-10</v>
      </c>
      <c r="R29">
        <f t="shared" si="2"/>
        <v>49.203000000000003</v>
      </c>
    </row>
    <row r="30" spans="1:18">
      <c r="A30" t="s">
        <v>109</v>
      </c>
      <c r="B30" s="2" t="s">
        <v>107</v>
      </c>
      <c r="C30" t="s">
        <v>110</v>
      </c>
      <c r="D30">
        <v>78724.800000000003</v>
      </c>
      <c r="E30" t="s">
        <v>17</v>
      </c>
      <c r="F30">
        <v>2161760876</v>
      </c>
      <c r="G30" t="s">
        <v>18</v>
      </c>
      <c r="H30" t="s">
        <v>18</v>
      </c>
      <c r="I30" t="s">
        <v>19</v>
      </c>
      <c r="J30" t="s">
        <v>18</v>
      </c>
      <c r="K30" t="s">
        <v>18</v>
      </c>
      <c r="L30" t="s">
        <v>20</v>
      </c>
      <c r="M30" t="s">
        <v>21</v>
      </c>
      <c r="N30" t="s">
        <v>22</v>
      </c>
      <c r="O30" t="s">
        <v>23</v>
      </c>
      <c r="P30" s="2">
        <f t="shared" si="0"/>
        <v>44840</v>
      </c>
      <c r="Q30" t="str">
        <f t="shared" si="1"/>
        <v>2022-10</v>
      </c>
      <c r="R30">
        <f t="shared" si="2"/>
        <v>49.203000000000003</v>
      </c>
    </row>
    <row r="31" spans="1:18">
      <c r="A31" t="s">
        <v>111</v>
      </c>
      <c r="B31" s="2" t="s">
        <v>107</v>
      </c>
      <c r="C31" t="s">
        <v>112</v>
      </c>
      <c r="D31">
        <v>7972.4925000000003</v>
      </c>
      <c r="E31" t="s">
        <v>26</v>
      </c>
      <c r="F31">
        <v>2161767905</v>
      </c>
      <c r="G31" t="s">
        <v>27</v>
      </c>
      <c r="H31" t="s">
        <v>27</v>
      </c>
      <c r="I31" t="s">
        <v>19</v>
      </c>
      <c r="J31" t="s">
        <v>28</v>
      </c>
      <c r="K31" t="s">
        <v>29</v>
      </c>
      <c r="L31" t="s">
        <v>20</v>
      </c>
      <c r="M31" t="s">
        <v>21</v>
      </c>
      <c r="N31" t="s">
        <v>30</v>
      </c>
      <c r="O31" t="s">
        <v>31</v>
      </c>
      <c r="P31" s="2">
        <f t="shared" si="0"/>
        <v>44840</v>
      </c>
      <c r="Q31" t="str">
        <f t="shared" si="1"/>
        <v>2022-10</v>
      </c>
      <c r="R31">
        <f t="shared" si="2"/>
        <v>4.9828078124999999</v>
      </c>
    </row>
    <row r="32" spans="1:18">
      <c r="A32" t="s">
        <v>113</v>
      </c>
      <c r="B32" s="2" t="s">
        <v>107</v>
      </c>
      <c r="C32" t="s">
        <v>110</v>
      </c>
      <c r="D32">
        <v>7972.4925000000003</v>
      </c>
      <c r="E32" t="s">
        <v>26</v>
      </c>
      <c r="F32">
        <v>2161777617</v>
      </c>
      <c r="G32" t="s">
        <v>36</v>
      </c>
      <c r="H32" t="s">
        <v>37</v>
      </c>
      <c r="I32" t="s">
        <v>38</v>
      </c>
      <c r="J32" t="s">
        <v>28</v>
      </c>
      <c r="K32" t="s">
        <v>29</v>
      </c>
      <c r="L32" t="s">
        <v>20</v>
      </c>
      <c r="M32" t="s">
        <v>21</v>
      </c>
      <c r="N32" t="s">
        <v>30</v>
      </c>
      <c r="O32" t="s">
        <v>23</v>
      </c>
      <c r="P32" s="2">
        <f t="shared" si="0"/>
        <v>44840</v>
      </c>
      <c r="Q32" t="str">
        <f t="shared" si="1"/>
        <v>2022-10</v>
      </c>
      <c r="R32">
        <f t="shared" si="2"/>
        <v>4.9828078124999999</v>
      </c>
    </row>
    <row r="33" spans="1:18">
      <c r="A33" t="s">
        <v>114</v>
      </c>
      <c r="B33" s="2" t="s">
        <v>107</v>
      </c>
      <c r="C33" t="s">
        <v>110</v>
      </c>
      <c r="D33">
        <v>8200.5</v>
      </c>
      <c r="E33" t="s">
        <v>17</v>
      </c>
      <c r="F33">
        <v>2161790022</v>
      </c>
      <c r="G33" t="s">
        <v>18</v>
      </c>
      <c r="H33" t="s">
        <v>18</v>
      </c>
      <c r="I33" t="s">
        <v>19</v>
      </c>
      <c r="J33" t="s">
        <v>18</v>
      </c>
      <c r="K33" t="s">
        <v>18</v>
      </c>
      <c r="L33" t="s">
        <v>20</v>
      </c>
      <c r="M33" t="s">
        <v>21</v>
      </c>
      <c r="N33" t="s">
        <v>22</v>
      </c>
      <c r="O33" t="s">
        <v>23</v>
      </c>
      <c r="P33" s="2">
        <f t="shared" si="0"/>
        <v>44840</v>
      </c>
      <c r="Q33" t="str">
        <f t="shared" si="1"/>
        <v>2022-10</v>
      </c>
      <c r="R33">
        <f t="shared" si="2"/>
        <v>5.1253124999999997</v>
      </c>
    </row>
    <row r="34" spans="1:18">
      <c r="A34" t="s">
        <v>115</v>
      </c>
      <c r="B34" s="2" t="s">
        <v>107</v>
      </c>
      <c r="C34" s="1" t="s">
        <v>116</v>
      </c>
      <c r="D34">
        <v>7972.4925000000003</v>
      </c>
      <c r="E34" t="s">
        <v>26</v>
      </c>
      <c r="F34">
        <v>2161850434</v>
      </c>
      <c r="G34" t="s">
        <v>27</v>
      </c>
      <c r="H34" t="s">
        <v>27</v>
      </c>
      <c r="I34" t="s">
        <v>19</v>
      </c>
      <c r="J34" t="s">
        <v>28</v>
      </c>
      <c r="K34" t="s">
        <v>29</v>
      </c>
      <c r="L34" t="s">
        <v>20</v>
      </c>
      <c r="M34" t="s">
        <v>21</v>
      </c>
      <c r="N34" t="s">
        <v>30</v>
      </c>
      <c r="O34" t="s">
        <v>31</v>
      </c>
      <c r="P34" s="2">
        <f t="shared" si="0"/>
        <v>44840</v>
      </c>
      <c r="Q34" t="str">
        <f t="shared" si="1"/>
        <v>2022-10</v>
      </c>
      <c r="R34">
        <f t="shared" si="2"/>
        <v>4.9828078124999999</v>
      </c>
    </row>
    <row r="35" spans="1:18">
      <c r="A35" t="s">
        <v>117</v>
      </c>
      <c r="B35" s="2" t="s">
        <v>107</v>
      </c>
      <c r="C35" t="s">
        <v>118</v>
      </c>
      <c r="D35">
        <v>78724.800000000003</v>
      </c>
      <c r="E35" t="s">
        <v>17</v>
      </c>
      <c r="F35">
        <v>2161926396</v>
      </c>
      <c r="G35" t="s">
        <v>18</v>
      </c>
      <c r="H35" t="s">
        <v>18</v>
      </c>
      <c r="I35" t="s">
        <v>19</v>
      </c>
      <c r="J35" t="s">
        <v>18</v>
      </c>
      <c r="K35" t="s">
        <v>18</v>
      </c>
      <c r="L35" t="s">
        <v>20</v>
      </c>
      <c r="M35" t="s">
        <v>21</v>
      </c>
      <c r="N35" t="s">
        <v>22</v>
      </c>
      <c r="O35" t="s">
        <v>23</v>
      </c>
      <c r="P35" s="2">
        <f t="shared" si="0"/>
        <v>44840</v>
      </c>
      <c r="Q35" t="str">
        <f t="shared" si="1"/>
        <v>2022-10</v>
      </c>
      <c r="R35">
        <f t="shared" si="2"/>
        <v>49.203000000000003</v>
      </c>
    </row>
    <row r="36" spans="1:18">
      <c r="A36" t="s">
        <v>119</v>
      </c>
      <c r="B36" s="2" t="s">
        <v>107</v>
      </c>
      <c r="C36" t="s">
        <v>118</v>
      </c>
      <c r="D36">
        <v>7972.4925000000003</v>
      </c>
      <c r="E36" t="s">
        <v>26</v>
      </c>
      <c r="F36">
        <v>2161941330</v>
      </c>
      <c r="G36" t="s">
        <v>79</v>
      </c>
      <c r="H36" t="s">
        <v>45</v>
      </c>
      <c r="I36" t="s">
        <v>38</v>
      </c>
      <c r="J36" t="s">
        <v>120</v>
      </c>
      <c r="K36" t="s">
        <v>29</v>
      </c>
      <c r="L36" t="s">
        <v>20</v>
      </c>
      <c r="M36" t="s">
        <v>21</v>
      </c>
      <c r="N36" t="s">
        <v>30</v>
      </c>
      <c r="O36" t="s">
        <v>23</v>
      </c>
      <c r="P36" s="2">
        <f t="shared" si="0"/>
        <v>44840</v>
      </c>
      <c r="Q36" t="str">
        <f t="shared" si="1"/>
        <v>2022-10</v>
      </c>
      <c r="R36">
        <f t="shared" si="2"/>
        <v>4.9828078124999999</v>
      </c>
    </row>
    <row r="37" spans="1:18">
      <c r="A37" t="s">
        <v>121</v>
      </c>
      <c r="B37" s="2" t="s">
        <v>107</v>
      </c>
      <c r="C37" t="s">
        <v>122</v>
      </c>
      <c r="D37">
        <v>78724.800000000003</v>
      </c>
      <c r="E37" t="s">
        <v>17</v>
      </c>
      <c r="F37">
        <v>2162190961</v>
      </c>
      <c r="G37" t="s">
        <v>18</v>
      </c>
      <c r="H37" t="s">
        <v>18</v>
      </c>
      <c r="I37" t="s">
        <v>19</v>
      </c>
      <c r="J37" t="s">
        <v>18</v>
      </c>
      <c r="K37" t="s">
        <v>18</v>
      </c>
      <c r="L37" t="s">
        <v>20</v>
      </c>
      <c r="M37" t="s">
        <v>21</v>
      </c>
      <c r="N37" t="s">
        <v>22</v>
      </c>
      <c r="O37" t="s">
        <v>23</v>
      </c>
      <c r="P37" s="2">
        <f t="shared" si="0"/>
        <v>44840</v>
      </c>
      <c r="Q37" t="str">
        <f t="shared" si="1"/>
        <v>2022-10</v>
      </c>
      <c r="R37">
        <f t="shared" si="2"/>
        <v>49.203000000000003</v>
      </c>
    </row>
    <row r="38" spans="1:18">
      <c r="A38" t="s">
        <v>123</v>
      </c>
      <c r="B38" s="2" t="s">
        <v>107</v>
      </c>
      <c r="C38" t="s">
        <v>122</v>
      </c>
      <c r="D38">
        <v>7775.6805000000004</v>
      </c>
      <c r="E38" t="s">
        <v>26</v>
      </c>
      <c r="F38">
        <v>2162192511</v>
      </c>
      <c r="G38" t="s">
        <v>79</v>
      </c>
      <c r="H38" t="s">
        <v>45</v>
      </c>
      <c r="I38" t="s">
        <v>38</v>
      </c>
      <c r="J38" t="s">
        <v>124</v>
      </c>
      <c r="K38" t="s">
        <v>88</v>
      </c>
      <c r="L38" t="s">
        <v>20</v>
      </c>
      <c r="M38" t="s">
        <v>21</v>
      </c>
      <c r="N38" t="s">
        <v>30</v>
      </c>
      <c r="O38" t="s">
        <v>23</v>
      </c>
      <c r="P38" s="2">
        <f t="shared" si="0"/>
        <v>44840</v>
      </c>
      <c r="Q38" t="str">
        <f t="shared" si="1"/>
        <v>2022-10</v>
      </c>
      <c r="R38">
        <f t="shared" si="2"/>
        <v>4.8598003125</v>
      </c>
    </row>
    <row r="39" spans="1:18">
      <c r="A39" t="s">
        <v>125</v>
      </c>
      <c r="B39" s="2" t="s">
        <v>107</v>
      </c>
      <c r="C39" t="s">
        <v>93</v>
      </c>
      <c r="D39">
        <v>8200.5</v>
      </c>
      <c r="E39" t="s">
        <v>126</v>
      </c>
      <c r="F39">
        <v>2162200350</v>
      </c>
      <c r="G39" t="s">
        <v>79</v>
      </c>
      <c r="H39" t="s">
        <v>45</v>
      </c>
      <c r="I39" t="s">
        <v>38</v>
      </c>
      <c r="J39" t="s">
        <v>127</v>
      </c>
      <c r="K39" t="s">
        <v>29</v>
      </c>
      <c r="L39" t="s">
        <v>20</v>
      </c>
      <c r="M39" t="s">
        <v>21</v>
      </c>
      <c r="N39" t="s">
        <v>49</v>
      </c>
      <c r="O39" t="s">
        <v>23</v>
      </c>
      <c r="P39" s="2">
        <f t="shared" si="0"/>
        <v>44840</v>
      </c>
      <c r="Q39" t="str">
        <f t="shared" si="1"/>
        <v>2022-10</v>
      </c>
      <c r="R39">
        <f t="shared" si="2"/>
        <v>5.1253124999999997</v>
      </c>
    </row>
    <row r="40" spans="1:18">
      <c r="A40" t="s">
        <v>128</v>
      </c>
      <c r="B40" s="2" t="s">
        <v>129</v>
      </c>
      <c r="C40" t="s">
        <v>93</v>
      </c>
      <c r="D40">
        <v>78724.800000000003</v>
      </c>
      <c r="E40" t="s">
        <v>17</v>
      </c>
      <c r="F40">
        <v>2162353734</v>
      </c>
      <c r="G40" t="s">
        <v>18</v>
      </c>
      <c r="H40" t="s">
        <v>18</v>
      </c>
      <c r="I40" t="s">
        <v>19</v>
      </c>
      <c r="J40" t="s">
        <v>18</v>
      </c>
      <c r="K40" t="s">
        <v>18</v>
      </c>
      <c r="L40" t="s">
        <v>20</v>
      </c>
      <c r="M40" t="s">
        <v>21</v>
      </c>
      <c r="N40" t="s">
        <v>22</v>
      </c>
      <c r="O40" t="s">
        <v>23</v>
      </c>
      <c r="P40" s="2">
        <f t="shared" si="0"/>
        <v>44841</v>
      </c>
      <c r="Q40" t="str">
        <f t="shared" si="1"/>
        <v>2022-10</v>
      </c>
      <c r="R40">
        <f t="shared" si="2"/>
        <v>49.203000000000003</v>
      </c>
    </row>
    <row r="41" spans="1:18">
      <c r="A41" t="s">
        <v>130</v>
      </c>
      <c r="B41" s="2" t="s">
        <v>129</v>
      </c>
      <c r="C41" t="s">
        <v>93</v>
      </c>
      <c r="D41">
        <v>7972.4925000000003</v>
      </c>
      <c r="E41" t="s">
        <v>26</v>
      </c>
      <c r="F41">
        <v>2162353935</v>
      </c>
      <c r="G41" t="s">
        <v>36</v>
      </c>
      <c r="H41" t="s">
        <v>37</v>
      </c>
      <c r="I41" t="s">
        <v>38</v>
      </c>
      <c r="J41" t="s">
        <v>28</v>
      </c>
      <c r="K41" t="s">
        <v>29</v>
      </c>
      <c r="L41" t="s">
        <v>20</v>
      </c>
      <c r="M41" t="s">
        <v>21</v>
      </c>
      <c r="N41" t="s">
        <v>30</v>
      </c>
      <c r="O41" t="s">
        <v>23</v>
      </c>
      <c r="P41" s="2">
        <f t="shared" si="0"/>
        <v>44841</v>
      </c>
      <c r="Q41" t="str">
        <f t="shared" si="1"/>
        <v>2022-10</v>
      </c>
      <c r="R41">
        <f t="shared" si="2"/>
        <v>4.9828078124999999</v>
      </c>
    </row>
    <row r="42" spans="1:18">
      <c r="A42" t="s">
        <v>131</v>
      </c>
      <c r="B42" s="2" t="s">
        <v>129</v>
      </c>
      <c r="C42" s="1" t="s">
        <v>132</v>
      </c>
      <c r="D42">
        <v>78724.800000000003</v>
      </c>
      <c r="E42" t="s">
        <v>17</v>
      </c>
      <c r="F42">
        <v>2162635476</v>
      </c>
      <c r="G42" t="s">
        <v>18</v>
      </c>
      <c r="H42" t="s">
        <v>18</v>
      </c>
      <c r="I42" t="s">
        <v>19</v>
      </c>
      <c r="J42" t="s">
        <v>18</v>
      </c>
      <c r="K42" t="s">
        <v>18</v>
      </c>
      <c r="L42" t="s">
        <v>20</v>
      </c>
      <c r="M42" t="s">
        <v>21</v>
      </c>
      <c r="N42" t="s">
        <v>22</v>
      </c>
      <c r="O42" t="s">
        <v>23</v>
      </c>
      <c r="P42" s="2">
        <f t="shared" si="0"/>
        <v>44841</v>
      </c>
      <c r="Q42" t="str">
        <f t="shared" si="1"/>
        <v>2022-10</v>
      </c>
      <c r="R42">
        <f t="shared" si="2"/>
        <v>49.203000000000003</v>
      </c>
    </row>
    <row r="43" spans="1:18">
      <c r="A43" t="s">
        <v>133</v>
      </c>
      <c r="B43" s="2" t="s">
        <v>129</v>
      </c>
      <c r="C43" t="s">
        <v>134</v>
      </c>
      <c r="D43">
        <v>78724.800000000003</v>
      </c>
      <c r="E43" t="s">
        <v>17</v>
      </c>
      <c r="F43">
        <v>2163412940</v>
      </c>
      <c r="G43" t="s">
        <v>18</v>
      </c>
      <c r="H43" t="s">
        <v>18</v>
      </c>
      <c r="I43" t="s">
        <v>19</v>
      </c>
      <c r="J43" t="s">
        <v>18</v>
      </c>
      <c r="K43" t="s">
        <v>18</v>
      </c>
      <c r="L43" t="s">
        <v>20</v>
      </c>
      <c r="M43" t="s">
        <v>21</v>
      </c>
      <c r="N43" t="s">
        <v>22</v>
      </c>
      <c r="O43" t="s">
        <v>23</v>
      </c>
      <c r="P43" s="2">
        <f t="shared" si="0"/>
        <v>44841</v>
      </c>
      <c r="Q43" t="str">
        <f t="shared" si="1"/>
        <v>2022-10</v>
      </c>
      <c r="R43">
        <f t="shared" si="2"/>
        <v>49.203000000000003</v>
      </c>
    </row>
    <row r="44" spans="1:18">
      <c r="A44" t="s">
        <v>135</v>
      </c>
      <c r="B44" s="2" t="s">
        <v>129</v>
      </c>
      <c r="C44" t="s">
        <v>136</v>
      </c>
      <c r="D44">
        <v>8200.5</v>
      </c>
      <c r="E44" t="s">
        <v>17</v>
      </c>
      <c r="F44">
        <v>2163911098</v>
      </c>
      <c r="G44" t="s">
        <v>18</v>
      </c>
      <c r="H44" t="s">
        <v>18</v>
      </c>
      <c r="I44" t="s">
        <v>19</v>
      </c>
      <c r="J44" t="s">
        <v>18</v>
      </c>
      <c r="K44" t="s">
        <v>18</v>
      </c>
      <c r="L44" t="s">
        <v>20</v>
      </c>
      <c r="M44" t="s">
        <v>21</v>
      </c>
      <c r="N44" t="s">
        <v>22</v>
      </c>
      <c r="O44" t="s">
        <v>23</v>
      </c>
      <c r="P44" s="2">
        <f t="shared" si="0"/>
        <v>44841</v>
      </c>
      <c r="Q44" t="str">
        <f t="shared" si="1"/>
        <v>2022-10</v>
      </c>
      <c r="R44">
        <f t="shared" si="2"/>
        <v>5.1253124999999997</v>
      </c>
    </row>
    <row r="45" spans="1:18">
      <c r="A45" t="s">
        <v>137</v>
      </c>
      <c r="B45" s="2" t="s">
        <v>129</v>
      </c>
      <c r="C45" t="s">
        <v>138</v>
      </c>
      <c r="D45">
        <v>78724.800000000003</v>
      </c>
      <c r="E45" t="s">
        <v>17</v>
      </c>
      <c r="F45">
        <v>2165120366</v>
      </c>
      <c r="G45" t="s">
        <v>18</v>
      </c>
      <c r="H45" t="s">
        <v>18</v>
      </c>
      <c r="I45" t="s">
        <v>19</v>
      </c>
      <c r="J45" t="s">
        <v>18</v>
      </c>
      <c r="K45" t="s">
        <v>18</v>
      </c>
      <c r="L45" t="s">
        <v>20</v>
      </c>
      <c r="M45" t="s">
        <v>21</v>
      </c>
      <c r="N45" t="s">
        <v>22</v>
      </c>
      <c r="O45" t="s">
        <v>23</v>
      </c>
      <c r="P45" s="2">
        <f t="shared" si="0"/>
        <v>44841</v>
      </c>
      <c r="Q45" t="str">
        <f t="shared" si="1"/>
        <v>2022-10</v>
      </c>
      <c r="R45">
        <f t="shared" si="2"/>
        <v>49.203000000000003</v>
      </c>
    </row>
    <row r="46" spans="1:18">
      <c r="A46" t="s">
        <v>139</v>
      </c>
      <c r="B46" s="2" t="s">
        <v>140</v>
      </c>
      <c r="C46" t="s">
        <v>141</v>
      </c>
      <c r="D46">
        <v>78724.800000000003</v>
      </c>
      <c r="E46" t="s">
        <v>94</v>
      </c>
      <c r="F46">
        <v>2167978755</v>
      </c>
      <c r="G46" t="s">
        <v>18</v>
      </c>
      <c r="H46" t="s">
        <v>18</v>
      </c>
      <c r="I46" t="s">
        <v>19</v>
      </c>
      <c r="J46" t="s">
        <v>18</v>
      </c>
      <c r="K46" t="s">
        <v>18</v>
      </c>
      <c r="L46" t="s">
        <v>20</v>
      </c>
      <c r="M46" t="s">
        <v>21</v>
      </c>
      <c r="N46" t="s">
        <v>22</v>
      </c>
      <c r="O46" t="s">
        <v>31</v>
      </c>
      <c r="P46" s="2">
        <f t="shared" si="0"/>
        <v>44842</v>
      </c>
      <c r="Q46" t="str">
        <f t="shared" si="1"/>
        <v>2022-10</v>
      </c>
      <c r="R46">
        <f t="shared" si="2"/>
        <v>49.203000000000003</v>
      </c>
    </row>
    <row r="47" spans="1:18">
      <c r="A47" t="s">
        <v>142</v>
      </c>
      <c r="B47" s="2" t="s">
        <v>140</v>
      </c>
      <c r="C47" t="s">
        <v>103</v>
      </c>
      <c r="D47">
        <v>78724.800000000003</v>
      </c>
      <c r="E47" t="s">
        <v>17</v>
      </c>
      <c r="F47">
        <v>2168379686</v>
      </c>
      <c r="G47" t="s">
        <v>18</v>
      </c>
      <c r="H47" t="s">
        <v>18</v>
      </c>
      <c r="I47" t="s">
        <v>19</v>
      </c>
      <c r="J47" t="s">
        <v>18</v>
      </c>
      <c r="K47" t="s">
        <v>18</v>
      </c>
      <c r="L47" t="s">
        <v>20</v>
      </c>
      <c r="M47" t="s">
        <v>21</v>
      </c>
      <c r="N47" t="s">
        <v>22</v>
      </c>
      <c r="O47" t="s">
        <v>23</v>
      </c>
      <c r="P47" s="2">
        <f t="shared" si="0"/>
        <v>44842</v>
      </c>
      <c r="Q47" t="str">
        <f t="shared" si="1"/>
        <v>2022-10</v>
      </c>
      <c r="R47">
        <f t="shared" si="2"/>
        <v>49.203000000000003</v>
      </c>
    </row>
    <row r="48" spans="1:18">
      <c r="A48" t="s">
        <v>143</v>
      </c>
      <c r="B48" s="2" t="s">
        <v>140</v>
      </c>
      <c r="C48" t="s">
        <v>144</v>
      </c>
      <c r="D48">
        <v>78724.800000000003</v>
      </c>
      <c r="E48" t="s">
        <v>17</v>
      </c>
      <c r="F48">
        <v>2168500706</v>
      </c>
      <c r="G48" t="s">
        <v>18</v>
      </c>
      <c r="H48" t="s">
        <v>18</v>
      </c>
      <c r="I48" t="s">
        <v>19</v>
      </c>
      <c r="J48" t="s">
        <v>18</v>
      </c>
      <c r="K48" t="s">
        <v>18</v>
      </c>
      <c r="L48" t="s">
        <v>20</v>
      </c>
      <c r="M48" t="s">
        <v>21</v>
      </c>
      <c r="N48" t="s">
        <v>22</v>
      </c>
      <c r="O48" t="s">
        <v>23</v>
      </c>
      <c r="P48" s="2">
        <f t="shared" si="0"/>
        <v>44842</v>
      </c>
      <c r="Q48" t="str">
        <f t="shared" si="1"/>
        <v>2022-10</v>
      </c>
      <c r="R48">
        <f t="shared" si="2"/>
        <v>49.203000000000003</v>
      </c>
    </row>
    <row r="49" spans="1:18">
      <c r="A49" t="s">
        <v>145</v>
      </c>
      <c r="B49" s="2" t="s">
        <v>140</v>
      </c>
      <c r="C49" t="s">
        <v>146</v>
      </c>
      <c r="D49">
        <v>78724.800000000003</v>
      </c>
      <c r="E49" t="s">
        <v>17</v>
      </c>
      <c r="F49">
        <v>2168501590</v>
      </c>
      <c r="G49" t="s">
        <v>18</v>
      </c>
      <c r="H49" t="s">
        <v>18</v>
      </c>
      <c r="I49" t="s">
        <v>19</v>
      </c>
      <c r="J49" t="s">
        <v>18</v>
      </c>
      <c r="K49" t="s">
        <v>18</v>
      </c>
      <c r="L49" t="s">
        <v>20</v>
      </c>
      <c r="M49" t="s">
        <v>21</v>
      </c>
      <c r="N49" t="s">
        <v>22</v>
      </c>
      <c r="O49" t="s">
        <v>23</v>
      </c>
      <c r="P49" s="2">
        <f t="shared" si="0"/>
        <v>44842</v>
      </c>
      <c r="Q49" t="str">
        <f t="shared" si="1"/>
        <v>2022-10</v>
      </c>
      <c r="R49">
        <f t="shared" si="2"/>
        <v>49.203000000000003</v>
      </c>
    </row>
    <row r="50" spans="1:18">
      <c r="A50" t="s">
        <v>147</v>
      </c>
      <c r="B50" s="2" t="s">
        <v>140</v>
      </c>
      <c r="C50" t="s">
        <v>148</v>
      </c>
      <c r="D50">
        <v>8200.5</v>
      </c>
      <c r="E50" t="s">
        <v>17</v>
      </c>
      <c r="F50">
        <v>2168615112</v>
      </c>
      <c r="G50" t="s">
        <v>18</v>
      </c>
      <c r="H50" t="s">
        <v>18</v>
      </c>
      <c r="I50" t="s">
        <v>19</v>
      </c>
      <c r="J50" t="s">
        <v>18</v>
      </c>
      <c r="K50" t="s">
        <v>18</v>
      </c>
      <c r="L50" t="s">
        <v>20</v>
      </c>
      <c r="M50" t="s">
        <v>21</v>
      </c>
      <c r="N50" t="s">
        <v>22</v>
      </c>
      <c r="O50" t="s">
        <v>23</v>
      </c>
      <c r="P50" s="2">
        <f t="shared" si="0"/>
        <v>44842</v>
      </c>
      <c r="Q50" t="str">
        <f t="shared" si="1"/>
        <v>2022-10</v>
      </c>
      <c r="R50">
        <f t="shared" si="2"/>
        <v>5.1253124999999997</v>
      </c>
    </row>
    <row r="51" spans="1:18">
      <c r="A51" t="s">
        <v>149</v>
      </c>
      <c r="B51" s="2" t="s">
        <v>150</v>
      </c>
      <c r="C51" t="s">
        <v>151</v>
      </c>
      <c r="D51">
        <v>8200.5</v>
      </c>
      <c r="E51" t="s">
        <v>94</v>
      </c>
      <c r="F51">
        <v>2169095062</v>
      </c>
      <c r="G51" t="s">
        <v>18</v>
      </c>
      <c r="H51" t="s">
        <v>18</v>
      </c>
      <c r="I51" t="s">
        <v>19</v>
      </c>
      <c r="J51" t="s">
        <v>18</v>
      </c>
      <c r="K51" t="s">
        <v>18</v>
      </c>
      <c r="L51" t="s">
        <v>20</v>
      </c>
      <c r="M51" t="s">
        <v>21</v>
      </c>
      <c r="N51" t="s">
        <v>22</v>
      </c>
      <c r="O51" t="s">
        <v>31</v>
      </c>
      <c r="P51" s="2">
        <f t="shared" si="0"/>
        <v>44843</v>
      </c>
      <c r="Q51" t="str">
        <f t="shared" si="1"/>
        <v>2022-10</v>
      </c>
      <c r="R51">
        <f t="shared" si="2"/>
        <v>5.1253124999999997</v>
      </c>
    </row>
    <row r="52" spans="1:18">
      <c r="A52" t="s">
        <v>152</v>
      </c>
      <c r="B52" s="2" t="s">
        <v>150</v>
      </c>
      <c r="C52" t="s">
        <v>153</v>
      </c>
      <c r="D52">
        <v>78724.800000000003</v>
      </c>
      <c r="E52" t="s">
        <v>17</v>
      </c>
      <c r="F52">
        <v>2170755092</v>
      </c>
      <c r="G52" t="s">
        <v>18</v>
      </c>
      <c r="H52" t="s">
        <v>18</v>
      </c>
      <c r="I52" t="s">
        <v>19</v>
      </c>
      <c r="J52" t="s">
        <v>18</v>
      </c>
      <c r="K52" t="s">
        <v>18</v>
      </c>
      <c r="L52" t="s">
        <v>20</v>
      </c>
      <c r="M52" t="s">
        <v>21</v>
      </c>
      <c r="N52" t="s">
        <v>22</v>
      </c>
      <c r="O52" t="s">
        <v>23</v>
      </c>
      <c r="P52" s="2">
        <f t="shared" si="0"/>
        <v>44843</v>
      </c>
      <c r="Q52" t="str">
        <f t="shared" si="1"/>
        <v>2022-10</v>
      </c>
      <c r="R52">
        <f t="shared" si="2"/>
        <v>49.203000000000003</v>
      </c>
    </row>
    <row r="53" spans="1:18">
      <c r="A53" s="1" t="s">
        <v>154</v>
      </c>
      <c r="B53" s="2" t="s">
        <v>150</v>
      </c>
      <c r="C53" t="s">
        <v>153</v>
      </c>
      <c r="D53">
        <v>8200.5</v>
      </c>
      <c r="E53" t="s">
        <v>17</v>
      </c>
      <c r="F53">
        <v>2170763809</v>
      </c>
      <c r="G53" t="s">
        <v>18</v>
      </c>
      <c r="H53" t="s">
        <v>18</v>
      </c>
      <c r="I53" t="s">
        <v>19</v>
      </c>
      <c r="J53" t="s">
        <v>18</v>
      </c>
      <c r="K53" t="s">
        <v>18</v>
      </c>
      <c r="L53" t="s">
        <v>20</v>
      </c>
      <c r="M53" t="s">
        <v>21</v>
      </c>
      <c r="N53" t="s">
        <v>22</v>
      </c>
      <c r="O53" t="s">
        <v>23</v>
      </c>
      <c r="P53" s="2">
        <f t="shared" si="0"/>
        <v>44843</v>
      </c>
      <c r="Q53" t="str">
        <f t="shared" si="1"/>
        <v>2022-10</v>
      </c>
      <c r="R53">
        <f t="shared" si="2"/>
        <v>5.1253124999999997</v>
      </c>
    </row>
    <row r="54" spans="1:18">
      <c r="A54" t="s">
        <v>155</v>
      </c>
      <c r="B54" s="2" t="s">
        <v>156</v>
      </c>
      <c r="C54" t="s">
        <v>157</v>
      </c>
      <c r="D54">
        <v>78724.800000000003</v>
      </c>
      <c r="E54" t="s">
        <v>17</v>
      </c>
      <c r="F54">
        <v>2173114086</v>
      </c>
      <c r="G54" t="s">
        <v>18</v>
      </c>
      <c r="H54" t="s">
        <v>18</v>
      </c>
      <c r="I54" t="s">
        <v>19</v>
      </c>
      <c r="J54" t="s">
        <v>18</v>
      </c>
      <c r="K54" t="s">
        <v>18</v>
      </c>
      <c r="L54" t="s">
        <v>20</v>
      </c>
      <c r="M54" t="s">
        <v>21</v>
      </c>
      <c r="N54" t="s">
        <v>22</v>
      </c>
      <c r="O54" t="s">
        <v>23</v>
      </c>
      <c r="P54" s="2">
        <f t="shared" si="0"/>
        <v>44844</v>
      </c>
      <c r="Q54" t="str">
        <f t="shared" si="1"/>
        <v>2022-10</v>
      </c>
      <c r="R54">
        <f t="shared" si="2"/>
        <v>49.203000000000003</v>
      </c>
    </row>
    <row r="55" spans="1:18">
      <c r="A55" t="s">
        <v>158</v>
      </c>
      <c r="B55" s="2" t="s">
        <v>156</v>
      </c>
      <c r="C55" t="s">
        <v>157</v>
      </c>
      <c r="D55">
        <v>78724.800000000003</v>
      </c>
      <c r="E55" t="s">
        <v>17</v>
      </c>
      <c r="F55">
        <v>2173115160</v>
      </c>
      <c r="G55" t="s">
        <v>18</v>
      </c>
      <c r="H55" t="s">
        <v>18</v>
      </c>
      <c r="I55" t="s">
        <v>19</v>
      </c>
      <c r="J55" t="s">
        <v>18</v>
      </c>
      <c r="K55" t="s">
        <v>18</v>
      </c>
      <c r="L55" t="s">
        <v>20</v>
      </c>
      <c r="M55" t="s">
        <v>21</v>
      </c>
      <c r="N55" t="s">
        <v>22</v>
      </c>
      <c r="O55" t="s">
        <v>23</v>
      </c>
      <c r="P55" s="2">
        <f t="shared" si="0"/>
        <v>44844</v>
      </c>
      <c r="Q55" t="str">
        <f t="shared" si="1"/>
        <v>2022-10</v>
      </c>
      <c r="R55">
        <f t="shared" si="2"/>
        <v>49.203000000000003</v>
      </c>
    </row>
    <row r="56" spans="1:18">
      <c r="A56" t="s">
        <v>159</v>
      </c>
      <c r="B56" s="2" t="s">
        <v>156</v>
      </c>
      <c r="C56" t="s">
        <v>134</v>
      </c>
      <c r="D56">
        <v>78724.800000000003</v>
      </c>
      <c r="E56" t="s">
        <v>17</v>
      </c>
      <c r="F56">
        <v>2173149722</v>
      </c>
      <c r="G56" t="s">
        <v>18</v>
      </c>
      <c r="H56" t="s">
        <v>18</v>
      </c>
      <c r="I56" t="s">
        <v>19</v>
      </c>
      <c r="J56" t="s">
        <v>18</v>
      </c>
      <c r="K56" t="s">
        <v>18</v>
      </c>
      <c r="L56" t="s">
        <v>20</v>
      </c>
      <c r="M56" t="s">
        <v>21</v>
      </c>
      <c r="N56" t="s">
        <v>22</v>
      </c>
      <c r="O56" t="s">
        <v>23</v>
      </c>
      <c r="P56" s="2">
        <f t="shared" si="0"/>
        <v>44844</v>
      </c>
      <c r="Q56" t="str">
        <f t="shared" si="1"/>
        <v>2022-10</v>
      </c>
      <c r="R56">
        <f t="shared" si="2"/>
        <v>49.203000000000003</v>
      </c>
    </row>
    <row r="57" spans="1:18">
      <c r="A57" t="s">
        <v>160</v>
      </c>
      <c r="B57" s="2" t="s">
        <v>156</v>
      </c>
      <c r="C57" t="s">
        <v>134</v>
      </c>
      <c r="D57">
        <v>8200.5</v>
      </c>
      <c r="E57" t="s">
        <v>94</v>
      </c>
      <c r="F57">
        <v>2173150120</v>
      </c>
      <c r="G57" t="s">
        <v>18</v>
      </c>
      <c r="H57" t="s">
        <v>18</v>
      </c>
      <c r="I57" t="s">
        <v>19</v>
      </c>
      <c r="J57" t="s">
        <v>18</v>
      </c>
      <c r="K57" t="s">
        <v>18</v>
      </c>
      <c r="L57" t="s">
        <v>20</v>
      </c>
      <c r="M57" t="s">
        <v>21</v>
      </c>
      <c r="N57" t="s">
        <v>22</v>
      </c>
      <c r="O57" t="s">
        <v>31</v>
      </c>
      <c r="P57" s="2">
        <f t="shared" si="0"/>
        <v>44844</v>
      </c>
      <c r="Q57" t="str">
        <f t="shared" si="1"/>
        <v>2022-10</v>
      </c>
      <c r="R57">
        <f t="shared" si="2"/>
        <v>5.1253124999999997</v>
      </c>
    </row>
    <row r="58" spans="1:18">
      <c r="A58" t="s">
        <v>161</v>
      </c>
      <c r="B58" s="2" t="s">
        <v>156</v>
      </c>
      <c r="C58" t="s">
        <v>162</v>
      </c>
      <c r="D58">
        <v>78724.800000000003</v>
      </c>
      <c r="E58" t="s">
        <v>17</v>
      </c>
      <c r="F58">
        <v>2173336451</v>
      </c>
      <c r="G58" t="s">
        <v>18</v>
      </c>
      <c r="H58" t="s">
        <v>18</v>
      </c>
      <c r="I58" t="s">
        <v>19</v>
      </c>
      <c r="J58" t="s">
        <v>18</v>
      </c>
      <c r="K58" t="s">
        <v>18</v>
      </c>
      <c r="L58" t="s">
        <v>20</v>
      </c>
      <c r="M58" t="s">
        <v>21</v>
      </c>
      <c r="N58" t="s">
        <v>22</v>
      </c>
      <c r="O58" t="s">
        <v>23</v>
      </c>
      <c r="P58" s="2">
        <f t="shared" si="0"/>
        <v>44844</v>
      </c>
      <c r="Q58" t="str">
        <f t="shared" si="1"/>
        <v>2022-10</v>
      </c>
      <c r="R58">
        <f t="shared" si="2"/>
        <v>49.203000000000003</v>
      </c>
    </row>
    <row r="59" spans="1:18">
      <c r="A59" s="1" t="s">
        <v>163</v>
      </c>
      <c r="B59" s="2" t="s">
        <v>156</v>
      </c>
      <c r="C59" t="s">
        <v>162</v>
      </c>
      <c r="D59">
        <v>78724.800000000003</v>
      </c>
      <c r="E59" t="s">
        <v>17</v>
      </c>
      <c r="F59">
        <v>2173341123</v>
      </c>
      <c r="G59" t="s">
        <v>18</v>
      </c>
      <c r="H59" t="s">
        <v>18</v>
      </c>
      <c r="I59" t="s">
        <v>19</v>
      </c>
      <c r="J59" t="s">
        <v>18</v>
      </c>
      <c r="K59" t="s">
        <v>18</v>
      </c>
      <c r="L59" t="s">
        <v>20</v>
      </c>
      <c r="M59" t="s">
        <v>21</v>
      </c>
      <c r="N59" t="s">
        <v>22</v>
      </c>
      <c r="O59" t="s">
        <v>23</v>
      </c>
      <c r="P59" s="2">
        <f t="shared" si="0"/>
        <v>44844</v>
      </c>
      <c r="Q59" t="str">
        <f t="shared" si="1"/>
        <v>2022-10</v>
      </c>
      <c r="R59">
        <f t="shared" si="2"/>
        <v>49.203000000000003</v>
      </c>
    </row>
    <row r="60" spans="1:18">
      <c r="A60" t="s">
        <v>164</v>
      </c>
      <c r="B60" s="2" t="s">
        <v>156</v>
      </c>
      <c r="C60" t="s">
        <v>162</v>
      </c>
      <c r="D60">
        <v>8200.5</v>
      </c>
      <c r="E60" t="s">
        <v>17</v>
      </c>
      <c r="F60">
        <v>2173360197</v>
      </c>
      <c r="G60" t="s">
        <v>18</v>
      </c>
      <c r="H60" t="s">
        <v>18</v>
      </c>
      <c r="I60" t="s">
        <v>19</v>
      </c>
      <c r="J60" t="s">
        <v>18</v>
      </c>
      <c r="K60" t="s">
        <v>18</v>
      </c>
      <c r="L60" t="s">
        <v>20</v>
      </c>
      <c r="M60" t="s">
        <v>21</v>
      </c>
      <c r="N60" t="s">
        <v>22</v>
      </c>
      <c r="O60" t="s">
        <v>23</v>
      </c>
      <c r="P60" s="2">
        <f t="shared" si="0"/>
        <v>44844</v>
      </c>
      <c r="Q60" t="str">
        <f t="shared" si="1"/>
        <v>2022-10</v>
      </c>
      <c r="R60">
        <f t="shared" si="2"/>
        <v>5.1253124999999997</v>
      </c>
    </row>
    <row r="61" spans="1:18">
      <c r="A61" t="s">
        <v>165</v>
      </c>
      <c r="B61" s="2" t="s">
        <v>156</v>
      </c>
      <c r="C61" t="s">
        <v>166</v>
      </c>
      <c r="D61">
        <v>78724.800000000003</v>
      </c>
      <c r="E61" t="s">
        <v>17</v>
      </c>
      <c r="F61">
        <v>2174404653</v>
      </c>
      <c r="G61" t="s">
        <v>18</v>
      </c>
      <c r="H61" t="s">
        <v>18</v>
      </c>
      <c r="I61" t="s">
        <v>19</v>
      </c>
      <c r="J61" t="s">
        <v>18</v>
      </c>
      <c r="K61" t="s">
        <v>18</v>
      </c>
      <c r="L61" t="s">
        <v>20</v>
      </c>
      <c r="M61" t="s">
        <v>21</v>
      </c>
      <c r="N61" t="s">
        <v>22</v>
      </c>
      <c r="O61" t="s">
        <v>23</v>
      </c>
      <c r="P61" s="2">
        <f t="shared" si="0"/>
        <v>44844</v>
      </c>
      <c r="Q61" t="str">
        <f t="shared" si="1"/>
        <v>2022-10</v>
      </c>
      <c r="R61">
        <f t="shared" si="2"/>
        <v>49.203000000000003</v>
      </c>
    </row>
    <row r="62" spans="1:18">
      <c r="A62" t="s">
        <v>167</v>
      </c>
      <c r="B62" s="2" t="s">
        <v>156</v>
      </c>
      <c r="C62" t="s">
        <v>168</v>
      </c>
      <c r="D62">
        <v>78724.800000000003</v>
      </c>
      <c r="E62" t="s">
        <v>17</v>
      </c>
      <c r="F62">
        <v>2174690582</v>
      </c>
      <c r="G62" t="s">
        <v>18</v>
      </c>
      <c r="H62" t="s">
        <v>18</v>
      </c>
      <c r="I62" t="s">
        <v>19</v>
      </c>
      <c r="J62" t="s">
        <v>18</v>
      </c>
      <c r="K62" t="s">
        <v>18</v>
      </c>
      <c r="L62" t="s">
        <v>20</v>
      </c>
      <c r="M62" t="s">
        <v>21</v>
      </c>
      <c r="N62" t="s">
        <v>22</v>
      </c>
      <c r="O62" t="s">
        <v>23</v>
      </c>
      <c r="P62" s="2">
        <f t="shared" si="0"/>
        <v>44844</v>
      </c>
      <c r="Q62" t="str">
        <f t="shared" si="1"/>
        <v>2022-10</v>
      </c>
      <c r="R62">
        <f t="shared" si="2"/>
        <v>49.203000000000003</v>
      </c>
    </row>
    <row r="63" spans="1:18">
      <c r="A63" t="s">
        <v>169</v>
      </c>
      <c r="B63" s="2" t="s">
        <v>156</v>
      </c>
      <c r="C63" t="s">
        <v>170</v>
      </c>
      <c r="D63">
        <v>78724.800000000003</v>
      </c>
      <c r="E63" t="s">
        <v>17</v>
      </c>
      <c r="F63">
        <v>2174932836</v>
      </c>
      <c r="G63" t="s">
        <v>18</v>
      </c>
      <c r="H63" t="s">
        <v>18</v>
      </c>
      <c r="I63" t="s">
        <v>19</v>
      </c>
      <c r="J63" t="s">
        <v>18</v>
      </c>
      <c r="K63" t="s">
        <v>18</v>
      </c>
      <c r="L63" t="s">
        <v>20</v>
      </c>
      <c r="M63" t="s">
        <v>21</v>
      </c>
      <c r="N63" t="s">
        <v>22</v>
      </c>
      <c r="O63" t="s">
        <v>23</v>
      </c>
      <c r="P63" s="2">
        <f t="shared" si="0"/>
        <v>44844</v>
      </c>
      <c r="Q63" t="str">
        <f t="shared" si="1"/>
        <v>2022-10</v>
      </c>
      <c r="R63">
        <f t="shared" si="2"/>
        <v>49.203000000000003</v>
      </c>
    </row>
    <row r="64" spans="1:18">
      <c r="A64" t="s">
        <v>171</v>
      </c>
      <c r="B64" s="2" t="s">
        <v>156</v>
      </c>
      <c r="C64" t="s">
        <v>170</v>
      </c>
      <c r="D64">
        <v>8200.5</v>
      </c>
      <c r="E64" t="s">
        <v>172</v>
      </c>
      <c r="F64">
        <v>2174935343</v>
      </c>
      <c r="G64" t="s">
        <v>18</v>
      </c>
      <c r="H64" t="s">
        <v>18</v>
      </c>
      <c r="I64" t="s">
        <v>19</v>
      </c>
      <c r="J64" t="s">
        <v>18</v>
      </c>
      <c r="K64" t="s">
        <v>18</v>
      </c>
      <c r="L64" t="s">
        <v>20</v>
      </c>
      <c r="M64" t="s">
        <v>21</v>
      </c>
      <c r="N64" t="s">
        <v>22</v>
      </c>
      <c r="O64" t="s">
        <v>173</v>
      </c>
      <c r="P64" s="2">
        <f t="shared" si="0"/>
        <v>44844</v>
      </c>
      <c r="Q64" t="str">
        <f t="shared" si="1"/>
        <v>2022-10</v>
      </c>
      <c r="R64">
        <f t="shared" si="2"/>
        <v>5.1253124999999997</v>
      </c>
    </row>
    <row r="65" spans="1:18">
      <c r="A65" t="s">
        <v>174</v>
      </c>
      <c r="B65" s="2" t="s">
        <v>156</v>
      </c>
      <c r="C65" t="s">
        <v>134</v>
      </c>
      <c r="D65">
        <v>78724.800000000003</v>
      </c>
      <c r="E65" t="s">
        <v>17</v>
      </c>
      <c r="F65">
        <v>2175100147</v>
      </c>
      <c r="G65" t="s">
        <v>18</v>
      </c>
      <c r="H65" t="s">
        <v>18</v>
      </c>
      <c r="I65" t="s">
        <v>19</v>
      </c>
      <c r="J65" t="s">
        <v>18</v>
      </c>
      <c r="K65" t="s">
        <v>18</v>
      </c>
      <c r="L65" t="s">
        <v>20</v>
      </c>
      <c r="M65" t="s">
        <v>21</v>
      </c>
      <c r="N65" t="s">
        <v>22</v>
      </c>
      <c r="O65" t="s">
        <v>23</v>
      </c>
      <c r="P65" s="2">
        <f t="shared" si="0"/>
        <v>44844</v>
      </c>
      <c r="Q65" t="str">
        <f t="shared" si="1"/>
        <v>2022-10</v>
      </c>
      <c r="R65">
        <f t="shared" si="2"/>
        <v>49.203000000000003</v>
      </c>
    </row>
    <row r="66" spans="1:18">
      <c r="A66" t="s">
        <v>175</v>
      </c>
      <c r="B66" s="2" t="s">
        <v>156</v>
      </c>
      <c r="C66" t="s">
        <v>134</v>
      </c>
      <c r="D66">
        <v>78724.800000000003</v>
      </c>
      <c r="E66" t="s">
        <v>17</v>
      </c>
      <c r="F66">
        <v>2175104438</v>
      </c>
      <c r="G66" t="s">
        <v>18</v>
      </c>
      <c r="H66" t="s">
        <v>18</v>
      </c>
      <c r="I66" t="s">
        <v>19</v>
      </c>
      <c r="J66" t="s">
        <v>18</v>
      </c>
      <c r="K66" t="s">
        <v>18</v>
      </c>
      <c r="L66" t="s">
        <v>20</v>
      </c>
      <c r="M66" t="s">
        <v>21</v>
      </c>
      <c r="N66" t="s">
        <v>22</v>
      </c>
      <c r="O66" t="s">
        <v>23</v>
      </c>
      <c r="P66" s="2">
        <f t="shared" ref="P66:P129" si="3">DATEVALUE(LEFT(B66, 10)) + TIMEVALUE(MID(B66, 12, 8))</f>
        <v>44844</v>
      </c>
      <c r="Q66" t="str">
        <f t="shared" ref="Q66:Q129" si="4">TEXT(P66, "yyyy-mm")</f>
        <v>2022-10</v>
      </c>
      <c r="R66">
        <f t="shared" ref="R66:R129" si="5">IF(L66="NGN", D66/1600, D66)</f>
        <v>49.203000000000003</v>
      </c>
    </row>
    <row r="67" spans="1:18">
      <c r="A67" t="s">
        <v>176</v>
      </c>
      <c r="B67" s="2" t="s">
        <v>156</v>
      </c>
      <c r="C67" t="s">
        <v>134</v>
      </c>
      <c r="D67">
        <v>8200.5</v>
      </c>
      <c r="E67" t="s">
        <v>94</v>
      </c>
      <c r="F67">
        <v>2175112100</v>
      </c>
      <c r="G67" t="s">
        <v>18</v>
      </c>
      <c r="H67" t="s">
        <v>18</v>
      </c>
      <c r="I67" t="s">
        <v>19</v>
      </c>
      <c r="J67" t="s">
        <v>18</v>
      </c>
      <c r="K67" t="s">
        <v>18</v>
      </c>
      <c r="L67" t="s">
        <v>20</v>
      </c>
      <c r="M67" t="s">
        <v>21</v>
      </c>
      <c r="N67" t="s">
        <v>22</v>
      </c>
      <c r="O67" t="s">
        <v>31</v>
      </c>
      <c r="P67" s="2">
        <f t="shared" si="3"/>
        <v>44844</v>
      </c>
      <c r="Q67" t="str">
        <f t="shared" si="4"/>
        <v>2022-10</v>
      </c>
      <c r="R67">
        <f t="shared" si="5"/>
        <v>5.1253124999999997</v>
      </c>
    </row>
    <row r="68" spans="1:18">
      <c r="A68" t="s">
        <v>177</v>
      </c>
      <c r="B68" s="2" t="s">
        <v>178</v>
      </c>
      <c r="C68" t="s">
        <v>179</v>
      </c>
      <c r="D68">
        <v>78724.800000000003</v>
      </c>
      <c r="E68" t="s">
        <v>17</v>
      </c>
      <c r="F68">
        <v>2175869705</v>
      </c>
      <c r="G68" t="s">
        <v>18</v>
      </c>
      <c r="H68" t="s">
        <v>18</v>
      </c>
      <c r="I68" t="s">
        <v>19</v>
      </c>
      <c r="J68" t="s">
        <v>18</v>
      </c>
      <c r="K68" t="s">
        <v>18</v>
      </c>
      <c r="L68" t="s">
        <v>20</v>
      </c>
      <c r="M68" t="s">
        <v>21</v>
      </c>
      <c r="N68" t="s">
        <v>22</v>
      </c>
      <c r="O68" t="s">
        <v>23</v>
      </c>
      <c r="P68" s="2">
        <f t="shared" si="3"/>
        <v>44845</v>
      </c>
      <c r="Q68" t="str">
        <f t="shared" si="4"/>
        <v>2022-10</v>
      </c>
      <c r="R68">
        <f t="shared" si="5"/>
        <v>49.203000000000003</v>
      </c>
    </row>
    <row r="69" spans="1:18">
      <c r="A69" t="s">
        <v>180</v>
      </c>
      <c r="B69" s="2" t="s">
        <v>178</v>
      </c>
      <c r="C69" t="s">
        <v>181</v>
      </c>
      <c r="D69">
        <v>78724.800000000003</v>
      </c>
      <c r="E69" t="s">
        <v>17</v>
      </c>
      <c r="F69">
        <v>2175889684</v>
      </c>
      <c r="G69" t="s">
        <v>18</v>
      </c>
      <c r="H69" t="s">
        <v>18</v>
      </c>
      <c r="I69" t="s">
        <v>19</v>
      </c>
      <c r="J69" t="s">
        <v>18</v>
      </c>
      <c r="K69" t="s">
        <v>18</v>
      </c>
      <c r="L69" t="s">
        <v>20</v>
      </c>
      <c r="M69" t="s">
        <v>21</v>
      </c>
      <c r="N69" t="s">
        <v>22</v>
      </c>
      <c r="O69" t="s">
        <v>23</v>
      </c>
      <c r="P69" s="2">
        <f t="shared" si="3"/>
        <v>44845</v>
      </c>
      <c r="Q69" t="str">
        <f t="shared" si="4"/>
        <v>2022-10</v>
      </c>
      <c r="R69">
        <f t="shared" si="5"/>
        <v>49.203000000000003</v>
      </c>
    </row>
    <row r="70" spans="1:18">
      <c r="A70" t="s">
        <v>182</v>
      </c>
      <c r="B70" s="2" t="s">
        <v>178</v>
      </c>
      <c r="C70" t="s">
        <v>181</v>
      </c>
      <c r="D70">
        <v>8200.5</v>
      </c>
      <c r="E70" t="s">
        <v>17</v>
      </c>
      <c r="F70">
        <v>2175890689</v>
      </c>
      <c r="G70" t="s">
        <v>18</v>
      </c>
      <c r="H70" t="s">
        <v>18</v>
      </c>
      <c r="I70" t="s">
        <v>19</v>
      </c>
      <c r="J70" t="s">
        <v>18</v>
      </c>
      <c r="K70" t="s">
        <v>18</v>
      </c>
      <c r="L70" t="s">
        <v>20</v>
      </c>
      <c r="M70" t="s">
        <v>21</v>
      </c>
      <c r="N70" t="s">
        <v>22</v>
      </c>
      <c r="O70" t="s">
        <v>23</v>
      </c>
      <c r="P70" s="2">
        <f t="shared" si="3"/>
        <v>44845</v>
      </c>
      <c r="Q70" t="str">
        <f t="shared" si="4"/>
        <v>2022-10</v>
      </c>
      <c r="R70">
        <f t="shared" si="5"/>
        <v>5.1253124999999997</v>
      </c>
    </row>
    <row r="71" spans="1:18">
      <c r="A71" t="s">
        <v>183</v>
      </c>
      <c r="B71" s="2" t="s">
        <v>178</v>
      </c>
      <c r="C71" t="s">
        <v>184</v>
      </c>
      <c r="D71">
        <v>78724.800000000003</v>
      </c>
      <c r="E71" t="s">
        <v>17</v>
      </c>
      <c r="F71">
        <v>2176127060</v>
      </c>
      <c r="G71" t="s">
        <v>18</v>
      </c>
      <c r="H71" t="s">
        <v>18</v>
      </c>
      <c r="I71" t="s">
        <v>19</v>
      </c>
      <c r="J71" t="s">
        <v>18</v>
      </c>
      <c r="K71" t="s">
        <v>18</v>
      </c>
      <c r="L71" t="s">
        <v>20</v>
      </c>
      <c r="M71" t="s">
        <v>21</v>
      </c>
      <c r="N71" t="s">
        <v>22</v>
      </c>
      <c r="O71" t="s">
        <v>23</v>
      </c>
      <c r="P71" s="2">
        <f t="shared" si="3"/>
        <v>44845</v>
      </c>
      <c r="Q71" t="str">
        <f t="shared" si="4"/>
        <v>2022-10</v>
      </c>
      <c r="R71">
        <f t="shared" si="5"/>
        <v>49.203000000000003</v>
      </c>
    </row>
    <row r="72" spans="1:18">
      <c r="A72" t="s">
        <v>185</v>
      </c>
      <c r="B72" s="2" t="s">
        <v>178</v>
      </c>
      <c r="C72" t="s">
        <v>162</v>
      </c>
      <c r="D72">
        <v>7972.4925000000003</v>
      </c>
      <c r="E72" t="s">
        <v>26</v>
      </c>
      <c r="F72">
        <v>2176304450</v>
      </c>
      <c r="G72" t="s">
        <v>36</v>
      </c>
      <c r="H72" t="s">
        <v>37</v>
      </c>
      <c r="I72" t="s">
        <v>38</v>
      </c>
      <c r="J72" t="s">
        <v>68</v>
      </c>
      <c r="K72" t="s">
        <v>29</v>
      </c>
      <c r="L72" t="s">
        <v>20</v>
      </c>
      <c r="M72" t="s">
        <v>21</v>
      </c>
      <c r="N72" t="s">
        <v>30</v>
      </c>
      <c r="O72" t="s">
        <v>23</v>
      </c>
      <c r="P72" s="2">
        <f t="shared" si="3"/>
        <v>44845</v>
      </c>
      <c r="Q72" t="str">
        <f t="shared" si="4"/>
        <v>2022-10</v>
      </c>
      <c r="R72">
        <f t="shared" si="5"/>
        <v>4.9828078124999999</v>
      </c>
    </row>
    <row r="73" spans="1:18">
      <c r="A73" t="s">
        <v>186</v>
      </c>
      <c r="B73" s="2" t="s">
        <v>178</v>
      </c>
      <c r="C73" t="s">
        <v>187</v>
      </c>
      <c r="D73">
        <v>8200.5</v>
      </c>
      <c r="E73" t="s">
        <v>188</v>
      </c>
      <c r="F73">
        <v>2176807157</v>
      </c>
      <c r="G73" t="s">
        <v>189</v>
      </c>
      <c r="H73" t="s">
        <v>189</v>
      </c>
      <c r="I73" t="s">
        <v>19</v>
      </c>
      <c r="J73" t="s">
        <v>28</v>
      </c>
      <c r="K73" t="s">
        <v>29</v>
      </c>
      <c r="L73" t="s">
        <v>20</v>
      </c>
      <c r="M73" t="s">
        <v>21</v>
      </c>
      <c r="N73" t="s">
        <v>49</v>
      </c>
      <c r="O73" t="s">
        <v>190</v>
      </c>
      <c r="P73" s="2">
        <f t="shared" si="3"/>
        <v>44845</v>
      </c>
      <c r="Q73" t="str">
        <f t="shared" si="4"/>
        <v>2022-10</v>
      </c>
      <c r="R73">
        <f t="shared" si="5"/>
        <v>5.1253124999999997</v>
      </c>
    </row>
    <row r="74" spans="1:18">
      <c r="A74" t="s">
        <v>191</v>
      </c>
      <c r="B74" s="2" t="s">
        <v>178</v>
      </c>
      <c r="C74" t="s">
        <v>192</v>
      </c>
      <c r="D74">
        <v>78724.800000000003</v>
      </c>
      <c r="E74" t="s">
        <v>17</v>
      </c>
      <c r="F74">
        <v>2177075827</v>
      </c>
      <c r="G74" t="s">
        <v>18</v>
      </c>
      <c r="H74" t="s">
        <v>18</v>
      </c>
      <c r="I74" t="s">
        <v>19</v>
      </c>
      <c r="J74" t="s">
        <v>18</v>
      </c>
      <c r="K74" t="s">
        <v>18</v>
      </c>
      <c r="L74" t="s">
        <v>20</v>
      </c>
      <c r="M74" t="s">
        <v>21</v>
      </c>
      <c r="N74" t="s">
        <v>22</v>
      </c>
      <c r="O74" t="s">
        <v>23</v>
      </c>
      <c r="P74" s="2">
        <f t="shared" si="3"/>
        <v>44845</v>
      </c>
      <c r="Q74" t="str">
        <f t="shared" si="4"/>
        <v>2022-10</v>
      </c>
      <c r="R74">
        <f t="shared" si="5"/>
        <v>49.203000000000003</v>
      </c>
    </row>
    <row r="75" spans="1:18">
      <c r="A75" t="s">
        <v>193</v>
      </c>
      <c r="B75" s="2" t="s">
        <v>178</v>
      </c>
      <c r="C75" t="s">
        <v>192</v>
      </c>
      <c r="D75">
        <v>78724.800000000003</v>
      </c>
      <c r="E75" t="s">
        <v>17</v>
      </c>
      <c r="F75">
        <v>2177092173</v>
      </c>
      <c r="G75" t="s">
        <v>18</v>
      </c>
      <c r="H75" t="s">
        <v>18</v>
      </c>
      <c r="I75" t="s">
        <v>19</v>
      </c>
      <c r="J75" t="s">
        <v>18</v>
      </c>
      <c r="K75" t="s">
        <v>18</v>
      </c>
      <c r="L75" t="s">
        <v>20</v>
      </c>
      <c r="M75" t="s">
        <v>21</v>
      </c>
      <c r="N75" t="s">
        <v>22</v>
      </c>
      <c r="O75" t="s">
        <v>23</v>
      </c>
      <c r="P75" s="2">
        <f t="shared" si="3"/>
        <v>44845</v>
      </c>
      <c r="Q75" t="str">
        <f t="shared" si="4"/>
        <v>2022-10</v>
      </c>
      <c r="R75">
        <f t="shared" si="5"/>
        <v>49.203000000000003</v>
      </c>
    </row>
    <row r="76" spans="1:18">
      <c r="A76" t="s">
        <v>194</v>
      </c>
      <c r="B76" s="2" t="s">
        <v>178</v>
      </c>
      <c r="C76" t="s">
        <v>192</v>
      </c>
      <c r="D76">
        <v>8200.5</v>
      </c>
      <c r="E76" t="s">
        <v>17</v>
      </c>
      <c r="F76">
        <v>2177092634</v>
      </c>
      <c r="G76" t="s">
        <v>18</v>
      </c>
      <c r="H76" t="s">
        <v>18</v>
      </c>
      <c r="I76" t="s">
        <v>19</v>
      </c>
      <c r="J76" t="s">
        <v>18</v>
      </c>
      <c r="K76" t="s">
        <v>18</v>
      </c>
      <c r="L76" t="s">
        <v>20</v>
      </c>
      <c r="M76" t="s">
        <v>21</v>
      </c>
      <c r="N76" t="s">
        <v>22</v>
      </c>
      <c r="O76" t="s">
        <v>23</v>
      </c>
      <c r="P76" s="2">
        <f t="shared" si="3"/>
        <v>44845</v>
      </c>
      <c r="Q76" t="str">
        <f t="shared" si="4"/>
        <v>2022-10</v>
      </c>
      <c r="R76">
        <f t="shared" si="5"/>
        <v>5.1253124999999997</v>
      </c>
    </row>
    <row r="77" spans="1:18">
      <c r="A77" t="s">
        <v>195</v>
      </c>
      <c r="B77" s="2" t="s">
        <v>196</v>
      </c>
      <c r="C77" t="s">
        <v>134</v>
      </c>
      <c r="D77">
        <v>11.55</v>
      </c>
      <c r="E77" t="s">
        <v>17</v>
      </c>
      <c r="F77">
        <v>2178989087</v>
      </c>
      <c r="G77" t="s">
        <v>18</v>
      </c>
      <c r="H77" t="s">
        <v>18</v>
      </c>
      <c r="I77" t="s">
        <v>19</v>
      </c>
      <c r="J77" t="s">
        <v>18</v>
      </c>
      <c r="K77" t="s">
        <v>18</v>
      </c>
      <c r="L77" t="s">
        <v>197</v>
      </c>
      <c r="M77" t="s">
        <v>21</v>
      </c>
      <c r="N77" t="s">
        <v>22</v>
      </c>
      <c r="O77" t="s">
        <v>23</v>
      </c>
      <c r="P77" s="2">
        <f t="shared" si="3"/>
        <v>44846</v>
      </c>
      <c r="Q77" t="str">
        <f t="shared" si="4"/>
        <v>2022-10</v>
      </c>
      <c r="R77">
        <f t="shared" si="5"/>
        <v>11.55</v>
      </c>
    </row>
    <row r="78" spans="1:18">
      <c r="A78" t="s">
        <v>198</v>
      </c>
      <c r="B78" s="2" t="s">
        <v>196</v>
      </c>
      <c r="C78" t="s">
        <v>134</v>
      </c>
      <c r="D78">
        <v>8200.5</v>
      </c>
      <c r="E78" t="s">
        <v>94</v>
      </c>
      <c r="F78">
        <v>2179010940</v>
      </c>
      <c r="G78" t="s">
        <v>18</v>
      </c>
      <c r="H78" t="s">
        <v>18</v>
      </c>
      <c r="I78" t="s">
        <v>19</v>
      </c>
      <c r="J78" t="s">
        <v>18</v>
      </c>
      <c r="K78" t="s">
        <v>18</v>
      </c>
      <c r="L78" t="s">
        <v>20</v>
      </c>
      <c r="M78" t="s">
        <v>21</v>
      </c>
      <c r="N78" t="s">
        <v>22</v>
      </c>
      <c r="O78" t="s">
        <v>31</v>
      </c>
      <c r="P78" s="2">
        <f t="shared" si="3"/>
        <v>44846</v>
      </c>
      <c r="Q78" t="str">
        <f t="shared" si="4"/>
        <v>2022-10</v>
      </c>
      <c r="R78">
        <f t="shared" si="5"/>
        <v>5.1253124999999997</v>
      </c>
    </row>
    <row r="79" spans="1:18">
      <c r="A79" t="s">
        <v>199</v>
      </c>
      <c r="B79" s="2" t="s">
        <v>196</v>
      </c>
      <c r="C79" t="s">
        <v>200</v>
      </c>
      <c r="D79">
        <v>78724.800000000003</v>
      </c>
      <c r="E79" t="s">
        <v>17</v>
      </c>
      <c r="F79">
        <v>2179297571</v>
      </c>
      <c r="G79" t="s">
        <v>18</v>
      </c>
      <c r="H79" t="s">
        <v>18</v>
      </c>
      <c r="I79" t="s">
        <v>19</v>
      </c>
      <c r="J79" t="s">
        <v>18</v>
      </c>
      <c r="K79" t="s">
        <v>18</v>
      </c>
      <c r="L79" t="s">
        <v>20</v>
      </c>
      <c r="M79" t="s">
        <v>21</v>
      </c>
      <c r="N79" t="s">
        <v>22</v>
      </c>
      <c r="O79" t="s">
        <v>23</v>
      </c>
      <c r="P79" s="2">
        <f t="shared" si="3"/>
        <v>44846</v>
      </c>
      <c r="Q79" t="str">
        <f t="shared" si="4"/>
        <v>2022-10</v>
      </c>
      <c r="R79">
        <f t="shared" si="5"/>
        <v>49.203000000000003</v>
      </c>
    </row>
    <row r="80" spans="1:18">
      <c r="A80" t="s">
        <v>201</v>
      </c>
      <c r="B80" s="2" t="s">
        <v>196</v>
      </c>
      <c r="C80" t="s">
        <v>202</v>
      </c>
      <c r="D80">
        <v>78724.800000000003</v>
      </c>
      <c r="E80" t="s">
        <v>203</v>
      </c>
      <c r="F80">
        <v>2179553399</v>
      </c>
      <c r="G80" t="s">
        <v>18</v>
      </c>
      <c r="H80" t="s">
        <v>18</v>
      </c>
      <c r="I80" t="s">
        <v>19</v>
      </c>
      <c r="J80" t="s">
        <v>18</v>
      </c>
      <c r="K80" t="s">
        <v>18</v>
      </c>
      <c r="L80" t="s">
        <v>20</v>
      </c>
      <c r="M80" t="s">
        <v>21</v>
      </c>
      <c r="N80" t="s">
        <v>49</v>
      </c>
      <c r="O80" t="s">
        <v>31</v>
      </c>
      <c r="P80" s="2">
        <f t="shared" si="3"/>
        <v>44846</v>
      </c>
      <c r="Q80" t="str">
        <f t="shared" si="4"/>
        <v>2022-10</v>
      </c>
      <c r="R80">
        <f t="shared" si="5"/>
        <v>49.203000000000003</v>
      </c>
    </row>
    <row r="81" spans="1:18">
      <c r="A81" t="s">
        <v>204</v>
      </c>
      <c r="B81" s="2" t="s">
        <v>196</v>
      </c>
      <c r="C81" t="s">
        <v>202</v>
      </c>
      <c r="D81">
        <v>8200.5</v>
      </c>
      <c r="E81" t="s">
        <v>17</v>
      </c>
      <c r="F81">
        <v>2179559679</v>
      </c>
      <c r="G81" t="s">
        <v>18</v>
      </c>
      <c r="H81" t="s">
        <v>18</v>
      </c>
      <c r="I81" t="s">
        <v>19</v>
      </c>
      <c r="J81" t="s">
        <v>18</v>
      </c>
      <c r="K81" t="s">
        <v>18</v>
      </c>
      <c r="L81" t="s">
        <v>20</v>
      </c>
      <c r="M81" t="s">
        <v>21</v>
      </c>
      <c r="N81" t="s">
        <v>22</v>
      </c>
      <c r="O81" t="s">
        <v>23</v>
      </c>
      <c r="P81" s="2">
        <f t="shared" si="3"/>
        <v>44846</v>
      </c>
      <c r="Q81" t="str">
        <f t="shared" si="4"/>
        <v>2022-10</v>
      </c>
      <c r="R81">
        <f t="shared" si="5"/>
        <v>5.1253124999999997</v>
      </c>
    </row>
    <row r="82" spans="1:18">
      <c r="A82" t="s">
        <v>205</v>
      </c>
      <c r="B82" s="2" t="s">
        <v>196</v>
      </c>
      <c r="C82" t="s">
        <v>202</v>
      </c>
      <c r="D82">
        <v>11.55</v>
      </c>
      <c r="E82" t="s">
        <v>17</v>
      </c>
      <c r="F82">
        <v>2179562949</v>
      </c>
      <c r="G82" t="s">
        <v>18</v>
      </c>
      <c r="H82" t="s">
        <v>18</v>
      </c>
      <c r="I82" t="s">
        <v>19</v>
      </c>
      <c r="J82" t="s">
        <v>18</v>
      </c>
      <c r="K82" t="s">
        <v>18</v>
      </c>
      <c r="L82" t="s">
        <v>197</v>
      </c>
      <c r="M82" t="s">
        <v>21</v>
      </c>
      <c r="N82" t="s">
        <v>22</v>
      </c>
      <c r="O82" t="s">
        <v>23</v>
      </c>
      <c r="P82" s="2">
        <f t="shared" si="3"/>
        <v>44846</v>
      </c>
      <c r="Q82" t="str">
        <f t="shared" si="4"/>
        <v>2022-10</v>
      </c>
      <c r="R82">
        <f t="shared" si="5"/>
        <v>11.55</v>
      </c>
    </row>
    <row r="83" spans="1:18">
      <c r="A83" t="s">
        <v>206</v>
      </c>
      <c r="B83" s="2" t="s">
        <v>196</v>
      </c>
      <c r="C83" t="s">
        <v>202</v>
      </c>
      <c r="D83">
        <v>8200.5</v>
      </c>
      <c r="E83" t="s">
        <v>17</v>
      </c>
      <c r="F83">
        <v>2179563470</v>
      </c>
      <c r="G83" t="s">
        <v>18</v>
      </c>
      <c r="H83" t="s">
        <v>18</v>
      </c>
      <c r="I83" t="s">
        <v>19</v>
      </c>
      <c r="J83" t="s">
        <v>18</v>
      </c>
      <c r="K83" t="s">
        <v>18</v>
      </c>
      <c r="L83" t="s">
        <v>20</v>
      </c>
      <c r="M83" t="s">
        <v>21</v>
      </c>
      <c r="N83" t="s">
        <v>22</v>
      </c>
      <c r="O83" t="s">
        <v>23</v>
      </c>
      <c r="P83" s="2">
        <f t="shared" si="3"/>
        <v>44846</v>
      </c>
      <c r="Q83" t="str">
        <f t="shared" si="4"/>
        <v>2022-10</v>
      </c>
      <c r="R83">
        <f t="shared" si="5"/>
        <v>5.1253124999999997</v>
      </c>
    </row>
    <row r="84" spans="1:18">
      <c r="A84" t="s">
        <v>207</v>
      </c>
      <c r="B84" s="2" t="s">
        <v>196</v>
      </c>
      <c r="C84" t="s">
        <v>192</v>
      </c>
      <c r="D84">
        <v>78724.800000000003</v>
      </c>
      <c r="E84" t="s">
        <v>17</v>
      </c>
      <c r="F84">
        <v>2180004559</v>
      </c>
      <c r="G84" t="s">
        <v>18</v>
      </c>
      <c r="H84" t="s">
        <v>18</v>
      </c>
      <c r="I84" t="s">
        <v>19</v>
      </c>
      <c r="J84" t="s">
        <v>18</v>
      </c>
      <c r="K84" t="s">
        <v>18</v>
      </c>
      <c r="L84" t="s">
        <v>20</v>
      </c>
      <c r="M84" t="s">
        <v>21</v>
      </c>
      <c r="N84" t="s">
        <v>22</v>
      </c>
      <c r="O84" t="s">
        <v>23</v>
      </c>
      <c r="P84" s="2">
        <f t="shared" si="3"/>
        <v>44846</v>
      </c>
      <c r="Q84" t="str">
        <f t="shared" si="4"/>
        <v>2022-10</v>
      </c>
      <c r="R84">
        <f t="shared" si="5"/>
        <v>49.203000000000003</v>
      </c>
    </row>
    <row r="85" spans="1:18">
      <c r="A85" t="s">
        <v>208</v>
      </c>
      <c r="B85" s="2" t="s">
        <v>196</v>
      </c>
      <c r="C85" t="s">
        <v>192</v>
      </c>
      <c r="D85">
        <v>8200.5</v>
      </c>
      <c r="E85" t="s">
        <v>94</v>
      </c>
      <c r="F85">
        <v>2180012635</v>
      </c>
      <c r="G85" t="s">
        <v>18</v>
      </c>
      <c r="H85" t="s">
        <v>18</v>
      </c>
      <c r="I85" t="s">
        <v>19</v>
      </c>
      <c r="J85" t="s">
        <v>18</v>
      </c>
      <c r="K85" t="s">
        <v>18</v>
      </c>
      <c r="L85" t="s">
        <v>20</v>
      </c>
      <c r="M85" t="s">
        <v>21</v>
      </c>
      <c r="N85" t="s">
        <v>22</v>
      </c>
      <c r="O85" t="s">
        <v>31</v>
      </c>
      <c r="P85" s="2">
        <f t="shared" si="3"/>
        <v>44846</v>
      </c>
      <c r="Q85" t="str">
        <f t="shared" si="4"/>
        <v>2022-10</v>
      </c>
      <c r="R85">
        <f t="shared" si="5"/>
        <v>5.1253124999999997</v>
      </c>
    </row>
    <row r="86" spans="1:18">
      <c r="A86" t="s">
        <v>209</v>
      </c>
      <c r="B86" s="2" t="s">
        <v>210</v>
      </c>
      <c r="C86" t="s">
        <v>211</v>
      </c>
      <c r="D86">
        <v>8200.5</v>
      </c>
      <c r="E86" t="s">
        <v>94</v>
      </c>
      <c r="F86">
        <v>2181455792</v>
      </c>
      <c r="G86" t="s">
        <v>18</v>
      </c>
      <c r="H86" t="s">
        <v>18</v>
      </c>
      <c r="I86" t="s">
        <v>19</v>
      </c>
      <c r="J86" t="s">
        <v>18</v>
      </c>
      <c r="K86" t="s">
        <v>18</v>
      </c>
      <c r="L86" t="s">
        <v>20</v>
      </c>
      <c r="M86" t="s">
        <v>21</v>
      </c>
      <c r="N86" t="s">
        <v>22</v>
      </c>
      <c r="O86" t="s">
        <v>31</v>
      </c>
      <c r="P86" s="2">
        <f t="shared" si="3"/>
        <v>44847</v>
      </c>
      <c r="Q86" t="str">
        <f t="shared" si="4"/>
        <v>2022-10</v>
      </c>
      <c r="R86">
        <f t="shared" si="5"/>
        <v>5.1253124999999997</v>
      </c>
    </row>
    <row r="87" spans="1:18">
      <c r="A87" t="s">
        <v>212</v>
      </c>
      <c r="B87" s="2" t="s">
        <v>210</v>
      </c>
      <c r="C87" t="s">
        <v>213</v>
      </c>
      <c r="D87">
        <v>78724.800000000003</v>
      </c>
      <c r="E87" t="s">
        <v>17</v>
      </c>
      <c r="F87">
        <v>2181997982</v>
      </c>
      <c r="G87" t="s">
        <v>18</v>
      </c>
      <c r="H87" t="s">
        <v>18</v>
      </c>
      <c r="I87" t="s">
        <v>19</v>
      </c>
      <c r="J87" t="s">
        <v>18</v>
      </c>
      <c r="K87" t="s">
        <v>18</v>
      </c>
      <c r="L87" t="s">
        <v>20</v>
      </c>
      <c r="M87" t="s">
        <v>21</v>
      </c>
      <c r="N87" t="s">
        <v>22</v>
      </c>
      <c r="O87" t="s">
        <v>23</v>
      </c>
      <c r="P87" s="2">
        <f t="shared" si="3"/>
        <v>44847</v>
      </c>
      <c r="Q87" t="str">
        <f t="shared" si="4"/>
        <v>2022-10</v>
      </c>
      <c r="R87">
        <f t="shared" si="5"/>
        <v>49.203000000000003</v>
      </c>
    </row>
    <row r="88" spans="1:18">
      <c r="A88" t="s">
        <v>214</v>
      </c>
      <c r="B88" s="2" t="s">
        <v>210</v>
      </c>
      <c r="C88" t="s">
        <v>134</v>
      </c>
      <c r="D88">
        <v>8200.5</v>
      </c>
      <c r="E88" t="s">
        <v>94</v>
      </c>
      <c r="F88">
        <v>2182111613</v>
      </c>
      <c r="G88" t="s">
        <v>18</v>
      </c>
      <c r="H88" t="s">
        <v>18</v>
      </c>
      <c r="I88" t="s">
        <v>19</v>
      </c>
      <c r="J88" t="s">
        <v>18</v>
      </c>
      <c r="K88" t="s">
        <v>18</v>
      </c>
      <c r="L88" t="s">
        <v>20</v>
      </c>
      <c r="M88" t="s">
        <v>21</v>
      </c>
      <c r="N88" t="s">
        <v>22</v>
      </c>
      <c r="O88" t="s">
        <v>31</v>
      </c>
      <c r="P88" s="2">
        <f t="shared" si="3"/>
        <v>44847</v>
      </c>
      <c r="Q88" t="str">
        <f t="shared" si="4"/>
        <v>2022-10</v>
      </c>
      <c r="R88">
        <f t="shared" si="5"/>
        <v>5.1253124999999997</v>
      </c>
    </row>
    <row r="89" spans="1:18">
      <c r="A89" t="s">
        <v>215</v>
      </c>
      <c r="B89" s="2" t="s">
        <v>210</v>
      </c>
      <c r="C89" t="s">
        <v>134</v>
      </c>
      <c r="D89">
        <v>8200.5</v>
      </c>
      <c r="E89" t="s">
        <v>17</v>
      </c>
      <c r="F89">
        <v>2182213692</v>
      </c>
      <c r="G89" t="s">
        <v>18</v>
      </c>
      <c r="H89" t="s">
        <v>18</v>
      </c>
      <c r="I89" t="s">
        <v>19</v>
      </c>
      <c r="J89" t="s">
        <v>18</v>
      </c>
      <c r="K89" t="s">
        <v>18</v>
      </c>
      <c r="L89" t="s">
        <v>20</v>
      </c>
      <c r="M89" t="s">
        <v>21</v>
      </c>
      <c r="N89" t="s">
        <v>22</v>
      </c>
      <c r="O89" t="s">
        <v>23</v>
      </c>
      <c r="P89" s="2">
        <f t="shared" si="3"/>
        <v>44847</v>
      </c>
      <c r="Q89" t="str">
        <f t="shared" si="4"/>
        <v>2022-10</v>
      </c>
      <c r="R89">
        <f t="shared" si="5"/>
        <v>5.1253124999999997</v>
      </c>
    </row>
    <row r="90" spans="1:18">
      <c r="A90" t="s">
        <v>216</v>
      </c>
      <c r="B90" s="2" t="s">
        <v>210</v>
      </c>
      <c r="C90" t="s">
        <v>217</v>
      </c>
      <c r="D90">
        <v>8200.5</v>
      </c>
      <c r="E90" t="s">
        <v>17</v>
      </c>
      <c r="F90">
        <v>2182328776</v>
      </c>
      <c r="G90" t="s">
        <v>18</v>
      </c>
      <c r="H90" t="s">
        <v>18</v>
      </c>
      <c r="I90" t="s">
        <v>19</v>
      </c>
      <c r="J90" t="s">
        <v>18</v>
      </c>
      <c r="K90" t="s">
        <v>18</v>
      </c>
      <c r="L90" t="s">
        <v>20</v>
      </c>
      <c r="M90" t="s">
        <v>21</v>
      </c>
      <c r="N90" t="s">
        <v>22</v>
      </c>
      <c r="O90" t="s">
        <v>23</v>
      </c>
      <c r="P90" s="2">
        <f t="shared" si="3"/>
        <v>44847</v>
      </c>
      <c r="Q90" t="str">
        <f t="shared" si="4"/>
        <v>2022-10</v>
      </c>
      <c r="R90">
        <f t="shared" si="5"/>
        <v>5.1253124999999997</v>
      </c>
    </row>
    <row r="91" spans="1:18">
      <c r="A91" t="s">
        <v>218</v>
      </c>
      <c r="B91" s="2" t="s">
        <v>210</v>
      </c>
      <c r="C91" t="s">
        <v>219</v>
      </c>
      <c r="D91">
        <v>78724.800000000003</v>
      </c>
      <c r="E91" t="s">
        <v>17</v>
      </c>
      <c r="F91">
        <v>2182951685</v>
      </c>
      <c r="G91" t="s">
        <v>18</v>
      </c>
      <c r="H91" t="s">
        <v>18</v>
      </c>
      <c r="I91" t="s">
        <v>19</v>
      </c>
      <c r="J91" t="s">
        <v>18</v>
      </c>
      <c r="K91" t="s">
        <v>18</v>
      </c>
      <c r="L91" t="s">
        <v>20</v>
      </c>
      <c r="M91" t="s">
        <v>21</v>
      </c>
      <c r="N91" t="s">
        <v>22</v>
      </c>
      <c r="O91" t="s">
        <v>23</v>
      </c>
      <c r="P91" s="2">
        <f t="shared" si="3"/>
        <v>44847</v>
      </c>
      <c r="Q91" t="str">
        <f t="shared" si="4"/>
        <v>2022-10</v>
      </c>
      <c r="R91">
        <f t="shared" si="5"/>
        <v>49.203000000000003</v>
      </c>
    </row>
    <row r="92" spans="1:18">
      <c r="A92" t="s">
        <v>220</v>
      </c>
      <c r="B92" s="2" t="s">
        <v>210</v>
      </c>
      <c r="C92" t="s">
        <v>221</v>
      </c>
      <c r="D92">
        <v>78724.800000000003</v>
      </c>
      <c r="E92" t="s">
        <v>94</v>
      </c>
      <c r="F92">
        <v>2183566183</v>
      </c>
      <c r="G92" t="s">
        <v>18</v>
      </c>
      <c r="H92" t="s">
        <v>18</v>
      </c>
      <c r="I92" t="s">
        <v>19</v>
      </c>
      <c r="J92" t="s">
        <v>18</v>
      </c>
      <c r="K92" t="s">
        <v>18</v>
      </c>
      <c r="L92" t="s">
        <v>20</v>
      </c>
      <c r="M92" t="s">
        <v>21</v>
      </c>
      <c r="N92" t="s">
        <v>22</v>
      </c>
      <c r="O92" t="s">
        <v>31</v>
      </c>
      <c r="P92" s="2">
        <f t="shared" si="3"/>
        <v>44847</v>
      </c>
      <c r="Q92" t="str">
        <f t="shared" si="4"/>
        <v>2022-10</v>
      </c>
      <c r="R92">
        <f t="shared" si="5"/>
        <v>49.203000000000003</v>
      </c>
    </row>
    <row r="93" spans="1:18">
      <c r="A93" t="s">
        <v>222</v>
      </c>
      <c r="B93" s="2" t="s">
        <v>210</v>
      </c>
      <c r="C93" t="s">
        <v>223</v>
      </c>
      <c r="D93">
        <v>78724.800000000003</v>
      </c>
      <c r="E93" t="s">
        <v>17</v>
      </c>
      <c r="F93">
        <v>2183938757</v>
      </c>
      <c r="G93" t="s">
        <v>18</v>
      </c>
      <c r="H93" t="s">
        <v>18</v>
      </c>
      <c r="I93" t="s">
        <v>19</v>
      </c>
      <c r="J93" t="s">
        <v>18</v>
      </c>
      <c r="K93" t="s">
        <v>18</v>
      </c>
      <c r="L93" t="s">
        <v>20</v>
      </c>
      <c r="M93" t="s">
        <v>21</v>
      </c>
      <c r="N93" t="s">
        <v>22</v>
      </c>
      <c r="O93" t="s">
        <v>23</v>
      </c>
      <c r="P93" s="2">
        <f t="shared" si="3"/>
        <v>44847</v>
      </c>
      <c r="Q93" t="str">
        <f t="shared" si="4"/>
        <v>2022-10</v>
      </c>
      <c r="R93">
        <f t="shared" si="5"/>
        <v>49.203000000000003</v>
      </c>
    </row>
    <row r="94" spans="1:18">
      <c r="A94" t="s">
        <v>224</v>
      </c>
      <c r="B94" s="2" t="s">
        <v>210</v>
      </c>
      <c r="C94" t="s">
        <v>223</v>
      </c>
      <c r="D94">
        <v>110.88</v>
      </c>
      <c r="E94" t="s">
        <v>17</v>
      </c>
      <c r="F94">
        <v>2183939103</v>
      </c>
      <c r="G94" t="s">
        <v>18</v>
      </c>
      <c r="H94" t="s">
        <v>18</v>
      </c>
      <c r="I94" t="s">
        <v>19</v>
      </c>
      <c r="J94" t="s">
        <v>18</v>
      </c>
      <c r="K94" t="s">
        <v>18</v>
      </c>
      <c r="L94" t="s">
        <v>197</v>
      </c>
      <c r="M94" t="s">
        <v>21</v>
      </c>
      <c r="N94" t="s">
        <v>22</v>
      </c>
      <c r="O94" t="s">
        <v>23</v>
      </c>
      <c r="P94" s="2">
        <f t="shared" si="3"/>
        <v>44847</v>
      </c>
      <c r="Q94" t="str">
        <f t="shared" si="4"/>
        <v>2022-10</v>
      </c>
      <c r="R94">
        <f t="shared" si="5"/>
        <v>110.88</v>
      </c>
    </row>
    <row r="95" spans="1:18">
      <c r="A95" t="s">
        <v>225</v>
      </c>
      <c r="B95" s="2" t="s">
        <v>210</v>
      </c>
      <c r="C95" t="s">
        <v>226</v>
      </c>
      <c r="D95">
        <v>11.55</v>
      </c>
      <c r="E95" t="s">
        <v>17</v>
      </c>
      <c r="F95">
        <v>2184321871</v>
      </c>
      <c r="G95" t="s">
        <v>18</v>
      </c>
      <c r="H95" t="s">
        <v>18</v>
      </c>
      <c r="I95" t="s">
        <v>19</v>
      </c>
      <c r="J95" t="s">
        <v>18</v>
      </c>
      <c r="K95" t="s">
        <v>18</v>
      </c>
      <c r="L95" t="s">
        <v>197</v>
      </c>
      <c r="M95" t="s">
        <v>21</v>
      </c>
      <c r="N95" t="s">
        <v>22</v>
      </c>
      <c r="O95" t="s">
        <v>23</v>
      </c>
      <c r="P95" s="2">
        <f t="shared" si="3"/>
        <v>44847</v>
      </c>
      <c r="Q95" t="str">
        <f t="shared" si="4"/>
        <v>2022-10</v>
      </c>
      <c r="R95">
        <f t="shared" si="5"/>
        <v>11.55</v>
      </c>
    </row>
    <row r="96" spans="1:18">
      <c r="A96" t="s">
        <v>227</v>
      </c>
      <c r="B96" s="2" t="s">
        <v>228</v>
      </c>
      <c r="C96" t="s">
        <v>170</v>
      </c>
      <c r="D96">
        <v>8200.5</v>
      </c>
      <c r="E96" t="s">
        <v>17</v>
      </c>
      <c r="F96">
        <v>2185112687</v>
      </c>
      <c r="G96" t="s">
        <v>18</v>
      </c>
      <c r="H96" t="s">
        <v>18</v>
      </c>
      <c r="I96" t="s">
        <v>19</v>
      </c>
      <c r="J96" t="s">
        <v>18</v>
      </c>
      <c r="K96" t="s">
        <v>18</v>
      </c>
      <c r="L96" t="s">
        <v>20</v>
      </c>
      <c r="M96" t="s">
        <v>21</v>
      </c>
      <c r="N96" t="s">
        <v>22</v>
      </c>
      <c r="O96" t="s">
        <v>23</v>
      </c>
      <c r="P96" s="2">
        <f t="shared" si="3"/>
        <v>44848</v>
      </c>
      <c r="Q96" t="str">
        <f t="shared" si="4"/>
        <v>2022-10</v>
      </c>
      <c r="R96">
        <f t="shared" si="5"/>
        <v>5.1253124999999997</v>
      </c>
    </row>
    <row r="97" spans="1:18">
      <c r="A97" t="s">
        <v>229</v>
      </c>
      <c r="B97" s="2" t="s">
        <v>228</v>
      </c>
      <c r="C97" t="s">
        <v>170</v>
      </c>
      <c r="D97">
        <v>7972.4925000000003</v>
      </c>
      <c r="E97" t="s">
        <v>35</v>
      </c>
      <c r="F97">
        <v>2185211801</v>
      </c>
      <c r="G97" t="s">
        <v>230</v>
      </c>
      <c r="H97" t="s">
        <v>231</v>
      </c>
      <c r="I97" t="s">
        <v>38</v>
      </c>
      <c r="J97" t="s">
        <v>120</v>
      </c>
      <c r="K97" t="s">
        <v>29</v>
      </c>
      <c r="L97" t="s">
        <v>20</v>
      </c>
      <c r="M97" t="s">
        <v>21</v>
      </c>
      <c r="N97" t="s">
        <v>30</v>
      </c>
      <c r="O97" t="s">
        <v>23</v>
      </c>
      <c r="P97" s="2">
        <f t="shared" si="3"/>
        <v>44848</v>
      </c>
      <c r="Q97" t="str">
        <f t="shared" si="4"/>
        <v>2022-10</v>
      </c>
      <c r="R97">
        <f t="shared" si="5"/>
        <v>4.9828078124999999</v>
      </c>
    </row>
    <row r="98" spans="1:18">
      <c r="A98" t="s">
        <v>232</v>
      </c>
      <c r="B98" s="2" t="s">
        <v>228</v>
      </c>
      <c r="C98" t="s">
        <v>233</v>
      </c>
      <c r="D98">
        <v>78724.800000000003</v>
      </c>
      <c r="E98" t="s">
        <v>17</v>
      </c>
      <c r="F98">
        <v>2185292008</v>
      </c>
      <c r="G98" t="s">
        <v>18</v>
      </c>
      <c r="H98" t="s">
        <v>18</v>
      </c>
      <c r="I98" t="s">
        <v>19</v>
      </c>
      <c r="J98" t="s">
        <v>18</v>
      </c>
      <c r="K98" t="s">
        <v>18</v>
      </c>
      <c r="L98" t="s">
        <v>20</v>
      </c>
      <c r="M98" t="s">
        <v>21</v>
      </c>
      <c r="N98" t="s">
        <v>22</v>
      </c>
      <c r="O98" t="s">
        <v>23</v>
      </c>
      <c r="P98" s="2">
        <f t="shared" si="3"/>
        <v>44848</v>
      </c>
      <c r="Q98" t="str">
        <f t="shared" si="4"/>
        <v>2022-10</v>
      </c>
      <c r="R98">
        <f t="shared" si="5"/>
        <v>49.203000000000003</v>
      </c>
    </row>
    <row r="99" spans="1:18">
      <c r="A99" t="s">
        <v>234</v>
      </c>
      <c r="B99" s="2" t="s">
        <v>228</v>
      </c>
      <c r="C99" t="s">
        <v>211</v>
      </c>
      <c r="D99">
        <v>78724.800000000003</v>
      </c>
      <c r="E99" t="s">
        <v>17</v>
      </c>
      <c r="F99">
        <v>2185377745</v>
      </c>
      <c r="G99" t="s">
        <v>18</v>
      </c>
      <c r="H99" t="s">
        <v>18</v>
      </c>
      <c r="I99" t="s">
        <v>19</v>
      </c>
      <c r="J99" t="s">
        <v>18</v>
      </c>
      <c r="K99" t="s">
        <v>18</v>
      </c>
      <c r="L99" t="s">
        <v>20</v>
      </c>
      <c r="M99" t="s">
        <v>21</v>
      </c>
      <c r="N99" t="s">
        <v>22</v>
      </c>
      <c r="O99" t="s">
        <v>23</v>
      </c>
      <c r="P99" s="2">
        <f t="shared" si="3"/>
        <v>44848</v>
      </c>
      <c r="Q99" t="str">
        <f t="shared" si="4"/>
        <v>2022-10</v>
      </c>
      <c r="R99">
        <f t="shared" si="5"/>
        <v>49.203000000000003</v>
      </c>
    </row>
    <row r="100" spans="1:18">
      <c r="A100" t="s">
        <v>235</v>
      </c>
      <c r="B100" s="2" t="s">
        <v>228</v>
      </c>
      <c r="C100" t="s">
        <v>211</v>
      </c>
      <c r="D100">
        <v>7972.4925000000003</v>
      </c>
      <c r="E100" t="s">
        <v>26</v>
      </c>
      <c r="F100">
        <v>2185383083</v>
      </c>
      <c r="G100" t="s">
        <v>36</v>
      </c>
      <c r="H100" t="s">
        <v>37</v>
      </c>
      <c r="I100" t="s">
        <v>38</v>
      </c>
      <c r="J100" t="s">
        <v>28</v>
      </c>
      <c r="K100" t="s">
        <v>29</v>
      </c>
      <c r="L100" t="s">
        <v>20</v>
      </c>
      <c r="M100" t="s">
        <v>21</v>
      </c>
      <c r="N100" t="s">
        <v>30</v>
      </c>
      <c r="O100" t="s">
        <v>23</v>
      </c>
      <c r="P100" s="2">
        <f t="shared" si="3"/>
        <v>44848</v>
      </c>
      <c r="Q100" t="str">
        <f t="shared" si="4"/>
        <v>2022-10</v>
      </c>
      <c r="R100">
        <f t="shared" si="5"/>
        <v>4.9828078124999999</v>
      </c>
    </row>
    <row r="101" spans="1:18">
      <c r="A101" t="s">
        <v>236</v>
      </c>
      <c r="B101" s="2" t="s">
        <v>228</v>
      </c>
      <c r="C101" t="s">
        <v>233</v>
      </c>
      <c r="D101">
        <v>78724.800000000003</v>
      </c>
      <c r="E101" t="s">
        <v>17</v>
      </c>
      <c r="F101">
        <v>2185441466</v>
      </c>
      <c r="G101" t="s">
        <v>18</v>
      </c>
      <c r="H101" t="s">
        <v>18</v>
      </c>
      <c r="I101" t="s">
        <v>19</v>
      </c>
      <c r="J101" t="s">
        <v>18</v>
      </c>
      <c r="K101" t="s">
        <v>18</v>
      </c>
      <c r="L101" t="s">
        <v>20</v>
      </c>
      <c r="M101" t="s">
        <v>21</v>
      </c>
      <c r="N101" t="s">
        <v>22</v>
      </c>
      <c r="O101" t="s">
        <v>23</v>
      </c>
      <c r="P101" s="2">
        <f t="shared" si="3"/>
        <v>44848</v>
      </c>
      <c r="Q101" t="str">
        <f t="shared" si="4"/>
        <v>2022-10</v>
      </c>
      <c r="R101">
        <f t="shared" si="5"/>
        <v>49.203000000000003</v>
      </c>
    </row>
    <row r="102" spans="1:18">
      <c r="A102" t="s">
        <v>237</v>
      </c>
      <c r="B102" s="2" t="s">
        <v>228</v>
      </c>
      <c r="C102" t="s">
        <v>233</v>
      </c>
      <c r="D102">
        <v>8200.5</v>
      </c>
      <c r="E102" t="s">
        <v>17</v>
      </c>
      <c r="F102">
        <v>2185443952</v>
      </c>
      <c r="G102" t="s">
        <v>18</v>
      </c>
      <c r="H102" t="s">
        <v>18</v>
      </c>
      <c r="I102" t="s">
        <v>19</v>
      </c>
      <c r="J102" t="s">
        <v>18</v>
      </c>
      <c r="K102" t="s">
        <v>18</v>
      </c>
      <c r="L102" t="s">
        <v>20</v>
      </c>
      <c r="M102" t="s">
        <v>21</v>
      </c>
      <c r="N102" t="s">
        <v>22</v>
      </c>
      <c r="O102" t="s">
        <v>23</v>
      </c>
      <c r="P102" s="2">
        <f t="shared" si="3"/>
        <v>44848</v>
      </c>
      <c r="Q102" t="str">
        <f t="shared" si="4"/>
        <v>2022-10</v>
      </c>
      <c r="R102">
        <f t="shared" si="5"/>
        <v>5.1253124999999997</v>
      </c>
    </row>
    <row r="103" spans="1:18">
      <c r="A103" t="s">
        <v>238</v>
      </c>
      <c r="B103" s="2" t="s">
        <v>228</v>
      </c>
      <c r="C103" t="s">
        <v>200</v>
      </c>
      <c r="D103">
        <v>110.88</v>
      </c>
      <c r="E103" t="s">
        <v>17</v>
      </c>
      <c r="F103">
        <v>2186635976</v>
      </c>
      <c r="G103" t="s">
        <v>18</v>
      </c>
      <c r="H103" t="s">
        <v>18</v>
      </c>
      <c r="I103" t="s">
        <v>19</v>
      </c>
      <c r="J103" t="s">
        <v>18</v>
      </c>
      <c r="K103" t="s">
        <v>18</v>
      </c>
      <c r="L103" t="s">
        <v>197</v>
      </c>
      <c r="M103" t="s">
        <v>21</v>
      </c>
      <c r="N103" t="s">
        <v>22</v>
      </c>
      <c r="O103" t="s">
        <v>23</v>
      </c>
      <c r="P103" s="2">
        <f t="shared" si="3"/>
        <v>44848</v>
      </c>
      <c r="Q103" t="str">
        <f t="shared" si="4"/>
        <v>2022-10</v>
      </c>
      <c r="R103">
        <f t="shared" si="5"/>
        <v>110.88</v>
      </c>
    </row>
    <row r="104" spans="1:18">
      <c r="A104" t="s">
        <v>239</v>
      </c>
      <c r="B104" s="2" t="s">
        <v>228</v>
      </c>
      <c r="C104" t="s">
        <v>200</v>
      </c>
      <c r="D104">
        <v>11.55</v>
      </c>
      <c r="E104" t="s">
        <v>240</v>
      </c>
      <c r="F104">
        <v>2186638654</v>
      </c>
      <c r="G104" t="s">
        <v>241</v>
      </c>
      <c r="H104" t="s">
        <v>37</v>
      </c>
      <c r="I104" t="s">
        <v>38</v>
      </c>
      <c r="J104" t="s">
        <v>242</v>
      </c>
      <c r="K104" t="s">
        <v>243</v>
      </c>
      <c r="L104" t="s">
        <v>197</v>
      </c>
      <c r="M104" t="s">
        <v>21</v>
      </c>
      <c r="N104" t="s">
        <v>49</v>
      </c>
      <c r="O104" t="s">
        <v>23</v>
      </c>
      <c r="P104" s="2">
        <f t="shared" si="3"/>
        <v>44848</v>
      </c>
      <c r="Q104" t="str">
        <f t="shared" si="4"/>
        <v>2022-10</v>
      </c>
      <c r="R104">
        <f t="shared" si="5"/>
        <v>11.55</v>
      </c>
    </row>
    <row r="105" spans="1:18">
      <c r="A105" t="s">
        <v>244</v>
      </c>
      <c r="B105" s="2" t="s">
        <v>228</v>
      </c>
      <c r="C105" t="s">
        <v>202</v>
      </c>
      <c r="D105">
        <v>7972.4925000000003</v>
      </c>
      <c r="E105" t="s">
        <v>26</v>
      </c>
      <c r="F105">
        <v>2187147388</v>
      </c>
      <c r="G105" t="s">
        <v>79</v>
      </c>
      <c r="H105" t="s">
        <v>45</v>
      </c>
      <c r="I105" t="s">
        <v>38</v>
      </c>
      <c r="J105" t="s">
        <v>120</v>
      </c>
      <c r="K105" t="s">
        <v>29</v>
      </c>
      <c r="L105" t="s">
        <v>20</v>
      </c>
      <c r="M105" t="s">
        <v>21</v>
      </c>
      <c r="N105" t="s">
        <v>30</v>
      </c>
      <c r="O105" t="s">
        <v>23</v>
      </c>
      <c r="P105" s="2">
        <f t="shared" si="3"/>
        <v>44848</v>
      </c>
      <c r="Q105" t="str">
        <f t="shared" si="4"/>
        <v>2022-10</v>
      </c>
      <c r="R105">
        <f t="shared" si="5"/>
        <v>4.9828078124999999</v>
      </c>
    </row>
    <row r="106" spans="1:18">
      <c r="A106" t="s">
        <v>245</v>
      </c>
      <c r="B106" s="2" t="s">
        <v>246</v>
      </c>
      <c r="C106" t="s">
        <v>247</v>
      </c>
      <c r="D106">
        <v>110.88</v>
      </c>
      <c r="E106" t="s">
        <v>17</v>
      </c>
      <c r="F106">
        <v>2189401817</v>
      </c>
      <c r="G106" t="s">
        <v>18</v>
      </c>
      <c r="H106" t="s">
        <v>18</v>
      </c>
      <c r="I106" t="s">
        <v>19</v>
      </c>
      <c r="J106" t="s">
        <v>18</v>
      </c>
      <c r="K106" t="s">
        <v>18</v>
      </c>
      <c r="L106" t="s">
        <v>197</v>
      </c>
      <c r="M106" t="s">
        <v>21</v>
      </c>
      <c r="N106" t="s">
        <v>22</v>
      </c>
      <c r="O106" t="s">
        <v>23</v>
      </c>
      <c r="P106" s="2">
        <f t="shared" si="3"/>
        <v>44849</v>
      </c>
      <c r="Q106" t="str">
        <f t="shared" si="4"/>
        <v>2022-10</v>
      </c>
      <c r="R106">
        <f t="shared" si="5"/>
        <v>110.88</v>
      </c>
    </row>
    <row r="107" spans="1:18">
      <c r="A107" t="s">
        <v>248</v>
      </c>
      <c r="B107" s="2" t="s">
        <v>246</v>
      </c>
      <c r="C107" t="s">
        <v>247</v>
      </c>
      <c r="D107">
        <v>78724.800000000003</v>
      </c>
      <c r="E107" t="s">
        <v>249</v>
      </c>
      <c r="F107">
        <v>2189410331</v>
      </c>
      <c r="G107" t="s">
        <v>189</v>
      </c>
      <c r="H107" t="s">
        <v>189</v>
      </c>
      <c r="I107" t="s">
        <v>19</v>
      </c>
      <c r="J107" t="s">
        <v>28</v>
      </c>
      <c r="K107" t="s">
        <v>29</v>
      </c>
      <c r="L107" t="s">
        <v>20</v>
      </c>
      <c r="M107" t="s">
        <v>21</v>
      </c>
      <c r="N107" t="s">
        <v>49</v>
      </c>
      <c r="O107" t="s">
        <v>190</v>
      </c>
      <c r="P107" s="2">
        <f t="shared" si="3"/>
        <v>44849</v>
      </c>
      <c r="Q107" t="str">
        <f t="shared" si="4"/>
        <v>2022-10</v>
      </c>
      <c r="R107">
        <f t="shared" si="5"/>
        <v>49.203000000000003</v>
      </c>
    </row>
    <row r="108" spans="1:18">
      <c r="A108" t="s">
        <v>250</v>
      </c>
      <c r="B108" s="2" t="s">
        <v>246</v>
      </c>
      <c r="C108" t="s">
        <v>247</v>
      </c>
      <c r="D108">
        <v>7972.4925000000003</v>
      </c>
      <c r="E108" t="s">
        <v>26</v>
      </c>
      <c r="F108">
        <v>2189412663</v>
      </c>
      <c r="G108" t="s">
        <v>27</v>
      </c>
      <c r="H108" t="s">
        <v>27</v>
      </c>
      <c r="I108" t="s">
        <v>19</v>
      </c>
      <c r="J108" t="s">
        <v>18</v>
      </c>
      <c r="K108" t="s">
        <v>29</v>
      </c>
      <c r="L108" t="s">
        <v>20</v>
      </c>
      <c r="M108" t="s">
        <v>21</v>
      </c>
      <c r="N108" t="s">
        <v>30</v>
      </c>
      <c r="O108" t="s">
        <v>31</v>
      </c>
      <c r="P108" s="2">
        <f t="shared" si="3"/>
        <v>44849</v>
      </c>
      <c r="Q108" t="str">
        <f t="shared" si="4"/>
        <v>2022-10</v>
      </c>
      <c r="R108">
        <f t="shared" si="5"/>
        <v>4.9828078124999999</v>
      </c>
    </row>
    <row r="109" spans="1:18">
      <c r="A109" t="s">
        <v>251</v>
      </c>
      <c r="B109" s="2" t="s">
        <v>246</v>
      </c>
      <c r="C109" t="s">
        <v>252</v>
      </c>
      <c r="D109">
        <v>110.88</v>
      </c>
      <c r="E109" t="s">
        <v>17</v>
      </c>
      <c r="F109">
        <v>2190230078</v>
      </c>
      <c r="G109" t="s">
        <v>18</v>
      </c>
      <c r="H109" t="s">
        <v>18</v>
      </c>
      <c r="I109" t="s">
        <v>19</v>
      </c>
      <c r="J109" t="s">
        <v>18</v>
      </c>
      <c r="K109" t="s">
        <v>18</v>
      </c>
      <c r="L109" t="s">
        <v>197</v>
      </c>
      <c r="M109" t="s">
        <v>21</v>
      </c>
      <c r="N109" t="s">
        <v>22</v>
      </c>
      <c r="O109" t="s">
        <v>23</v>
      </c>
      <c r="P109" s="2">
        <f t="shared" si="3"/>
        <v>44849</v>
      </c>
      <c r="Q109" t="str">
        <f t="shared" si="4"/>
        <v>2022-10</v>
      </c>
      <c r="R109">
        <f t="shared" si="5"/>
        <v>110.88</v>
      </c>
    </row>
    <row r="110" spans="1:18">
      <c r="A110" s="1" t="s">
        <v>253</v>
      </c>
      <c r="B110" s="2" t="s">
        <v>246</v>
      </c>
      <c r="C110" t="s">
        <v>254</v>
      </c>
      <c r="D110">
        <v>7972.4925000000003</v>
      </c>
      <c r="E110" t="s">
        <v>26</v>
      </c>
      <c r="F110">
        <v>2190590183</v>
      </c>
      <c r="G110" t="s">
        <v>27</v>
      </c>
      <c r="H110" t="s">
        <v>27</v>
      </c>
      <c r="I110" t="s">
        <v>19</v>
      </c>
      <c r="J110" t="s">
        <v>255</v>
      </c>
      <c r="K110" t="s">
        <v>29</v>
      </c>
      <c r="L110" t="s">
        <v>20</v>
      </c>
      <c r="M110" t="s">
        <v>21</v>
      </c>
      <c r="N110" t="s">
        <v>30</v>
      </c>
      <c r="O110" t="s">
        <v>31</v>
      </c>
      <c r="P110" s="2">
        <f t="shared" si="3"/>
        <v>44849</v>
      </c>
      <c r="Q110" t="str">
        <f t="shared" si="4"/>
        <v>2022-10</v>
      </c>
      <c r="R110">
        <f t="shared" si="5"/>
        <v>4.9828078124999999</v>
      </c>
    </row>
    <row r="111" spans="1:18">
      <c r="A111" t="s">
        <v>256</v>
      </c>
      <c r="B111" s="2" t="s">
        <v>257</v>
      </c>
      <c r="C111" t="s">
        <v>258</v>
      </c>
      <c r="D111">
        <v>8200.5</v>
      </c>
      <c r="E111" t="s">
        <v>17</v>
      </c>
      <c r="F111">
        <v>2195454990</v>
      </c>
      <c r="G111" t="s">
        <v>18</v>
      </c>
      <c r="H111" t="s">
        <v>18</v>
      </c>
      <c r="I111" t="s">
        <v>19</v>
      </c>
      <c r="J111" t="s">
        <v>18</v>
      </c>
      <c r="K111" t="s">
        <v>18</v>
      </c>
      <c r="L111" t="s">
        <v>20</v>
      </c>
      <c r="M111" t="s">
        <v>21</v>
      </c>
      <c r="N111" t="s">
        <v>22</v>
      </c>
      <c r="O111" t="s">
        <v>23</v>
      </c>
      <c r="P111" s="2">
        <f t="shared" si="3"/>
        <v>44851</v>
      </c>
      <c r="Q111" t="str">
        <f t="shared" si="4"/>
        <v>2022-10</v>
      </c>
      <c r="R111">
        <f t="shared" si="5"/>
        <v>5.1253124999999997</v>
      </c>
    </row>
    <row r="112" spans="1:18">
      <c r="A112" t="s">
        <v>259</v>
      </c>
      <c r="B112" s="2" t="s">
        <v>257</v>
      </c>
      <c r="C112" t="s">
        <v>260</v>
      </c>
      <c r="D112">
        <v>11.55</v>
      </c>
      <c r="E112" t="s">
        <v>17</v>
      </c>
      <c r="F112">
        <v>2195978894</v>
      </c>
      <c r="G112" t="s">
        <v>18</v>
      </c>
      <c r="H112" t="s">
        <v>18</v>
      </c>
      <c r="I112" t="s">
        <v>19</v>
      </c>
      <c r="J112" t="s">
        <v>18</v>
      </c>
      <c r="K112" t="s">
        <v>18</v>
      </c>
      <c r="L112" t="s">
        <v>197</v>
      </c>
      <c r="M112" t="s">
        <v>21</v>
      </c>
      <c r="N112" t="s">
        <v>22</v>
      </c>
      <c r="O112" t="s">
        <v>23</v>
      </c>
      <c r="P112" s="2">
        <f t="shared" si="3"/>
        <v>44851</v>
      </c>
      <c r="Q112" t="str">
        <f t="shared" si="4"/>
        <v>2022-10</v>
      </c>
      <c r="R112">
        <f t="shared" si="5"/>
        <v>11.55</v>
      </c>
    </row>
    <row r="113" spans="1:18">
      <c r="A113" t="s">
        <v>261</v>
      </c>
      <c r="B113" s="2" t="s">
        <v>257</v>
      </c>
      <c r="C113" t="s">
        <v>192</v>
      </c>
      <c r="D113">
        <v>7972.4925000000003</v>
      </c>
      <c r="E113" t="s">
        <v>262</v>
      </c>
      <c r="F113">
        <v>2196051055</v>
      </c>
      <c r="G113" t="s">
        <v>79</v>
      </c>
      <c r="H113" t="s">
        <v>45</v>
      </c>
      <c r="I113" t="s">
        <v>38</v>
      </c>
      <c r="J113" t="s">
        <v>127</v>
      </c>
      <c r="K113" t="s">
        <v>29</v>
      </c>
      <c r="L113" t="s">
        <v>20</v>
      </c>
      <c r="M113" t="s">
        <v>21</v>
      </c>
      <c r="N113" t="s">
        <v>30</v>
      </c>
      <c r="O113" t="s">
        <v>23</v>
      </c>
      <c r="P113" s="2">
        <f t="shared" si="3"/>
        <v>44851</v>
      </c>
      <c r="Q113" t="str">
        <f t="shared" si="4"/>
        <v>2022-10</v>
      </c>
      <c r="R113">
        <f t="shared" si="5"/>
        <v>4.9828078124999999</v>
      </c>
    </row>
    <row r="114" spans="1:18">
      <c r="A114" t="s">
        <v>263</v>
      </c>
      <c r="B114" s="2" t="s">
        <v>264</v>
      </c>
      <c r="C114" s="1" t="s">
        <v>132</v>
      </c>
      <c r="D114">
        <v>110.88</v>
      </c>
      <c r="E114" t="s">
        <v>17</v>
      </c>
      <c r="F114">
        <v>2201277757</v>
      </c>
      <c r="G114" t="s">
        <v>18</v>
      </c>
      <c r="H114" t="s">
        <v>18</v>
      </c>
      <c r="I114" t="s">
        <v>19</v>
      </c>
      <c r="J114" t="s">
        <v>18</v>
      </c>
      <c r="K114" t="s">
        <v>18</v>
      </c>
      <c r="L114" t="s">
        <v>197</v>
      </c>
      <c r="M114" t="s">
        <v>21</v>
      </c>
      <c r="N114" t="s">
        <v>22</v>
      </c>
      <c r="O114" t="s">
        <v>23</v>
      </c>
      <c r="P114" s="2">
        <f t="shared" si="3"/>
        <v>44853</v>
      </c>
      <c r="Q114" t="str">
        <f t="shared" si="4"/>
        <v>2022-10</v>
      </c>
      <c r="R114">
        <f t="shared" si="5"/>
        <v>110.88</v>
      </c>
    </row>
    <row r="115" spans="1:18">
      <c r="A115" t="s">
        <v>265</v>
      </c>
      <c r="B115" s="2" t="s">
        <v>264</v>
      </c>
      <c r="C115" s="1" t="s">
        <v>132</v>
      </c>
      <c r="D115">
        <v>11.55</v>
      </c>
      <c r="E115" t="s">
        <v>17</v>
      </c>
      <c r="F115">
        <v>2201281540</v>
      </c>
      <c r="G115" t="s">
        <v>266</v>
      </c>
      <c r="H115" t="s">
        <v>37</v>
      </c>
      <c r="I115" t="s">
        <v>38</v>
      </c>
      <c r="J115" t="s">
        <v>267</v>
      </c>
      <c r="K115" t="s">
        <v>81</v>
      </c>
      <c r="L115" t="s">
        <v>197</v>
      </c>
      <c r="M115" t="s">
        <v>21</v>
      </c>
      <c r="N115" t="s">
        <v>22</v>
      </c>
      <c r="O115" t="s">
        <v>23</v>
      </c>
      <c r="P115" s="2">
        <f t="shared" si="3"/>
        <v>44853</v>
      </c>
      <c r="Q115" t="str">
        <f t="shared" si="4"/>
        <v>2022-10</v>
      </c>
      <c r="R115">
        <f t="shared" si="5"/>
        <v>11.55</v>
      </c>
    </row>
    <row r="116" spans="1:18">
      <c r="A116" t="s">
        <v>268</v>
      </c>
      <c r="B116" s="2" t="s">
        <v>264</v>
      </c>
      <c r="C116" t="s">
        <v>269</v>
      </c>
      <c r="D116">
        <v>78724.800000000003</v>
      </c>
      <c r="E116" t="s">
        <v>17</v>
      </c>
      <c r="F116">
        <v>2201350386</v>
      </c>
      <c r="G116" t="s">
        <v>18</v>
      </c>
      <c r="H116" t="s">
        <v>18</v>
      </c>
      <c r="I116" t="s">
        <v>19</v>
      </c>
      <c r="J116" t="s">
        <v>18</v>
      </c>
      <c r="K116" t="s">
        <v>18</v>
      </c>
      <c r="L116" t="s">
        <v>20</v>
      </c>
      <c r="M116" t="s">
        <v>21</v>
      </c>
      <c r="N116" t="s">
        <v>22</v>
      </c>
      <c r="O116" t="s">
        <v>23</v>
      </c>
      <c r="P116" s="2">
        <f t="shared" si="3"/>
        <v>44853</v>
      </c>
      <c r="Q116" t="str">
        <f t="shared" si="4"/>
        <v>2022-10</v>
      </c>
      <c r="R116">
        <f t="shared" si="5"/>
        <v>49.203000000000003</v>
      </c>
    </row>
    <row r="117" spans="1:18">
      <c r="A117" t="s">
        <v>270</v>
      </c>
      <c r="B117" s="2" t="s">
        <v>264</v>
      </c>
      <c r="C117" s="1" t="s">
        <v>132</v>
      </c>
      <c r="D117">
        <v>11.55</v>
      </c>
      <c r="E117" t="s">
        <v>17</v>
      </c>
      <c r="F117">
        <v>2201553911</v>
      </c>
      <c r="G117" t="s">
        <v>18</v>
      </c>
      <c r="H117" t="s">
        <v>18</v>
      </c>
      <c r="I117" t="s">
        <v>19</v>
      </c>
      <c r="J117" t="s">
        <v>18</v>
      </c>
      <c r="K117" t="s">
        <v>18</v>
      </c>
      <c r="L117" t="s">
        <v>197</v>
      </c>
      <c r="M117" t="s">
        <v>21</v>
      </c>
      <c r="N117" t="s">
        <v>22</v>
      </c>
      <c r="O117" t="s">
        <v>23</v>
      </c>
      <c r="P117" s="2">
        <f t="shared" si="3"/>
        <v>44853</v>
      </c>
      <c r="Q117" t="str">
        <f t="shared" si="4"/>
        <v>2022-10</v>
      </c>
      <c r="R117">
        <f t="shared" si="5"/>
        <v>11.55</v>
      </c>
    </row>
    <row r="118" spans="1:18">
      <c r="A118" t="s">
        <v>271</v>
      </c>
      <c r="B118" s="2" t="s">
        <v>272</v>
      </c>
      <c r="C118" t="s">
        <v>273</v>
      </c>
      <c r="D118">
        <v>110.88</v>
      </c>
      <c r="E118" t="s">
        <v>17</v>
      </c>
      <c r="F118">
        <v>2204540030</v>
      </c>
      <c r="G118" t="s">
        <v>18</v>
      </c>
      <c r="H118" t="s">
        <v>18</v>
      </c>
      <c r="I118" t="s">
        <v>19</v>
      </c>
      <c r="J118" t="s">
        <v>18</v>
      </c>
      <c r="K118" t="s">
        <v>18</v>
      </c>
      <c r="L118" t="s">
        <v>197</v>
      </c>
      <c r="M118" t="s">
        <v>21</v>
      </c>
      <c r="N118" t="s">
        <v>22</v>
      </c>
      <c r="O118" t="s">
        <v>23</v>
      </c>
      <c r="P118" s="2">
        <f t="shared" si="3"/>
        <v>44854</v>
      </c>
      <c r="Q118" t="str">
        <f t="shared" si="4"/>
        <v>2022-10</v>
      </c>
      <c r="R118">
        <f t="shared" si="5"/>
        <v>110.88</v>
      </c>
    </row>
    <row r="119" spans="1:18">
      <c r="A119" t="s">
        <v>274</v>
      </c>
      <c r="B119" s="2" t="s">
        <v>272</v>
      </c>
      <c r="C119" t="s">
        <v>273</v>
      </c>
      <c r="D119">
        <v>78724.800000000003</v>
      </c>
      <c r="E119" t="s">
        <v>17</v>
      </c>
      <c r="F119">
        <v>2204540643</v>
      </c>
      <c r="G119" t="s">
        <v>18</v>
      </c>
      <c r="H119" t="s">
        <v>18</v>
      </c>
      <c r="I119" t="s">
        <v>19</v>
      </c>
      <c r="J119" t="s">
        <v>18</v>
      </c>
      <c r="K119" t="s">
        <v>18</v>
      </c>
      <c r="L119" t="s">
        <v>20</v>
      </c>
      <c r="M119" t="s">
        <v>21</v>
      </c>
      <c r="N119" t="s">
        <v>22</v>
      </c>
      <c r="O119" t="s">
        <v>23</v>
      </c>
      <c r="P119" s="2">
        <f t="shared" si="3"/>
        <v>44854</v>
      </c>
      <c r="Q119" t="str">
        <f t="shared" si="4"/>
        <v>2022-10</v>
      </c>
      <c r="R119">
        <f t="shared" si="5"/>
        <v>49.203000000000003</v>
      </c>
    </row>
    <row r="120" spans="1:18">
      <c r="A120" t="s">
        <v>275</v>
      </c>
      <c r="B120" s="2" t="s">
        <v>272</v>
      </c>
      <c r="C120" t="s">
        <v>273</v>
      </c>
      <c r="D120">
        <v>8200.5</v>
      </c>
      <c r="E120" t="s">
        <v>17</v>
      </c>
      <c r="F120">
        <v>2204556629</v>
      </c>
      <c r="G120" t="s">
        <v>18</v>
      </c>
      <c r="H120" t="s">
        <v>18</v>
      </c>
      <c r="I120" t="s">
        <v>19</v>
      </c>
      <c r="J120" t="s">
        <v>18</v>
      </c>
      <c r="K120" t="s">
        <v>18</v>
      </c>
      <c r="L120" t="s">
        <v>20</v>
      </c>
      <c r="M120" t="s">
        <v>21</v>
      </c>
      <c r="N120" t="s">
        <v>22</v>
      </c>
      <c r="O120" t="s">
        <v>23</v>
      </c>
      <c r="P120" s="2">
        <f t="shared" si="3"/>
        <v>44854</v>
      </c>
      <c r="Q120" t="str">
        <f t="shared" si="4"/>
        <v>2022-10</v>
      </c>
      <c r="R120">
        <f t="shared" si="5"/>
        <v>5.1253124999999997</v>
      </c>
    </row>
    <row r="121" spans="1:18">
      <c r="A121" t="s">
        <v>276</v>
      </c>
      <c r="B121" s="2" t="s">
        <v>277</v>
      </c>
      <c r="C121" t="s">
        <v>187</v>
      </c>
      <c r="D121">
        <v>7972.4925000000003</v>
      </c>
      <c r="E121" t="s">
        <v>26</v>
      </c>
      <c r="F121">
        <v>2208057266</v>
      </c>
      <c r="G121" t="s">
        <v>27</v>
      </c>
      <c r="H121" t="s">
        <v>27</v>
      </c>
      <c r="I121" t="s">
        <v>19</v>
      </c>
      <c r="J121" t="s">
        <v>278</v>
      </c>
      <c r="K121" t="s">
        <v>29</v>
      </c>
      <c r="L121" t="s">
        <v>20</v>
      </c>
      <c r="M121" t="s">
        <v>21</v>
      </c>
      <c r="N121" t="s">
        <v>30</v>
      </c>
      <c r="O121" t="s">
        <v>31</v>
      </c>
      <c r="P121" s="2">
        <f t="shared" si="3"/>
        <v>44855</v>
      </c>
      <c r="Q121" t="str">
        <f t="shared" si="4"/>
        <v>2022-10</v>
      </c>
      <c r="R121">
        <f t="shared" si="5"/>
        <v>4.9828078124999999</v>
      </c>
    </row>
    <row r="122" spans="1:18">
      <c r="A122" t="s">
        <v>279</v>
      </c>
      <c r="B122" s="2" t="s">
        <v>277</v>
      </c>
      <c r="C122" t="s">
        <v>280</v>
      </c>
      <c r="D122">
        <v>78724.800000000003</v>
      </c>
      <c r="E122" t="s">
        <v>17</v>
      </c>
      <c r="F122">
        <v>2208428815</v>
      </c>
      <c r="G122" t="s">
        <v>18</v>
      </c>
      <c r="H122" t="s">
        <v>18</v>
      </c>
      <c r="I122" t="s">
        <v>19</v>
      </c>
      <c r="J122" t="s">
        <v>18</v>
      </c>
      <c r="K122" t="s">
        <v>18</v>
      </c>
      <c r="L122" t="s">
        <v>20</v>
      </c>
      <c r="M122" t="s">
        <v>21</v>
      </c>
      <c r="N122" t="s">
        <v>22</v>
      </c>
      <c r="O122" t="s">
        <v>23</v>
      </c>
      <c r="P122" s="2">
        <f t="shared" si="3"/>
        <v>44855</v>
      </c>
      <c r="Q122" t="str">
        <f t="shared" si="4"/>
        <v>2022-10</v>
      </c>
      <c r="R122">
        <f t="shared" si="5"/>
        <v>49.203000000000003</v>
      </c>
    </row>
    <row r="123" spans="1:18">
      <c r="A123" t="s">
        <v>281</v>
      </c>
      <c r="B123" s="2" t="s">
        <v>282</v>
      </c>
      <c r="C123" t="s">
        <v>283</v>
      </c>
      <c r="D123">
        <v>78724.800000000003</v>
      </c>
      <c r="E123" t="s">
        <v>17</v>
      </c>
      <c r="F123">
        <v>2212588862</v>
      </c>
      <c r="G123" t="s">
        <v>18</v>
      </c>
      <c r="H123" t="s">
        <v>18</v>
      </c>
      <c r="I123" t="s">
        <v>19</v>
      </c>
      <c r="J123" t="s">
        <v>18</v>
      </c>
      <c r="K123" t="s">
        <v>18</v>
      </c>
      <c r="L123" t="s">
        <v>20</v>
      </c>
      <c r="M123" t="s">
        <v>21</v>
      </c>
      <c r="N123" t="s">
        <v>22</v>
      </c>
      <c r="O123" t="s">
        <v>23</v>
      </c>
      <c r="P123" s="2">
        <f t="shared" si="3"/>
        <v>44856</v>
      </c>
      <c r="Q123" t="str">
        <f t="shared" si="4"/>
        <v>2022-10</v>
      </c>
      <c r="R123">
        <f t="shared" si="5"/>
        <v>49.203000000000003</v>
      </c>
    </row>
    <row r="124" spans="1:18">
      <c r="A124" t="s">
        <v>284</v>
      </c>
      <c r="B124" s="2" t="s">
        <v>282</v>
      </c>
      <c r="C124" t="s">
        <v>283</v>
      </c>
      <c r="D124">
        <v>7972.4925000000003</v>
      </c>
      <c r="E124" t="s">
        <v>26</v>
      </c>
      <c r="F124">
        <v>2212601138</v>
      </c>
      <c r="G124" t="s">
        <v>79</v>
      </c>
      <c r="H124" t="s">
        <v>45</v>
      </c>
      <c r="I124" t="s">
        <v>38</v>
      </c>
      <c r="J124" t="s">
        <v>120</v>
      </c>
      <c r="K124" t="s">
        <v>29</v>
      </c>
      <c r="L124" t="s">
        <v>20</v>
      </c>
      <c r="M124" t="s">
        <v>21</v>
      </c>
      <c r="N124" t="s">
        <v>30</v>
      </c>
      <c r="O124" t="s">
        <v>23</v>
      </c>
      <c r="P124" s="2">
        <f t="shared" si="3"/>
        <v>44856</v>
      </c>
      <c r="Q124" t="str">
        <f t="shared" si="4"/>
        <v>2022-10</v>
      </c>
      <c r="R124">
        <f t="shared" si="5"/>
        <v>4.9828078124999999</v>
      </c>
    </row>
    <row r="125" spans="1:18">
      <c r="A125" t="s">
        <v>285</v>
      </c>
      <c r="B125" s="2" t="s">
        <v>286</v>
      </c>
      <c r="C125" t="s">
        <v>181</v>
      </c>
      <c r="D125">
        <v>78724.800000000003</v>
      </c>
      <c r="E125" t="s">
        <v>17</v>
      </c>
      <c r="F125">
        <v>2214944738</v>
      </c>
      <c r="G125" t="s">
        <v>18</v>
      </c>
      <c r="H125" t="s">
        <v>18</v>
      </c>
      <c r="I125" t="s">
        <v>19</v>
      </c>
      <c r="J125" t="s">
        <v>18</v>
      </c>
      <c r="K125" t="s">
        <v>18</v>
      </c>
      <c r="L125" t="s">
        <v>20</v>
      </c>
      <c r="M125" t="s">
        <v>21</v>
      </c>
      <c r="N125" t="s">
        <v>22</v>
      </c>
      <c r="O125" t="s">
        <v>23</v>
      </c>
      <c r="P125" s="2">
        <f t="shared" si="3"/>
        <v>44857</v>
      </c>
      <c r="Q125" t="str">
        <f t="shared" si="4"/>
        <v>2022-10</v>
      </c>
      <c r="R125">
        <f t="shared" si="5"/>
        <v>49.203000000000003</v>
      </c>
    </row>
    <row r="126" spans="1:18">
      <c r="A126" t="s">
        <v>287</v>
      </c>
      <c r="B126" s="2" t="s">
        <v>286</v>
      </c>
      <c r="C126" t="s">
        <v>181</v>
      </c>
      <c r="D126">
        <v>11.55</v>
      </c>
      <c r="E126" t="s">
        <v>17</v>
      </c>
      <c r="F126">
        <v>2214947761</v>
      </c>
      <c r="G126" t="s">
        <v>79</v>
      </c>
      <c r="H126" t="s">
        <v>45</v>
      </c>
      <c r="I126" t="s">
        <v>38</v>
      </c>
      <c r="J126" t="s">
        <v>288</v>
      </c>
      <c r="K126" t="s">
        <v>29</v>
      </c>
      <c r="L126" t="s">
        <v>197</v>
      </c>
      <c r="M126" t="s">
        <v>21</v>
      </c>
      <c r="N126" t="s">
        <v>22</v>
      </c>
      <c r="O126" t="s">
        <v>23</v>
      </c>
      <c r="P126" s="2">
        <f t="shared" si="3"/>
        <v>44857</v>
      </c>
      <c r="Q126" t="str">
        <f t="shared" si="4"/>
        <v>2022-10</v>
      </c>
      <c r="R126">
        <f t="shared" si="5"/>
        <v>11.55</v>
      </c>
    </row>
    <row r="127" spans="1:18">
      <c r="A127" t="s">
        <v>289</v>
      </c>
      <c r="B127" s="2" t="s">
        <v>286</v>
      </c>
      <c r="C127" t="s">
        <v>273</v>
      </c>
      <c r="D127">
        <v>8200.5</v>
      </c>
      <c r="E127" t="s">
        <v>17</v>
      </c>
      <c r="F127">
        <v>2215012760</v>
      </c>
      <c r="G127" t="s">
        <v>18</v>
      </c>
      <c r="H127" t="s">
        <v>18</v>
      </c>
      <c r="I127" t="s">
        <v>19</v>
      </c>
      <c r="J127" t="s">
        <v>18</v>
      </c>
      <c r="K127" t="s">
        <v>18</v>
      </c>
      <c r="L127" t="s">
        <v>20</v>
      </c>
      <c r="M127" t="s">
        <v>21</v>
      </c>
      <c r="N127" t="s">
        <v>22</v>
      </c>
      <c r="O127" t="s">
        <v>23</v>
      </c>
      <c r="P127" s="2">
        <f t="shared" si="3"/>
        <v>44857</v>
      </c>
      <c r="Q127" t="str">
        <f t="shared" si="4"/>
        <v>2022-10</v>
      </c>
      <c r="R127">
        <f t="shared" si="5"/>
        <v>5.1253124999999997</v>
      </c>
    </row>
    <row r="128" spans="1:18">
      <c r="A128" t="s">
        <v>290</v>
      </c>
      <c r="B128" s="2" t="s">
        <v>286</v>
      </c>
      <c r="C128" t="s">
        <v>273</v>
      </c>
      <c r="D128">
        <v>11.55</v>
      </c>
      <c r="E128" t="s">
        <v>17</v>
      </c>
      <c r="F128">
        <v>2215013818</v>
      </c>
      <c r="G128" t="s">
        <v>18</v>
      </c>
      <c r="H128" t="s">
        <v>18</v>
      </c>
      <c r="I128" t="s">
        <v>19</v>
      </c>
      <c r="J128" t="s">
        <v>18</v>
      </c>
      <c r="K128" t="s">
        <v>18</v>
      </c>
      <c r="L128" t="s">
        <v>197</v>
      </c>
      <c r="M128" t="s">
        <v>21</v>
      </c>
      <c r="N128" t="s">
        <v>22</v>
      </c>
      <c r="O128" t="s">
        <v>23</v>
      </c>
      <c r="P128" s="2">
        <f t="shared" si="3"/>
        <v>44857</v>
      </c>
      <c r="Q128" t="str">
        <f t="shared" si="4"/>
        <v>2022-10</v>
      </c>
      <c r="R128">
        <f t="shared" si="5"/>
        <v>11.55</v>
      </c>
    </row>
    <row r="129" spans="1:18">
      <c r="A129" t="s">
        <v>291</v>
      </c>
      <c r="B129" s="2" t="s">
        <v>286</v>
      </c>
      <c r="C129" t="s">
        <v>273</v>
      </c>
      <c r="D129">
        <v>110.88</v>
      </c>
      <c r="E129" t="s">
        <v>17</v>
      </c>
      <c r="F129">
        <v>2215015491</v>
      </c>
      <c r="G129" t="s">
        <v>18</v>
      </c>
      <c r="H129" t="s">
        <v>18</v>
      </c>
      <c r="I129" t="s">
        <v>19</v>
      </c>
      <c r="J129" t="s">
        <v>18</v>
      </c>
      <c r="K129" t="s">
        <v>18</v>
      </c>
      <c r="L129" t="s">
        <v>197</v>
      </c>
      <c r="M129" t="s">
        <v>21</v>
      </c>
      <c r="N129" t="s">
        <v>22</v>
      </c>
      <c r="O129" t="s">
        <v>23</v>
      </c>
      <c r="P129" s="2">
        <f t="shared" si="3"/>
        <v>44857</v>
      </c>
      <c r="Q129" t="str">
        <f t="shared" si="4"/>
        <v>2022-10</v>
      </c>
      <c r="R129">
        <f t="shared" si="5"/>
        <v>110.88</v>
      </c>
    </row>
    <row r="130" spans="1:18">
      <c r="A130" t="s">
        <v>292</v>
      </c>
      <c r="B130" s="2" t="s">
        <v>286</v>
      </c>
      <c r="C130" t="s">
        <v>273</v>
      </c>
      <c r="D130">
        <v>78724.800000000003</v>
      </c>
      <c r="E130" t="s">
        <v>17</v>
      </c>
      <c r="F130">
        <v>2215016415</v>
      </c>
      <c r="G130" t="s">
        <v>18</v>
      </c>
      <c r="H130" t="s">
        <v>18</v>
      </c>
      <c r="I130" t="s">
        <v>19</v>
      </c>
      <c r="J130" t="s">
        <v>18</v>
      </c>
      <c r="K130" t="s">
        <v>18</v>
      </c>
      <c r="L130" t="s">
        <v>20</v>
      </c>
      <c r="M130" t="s">
        <v>21</v>
      </c>
      <c r="N130" t="s">
        <v>22</v>
      </c>
      <c r="O130" t="s">
        <v>23</v>
      </c>
      <c r="P130" s="2">
        <f t="shared" ref="P130:P193" si="6">DATEVALUE(LEFT(B130, 10)) + TIMEVALUE(MID(B130, 12, 8))</f>
        <v>44857</v>
      </c>
      <c r="Q130" t="str">
        <f t="shared" ref="Q130:Q193" si="7">TEXT(P130, "yyyy-mm")</f>
        <v>2022-10</v>
      </c>
      <c r="R130">
        <f t="shared" ref="R130:R193" si="8">IF(L130="NGN", D130/1600, D130)</f>
        <v>49.203000000000003</v>
      </c>
    </row>
    <row r="131" spans="1:18">
      <c r="A131" t="s">
        <v>293</v>
      </c>
      <c r="B131" s="2" t="s">
        <v>286</v>
      </c>
      <c r="C131" t="s">
        <v>294</v>
      </c>
      <c r="D131">
        <v>78724.800000000003</v>
      </c>
      <c r="E131" t="s">
        <v>17</v>
      </c>
      <c r="F131">
        <v>2215044526</v>
      </c>
      <c r="G131" t="s">
        <v>18</v>
      </c>
      <c r="H131" t="s">
        <v>18</v>
      </c>
      <c r="I131" t="s">
        <v>19</v>
      </c>
      <c r="J131" t="s">
        <v>18</v>
      </c>
      <c r="K131" t="s">
        <v>18</v>
      </c>
      <c r="L131" t="s">
        <v>20</v>
      </c>
      <c r="M131" t="s">
        <v>21</v>
      </c>
      <c r="N131" t="s">
        <v>22</v>
      </c>
      <c r="O131" t="s">
        <v>23</v>
      </c>
      <c r="P131" s="2">
        <f t="shared" si="6"/>
        <v>44857</v>
      </c>
      <c r="Q131" t="str">
        <f t="shared" si="7"/>
        <v>2022-10</v>
      </c>
      <c r="R131">
        <f t="shared" si="8"/>
        <v>49.203000000000003</v>
      </c>
    </row>
    <row r="132" spans="1:18">
      <c r="A132" t="s">
        <v>295</v>
      </c>
      <c r="B132" s="2" t="s">
        <v>286</v>
      </c>
      <c r="C132" t="s">
        <v>294</v>
      </c>
      <c r="D132">
        <v>110.88</v>
      </c>
      <c r="E132" t="s">
        <v>17</v>
      </c>
      <c r="F132">
        <v>2215069122</v>
      </c>
      <c r="G132" t="s">
        <v>18</v>
      </c>
      <c r="H132" t="s">
        <v>18</v>
      </c>
      <c r="I132" t="s">
        <v>19</v>
      </c>
      <c r="J132" t="s">
        <v>18</v>
      </c>
      <c r="K132" t="s">
        <v>18</v>
      </c>
      <c r="L132" t="s">
        <v>197</v>
      </c>
      <c r="M132" t="s">
        <v>21</v>
      </c>
      <c r="N132" t="s">
        <v>22</v>
      </c>
      <c r="O132" t="s">
        <v>23</v>
      </c>
      <c r="P132" s="2">
        <f t="shared" si="6"/>
        <v>44857</v>
      </c>
      <c r="Q132" t="str">
        <f t="shared" si="7"/>
        <v>2022-10</v>
      </c>
      <c r="R132">
        <f t="shared" si="8"/>
        <v>110.88</v>
      </c>
    </row>
    <row r="133" spans="1:18">
      <c r="A133" t="s">
        <v>296</v>
      </c>
      <c r="B133" s="2" t="s">
        <v>286</v>
      </c>
      <c r="C133" t="s">
        <v>294</v>
      </c>
      <c r="D133">
        <v>8200.5</v>
      </c>
      <c r="E133" t="s">
        <v>17</v>
      </c>
      <c r="F133">
        <v>2215071804</v>
      </c>
      <c r="G133" t="s">
        <v>18</v>
      </c>
      <c r="H133" t="s">
        <v>18</v>
      </c>
      <c r="I133" t="s">
        <v>19</v>
      </c>
      <c r="J133" t="s">
        <v>18</v>
      </c>
      <c r="K133" t="s">
        <v>18</v>
      </c>
      <c r="L133" t="s">
        <v>20</v>
      </c>
      <c r="M133" t="s">
        <v>21</v>
      </c>
      <c r="N133" t="s">
        <v>22</v>
      </c>
      <c r="O133" t="s">
        <v>23</v>
      </c>
      <c r="P133" s="2">
        <f t="shared" si="6"/>
        <v>44857</v>
      </c>
      <c r="Q133" t="str">
        <f t="shared" si="7"/>
        <v>2022-10</v>
      </c>
      <c r="R133">
        <f t="shared" si="8"/>
        <v>5.1253124999999997</v>
      </c>
    </row>
    <row r="134" spans="1:18">
      <c r="A134" t="s">
        <v>297</v>
      </c>
      <c r="B134" s="2" t="s">
        <v>286</v>
      </c>
      <c r="C134" t="s">
        <v>298</v>
      </c>
      <c r="D134">
        <v>78724.800000000003</v>
      </c>
      <c r="E134" t="s">
        <v>17</v>
      </c>
      <c r="F134">
        <v>2215335920</v>
      </c>
      <c r="G134" t="s">
        <v>18</v>
      </c>
      <c r="H134" t="s">
        <v>18</v>
      </c>
      <c r="I134" t="s">
        <v>19</v>
      </c>
      <c r="J134" t="s">
        <v>18</v>
      </c>
      <c r="K134" t="s">
        <v>18</v>
      </c>
      <c r="L134" t="s">
        <v>20</v>
      </c>
      <c r="M134" t="s">
        <v>21</v>
      </c>
      <c r="N134" t="s">
        <v>22</v>
      </c>
      <c r="O134" t="s">
        <v>23</v>
      </c>
      <c r="P134" s="2">
        <f t="shared" si="6"/>
        <v>44857</v>
      </c>
      <c r="Q134" t="str">
        <f t="shared" si="7"/>
        <v>2022-10</v>
      </c>
      <c r="R134">
        <f t="shared" si="8"/>
        <v>49.203000000000003</v>
      </c>
    </row>
    <row r="135" spans="1:18">
      <c r="A135" t="s">
        <v>299</v>
      </c>
      <c r="B135" s="2" t="s">
        <v>286</v>
      </c>
      <c r="C135" t="s">
        <v>298</v>
      </c>
      <c r="D135">
        <v>8200.5</v>
      </c>
      <c r="E135" t="s">
        <v>17</v>
      </c>
      <c r="F135">
        <v>2215339566</v>
      </c>
      <c r="G135" t="s">
        <v>18</v>
      </c>
      <c r="H135" t="s">
        <v>18</v>
      </c>
      <c r="I135" t="s">
        <v>19</v>
      </c>
      <c r="J135" t="s">
        <v>18</v>
      </c>
      <c r="K135" t="s">
        <v>18</v>
      </c>
      <c r="L135" t="s">
        <v>20</v>
      </c>
      <c r="M135" t="s">
        <v>21</v>
      </c>
      <c r="N135" t="s">
        <v>22</v>
      </c>
      <c r="O135" t="s">
        <v>23</v>
      </c>
      <c r="P135" s="2">
        <f t="shared" si="6"/>
        <v>44857</v>
      </c>
      <c r="Q135" t="str">
        <f t="shared" si="7"/>
        <v>2022-10</v>
      </c>
      <c r="R135">
        <f t="shared" si="8"/>
        <v>5.1253124999999997</v>
      </c>
    </row>
    <row r="136" spans="1:18">
      <c r="A136" t="s">
        <v>300</v>
      </c>
      <c r="B136" s="2" t="s">
        <v>286</v>
      </c>
      <c r="C136" t="s">
        <v>298</v>
      </c>
      <c r="D136">
        <v>7972.4925000000003</v>
      </c>
      <c r="E136" t="s">
        <v>26</v>
      </c>
      <c r="F136">
        <v>2215369981</v>
      </c>
      <c r="G136" t="s">
        <v>27</v>
      </c>
      <c r="H136" t="s">
        <v>27</v>
      </c>
      <c r="I136" t="s">
        <v>19</v>
      </c>
      <c r="J136" t="s">
        <v>301</v>
      </c>
      <c r="K136" t="s">
        <v>29</v>
      </c>
      <c r="L136" t="s">
        <v>20</v>
      </c>
      <c r="M136" t="s">
        <v>21</v>
      </c>
      <c r="N136" t="s">
        <v>30</v>
      </c>
      <c r="O136" t="s">
        <v>31</v>
      </c>
      <c r="P136" s="2">
        <f t="shared" si="6"/>
        <v>44857</v>
      </c>
      <c r="Q136" t="str">
        <f t="shared" si="7"/>
        <v>2022-10</v>
      </c>
      <c r="R136">
        <f t="shared" si="8"/>
        <v>4.9828078124999999</v>
      </c>
    </row>
    <row r="137" spans="1:18">
      <c r="A137" t="s">
        <v>302</v>
      </c>
      <c r="B137" s="2" t="s">
        <v>286</v>
      </c>
      <c r="C137" t="s">
        <v>298</v>
      </c>
      <c r="D137">
        <v>11.55</v>
      </c>
      <c r="E137" t="s">
        <v>17</v>
      </c>
      <c r="F137">
        <v>2215385868</v>
      </c>
      <c r="G137" t="s">
        <v>18</v>
      </c>
      <c r="H137" t="s">
        <v>18</v>
      </c>
      <c r="I137" t="s">
        <v>19</v>
      </c>
      <c r="J137" t="s">
        <v>18</v>
      </c>
      <c r="K137" t="s">
        <v>18</v>
      </c>
      <c r="L137" t="s">
        <v>197</v>
      </c>
      <c r="M137" t="s">
        <v>21</v>
      </c>
      <c r="N137" t="s">
        <v>22</v>
      </c>
      <c r="O137" t="s">
        <v>23</v>
      </c>
      <c r="P137" s="2">
        <f t="shared" si="6"/>
        <v>44857</v>
      </c>
      <c r="Q137" t="str">
        <f t="shared" si="7"/>
        <v>2022-10</v>
      </c>
      <c r="R137">
        <f t="shared" si="8"/>
        <v>11.55</v>
      </c>
    </row>
    <row r="138" spans="1:18">
      <c r="A138" t="s">
        <v>303</v>
      </c>
      <c r="B138" s="2" t="s">
        <v>304</v>
      </c>
      <c r="C138" t="s">
        <v>181</v>
      </c>
      <c r="D138">
        <v>7972.4925000000003</v>
      </c>
      <c r="E138" t="s">
        <v>26</v>
      </c>
      <c r="F138">
        <v>2216196626</v>
      </c>
      <c r="G138" t="s">
        <v>27</v>
      </c>
      <c r="H138" t="s">
        <v>27</v>
      </c>
      <c r="I138" t="s">
        <v>19</v>
      </c>
      <c r="J138" t="s">
        <v>305</v>
      </c>
      <c r="K138" t="s">
        <v>29</v>
      </c>
      <c r="L138" t="s">
        <v>20</v>
      </c>
      <c r="M138" t="s">
        <v>21</v>
      </c>
      <c r="N138" t="s">
        <v>30</v>
      </c>
      <c r="O138" t="s">
        <v>31</v>
      </c>
      <c r="P138" s="2">
        <f t="shared" si="6"/>
        <v>44858</v>
      </c>
      <c r="Q138" t="str">
        <f t="shared" si="7"/>
        <v>2022-10</v>
      </c>
      <c r="R138">
        <f t="shared" si="8"/>
        <v>4.9828078124999999</v>
      </c>
    </row>
    <row r="139" spans="1:18">
      <c r="A139" t="s">
        <v>306</v>
      </c>
      <c r="B139" s="2" t="s">
        <v>304</v>
      </c>
      <c r="C139" t="s">
        <v>67</v>
      </c>
      <c r="D139">
        <v>8200.5</v>
      </c>
      <c r="E139" t="s">
        <v>307</v>
      </c>
      <c r="F139">
        <v>2216889417</v>
      </c>
      <c r="G139" t="s">
        <v>36</v>
      </c>
      <c r="H139" t="s">
        <v>37</v>
      </c>
      <c r="I139" t="s">
        <v>38</v>
      </c>
      <c r="J139" t="s">
        <v>68</v>
      </c>
      <c r="K139" t="s">
        <v>29</v>
      </c>
      <c r="L139" t="s">
        <v>20</v>
      </c>
      <c r="M139" t="s">
        <v>21</v>
      </c>
      <c r="N139" t="s">
        <v>49</v>
      </c>
      <c r="O139" t="s">
        <v>23</v>
      </c>
      <c r="P139" s="2">
        <f t="shared" si="6"/>
        <v>44858</v>
      </c>
      <c r="Q139" t="str">
        <f t="shared" si="7"/>
        <v>2022-10</v>
      </c>
      <c r="R139">
        <f t="shared" si="8"/>
        <v>5.1253124999999997</v>
      </c>
    </row>
    <row r="140" spans="1:18">
      <c r="A140" t="s">
        <v>308</v>
      </c>
      <c r="B140" s="2" t="s">
        <v>304</v>
      </c>
      <c r="C140" t="s">
        <v>67</v>
      </c>
      <c r="D140">
        <v>7972.4925000000003</v>
      </c>
      <c r="E140" t="s">
        <v>26</v>
      </c>
      <c r="F140">
        <v>2217390311</v>
      </c>
      <c r="G140" t="s">
        <v>27</v>
      </c>
      <c r="H140" t="s">
        <v>27</v>
      </c>
      <c r="I140" t="s">
        <v>19</v>
      </c>
      <c r="J140" t="s">
        <v>120</v>
      </c>
      <c r="K140" t="s">
        <v>29</v>
      </c>
      <c r="L140" t="s">
        <v>20</v>
      </c>
      <c r="M140" t="s">
        <v>21</v>
      </c>
      <c r="N140" t="s">
        <v>30</v>
      </c>
      <c r="O140" t="s">
        <v>31</v>
      </c>
      <c r="P140" s="2">
        <f t="shared" si="6"/>
        <v>44858</v>
      </c>
      <c r="Q140" t="str">
        <f t="shared" si="7"/>
        <v>2022-10</v>
      </c>
      <c r="R140">
        <f t="shared" si="8"/>
        <v>4.9828078124999999</v>
      </c>
    </row>
    <row r="141" spans="1:18">
      <c r="A141" t="s">
        <v>309</v>
      </c>
      <c r="B141" s="2" t="s">
        <v>310</v>
      </c>
      <c r="C141" t="s">
        <v>273</v>
      </c>
      <c r="D141">
        <v>78724.800000000003</v>
      </c>
      <c r="E141" t="s">
        <v>17</v>
      </c>
      <c r="F141">
        <v>2219965403</v>
      </c>
      <c r="G141" t="s">
        <v>18</v>
      </c>
      <c r="H141" t="s">
        <v>18</v>
      </c>
      <c r="I141" t="s">
        <v>19</v>
      </c>
      <c r="J141" t="s">
        <v>18</v>
      </c>
      <c r="K141" t="s">
        <v>18</v>
      </c>
      <c r="L141" t="s">
        <v>20</v>
      </c>
      <c r="M141" t="s">
        <v>21</v>
      </c>
      <c r="N141" t="s">
        <v>22</v>
      </c>
      <c r="O141" t="s">
        <v>23</v>
      </c>
      <c r="P141" s="2">
        <f t="shared" si="6"/>
        <v>44859</v>
      </c>
      <c r="Q141" t="str">
        <f t="shared" si="7"/>
        <v>2022-10</v>
      </c>
      <c r="R141">
        <f t="shared" si="8"/>
        <v>49.203000000000003</v>
      </c>
    </row>
    <row r="142" spans="1:18">
      <c r="A142" t="s">
        <v>311</v>
      </c>
      <c r="B142" s="2" t="s">
        <v>310</v>
      </c>
      <c r="C142" t="s">
        <v>258</v>
      </c>
      <c r="D142">
        <v>8200.5</v>
      </c>
      <c r="E142" t="s">
        <v>17</v>
      </c>
      <c r="F142">
        <v>2220093679</v>
      </c>
      <c r="G142" t="s">
        <v>18</v>
      </c>
      <c r="H142" t="s">
        <v>18</v>
      </c>
      <c r="I142" t="s">
        <v>19</v>
      </c>
      <c r="J142" t="s">
        <v>18</v>
      </c>
      <c r="K142" t="s">
        <v>18</v>
      </c>
      <c r="L142" t="s">
        <v>20</v>
      </c>
      <c r="M142" t="s">
        <v>21</v>
      </c>
      <c r="N142" t="s">
        <v>22</v>
      </c>
      <c r="O142" t="s">
        <v>23</v>
      </c>
      <c r="P142" s="2">
        <f t="shared" si="6"/>
        <v>44859</v>
      </c>
      <c r="Q142" t="str">
        <f t="shared" si="7"/>
        <v>2022-10</v>
      </c>
      <c r="R142">
        <f t="shared" si="8"/>
        <v>5.1253124999999997</v>
      </c>
    </row>
    <row r="143" spans="1:18">
      <c r="A143" t="s">
        <v>312</v>
      </c>
      <c r="B143" s="2" t="s">
        <v>310</v>
      </c>
      <c r="C143" t="s">
        <v>258</v>
      </c>
      <c r="D143">
        <v>78724.800000000003</v>
      </c>
      <c r="E143" t="s">
        <v>17</v>
      </c>
      <c r="F143">
        <v>2220094707</v>
      </c>
      <c r="G143" t="s">
        <v>18</v>
      </c>
      <c r="H143" t="s">
        <v>18</v>
      </c>
      <c r="I143" t="s">
        <v>19</v>
      </c>
      <c r="J143" t="s">
        <v>18</v>
      </c>
      <c r="K143" t="s">
        <v>18</v>
      </c>
      <c r="L143" t="s">
        <v>20</v>
      </c>
      <c r="M143" t="s">
        <v>21</v>
      </c>
      <c r="N143" t="s">
        <v>22</v>
      </c>
      <c r="O143" t="s">
        <v>23</v>
      </c>
      <c r="P143" s="2">
        <f t="shared" si="6"/>
        <v>44859</v>
      </c>
      <c r="Q143" t="str">
        <f t="shared" si="7"/>
        <v>2022-10</v>
      </c>
      <c r="R143">
        <f t="shared" si="8"/>
        <v>49.203000000000003</v>
      </c>
    </row>
    <row r="144" spans="1:18">
      <c r="A144" t="s">
        <v>313</v>
      </c>
      <c r="B144" s="2" t="s">
        <v>310</v>
      </c>
      <c r="C144" t="s">
        <v>258</v>
      </c>
      <c r="D144">
        <v>8200.5</v>
      </c>
      <c r="E144" t="s">
        <v>188</v>
      </c>
      <c r="F144">
        <v>2220095370</v>
      </c>
      <c r="G144" t="s">
        <v>189</v>
      </c>
      <c r="H144" t="s">
        <v>189</v>
      </c>
      <c r="I144" t="s">
        <v>19</v>
      </c>
      <c r="J144" t="s">
        <v>28</v>
      </c>
      <c r="K144" t="s">
        <v>29</v>
      </c>
      <c r="L144" t="s">
        <v>20</v>
      </c>
      <c r="M144" t="s">
        <v>21</v>
      </c>
      <c r="N144" t="s">
        <v>49</v>
      </c>
      <c r="O144" t="s">
        <v>190</v>
      </c>
      <c r="P144" s="2">
        <f t="shared" si="6"/>
        <v>44859</v>
      </c>
      <c r="Q144" t="str">
        <f t="shared" si="7"/>
        <v>2022-10</v>
      </c>
      <c r="R144">
        <f t="shared" si="8"/>
        <v>5.1253124999999997</v>
      </c>
    </row>
    <row r="145" spans="1:18">
      <c r="A145" t="s">
        <v>314</v>
      </c>
      <c r="B145" s="2" t="s">
        <v>310</v>
      </c>
      <c r="C145" t="s">
        <v>315</v>
      </c>
      <c r="D145">
        <v>8200.5</v>
      </c>
      <c r="E145" t="s">
        <v>17</v>
      </c>
      <c r="F145">
        <v>2221130671</v>
      </c>
      <c r="G145" t="s">
        <v>18</v>
      </c>
      <c r="H145" t="s">
        <v>18</v>
      </c>
      <c r="I145" t="s">
        <v>19</v>
      </c>
      <c r="J145" t="s">
        <v>18</v>
      </c>
      <c r="K145" t="s">
        <v>18</v>
      </c>
      <c r="L145" t="s">
        <v>20</v>
      </c>
      <c r="M145" t="s">
        <v>21</v>
      </c>
      <c r="N145" t="s">
        <v>22</v>
      </c>
      <c r="O145" t="s">
        <v>23</v>
      </c>
      <c r="P145" s="2">
        <f t="shared" si="6"/>
        <v>44859</v>
      </c>
      <c r="Q145" t="str">
        <f t="shared" si="7"/>
        <v>2022-10</v>
      </c>
      <c r="R145">
        <f t="shared" si="8"/>
        <v>5.1253124999999997</v>
      </c>
    </row>
    <row r="146" spans="1:18">
      <c r="A146" t="s">
        <v>316</v>
      </c>
      <c r="B146" s="2" t="s">
        <v>317</v>
      </c>
      <c r="C146" t="s">
        <v>273</v>
      </c>
      <c r="D146">
        <v>7972.4925000000003</v>
      </c>
      <c r="E146" t="s">
        <v>26</v>
      </c>
      <c r="F146">
        <v>2223288072</v>
      </c>
      <c r="G146" t="s">
        <v>27</v>
      </c>
      <c r="H146" t="s">
        <v>27</v>
      </c>
      <c r="I146" t="s">
        <v>19</v>
      </c>
      <c r="J146" t="s">
        <v>18</v>
      </c>
      <c r="K146" t="s">
        <v>29</v>
      </c>
      <c r="L146" t="s">
        <v>20</v>
      </c>
      <c r="M146" t="s">
        <v>21</v>
      </c>
      <c r="N146" t="s">
        <v>30</v>
      </c>
      <c r="O146" t="s">
        <v>31</v>
      </c>
      <c r="P146" s="2">
        <f t="shared" si="6"/>
        <v>44860</v>
      </c>
      <c r="Q146" t="str">
        <f t="shared" si="7"/>
        <v>2022-10</v>
      </c>
      <c r="R146">
        <f t="shared" si="8"/>
        <v>4.9828078124999999</v>
      </c>
    </row>
    <row r="147" spans="1:18">
      <c r="A147" t="s">
        <v>318</v>
      </c>
      <c r="B147" s="2" t="s">
        <v>319</v>
      </c>
      <c r="C147" t="s">
        <v>320</v>
      </c>
      <c r="D147">
        <v>78724.800000000003</v>
      </c>
      <c r="E147" t="s">
        <v>17</v>
      </c>
      <c r="F147">
        <v>2226665627</v>
      </c>
      <c r="G147" t="s">
        <v>18</v>
      </c>
      <c r="H147" t="s">
        <v>18</v>
      </c>
      <c r="I147" t="s">
        <v>19</v>
      </c>
      <c r="J147" t="s">
        <v>18</v>
      </c>
      <c r="K147" t="s">
        <v>18</v>
      </c>
      <c r="L147" t="s">
        <v>20</v>
      </c>
      <c r="M147" t="s">
        <v>21</v>
      </c>
      <c r="N147" t="s">
        <v>22</v>
      </c>
      <c r="O147" t="s">
        <v>23</v>
      </c>
      <c r="P147" s="2">
        <f t="shared" si="6"/>
        <v>44861</v>
      </c>
      <c r="Q147" t="str">
        <f t="shared" si="7"/>
        <v>2022-10</v>
      </c>
      <c r="R147">
        <f t="shared" si="8"/>
        <v>49.203000000000003</v>
      </c>
    </row>
    <row r="148" spans="1:18">
      <c r="A148" t="s">
        <v>321</v>
      </c>
      <c r="B148" s="2" t="s">
        <v>319</v>
      </c>
      <c r="C148" t="s">
        <v>320</v>
      </c>
      <c r="D148">
        <v>7972.4925000000003</v>
      </c>
      <c r="E148" t="s">
        <v>26</v>
      </c>
      <c r="F148">
        <v>2226668408</v>
      </c>
      <c r="G148" t="s">
        <v>79</v>
      </c>
      <c r="H148" t="s">
        <v>45</v>
      </c>
      <c r="I148" t="s">
        <v>38</v>
      </c>
      <c r="J148" t="s">
        <v>120</v>
      </c>
      <c r="K148" t="s">
        <v>29</v>
      </c>
      <c r="L148" t="s">
        <v>20</v>
      </c>
      <c r="M148" t="s">
        <v>21</v>
      </c>
      <c r="N148" t="s">
        <v>30</v>
      </c>
      <c r="O148" t="s">
        <v>23</v>
      </c>
      <c r="P148" s="2">
        <f t="shared" si="6"/>
        <v>44861</v>
      </c>
      <c r="Q148" t="str">
        <f t="shared" si="7"/>
        <v>2022-10</v>
      </c>
      <c r="R148">
        <f t="shared" si="8"/>
        <v>4.9828078124999999</v>
      </c>
    </row>
    <row r="149" spans="1:18">
      <c r="A149" t="s">
        <v>322</v>
      </c>
      <c r="B149" s="2" t="s">
        <v>323</v>
      </c>
      <c r="C149" t="s">
        <v>324</v>
      </c>
      <c r="D149">
        <v>78724.800000000003</v>
      </c>
      <c r="E149" t="s">
        <v>17</v>
      </c>
      <c r="F149">
        <v>2239685953</v>
      </c>
      <c r="G149" t="s">
        <v>18</v>
      </c>
      <c r="H149" t="s">
        <v>18</v>
      </c>
      <c r="I149" t="s">
        <v>19</v>
      </c>
      <c r="J149" t="s">
        <v>18</v>
      </c>
      <c r="K149" t="s">
        <v>18</v>
      </c>
      <c r="L149" t="s">
        <v>20</v>
      </c>
      <c r="M149" t="s">
        <v>21</v>
      </c>
      <c r="N149" t="s">
        <v>22</v>
      </c>
      <c r="O149" t="s">
        <v>23</v>
      </c>
      <c r="P149" s="2">
        <f t="shared" si="6"/>
        <v>44865</v>
      </c>
      <c r="Q149" t="str">
        <f t="shared" si="7"/>
        <v>2022-10</v>
      </c>
      <c r="R149">
        <f t="shared" si="8"/>
        <v>49.203000000000003</v>
      </c>
    </row>
    <row r="150" spans="1:18">
      <c r="A150" t="s">
        <v>325</v>
      </c>
      <c r="B150" s="2" t="s">
        <v>323</v>
      </c>
      <c r="C150" t="s">
        <v>324</v>
      </c>
      <c r="D150">
        <v>7972.4925000000003</v>
      </c>
      <c r="E150" t="s">
        <v>26</v>
      </c>
      <c r="F150">
        <v>2239686723</v>
      </c>
      <c r="G150" t="s">
        <v>36</v>
      </c>
      <c r="H150" t="s">
        <v>37</v>
      </c>
      <c r="I150" t="s">
        <v>38</v>
      </c>
      <c r="J150" t="s">
        <v>39</v>
      </c>
      <c r="K150" t="s">
        <v>29</v>
      </c>
      <c r="L150" t="s">
        <v>20</v>
      </c>
      <c r="M150" t="s">
        <v>21</v>
      </c>
      <c r="N150" t="s">
        <v>30</v>
      </c>
      <c r="O150" t="s">
        <v>23</v>
      </c>
      <c r="P150" s="2">
        <f t="shared" si="6"/>
        <v>44865</v>
      </c>
      <c r="Q150" t="str">
        <f t="shared" si="7"/>
        <v>2022-10</v>
      </c>
      <c r="R150">
        <f t="shared" si="8"/>
        <v>4.9828078124999999</v>
      </c>
    </row>
    <row r="151" spans="1:18">
      <c r="A151" t="s">
        <v>326</v>
      </c>
      <c r="B151" s="2" t="s">
        <v>327</v>
      </c>
      <c r="C151" t="s">
        <v>328</v>
      </c>
      <c r="D151">
        <v>7972.4925000000003</v>
      </c>
      <c r="E151" t="s">
        <v>262</v>
      </c>
      <c r="F151">
        <v>2251739503</v>
      </c>
      <c r="G151" t="s">
        <v>36</v>
      </c>
      <c r="H151" t="s">
        <v>37</v>
      </c>
      <c r="I151" t="s">
        <v>38</v>
      </c>
      <c r="J151" t="s">
        <v>28</v>
      </c>
      <c r="K151" t="s">
        <v>29</v>
      </c>
      <c r="L151" t="s">
        <v>20</v>
      </c>
      <c r="M151" t="s">
        <v>21</v>
      </c>
      <c r="N151" t="s">
        <v>30</v>
      </c>
      <c r="O151" t="s">
        <v>23</v>
      </c>
      <c r="P151" s="2">
        <f t="shared" si="6"/>
        <v>44869</v>
      </c>
      <c r="Q151" t="str">
        <f t="shared" si="7"/>
        <v>2022-11</v>
      </c>
      <c r="R151">
        <f t="shared" si="8"/>
        <v>4.9828078124999999</v>
      </c>
    </row>
    <row r="152" spans="1:18">
      <c r="A152" t="s">
        <v>329</v>
      </c>
      <c r="B152" s="2" t="s">
        <v>330</v>
      </c>
      <c r="C152" t="s">
        <v>315</v>
      </c>
      <c r="D152">
        <v>11.55</v>
      </c>
      <c r="E152" t="s">
        <v>17</v>
      </c>
      <c r="F152">
        <v>2302052666</v>
      </c>
      <c r="G152" t="s">
        <v>18</v>
      </c>
      <c r="H152" t="s">
        <v>18</v>
      </c>
      <c r="I152" t="s">
        <v>19</v>
      </c>
      <c r="J152" t="s">
        <v>18</v>
      </c>
      <c r="K152" t="s">
        <v>18</v>
      </c>
      <c r="L152" t="s">
        <v>197</v>
      </c>
      <c r="M152" t="s">
        <v>21</v>
      </c>
      <c r="N152" t="s">
        <v>22</v>
      </c>
      <c r="O152" t="s">
        <v>23</v>
      </c>
      <c r="P152" s="2">
        <f t="shared" si="6"/>
        <v>44886</v>
      </c>
      <c r="Q152" t="str">
        <f t="shared" si="7"/>
        <v>2022-11</v>
      </c>
      <c r="R152">
        <f t="shared" si="8"/>
        <v>11.55</v>
      </c>
    </row>
    <row r="153" spans="1:18">
      <c r="A153" t="s">
        <v>331</v>
      </c>
      <c r="B153" s="2" t="s">
        <v>330</v>
      </c>
      <c r="C153" t="s">
        <v>315</v>
      </c>
      <c r="D153">
        <v>7972.4925000000003</v>
      </c>
      <c r="E153" t="s">
        <v>35</v>
      </c>
      <c r="F153">
        <v>2302052872</v>
      </c>
      <c r="G153" t="s">
        <v>36</v>
      </c>
      <c r="H153" t="s">
        <v>37</v>
      </c>
      <c r="I153" t="s">
        <v>38</v>
      </c>
      <c r="J153" t="s">
        <v>39</v>
      </c>
      <c r="K153" t="s">
        <v>29</v>
      </c>
      <c r="L153" t="s">
        <v>20</v>
      </c>
      <c r="M153" t="s">
        <v>21</v>
      </c>
      <c r="N153" t="s">
        <v>30</v>
      </c>
      <c r="O153" t="s">
        <v>23</v>
      </c>
      <c r="P153" s="2">
        <f t="shared" si="6"/>
        <v>44886</v>
      </c>
      <c r="Q153" t="str">
        <f t="shared" si="7"/>
        <v>2022-11</v>
      </c>
      <c r="R153">
        <f t="shared" si="8"/>
        <v>4.9828078124999999</v>
      </c>
    </row>
    <row r="154" spans="1:18">
      <c r="A154" t="s">
        <v>332</v>
      </c>
      <c r="B154" s="2" t="s">
        <v>333</v>
      </c>
      <c r="C154" t="s">
        <v>260</v>
      </c>
      <c r="D154">
        <v>11.55</v>
      </c>
      <c r="E154" t="s">
        <v>17</v>
      </c>
      <c r="F154">
        <v>2304254238</v>
      </c>
      <c r="G154" t="s">
        <v>18</v>
      </c>
      <c r="H154" t="s">
        <v>18</v>
      </c>
      <c r="I154" t="s">
        <v>19</v>
      </c>
      <c r="J154" t="s">
        <v>18</v>
      </c>
      <c r="K154" t="s">
        <v>18</v>
      </c>
      <c r="L154" t="s">
        <v>197</v>
      </c>
      <c r="M154" t="s">
        <v>21</v>
      </c>
      <c r="N154" t="s">
        <v>22</v>
      </c>
      <c r="O154" t="s">
        <v>23</v>
      </c>
      <c r="P154" s="2">
        <f t="shared" si="6"/>
        <v>44887</v>
      </c>
      <c r="Q154" t="str">
        <f t="shared" si="7"/>
        <v>2022-11</v>
      </c>
      <c r="R154">
        <f t="shared" si="8"/>
        <v>11.55</v>
      </c>
    </row>
    <row r="155" spans="1:18">
      <c r="A155" t="s">
        <v>334</v>
      </c>
      <c r="B155" s="2" t="s">
        <v>333</v>
      </c>
      <c r="C155" t="s">
        <v>260</v>
      </c>
      <c r="D155">
        <v>8200.5</v>
      </c>
      <c r="E155" t="s">
        <v>17</v>
      </c>
      <c r="F155">
        <v>2304254982</v>
      </c>
      <c r="G155" t="s">
        <v>18</v>
      </c>
      <c r="H155" t="s">
        <v>18</v>
      </c>
      <c r="I155" t="s">
        <v>19</v>
      </c>
      <c r="J155" t="s">
        <v>18</v>
      </c>
      <c r="K155" t="s">
        <v>18</v>
      </c>
      <c r="L155" t="s">
        <v>20</v>
      </c>
      <c r="M155" t="s">
        <v>21</v>
      </c>
      <c r="N155" t="s">
        <v>22</v>
      </c>
      <c r="O155" t="s">
        <v>23</v>
      </c>
      <c r="P155" s="2">
        <f t="shared" si="6"/>
        <v>44887</v>
      </c>
      <c r="Q155" t="str">
        <f t="shared" si="7"/>
        <v>2022-11</v>
      </c>
      <c r="R155">
        <f t="shared" si="8"/>
        <v>5.1253124999999997</v>
      </c>
    </row>
    <row r="156" spans="1:18">
      <c r="A156" t="s">
        <v>335</v>
      </c>
      <c r="B156" s="2" t="s">
        <v>336</v>
      </c>
      <c r="C156" t="s">
        <v>337</v>
      </c>
      <c r="D156">
        <v>110.88</v>
      </c>
      <c r="E156" t="s">
        <v>17</v>
      </c>
      <c r="F156">
        <v>2309372369</v>
      </c>
      <c r="G156" t="s">
        <v>18</v>
      </c>
      <c r="H156" t="s">
        <v>18</v>
      </c>
      <c r="I156" t="s">
        <v>19</v>
      </c>
      <c r="J156" t="s">
        <v>18</v>
      </c>
      <c r="K156" t="s">
        <v>18</v>
      </c>
      <c r="L156" t="s">
        <v>197</v>
      </c>
      <c r="M156" t="s">
        <v>21</v>
      </c>
      <c r="N156" t="s">
        <v>22</v>
      </c>
      <c r="O156" t="s">
        <v>23</v>
      </c>
      <c r="P156" s="2">
        <f t="shared" si="6"/>
        <v>44889</v>
      </c>
      <c r="Q156" t="str">
        <f t="shared" si="7"/>
        <v>2022-11</v>
      </c>
      <c r="R156">
        <f t="shared" si="8"/>
        <v>110.88</v>
      </c>
    </row>
    <row r="157" spans="1:18">
      <c r="A157" t="s">
        <v>338</v>
      </c>
      <c r="B157" s="2" t="s">
        <v>339</v>
      </c>
      <c r="C157" t="s">
        <v>340</v>
      </c>
      <c r="D157">
        <v>78724.800000000003</v>
      </c>
      <c r="E157" t="s">
        <v>17</v>
      </c>
      <c r="F157">
        <v>2316357456</v>
      </c>
      <c r="G157" t="s">
        <v>18</v>
      </c>
      <c r="H157" t="s">
        <v>18</v>
      </c>
      <c r="I157" t="s">
        <v>19</v>
      </c>
      <c r="J157" t="s">
        <v>18</v>
      </c>
      <c r="K157" t="s">
        <v>18</v>
      </c>
      <c r="L157" t="s">
        <v>20</v>
      </c>
      <c r="M157" t="s">
        <v>21</v>
      </c>
      <c r="N157" t="s">
        <v>22</v>
      </c>
      <c r="O157" t="s">
        <v>23</v>
      </c>
      <c r="P157" s="2">
        <f t="shared" si="6"/>
        <v>44891</v>
      </c>
      <c r="Q157" t="str">
        <f t="shared" si="7"/>
        <v>2022-11</v>
      </c>
      <c r="R157">
        <f t="shared" si="8"/>
        <v>49.203000000000003</v>
      </c>
    </row>
    <row r="158" spans="1:18">
      <c r="A158" t="s">
        <v>341</v>
      </c>
      <c r="B158" s="2" t="s">
        <v>339</v>
      </c>
      <c r="C158" t="s">
        <v>340</v>
      </c>
      <c r="D158">
        <v>110.88</v>
      </c>
      <c r="E158" t="s">
        <v>17</v>
      </c>
      <c r="F158">
        <v>2316358892</v>
      </c>
      <c r="G158" t="s">
        <v>18</v>
      </c>
      <c r="H158" t="s">
        <v>18</v>
      </c>
      <c r="I158" t="s">
        <v>19</v>
      </c>
      <c r="J158" t="s">
        <v>18</v>
      </c>
      <c r="K158" t="s">
        <v>18</v>
      </c>
      <c r="L158" t="s">
        <v>197</v>
      </c>
      <c r="M158" t="s">
        <v>21</v>
      </c>
      <c r="N158" t="s">
        <v>22</v>
      </c>
      <c r="O158" t="s">
        <v>23</v>
      </c>
      <c r="P158" s="2">
        <f t="shared" si="6"/>
        <v>44891</v>
      </c>
      <c r="Q158" t="str">
        <f t="shared" si="7"/>
        <v>2022-11</v>
      </c>
      <c r="R158">
        <f t="shared" si="8"/>
        <v>110.88</v>
      </c>
    </row>
    <row r="159" spans="1:18">
      <c r="A159" t="s">
        <v>342</v>
      </c>
      <c r="B159" s="2" t="s">
        <v>343</v>
      </c>
      <c r="C159" t="s">
        <v>344</v>
      </c>
      <c r="D159">
        <v>110.88</v>
      </c>
      <c r="E159" t="s">
        <v>17</v>
      </c>
      <c r="F159">
        <v>2320318697</v>
      </c>
      <c r="G159" t="s">
        <v>18</v>
      </c>
      <c r="H159" t="s">
        <v>18</v>
      </c>
      <c r="I159" t="s">
        <v>19</v>
      </c>
      <c r="J159" t="s">
        <v>18</v>
      </c>
      <c r="K159" t="s">
        <v>18</v>
      </c>
      <c r="L159" t="s">
        <v>197</v>
      </c>
      <c r="M159" t="s">
        <v>21</v>
      </c>
      <c r="N159" t="s">
        <v>22</v>
      </c>
      <c r="O159" t="s">
        <v>23</v>
      </c>
      <c r="P159" s="2">
        <f t="shared" si="6"/>
        <v>44893</v>
      </c>
      <c r="Q159" t="str">
        <f t="shared" si="7"/>
        <v>2022-11</v>
      </c>
      <c r="R159">
        <f t="shared" si="8"/>
        <v>110.88</v>
      </c>
    </row>
    <row r="160" spans="1:18">
      <c r="A160" t="s">
        <v>345</v>
      </c>
      <c r="B160" s="2" t="s">
        <v>343</v>
      </c>
      <c r="C160" t="s">
        <v>346</v>
      </c>
      <c r="D160">
        <v>110.88</v>
      </c>
      <c r="E160" t="s">
        <v>17</v>
      </c>
      <c r="F160">
        <v>2320549430</v>
      </c>
      <c r="G160" t="s">
        <v>18</v>
      </c>
      <c r="H160" t="s">
        <v>18</v>
      </c>
      <c r="I160" t="s">
        <v>19</v>
      </c>
      <c r="J160" t="s">
        <v>18</v>
      </c>
      <c r="K160" t="s">
        <v>18</v>
      </c>
      <c r="L160" t="s">
        <v>197</v>
      </c>
      <c r="M160" t="s">
        <v>21</v>
      </c>
      <c r="N160" t="s">
        <v>22</v>
      </c>
      <c r="O160" t="s">
        <v>23</v>
      </c>
      <c r="P160" s="2">
        <f t="shared" si="6"/>
        <v>44893</v>
      </c>
      <c r="Q160" t="str">
        <f t="shared" si="7"/>
        <v>2022-11</v>
      </c>
      <c r="R160">
        <f t="shared" si="8"/>
        <v>110.88</v>
      </c>
    </row>
    <row r="161" spans="1:18">
      <c r="A161" t="s">
        <v>347</v>
      </c>
      <c r="B161" s="2" t="s">
        <v>343</v>
      </c>
      <c r="C161" t="s">
        <v>346</v>
      </c>
      <c r="D161">
        <v>78724.800000000003</v>
      </c>
      <c r="E161" t="s">
        <v>17</v>
      </c>
      <c r="F161">
        <v>2320549691</v>
      </c>
      <c r="G161" t="s">
        <v>18</v>
      </c>
      <c r="H161" t="s">
        <v>18</v>
      </c>
      <c r="I161" t="s">
        <v>19</v>
      </c>
      <c r="J161" t="s">
        <v>18</v>
      </c>
      <c r="K161" t="s">
        <v>18</v>
      </c>
      <c r="L161" t="s">
        <v>20</v>
      </c>
      <c r="M161" t="s">
        <v>21</v>
      </c>
      <c r="N161" t="s">
        <v>22</v>
      </c>
      <c r="O161" t="s">
        <v>23</v>
      </c>
      <c r="P161" s="2">
        <f t="shared" si="6"/>
        <v>44893</v>
      </c>
      <c r="Q161" t="str">
        <f t="shared" si="7"/>
        <v>2022-11</v>
      </c>
      <c r="R161">
        <f t="shared" si="8"/>
        <v>49.203000000000003</v>
      </c>
    </row>
    <row r="162" spans="1:18">
      <c r="A162" t="s">
        <v>348</v>
      </c>
      <c r="B162" s="2" t="s">
        <v>343</v>
      </c>
      <c r="C162" t="s">
        <v>346</v>
      </c>
      <c r="D162">
        <v>11.55</v>
      </c>
      <c r="E162" t="s">
        <v>17</v>
      </c>
      <c r="F162">
        <v>2320550665</v>
      </c>
      <c r="G162" t="s">
        <v>18</v>
      </c>
      <c r="H162" t="s">
        <v>18</v>
      </c>
      <c r="I162" t="s">
        <v>19</v>
      </c>
      <c r="J162" t="s">
        <v>18</v>
      </c>
      <c r="K162" t="s">
        <v>18</v>
      </c>
      <c r="L162" t="s">
        <v>197</v>
      </c>
      <c r="M162" t="s">
        <v>21</v>
      </c>
      <c r="N162" t="s">
        <v>22</v>
      </c>
      <c r="O162" t="s">
        <v>23</v>
      </c>
      <c r="P162" s="2">
        <f t="shared" si="6"/>
        <v>44893</v>
      </c>
      <c r="Q162" t="str">
        <f t="shared" si="7"/>
        <v>2022-11</v>
      </c>
      <c r="R162">
        <f t="shared" si="8"/>
        <v>11.55</v>
      </c>
    </row>
    <row r="163" spans="1:18">
      <c r="A163" t="s">
        <v>349</v>
      </c>
      <c r="B163" s="2" t="s">
        <v>343</v>
      </c>
      <c r="C163" t="s">
        <v>247</v>
      </c>
      <c r="D163">
        <v>78724.800000000003</v>
      </c>
      <c r="E163" t="s">
        <v>17</v>
      </c>
      <c r="F163">
        <v>2321971465</v>
      </c>
      <c r="G163" t="s">
        <v>18</v>
      </c>
      <c r="H163" t="s">
        <v>18</v>
      </c>
      <c r="I163" t="s">
        <v>19</v>
      </c>
      <c r="J163" t="s">
        <v>18</v>
      </c>
      <c r="K163" t="s">
        <v>18</v>
      </c>
      <c r="L163" t="s">
        <v>20</v>
      </c>
      <c r="M163" t="s">
        <v>21</v>
      </c>
      <c r="N163" t="s">
        <v>22</v>
      </c>
      <c r="O163" t="s">
        <v>23</v>
      </c>
      <c r="P163" s="2">
        <f t="shared" si="6"/>
        <v>44893</v>
      </c>
      <c r="Q163" t="str">
        <f t="shared" si="7"/>
        <v>2022-11</v>
      </c>
      <c r="R163">
        <f t="shared" si="8"/>
        <v>49.203000000000003</v>
      </c>
    </row>
    <row r="164" spans="1:18">
      <c r="A164" t="s">
        <v>350</v>
      </c>
      <c r="B164" s="2" t="s">
        <v>343</v>
      </c>
      <c r="C164" t="s">
        <v>247</v>
      </c>
      <c r="D164">
        <v>11.55</v>
      </c>
      <c r="E164" t="s">
        <v>17</v>
      </c>
      <c r="F164">
        <v>2321972446</v>
      </c>
      <c r="G164" t="s">
        <v>18</v>
      </c>
      <c r="H164" t="s">
        <v>18</v>
      </c>
      <c r="I164" t="s">
        <v>19</v>
      </c>
      <c r="J164" t="s">
        <v>18</v>
      </c>
      <c r="K164" t="s">
        <v>18</v>
      </c>
      <c r="L164" t="s">
        <v>197</v>
      </c>
      <c r="M164" t="s">
        <v>21</v>
      </c>
      <c r="N164" t="s">
        <v>22</v>
      </c>
      <c r="O164" t="s">
        <v>23</v>
      </c>
      <c r="P164" s="2">
        <f t="shared" si="6"/>
        <v>44893</v>
      </c>
      <c r="Q164" t="str">
        <f t="shared" si="7"/>
        <v>2022-11</v>
      </c>
      <c r="R164">
        <f t="shared" si="8"/>
        <v>11.55</v>
      </c>
    </row>
    <row r="165" spans="1:18">
      <c r="A165" t="s">
        <v>351</v>
      </c>
      <c r="B165" s="2" t="s">
        <v>343</v>
      </c>
      <c r="C165" t="s">
        <v>247</v>
      </c>
      <c r="D165">
        <v>7972.4925000000003</v>
      </c>
      <c r="E165" t="s">
        <v>26</v>
      </c>
      <c r="F165">
        <v>2321972835</v>
      </c>
      <c r="G165" t="s">
        <v>79</v>
      </c>
      <c r="H165" t="s">
        <v>45</v>
      </c>
      <c r="I165" t="s">
        <v>38</v>
      </c>
      <c r="J165" t="s">
        <v>120</v>
      </c>
      <c r="K165" t="s">
        <v>29</v>
      </c>
      <c r="L165" t="s">
        <v>20</v>
      </c>
      <c r="M165" t="s">
        <v>21</v>
      </c>
      <c r="N165" t="s">
        <v>30</v>
      </c>
      <c r="O165" t="s">
        <v>23</v>
      </c>
      <c r="P165" s="2">
        <f t="shared" si="6"/>
        <v>44893</v>
      </c>
      <c r="Q165" t="str">
        <f t="shared" si="7"/>
        <v>2022-11</v>
      </c>
      <c r="R165">
        <f t="shared" si="8"/>
        <v>4.9828078124999999</v>
      </c>
    </row>
    <row r="166" spans="1:18">
      <c r="A166" t="s">
        <v>352</v>
      </c>
      <c r="B166" s="2" t="s">
        <v>353</v>
      </c>
      <c r="C166" t="s">
        <v>202</v>
      </c>
      <c r="D166">
        <v>8200.5</v>
      </c>
      <c r="E166" t="s">
        <v>17</v>
      </c>
      <c r="F166">
        <v>2323359181</v>
      </c>
      <c r="G166" t="s">
        <v>18</v>
      </c>
      <c r="H166" t="s">
        <v>18</v>
      </c>
      <c r="I166" t="s">
        <v>19</v>
      </c>
      <c r="J166" t="s">
        <v>18</v>
      </c>
      <c r="K166" t="s">
        <v>18</v>
      </c>
      <c r="L166" t="s">
        <v>20</v>
      </c>
      <c r="M166" t="s">
        <v>21</v>
      </c>
      <c r="N166" t="s">
        <v>22</v>
      </c>
      <c r="O166" t="s">
        <v>23</v>
      </c>
      <c r="P166" s="2">
        <f t="shared" si="6"/>
        <v>44894</v>
      </c>
      <c r="Q166" t="str">
        <f t="shared" si="7"/>
        <v>2022-11</v>
      </c>
      <c r="R166">
        <f t="shared" si="8"/>
        <v>5.1253124999999997</v>
      </c>
    </row>
    <row r="167" spans="1:18">
      <c r="A167" t="s">
        <v>354</v>
      </c>
      <c r="B167" s="2" t="s">
        <v>353</v>
      </c>
      <c r="C167" t="s">
        <v>93</v>
      </c>
      <c r="D167">
        <v>7972.4925000000003</v>
      </c>
      <c r="E167" t="s">
        <v>26</v>
      </c>
      <c r="F167">
        <v>2323368066</v>
      </c>
      <c r="G167" t="s">
        <v>36</v>
      </c>
      <c r="H167" t="s">
        <v>37</v>
      </c>
      <c r="I167" t="s">
        <v>38</v>
      </c>
      <c r="J167" t="s">
        <v>28</v>
      </c>
      <c r="K167" t="s">
        <v>29</v>
      </c>
      <c r="L167" t="s">
        <v>20</v>
      </c>
      <c r="M167" t="s">
        <v>21</v>
      </c>
      <c r="N167" t="s">
        <v>30</v>
      </c>
      <c r="O167" t="s">
        <v>23</v>
      </c>
      <c r="P167" s="2">
        <f t="shared" si="6"/>
        <v>44894</v>
      </c>
      <c r="Q167" t="str">
        <f t="shared" si="7"/>
        <v>2022-11</v>
      </c>
      <c r="R167">
        <f t="shared" si="8"/>
        <v>4.9828078124999999</v>
      </c>
    </row>
    <row r="168" spans="1:18">
      <c r="A168" t="s">
        <v>355</v>
      </c>
      <c r="B168" s="2" t="s">
        <v>353</v>
      </c>
      <c r="C168" t="s">
        <v>346</v>
      </c>
      <c r="D168">
        <v>7972.4925000000003</v>
      </c>
      <c r="E168" t="s">
        <v>26</v>
      </c>
      <c r="F168">
        <v>2323863429</v>
      </c>
      <c r="G168" t="s">
        <v>27</v>
      </c>
      <c r="H168" t="s">
        <v>27</v>
      </c>
      <c r="I168" t="s">
        <v>19</v>
      </c>
      <c r="J168" t="s">
        <v>39</v>
      </c>
      <c r="K168" t="s">
        <v>29</v>
      </c>
      <c r="L168" t="s">
        <v>20</v>
      </c>
      <c r="M168" t="s">
        <v>21</v>
      </c>
      <c r="N168" t="s">
        <v>30</v>
      </c>
      <c r="O168" t="s">
        <v>31</v>
      </c>
      <c r="P168" s="2">
        <f t="shared" si="6"/>
        <v>44894</v>
      </c>
      <c r="Q168" t="str">
        <f t="shared" si="7"/>
        <v>2022-11</v>
      </c>
      <c r="R168">
        <f t="shared" si="8"/>
        <v>4.9828078124999999</v>
      </c>
    </row>
    <row r="169" spans="1:18">
      <c r="A169" t="s">
        <v>356</v>
      </c>
      <c r="B169" s="2" t="s">
        <v>353</v>
      </c>
      <c r="C169" t="s">
        <v>211</v>
      </c>
      <c r="D169">
        <v>8200.5</v>
      </c>
      <c r="E169" t="s">
        <v>17</v>
      </c>
      <c r="F169">
        <v>2324152337</v>
      </c>
      <c r="G169" t="s">
        <v>18</v>
      </c>
      <c r="H169" t="s">
        <v>18</v>
      </c>
      <c r="I169" t="s">
        <v>19</v>
      </c>
      <c r="J169" t="s">
        <v>18</v>
      </c>
      <c r="K169" t="s">
        <v>18</v>
      </c>
      <c r="L169" t="s">
        <v>20</v>
      </c>
      <c r="M169" t="s">
        <v>21</v>
      </c>
      <c r="N169" t="s">
        <v>22</v>
      </c>
      <c r="O169" t="s">
        <v>23</v>
      </c>
      <c r="P169" s="2">
        <f t="shared" si="6"/>
        <v>44894</v>
      </c>
      <c r="Q169" t="str">
        <f t="shared" si="7"/>
        <v>2022-11</v>
      </c>
      <c r="R169">
        <f t="shared" si="8"/>
        <v>5.1253124999999997</v>
      </c>
    </row>
    <row r="170" spans="1:18">
      <c r="A170" t="s">
        <v>357</v>
      </c>
      <c r="B170" s="2" t="s">
        <v>358</v>
      </c>
      <c r="C170" t="s">
        <v>359</v>
      </c>
      <c r="D170">
        <v>78724.800000000003</v>
      </c>
      <c r="E170" t="s">
        <v>17</v>
      </c>
      <c r="F170">
        <v>2330878436</v>
      </c>
      <c r="G170" t="s">
        <v>18</v>
      </c>
      <c r="H170" t="s">
        <v>18</v>
      </c>
      <c r="I170" t="s">
        <v>19</v>
      </c>
      <c r="J170" t="s">
        <v>18</v>
      </c>
      <c r="K170" t="s">
        <v>18</v>
      </c>
      <c r="L170" t="s">
        <v>20</v>
      </c>
      <c r="M170" t="s">
        <v>21</v>
      </c>
      <c r="N170" t="s">
        <v>22</v>
      </c>
      <c r="O170" t="s">
        <v>23</v>
      </c>
      <c r="P170" s="2">
        <f t="shared" si="6"/>
        <v>44896</v>
      </c>
      <c r="Q170" t="str">
        <f t="shared" si="7"/>
        <v>2022-12</v>
      </c>
      <c r="R170">
        <f t="shared" si="8"/>
        <v>49.203000000000003</v>
      </c>
    </row>
    <row r="171" spans="1:18">
      <c r="A171" t="s">
        <v>360</v>
      </c>
      <c r="B171" s="2" t="s">
        <v>358</v>
      </c>
      <c r="C171" t="s">
        <v>359</v>
      </c>
      <c r="D171">
        <v>8200.5</v>
      </c>
      <c r="E171" t="s">
        <v>17</v>
      </c>
      <c r="F171">
        <v>2330888863</v>
      </c>
      <c r="G171" t="s">
        <v>18</v>
      </c>
      <c r="H171" t="s">
        <v>18</v>
      </c>
      <c r="I171" t="s">
        <v>19</v>
      </c>
      <c r="J171" t="s">
        <v>18</v>
      </c>
      <c r="K171" t="s">
        <v>18</v>
      </c>
      <c r="L171" t="s">
        <v>20</v>
      </c>
      <c r="M171" t="s">
        <v>21</v>
      </c>
      <c r="N171" t="s">
        <v>22</v>
      </c>
      <c r="O171" t="s">
        <v>23</v>
      </c>
      <c r="P171" s="2">
        <f t="shared" si="6"/>
        <v>44896</v>
      </c>
      <c r="Q171" t="str">
        <f t="shared" si="7"/>
        <v>2022-12</v>
      </c>
      <c r="R171">
        <f t="shared" si="8"/>
        <v>5.1253124999999997</v>
      </c>
    </row>
    <row r="172" spans="1:18">
      <c r="A172" t="s">
        <v>361</v>
      </c>
      <c r="B172" s="2" t="s">
        <v>362</v>
      </c>
      <c r="C172" t="s">
        <v>359</v>
      </c>
      <c r="D172">
        <v>7972.4925000000003</v>
      </c>
      <c r="E172" t="s">
        <v>26</v>
      </c>
      <c r="F172">
        <v>2332242847</v>
      </c>
      <c r="G172" t="s">
        <v>27</v>
      </c>
      <c r="H172" t="s">
        <v>27</v>
      </c>
      <c r="I172" t="s">
        <v>19</v>
      </c>
      <c r="J172" t="s">
        <v>28</v>
      </c>
      <c r="K172" t="s">
        <v>29</v>
      </c>
      <c r="L172" t="s">
        <v>20</v>
      </c>
      <c r="M172" t="s">
        <v>21</v>
      </c>
      <c r="N172" t="s">
        <v>30</v>
      </c>
      <c r="O172" t="s">
        <v>31</v>
      </c>
      <c r="P172" s="2">
        <f t="shared" si="6"/>
        <v>44897</v>
      </c>
      <c r="Q172" t="str">
        <f t="shared" si="7"/>
        <v>2022-12</v>
      </c>
      <c r="R172">
        <f t="shared" si="8"/>
        <v>4.9828078124999999</v>
      </c>
    </row>
    <row r="173" spans="1:18">
      <c r="A173" t="s">
        <v>363</v>
      </c>
      <c r="B173" s="2" t="s">
        <v>362</v>
      </c>
      <c r="C173" t="s">
        <v>364</v>
      </c>
      <c r="D173">
        <v>110.88</v>
      </c>
      <c r="E173" t="s">
        <v>17</v>
      </c>
      <c r="F173">
        <v>2332479483</v>
      </c>
      <c r="G173" t="s">
        <v>18</v>
      </c>
      <c r="H173" t="s">
        <v>18</v>
      </c>
      <c r="I173" t="s">
        <v>19</v>
      </c>
      <c r="J173" t="s">
        <v>18</v>
      </c>
      <c r="K173" t="s">
        <v>18</v>
      </c>
      <c r="L173" t="s">
        <v>197</v>
      </c>
      <c r="M173" t="s">
        <v>21</v>
      </c>
      <c r="N173" t="s">
        <v>22</v>
      </c>
      <c r="O173" t="s">
        <v>23</v>
      </c>
      <c r="P173" s="2">
        <f t="shared" si="6"/>
        <v>44897</v>
      </c>
      <c r="Q173" t="str">
        <f t="shared" si="7"/>
        <v>2022-12</v>
      </c>
      <c r="R173">
        <f t="shared" si="8"/>
        <v>110.88</v>
      </c>
    </row>
    <row r="174" spans="1:18">
      <c r="A174" t="s">
        <v>365</v>
      </c>
      <c r="B174" s="2" t="s">
        <v>362</v>
      </c>
      <c r="C174" t="s">
        <v>364</v>
      </c>
      <c r="D174">
        <v>78724.800000000003</v>
      </c>
      <c r="E174" t="s">
        <v>17</v>
      </c>
      <c r="F174">
        <v>2332480005</v>
      </c>
      <c r="G174" t="s">
        <v>18</v>
      </c>
      <c r="H174" t="s">
        <v>18</v>
      </c>
      <c r="I174" t="s">
        <v>19</v>
      </c>
      <c r="J174" t="s">
        <v>18</v>
      </c>
      <c r="K174" t="s">
        <v>18</v>
      </c>
      <c r="L174" t="s">
        <v>20</v>
      </c>
      <c r="M174" t="s">
        <v>21</v>
      </c>
      <c r="N174" t="s">
        <v>22</v>
      </c>
      <c r="O174" t="s">
        <v>23</v>
      </c>
      <c r="P174" s="2">
        <f t="shared" si="6"/>
        <v>44897</v>
      </c>
      <c r="Q174" t="str">
        <f t="shared" si="7"/>
        <v>2022-12</v>
      </c>
      <c r="R174">
        <f t="shared" si="8"/>
        <v>49.203000000000003</v>
      </c>
    </row>
    <row r="175" spans="1:18">
      <c r="A175" t="s">
        <v>366</v>
      </c>
      <c r="B175" s="2" t="s">
        <v>362</v>
      </c>
      <c r="C175" t="s">
        <v>364</v>
      </c>
      <c r="D175">
        <v>110.88</v>
      </c>
      <c r="E175" t="s">
        <v>17</v>
      </c>
      <c r="F175">
        <v>2332480519</v>
      </c>
      <c r="G175" t="s">
        <v>18</v>
      </c>
      <c r="H175" t="s">
        <v>18</v>
      </c>
      <c r="I175" t="s">
        <v>19</v>
      </c>
      <c r="J175" t="s">
        <v>18</v>
      </c>
      <c r="K175" t="s">
        <v>18</v>
      </c>
      <c r="L175" t="s">
        <v>197</v>
      </c>
      <c r="M175" t="s">
        <v>21</v>
      </c>
      <c r="N175" t="s">
        <v>22</v>
      </c>
      <c r="O175" t="s">
        <v>23</v>
      </c>
      <c r="P175" s="2">
        <f t="shared" si="6"/>
        <v>44897</v>
      </c>
      <c r="Q175" t="str">
        <f t="shared" si="7"/>
        <v>2022-12</v>
      </c>
      <c r="R175">
        <f t="shared" si="8"/>
        <v>110.88</v>
      </c>
    </row>
    <row r="176" spans="1:18">
      <c r="A176" t="s">
        <v>367</v>
      </c>
      <c r="B176" s="2" t="s">
        <v>368</v>
      </c>
      <c r="C176" t="s">
        <v>273</v>
      </c>
      <c r="D176">
        <v>78724.800000000003</v>
      </c>
      <c r="E176" t="s">
        <v>17</v>
      </c>
      <c r="F176">
        <v>2344117498</v>
      </c>
      <c r="G176" t="s">
        <v>18</v>
      </c>
      <c r="H176" t="s">
        <v>18</v>
      </c>
      <c r="I176" t="s">
        <v>19</v>
      </c>
      <c r="J176" t="s">
        <v>18</v>
      </c>
      <c r="K176" t="s">
        <v>18</v>
      </c>
      <c r="L176" t="s">
        <v>20</v>
      </c>
      <c r="M176" t="s">
        <v>21</v>
      </c>
      <c r="N176" t="s">
        <v>22</v>
      </c>
      <c r="O176" t="s">
        <v>23</v>
      </c>
      <c r="P176" s="2">
        <f t="shared" si="6"/>
        <v>44901</v>
      </c>
      <c r="Q176" t="str">
        <f t="shared" si="7"/>
        <v>2022-12</v>
      </c>
      <c r="R176">
        <f t="shared" si="8"/>
        <v>49.203000000000003</v>
      </c>
    </row>
    <row r="177" spans="1:18">
      <c r="A177" t="s">
        <v>369</v>
      </c>
      <c r="B177" s="2" t="s">
        <v>368</v>
      </c>
      <c r="C177" t="s">
        <v>273</v>
      </c>
      <c r="D177">
        <v>11.55</v>
      </c>
      <c r="E177" t="s">
        <v>17</v>
      </c>
      <c r="F177">
        <v>2344120516</v>
      </c>
      <c r="G177" t="s">
        <v>18</v>
      </c>
      <c r="H177" t="s">
        <v>18</v>
      </c>
      <c r="I177" t="s">
        <v>19</v>
      </c>
      <c r="J177" t="s">
        <v>18</v>
      </c>
      <c r="K177" t="s">
        <v>18</v>
      </c>
      <c r="L177" t="s">
        <v>197</v>
      </c>
      <c r="M177" t="s">
        <v>21</v>
      </c>
      <c r="N177" t="s">
        <v>22</v>
      </c>
      <c r="O177" t="s">
        <v>23</v>
      </c>
      <c r="P177" s="2">
        <f t="shared" si="6"/>
        <v>44901</v>
      </c>
      <c r="Q177" t="str">
        <f t="shared" si="7"/>
        <v>2022-12</v>
      </c>
      <c r="R177">
        <f t="shared" si="8"/>
        <v>11.55</v>
      </c>
    </row>
    <row r="178" spans="1:18">
      <c r="A178" t="s">
        <v>370</v>
      </c>
      <c r="B178" s="2" t="s">
        <v>368</v>
      </c>
      <c r="C178" t="s">
        <v>273</v>
      </c>
      <c r="D178">
        <v>8200.5</v>
      </c>
      <c r="E178" t="s">
        <v>17</v>
      </c>
      <c r="F178">
        <v>2344120760</v>
      </c>
      <c r="G178" t="s">
        <v>18</v>
      </c>
      <c r="H178" t="s">
        <v>18</v>
      </c>
      <c r="I178" t="s">
        <v>19</v>
      </c>
      <c r="J178" t="s">
        <v>18</v>
      </c>
      <c r="K178" t="s">
        <v>18</v>
      </c>
      <c r="L178" t="s">
        <v>20</v>
      </c>
      <c r="M178" t="s">
        <v>21</v>
      </c>
      <c r="N178" t="s">
        <v>22</v>
      </c>
      <c r="O178" t="s">
        <v>23</v>
      </c>
      <c r="P178" s="2">
        <f t="shared" si="6"/>
        <v>44901</v>
      </c>
      <c r="Q178" t="str">
        <f t="shared" si="7"/>
        <v>2022-12</v>
      </c>
      <c r="R178">
        <f t="shared" si="8"/>
        <v>5.1253124999999997</v>
      </c>
    </row>
    <row r="179" spans="1:18">
      <c r="A179" t="s">
        <v>371</v>
      </c>
      <c r="B179" s="2" t="s">
        <v>368</v>
      </c>
      <c r="C179" t="s">
        <v>273</v>
      </c>
      <c r="D179">
        <v>78724.800000000003</v>
      </c>
      <c r="E179" t="s">
        <v>17</v>
      </c>
      <c r="F179">
        <v>2344122382</v>
      </c>
      <c r="G179" t="s">
        <v>18</v>
      </c>
      <c r="H179" t="s">
        <v>18</v>
      </c>
      <c r="I179" t="s">
        <v>19</v>
      </c>
      <c r="J179" t="s">
        <v>18</v>
      </c>
      <c r="K179" t="s">
        <v>18</v>
      </c>
      <c r="L179" t="s">
        <v>20</v>
      </c>
      <c r="M179" t="s">
        <v>21</v>
      </c>
      <c r="N179" t="s">
        <v>22</v>
      </c>
      <c r="O179" t="s">
        <v>23</v>
      </c>
      <c r="P179" s="2">
        <f t="shared" si="6"/>
        <v>44901</v>
      </c>
      <c r="Q179" t="str">
        <f t="shared" si="7"/>
        <v>2022-12</v>
      </c>
      <c r="R179">
        <f t="shared" si="8"/>
        <v>49.203000000000003</v>
      </c>
    </row>
    <row r="180" spans="1:18">
      <c r="A180" t="s">
        <v>372</v>
      </c>
      <c r="B180" s="2" t="s">
        <v>373</v>
      </c>
      <c r="C180" t="s">
        <v>187</v>
      </c>
      <c r="D180">
        <v>78724.800000000003</v>
      </c>
      <c r="E180" t="s">
        <v>17</v>
      </c>
      <c r="F180">
        <v>2347012305</v>
      </c>
      <c r="G180" t="s">
        <v>18</v>
      </c>
      <c r="H180" t="s">
        <v>18</v>
      </c>
      <c r="I180" t="s">
        <v>19</v>
      </c>
      <c r="J180" t="s">
        <v>18</v>
      </c>
      <c r="K180" t="s">
        <v>18</v>
      </c>
      <c r="L180" t="s">
        <v>20</v>
      </c>
      <c r="M180" t="s">
        <v>21</v>
      </c>
      <c r="N180" t="s">
        <v>22</v>
      </c>
      <c r="O180" t="s">
        <v>23</v>
      </c>
      <c r="P180" s="2">
        <f t="shared" si="6"/>
        <v>44902</v>
      </c>
      <c r="Q180" t="str">
        <f t="shared" si="7"/>
        <v>2022-12</v>
      </c>
      <c r="R180">
        <f t="shared" si="8"/>
        <v>49.203000000000003</v>
      </c>
    </row>
    <row r="181" spans="1:18">
      <c r="A181" s="1" t="s">
        <v>374</v>
      </c>
      <c r="B181" s="2" t="s">
        <v>373</v>
      </c>
      <c r="C181" t="s">
        <v>187</v>
      </c>
      <c r="D181">
        <v>7972.4925000000003</v>
      </c>
      <c r="E181" t="s">
        <v>26</v>
      </c>
      <c r="F181">
        <v>2347012795</v>
      </c>
      <c r="G181" t="s">
        <v>27</v>
      </c>
      <c r="H181" t="s">
        <v>27</v>
      </c>
      <c r="I181" t="s">
        <v>19</v>
      </c>
      <c r="J181" t="s">
        <v>278</v>
      </c>
      <c r="K181" t="s">
        <v>29</v>
      </c>
      <c r="L181" t="s">
        <v>20</v>
      </c>
      <c r="M181" t="s">
        <v>21</v>
      </c>
      <c r="N181" t="s">
        <v>30</v>
      </c>
      <c r="O181" t="s">
        <v>31</v>
      </c>
      <c r="P181" s="2">
        <f t="shared" si="6"/>
        <v>44902</v>
      </c>
      <c r="Q181" t="str">
        <f t="shared" si="7"/>
        <v>2022-12</v>
      </c>
      <c r="R181">
        <f t="shared" si="8"/>
        <v>4.9828078124999999</v>
      </c>
    </row>
    <row r="182" spans="1:18">
      <c r="A182" t="s">
        <v>375</v>
      </c>
      <c r="B182" s="2" t="s">
        <v>376</v>
      </c>
      <c r="C182" t="s">
        <v>260</v>
      </c>
      <c r="D182">
        <v>78724.800000000003</v>
      </c>
      <c r="E182" t="s">
        <v>17</v>
      </c>
      <c r="F182">
        <v>2355164245</v>
      </c>
      <c r="G182" t="s">
        <v>18</v>
      </c>
      <c r="H182" t="s">
        <v>18</v>
      </c>
      <c r="I182" t="s">
        <v>19</v>
      </c>
      <c r="J182" t="s">
        <v>18</v>
      </c>
      <c r="K182" t="s">
        <v>18</v>
      </c>
      <c r="L182" t="s">
        <v>20</v>
      </c>
      <c r="M182" t="s">
        <v>21</v>
      </c>
      <c r="N182" t="s">
        <v>22</v>
      </c>
      <c r="O182" t="s">
        <v>23</v>
      </c>
      <c r="P182" s="2">
        <f t="shared" si="6"/>
        <v>44905</v>
      </c>
      <c r="Q182" t="str">
        <f t="shared" si="7"/>
        <v>2022-12</v>
      </c>
      <c r="R182">
        <f t="shared" si="8"/>
        <v>49.203000000000003</v>
      </c>
    </row>
    <row r="183" spans="1:18">
      <c r="A183" s="1" t="s">
        <v>377</v>
      </c>
      <c r="B183" s="2" t="s">
        <v>378</v>
      </c>
      <c r="C183" t="s">
        <v>260</v>
      </c>
      <c r="D183">
        <v>17.324999999999999</v>
      </c>
      <c r="E183" t="s">
        <v>17</v>
      </c>
      <c r="F183">
        <v>2363562895</v>
      </c>
      <c r="G183" t="s">
        <v>18</v>
      </c>
      <c r="H183" t="s">
        <v>18</v>
      </c>
      <c r="I183" t="s">
        <v>19</v>
      </c>
      <c r="J183" t="s">
        <v>18</v>
      </c>
      <c r="K183" t="s">
        <v>18</v>
      </c>
      <c r="L183" t="s">
        <v>197</v>
      </c>
      <c r="M183" t="s">
        <v>21</v>
      </c>
      <c r="N183" t="s">
        <v>22</v>
      </c>
      <c r="O183" t="s">
        <v>23</v>
      </c>
      <c r="P183" s="2">
        <f t="shared" si="6"/>
        <v>44908</v>
      </c>
      <c r="Q183" t="str">
        <f t="shared" si="7"/>
        <v>2022-12</v>
      </c>
      <c r="R183">
        <f t="shared" si="8"/>
        <v>17.324999999999999</v>
      </c>
    </row>
    <row r="184" spans="1:18">
      <c r="A184" t="s">
        <v>379</v>
      </c>
      <c r="B184" s="2" t="s">
        <v>378</v>
      </c>
      <c r="C184" t="s">
        <v>260</v>
      </c>
      <c r="D184">
        <v>12300.75</v>
      </c>
      <c r="E184" t="s">
        <v>17</v>
      </c>
      <c r="F184">
        <v>2363563536</v>
      </c>
      <c r="G184" t="s">
        <v>18</v>
      </c>
      <c r="H184" t="s">
        <v>18</v>
      </c>
      <c r="I184" t="s">
        <v>19</v>
      </c>
      <c r="J184" t="s">
        <v>18</v>
      </c>
      <c r="K184" t="s">
        <v>18</v>
      </c>
      <c r="L184" t="s">
        <v>20</v>
      </c>
      <c r="M184" t="s">
        <v>21</v>
      </c>
      <c r="N184" t="s">
        <v>22</v>
      </c>
      <c r="O184" t="s">
        <v>23</v>
      </c>
      <c r="P184" s="2">
        <f t="shared" si="6"/>
        <v>44908</v>
      </c>
      <c r="Q184" t="str">
        <f t="shared" si="7"/>
        <v>2022-12</v>
      </c>
      <c r="R184">
        <f t="shared" si="8"/>
        <v>7.6879687499999996</v>
      </c>
    </row>
    <row r="185" spans="1:18">
      <c r="A185" t="s">
        <v>380</v>
      </c>
      <c r="B185" s="2" t="s">
        <v>381</v>
      </c>
      <c r="C185" t="s">
        <v>382</v>
      </c>
      <c r="D185">
        <v>78724.800000000003</v>
      </c>
      <c r="E185" t="s">
        <v>17</v>
      </c>
      <c r="F185">
        <v>2367968833</v>
      </c>
      <c r="G185" t="s">
        <v>18</v>
      </c>
      <c r="H185" t="s">
        <v>18</v>
      </c>
      <c r="I185" t="s">
        <v>19</v>
      </c>
      <c r="J185" t="s">
        <v>18</v>
      </c>
      <c r="K185" t="s">
        <v>18</v>
      </c>
      <c r="L185" t="s">
        <v>20</v>
      </c>
      <c r="M185" t="s">
        <v>21</v>
      </c>
      <c r="N185" t="s">
        <v>22</v>
      </c>
      <c r="O185" t="s">
        <v>23</v>
      </c>
      <c r="P185" s="2">
        <f t="shared" si="6"/>
        <v>44910</v>
      </c>
      <c r="Q185" t="str">
        <f t="shared" si="7"/>
        <v>2022-12</v>
      </c>
      <c r="R185">
        <f t="shared" si="8"/>
        <v>49.203000000000003</v>
      </c>
    </row>
    <row r="186" spans="1:18">
      <c r="A186" t="s">
        <v>383</v>
      </c>
      <c r="B186" s="2" t="s">
        <v>384</v>
      </c>
      <c r="C186" t="s">
        <v>385</v>
      </c>
      <c r="D186">
        <v>11.55</v>
      </c>
      <c r="E186" t="s">
        <v>17</v>
      </c>
      <c r="F186">
        <v>2374363982</v>
      </c>
      <c r="G186" t="s">
        <v>44</v>
      </c>
      <c r="H186" t="s">
        <v>45</v>
      </c>
      <c r="I186" t="s">
        <v>46</v>
      </c>
      <c r="J186" t="s">
        <v>386</v>
      </c>
      <c r="K186" t="s">
        <v>81</v>
      </c>
      <c r="L186" t="s">
        <v>197</v>
      </c>
      <c r="M186" t="s">
        <v>21</v>
      </c>
      <c r="N186" t="s">
        <v>22</v>
      </c>
      <c r="O186" t="s">
        <v>23</v>
      </c>
      <c r="P186" s="2">
        <f t="shared" si="6"/>
        <v>44912</v>
      </c>
      <c r="Q186" t="str">
        <f t="shared" si="7"/>
        <v>2022-12</v>
      </c>
      <c r="R186">
        <f t="shared" si="8"/>
        <v>11.55</v>
      </c>
    </row>
    <row r="187" spans="1:18">
      <c r="A187" t="s">
        <v>387</v>
      </c>
      <c r="B187" s="2" t="s">
        <v>388</v>
      </c>
      <c r="C187" t="s">
        <v>389</v>
      </c>
      <c r="D187">
        <v>8200.5</v>
      </c>
      <c r="E187" t="s">
        <v>17</v>
      </c>
      <c r="F187">
        <v>2381957039</v>
      </c>
      <c r="G187" t="s">
        <v>18</v>
      </c>
      <c r="H187" t="s">
        <v>18</v>
      </c>
      <c r="I187" t="s">
        <v>19</v>
      </c>
      <c r="J187" t="s">
        <v>18</v>
      </c>
      <c r="K187" t="s">
        <v>18</v>
      </c>
      <c r="L187" t="s">
        <v>20</v>
      </c>
      <c r="M187" t="s">
        <v>21</v>
      </c>
      <c r="N187" t="s">
        <v>22</v>
      </c>
      <c r="O187" t="s">
        <v>23</v>
      </c>
      <c r="P187" s="2">
        <f t="shared" si="6"/>
        <v>44915</v>
      </c>
      <c r="Q187" t="str">
        <f t="shared" si="7"/>
        <v>2022-12</v>
      </c>
      <c r="R187">
        <f t="shared" si="8"/>
        <v>5.1253124999999997</v>
      </c>
    </row>
    <row r="188" spans="1:18">
      <c r="A188" t="s">
        <v>390</v>
      </c>
      <c r="B188" s="2" t="s">
        <v>391</v>
      </c>
      <c r="C188" t="s">
        <v>389</v>
      </c>
      <c r="D188">
        <v>8200.5</v>
      </c>
      <c r="E188" t="s">
        <v>17</v>
      </c>
      <c r="F188">
        <v>2384431799</v>
      </c>
      <c r="G188" t="s">
        <v>36</v>
      </c>
      <c r="H188" t="s">
        <v>37</v>
      </c>
      <c r="I188" t="s">
        <v>38</v>
      </c>
      <c r="J188" t="s">
        <v>301</v>
      </c>
      <c r="K188" t="s">
        <v>29</v>
      </c>
      <c r="L188" t="s">
        <v>20</v>
      </c>
      <c r="M188" t="s">
        <v>21</v>
      </c>
      <c r="N188" t="s">
        <v>22</v>
      </c>
      <c r="O188" t="s">
        <v>23</v>
      </c>
      <c r="P188" s="2">
        <f t="shared" si="6"/>
        <v>44916</v>
      </c>
      <c r="Q188" t="str">
        <f t="shared" si="7"/>
        <v>2022-12</v>
      </c>
      <c r="R188">
        <f t="shared" si="8"/>
        <v>5.1253124999999997</v>
      </c>
    </row>
    <row r="189" spans="1:18">
      <c r="A189" s="1" t="s">
        <v>392</v>
      </c>
      <c r="B189" s="2" t="s">
        <v>393</v>
      </c>
      <c r="C189" t="s">
        <v>394</v>
      </c>
      <c r="D189">
        <v>60.984000000000002</v>
      </c>
      <c r="E189" t="s">
        <v>17</v>
      </c>
      <c r="F189">
        <v>2388736660</v>
      </c>
      <c r="G189" t="s">
        <v>18</v>
      </c>
      <c r="H189" t="s">
        <v>18</v>
      </c>
      <c r="I189" t="s">
        <v>19</v>
      </c>
      <c r="J189" t="s">
        <v>18</v>
      </c>
      <c r="K189" t="s">
        <v>18</v>
      </c>
      <c r="L189" t="s">
        <v>197</v>
      </c>
      <c r="M189" t="s">
        <v>21</v>
      </c>
      <c r="N189" t="s">
        <v>22</v>
      </c>
      <c r="O189" t="s">
        <v>23</v>
      </c>
      <c r="P189" s="2">
        <f t="shared" si="6"/>
        <v>44918</v>
      </c>
      <c r="Q189" t="str">
        <f t="shared" si="7"/>
        <v>2022-12</v>
      </c>
      <c r="R189">
        <f t="shared" si="8"/>
        <v>60.984000000000002</v>
      </c>
    </row>
    <row r="190" spans="1:18">
      <c r="A190" t="s">
        <v>395</v>
      </c>
      <c r="B190" s="2" t="s">
        <v>393</v>
      </c>
      <c r="C190" t="s">
        <v>67</v>
      </c>
      <c r="D190">
        <v>8200.5</v>
      </c>
      <c r="E190" t="s">
        <v>94</v>
      </c>
      <c r="F190">
        <v>2389157567</v>
      </c>
      <c r="G190" t="s">
        <v>18</v>
      </c>
      <c r="H190" t="s">
        <v>18</v>
      </c>
      <c r="I190" t="s">
        <v>19</v>
      </c>
      <c r="J190" t="s">
        <v>18</v>
      </c>
      <c r="K190" t="s">
        <v>18</v>
      </c>
      <c r="L190" t="s">
        <v>20</v>
      </c>
      <c r="M190" t="s">
        <v>21</v>
      </c>
      <c r="N190" t="s">
        <v>22</v>
      </c>
      <c r="O190" t="s">
        <v>31</v>
      </c>
      <c r="P190" s="2">
        <f t="shared" si="6"/>
        <v>44918</v>
      </c>
      <c r="Q190" t="str">
        <f t="shared" si="7"/>
        <v>2022-12</v>
      </c>
      <c r="R190">
        <f t="shared" si="8"/>
        <v>5.1253124999999997</v>
      </c>
    </row>
    <row r="191" spans="1:18">
      <c r="A191" t="s">
        <v>396</v>
      </c>
      <c r="B191" s="2" t="s">
        <v>397</v>
      </c>
      <c r="C191" t="s">
        <v>67</v>
      </c>
      <c r="D191">
        <v>8200.5</v>
      </c>
      <c r="E191" t="s">
        <v>94</v>
      </c>
      <c r="F191">
        <v>2397525074</v>
      </c>
      <c r="G191" t="s">
        <v>18</v>
      </c>
      <c r="H191" t="s">
        <v>18</v>
      </c>
      <c r="I191" t="s">
        <v>19</v>
      </c>
      <c r="J191" t="s">
        <v>18</v>
      </c>
      <c r="K191" t="s">
        <v>18</v>
      </c>
      <c r="L191" t="s">
        <v>20</v>
      </c>
      <c r="M191" t="s">
        <v>21</v>
      </c>
      <c r="N191" t="s">
        <v>22</v>
      </c>
      <c r="O191" t="s">
        <v>31</v>
      </c>
      <c r="P191" s="2">
        <f t="shared" si="6"/>
        <v>44921</v>
      </c>
      <c r="Q191" t="str">
        <f t="shared" si="7"/>
        <v>2022-12</v>
      </c>
      <c r="R191">
        <f t="shared" si="8"/>
        <v>5.1253124999999997</v>
      </c>
    </row>
    <row r="192" spans="1:18">
      <c r="A192" t="s">
        <v>398</v>
      </c>
      <c r="B192" s="2" t="s">
        <v>399</v>
      </c>
      <c r="C192" t="s">
        <v>67</v>
      </c>
      <c r="D192">
        <v>12011.2335</v>
      </c>
      <c r="E192" t="s">
        <v>26</v>
      </c>
      <c r="F192">
        <v>2399778257</v>
      </c>
      <c r="G192" t="s">
        <v>27</v>
      </c>
      <c r="H192" t="s">
        <v>27</v>
      </c>
      <c r="I192" t="s">
        <v>19</v>
      </c>
      <c r="J192" t="s">
        <v>68</v>
      </c>
      <c r="K192" t="s">
        <v>29</v>
      </c>
      <c r="L192" t="s">
        <v>20</v>
      </c>
      <c r="M192" t="s">
        <v>21</v>
      </c>
      <c r="N192" t="s">
        <v>30</v>
      </c>
      <c r="O192" t="s">
        <v>31</v>
      </c>
      <c r="P192" s="2">
        <f t="shared" si="6"/>
        <v>44922</v>
      </c>
      <c r="Q192" t="str">
        <f t="shared" si="7"/>
        <v>2022-12</v>
      </c>
      <c r="R192">
        <f t="shared" si="8"/>
        <v>7.5070209375000001</v>
      </c>
    </row>
    <row r="193" spans="1:18">
      <c r="A193" t="s">
        <v>400</v>
      </c>
      <c r="B193" s="2" t="s">
        <v>399</v>
      </c>
      <c r="C193" t="s">
        <v>260</v>
      </c>
      <c r="D193">
        <v>12300.75</v>
      </c>
      <c r="E193" t="s">
        <v>17</v>
      </c>
      <c r="F193">
        <v>2400022910</v>
      </c>
      <c r="G193" t="s">
        <v>18</v>
      </c>
      <c r="H193" t="s">
        <v>18</v>
      </c>
      <c r="I193" t="s">
        <v>19</v>
      </c>
      <c r="J193" t="s">
        <v>18</v>
      </c>
      <c r="K193" t="s">
        <v>18</v>
      </c>
      <c r="L193" t="s">
        <v>20</v>
      </c>
      <c r="M193" t="s">
        <v>21</v>
      </c>
      <c r="N193" t="s">
        <v>22</v>
      </c>
      <c r="O193" t="s">
        <v>23</v>
      </c>
      <c r="P193" s="2">
        <f t="shared" si="6"/>
        <v>44922</v>
      </c>
      <c r="Q193" t="str">
        <f t="shared" si="7"/>
        <v>2022-12</v>
      </c>
      <c r="R193">
        <f t="shared" si="8"/>
        <v>7.6879687499999996</v>
      </c>
    </row>
    <row r="194" spans="1:18">
      <c r="A194" t="s">
        <v>401</v>
      </c>
      <c r="B194" s="2" t="s">
        <v>402</v>
      </c>
      <c r="C194" t="s">
        <v>403</v>
      </c>
      <c r="D194">
        <v>60.984000000000002</v>
      </c>
      <c r="E194" t="s">
        <v>404</v>
      </c>
      <c r="F194">
        <v>2407196158</v>
      </c>
      <c r="G194" t="s">
        <v>79</v>
      </c>
      <c r="H194" t="s">
        <v>45</v>
      </c>
      <c r="I194" t="s">
        <v>38</v>
      </c>
      <c r="J194" t="s">
        <v>405</v>
      </c>
      <c r="K194" t="s">
        <v>88</v>
      </c>
      <c r="L194" t="s">
        <v>197</v>
      </c>
      <c r="M194" t="s">
        <v>21</v>
      </c>
      <c r="N194" t="s">
        <v>49</v>
      </c>
      <c r="O194" t="s">
        <v>23</v>
      </c>
      <c r="P194" s="2">
        <f t="shared" ref="P194:P257" si="9">DATEVALUE(LEFT(B194, 10)) + TIMEVALUE(MID(B194, 12, 8))</f>
        <v>44925</v>
      </c>
      <c r="Q194" t="str">
        <f t="shared" ref="Q194:Q257" si="10">TEXT(P194, "yyyy-mm")</f>
        <v>2022-12</v>
      </c>
      <c r="R194">
        <f t="shared" ref="R194:R257" si="11">IF(L194="NGN", D194/1600, D194)</f>
        <v>60.984000000000002</v>
      </c>
    </row>
    <row r="195" spans="1:18">
      <c r="A195" s="1" t="s">
        <v>406</v>
      </c>
      <c r="B195" s="2" t="s">
        <v>402</v>
      </c>
      <c r="C195" t="s">
        <v>403</v>
      </c>
      <c r="D195">
        <v>60.984000000000002</v>
      </c>
      <c r="E195" t="s">
        <v>407</v>
      </c>
      <c r="F195">
        <v>2407216368</v>
      </c>
      <c r="G195" t="s">
        <v>79</v>
      </c>
      <c r="H195" t="s">
        <v>45</v>
      </c>
      <c r="I195" t="s">
        <v>38</v>
      </c>
      <c r="J195" t="s">
        <v>405</v>
      </c>
      <c r="K195" t="s">
        <v>88</v>
      </c>
      <c r="L195" t="s">
        <v>197</v>
      </c>
      <c r="M195" t="s">
        <v>21</v>
      </c>
      <c r="N195" t="s">
        <v>49</v>
      </c>
      <c r="O195" t="s">
        <v>23</v>
      </c>
      <c r="P195" s="2">
        <f t="shared" si="9"/>
        <v>44925</v>
      </c>
      <c r="Q195" t="str">
        <f t="shared" si="10"/>
        <v>2022-12</v>
      </c>
      <c r="R195">
        <f t="shared" si="11"/>
        <v>60.984000000000002</v>
      </c>
    </row>
    <row r="196" spans="1:18">
      <c r="A196" t="s">
        <v>408</v>
      </c>
      <c r="B196" s="2" t="s">
        <v>402</v>
      </c>
      <c r="C196" t="s">
        <v>403</v>
      </c>
      <c r="D196">
        <v>60.984000000000002</v>
      </c>
      <c r="E196" t="s">
        <v>17</v>
      </c>
      <c r="F196">
        <v>2408141540</v>
      </c>
      <c r="G196" t="s">
        <v>18</v>
      </c>
      <c r="H196" t="s">
        <v>18</v>
      </c>
      <c r="I196" t="s">
        <v>19</v>
      </c>
      <c r="J196" t="s">
        <v>18</v>
      </c>
      <c r="K196" t="s">
        <v>18</v>
      </c>
      <c r="L196" t="s">
        <v>197</v>
      </c>
      <c r="M196" t="s">
        <v>21</v>
      </c>
      <c r="N196" t="s">
        <v>22</v>
      </c>
      <c r="O196" t="s">
        <v>23</v>
      </c>
      <c r="P196" s="2">
        <f t="shared" si="9"/>
        <v>44925</v>
      </c>
      <c r="Q196" t="str">
        <f t="shared" si="10"/>
        <v>2022-12</v>
      </c>
      <c r="R196">
        <f t="shared" si="11"/>
        <v>60.984000000000002</v>
      </c>
    </row>
    <row r="197" spans="1:18">
      <c r="A197" t="s">
        <v>409</v>
      </c>
      <c r="B197" s="2" t="s">
        <v>410</v>
      </c>
      <c r="C197" t="s">
        <v>403</v>
      </c>
      <c r="D197">
        <v>58.600499999999997</v>
      </c>
      <c r="E197" t="s">
        <v>262</v>
      </c>
      <c r="F197">
        <v>2410008744</v>
      </c>
      <c r="G197" t="s">
        <v>411</v>
      </c>
      <c r="H197" t="s">
        <v>45</v>
      </c>
      <c r="I197" t="s">
        <v>19</v>
      </c>
      <c r="J197" t="s">
        <v>18</v>
      </c>
      <c r="K197" t="s">
        <v>18</v>
      </c>
      <c r="L197" t="s">
        <v>197</v>
      </c>
      <c r="M197" t="s">
        <v>21</v>
      </c>
      <c r="N197" t="s">
        <v>30</v>
      </c>
      <c r="O197" t="s">
        <v>23</v>
      </c>
      <c r="P197" s="2">
        <f t="shared" si="9"/>
        <v>44926</v>
      </c>
      <c r="Q197" t="str">
        <f t="shared" si="10"/>
        <v>2022-12</v>
      </c>
      <c r="R197">
        <f t="shared" si="11"/>
        <v>58.600499999999997</v>
      </c>
    </row>
    <row r="198" spans="1:18">
      <c r="A198" t="s">
        <v>412</v>
      </c>
      <c r="B198" s="2" t="s">
        <v>413</v>
      </c>
      <c r="C198" t="s">
        <v>414</v>
      </c>
      <c r="D198">
        <v>11.55</v>
      </c>
      <c r="E198" t="s">
        <v>17</v>
      </c>
      <c r="F198">
        <v>2422968790</v>
      </c>
      <c r="G198" t="s">
        <v>18</v>
      </c>
      <c r="H198" t="s">
        <v>18</v>
      </c>
      <c r="I198" t="s">
        <v>19</v>
      </c>
      <c r="J198" t="s">
        <v>18</v>
      </c>
      <c r="K198" t="s">
        <v>18</v>
      </c>
      <c r="L198" t="s">
        <v>197</v>
      </c>
      <c r="M198" t="s">
        <v>21</v>
      </c>
      <c r="N198" t="s">
        <v>22</v>
      </c>
      <c r="O198" t="s">
        <v>23</v>
      </c>
      <c r="P198" s="2">
        <f t="shared" si="9"/>
        <v>44930</v>
      </c>
      <c r="Q198" t="str">
        <f t="shared" si="10"/>
        <v>2023-01</v>
      </c>
      <c r="R198">
        <f t="shared" si="11"/>
        <v>11.55</v>
      </c>
    </row>
    <row r="199" spans="1:18">
      <c r="A199" t="s">
        <v>415</v>
      </c>
      <c r="B199" s="2" t="s">
        <v>413</v>
      </c>
      <c r="C199" t="s">
        <v>414</v>
      </c>
      <c r="D199">
        <v>8200.5</v>
      </c>
      <c r="E199" t="s">
        <v>94</v>
      </c>
      <c r="F199">
        <v>2422969926</v>
      </c>
      <c r="G199" t="s">
        <v>18</v>
      </c>
      <c r="H199" t="s">
        <v>18</v>
      </c>
      <c r="I199" t="s">
        <v>19</v>
      </c>
      <c r="J199" t="s">
        <v>18</v>
      </c>
      <c r="K199" t="s">
        <v>18</v>
      </c>
      <c r="L199" t="s">
        <v>20</v>
      </c>
      <c r="M199" t="s">
        <v>21</v>
      </c>
      <c r="N199" t="s">
        <v>22</v>
      </c>
      <c r="O199" t="s">
        <v>31</v>
      </c>
      <c r="P199" s="2">
        <f t="shared" si="9"/>
        <v>44930</v>
      </c>
      <c r="Q199" t="str">
        <f t="shared" si="10"/>
        <v>2023-01</v>
      </c>
      <c r="R199">
        <f t="shared" si="11"/>
        <v>5.1253124999999997</v>
      </c>
    </row>
    <row r="200" spans="1:18">
      <c r="A200" t="s">
        <v>416</v>
      </c>
      <c r="B200" s="2" t="s">
        <v>413</v>
      </c>
      <c r="C200" t="s">
        <v>414</v>
      </c>
      <c r="D200">
        <v>7972.4925000000003</v>
      </c>
      <c r="E200" t="s">
        <v>26</v>
      </c>
      <c r="F200">
        <v>2423011654</v>
      </c>
      <c r="G200" t="s">
        <v>27</v>
      </c>
      <c r="H200" t="s">
        <v>27</v>
      </c>
      <c r="I200" t="s">
        <v>19</v>
      </c>
      <c r="J200" t="s">
        <v>28</v>
      </c>
      <c r="K200" t="s">
        <v>29</v>
      </c>
      <c r="L200" t="s">
        <v>20</v>
      </c>
      <c r="M200" t="s">
        <v>21</v>
      </c>
      <c r="N200" t="s">
        <v>30</v>
      </c>
      <c r="O200" t="s">
        <v>31</v>
      </c>
      <c r="P200" s="2">
        <f t="shared" si="9"/>
        <v>44930</v>
      </c>
      <c r="Q200" t="str">
        <f t="shared" si="10"/>
        <v>2023-01</v>
      </c>
      <c r="R200">
        <f t="shared" si="11"/>
        <v>4.9828078124999999</v>
      </c>
    </row>
    <row r="201" spans="1:18">
      <c r="A201" t="s">
        <v>417</v>
      </c>
      <c r="B201" s="2" t="s">
        <v>418</v>
      </c>
      <c r="C201" t="s">
        <v>192</v>
      </c>
      <c r="D201">
        <v>11.55</v>
      </c>
      <c r="E201" t="s">
        <v>17</v>
      </c>
      <c r="F201">
        <v>2431016228</v>
      </c>
      <c r="G201" t="s">
        <v>18</v>
      </c>
      <c r="H201" t="s">
        <v>18</v>
      </c>
      <c r="I201" t="s">
        <v>19</v>
      </c>
      <c r="J201" t="s">
        <v>18</v>
      </c>
      <c r="K201" t="s">
        <v>18</v>
      </c>
      <c r="L201" t="s">
        <v>197</v>
      </c>
      <c r="M201" t="s">
        <v>21</v>
      </c>
      <c r="N201" t="s">
        <v>22</v>
      </c>
      <c r="O201" t="s">
        <v>23</v>
      </c>
      <c r="P201" s="2">
        <f t="shared" si="9"/>
        <v>44933</v>
      </c>
      <c r="Q201" t="str">
        <f t="shared" si="10"/>
        <v>2023-01</v>
      </c>
      <c r="R201">
        <f t="shared" si="11"/>
        <v>11.55</v>
      </c>
    </row>
    <row r="202" spans="1:18">
      <c r="A202" t="s">
        <v>419</v>
      </c>
      <c r="B202" s="2" t="s">
        <v>420</v>
      </c>
      <c r="C202" t="s">
        <v>421</v>
      </c>
      <c r="D202">
        <v>12300.75</v>
      </c>
      <c r="E202" t="s">
        <v>17</v>
      </c>
      <c r="F202">
        <v>2434601293</v>
      </c>
      <c r="G202" t="s">
        <v>18</v>
      </c>
      <c r="H202" t="s">
        <v>18</v>
      </c>
      <c r="I202" t="s">
        <v>19</v>
      </c>
      <c r="J202" t="s">
        <v>18</v>
      </c>
      <c r="K202" t="s">
        <v>18</v>
      </c>
      <c r="L202" t="s">
        <v>20</v>
      </c>
      <c r="M202" t="s">
        <v>21</v>
      </c>
      <c r="N202" t="s">
        <v>22</v>
      </c>
      <c r="O202" t="s">
        <v>23</v>
      </c>
      <c r="P202" s="2">
        <f t="shared" si="9"/>
        <v>44935</v>
      </c>
      <c r="Q202" t="str">
        <f t="shared" si="10"/>
        <v>2023-01</v>
      </c>
      <c r="R202">
        <f t="shared" si="11"/>
        <v>7.6879687499999996</v>
      </c>
    </row>
    <row r="203" spans="1:18">
      <c r="A203" t="s">
        <v>422</v>
      </c>
      <c r="B203" s="2" t="s">
        <v>420</v>
      </c>
      <c r="C203" t="s">
        <v>247</v>
      </c>
      <c r="D203">
        <v>7972.4925000000003</v>
      </c>
      <c r="E203" t="s">
        <v>26</v>
      </c>
      <c r="F203">
        <v>2435265476</v>
      </c>
      <c r="G203" t="s">
        <v>79</v>
      </c>
      <c r="H203" t="s">
        <v>45</v>
      </c>
      <c r="I203" t="s">
        <v>38</v>
      </c>
      <c r="J203" t="s">
        <v>120</v>
      </c>
      <c r="K203" t="s">
        <v>29</v>
      </c>
      <c r="L203" t="s">
        <v>20</v>
      </c>
      <c r="M203" t="s">
        <v>21</v>
      </c>
      <c r="N203" t="s">
        <v>30</v>
      </c>
      <c r="O203" t="s">
        <v>23</v>
      </c>
      <c r="P203" s="2">
        <f t="shared" si="9"/>
        <v>44935</v>
      </c>
      <c r="Q203" t="str">
        <f t="shared" si="10"/>
        <v>2023-01</v>
      </c>
      <c r="R203">
        <f t="shared" si="11"/>
        <v>4.9828078124999999</v>
      </c>
    </row>
    <row r="204" spans="1:18">
      <c r="A204" t="s">
        <v>423</v>
      </c>
      <c r="B204" s="2" t="s">
        <v>424</v>
      </c>
      <c r="C204" t="s">
        <v>359</v>
      </c>
      <c r="D204">
        <v>22365</v>
      </c>
      <c r="E204" t="s">
        <v>94</v>
      </c>
      <c r="F204">
        <v>2437998835</v>
      </c>
      <c r="G204" t="s">
        <v>18</v>
      </c>
      <c r="H204" t="s">
        <v>18</v>
      </c>
      <c r="I204" t="s">
        <v>19</v>
      </c>
      <c r="J204" t="s">
        <v>18</v>
      </c>
      <c r="K204" t="s">
        <v>18</v>
      </c>
      <c r="L204" t="s">
        <v>20</v>
      </c>
      <c r="M204" t="s">
        <v>21</v>
      </c>
      <c r="N204" t="s">
        <v>22</v>
      </c>
      <c r="O204" t="s">
        <v>31</v>
      </c>
      <c r="P204" s="2">
        <f t="shared" si="9"/>
        <v>44936</v>
      </c>
      <c r="Q204" t="str">
        <f t="shared" si="10"/>
        <v>2023-01</v>
      </c>
      <c r="R204">
        <f t="shared" si="11"/>
        <v>13.978125</v>
      </c>
    </row>
    <row r="205" spans="1:18">
      <c r="A205" t="s">
        <v>425</v>
      </c>
      <c r="B205" s="2" t="s">
        <v>424</v>
      </c>
      <c r="C205" t="s">
        <v>359</v>
      </c>
      <c r="D205">
        <v>17.324999999999999</v>
      </c>
      <c r="E205" t="s">
        <v>17</v>
      </c>
      <c r="F205">
        <v>2437999989</v>
      </c>
      <c r="G205" t="s">
        <v>18</v>
      </c>
      <c r="H205" t="s">
        <v>18</v>
      </c>
      <c r="I205" t="s">
        <v>19</v>
      </c>
      <c r="J205" t="s">
        <v>18</v>
      </c>
      <c r="K205" t="s">
        <v>18</v>
      </c>
      <c r="L205" t="s">
        <v>197</v>
      </c>
      <c r="M205" t="s">
        <v>21</v>
      </c>
      <c r="N205" t="s">
        <v>22</v>
      </c>
      <c r="O205" t="s">
        <v>23</v>
      </c>
      <c r="P205" s="2">
        <f t="shared" si="9"/>
        <v>44936</v>
      </c>
      <c r="Q205" t="str">
        <f t="shared" si="10"/>
        <v>2023-01</v>
      </c>
      <c r="R205">
        <f t="shared" si="11"/>
        <v>17.324999999999999</v>
      </c>
    </row>
    <row r="206" spans="1:18">
      <c r="A206" t="s">
        <v>426</v>
      </c>
      <c r="B206" s="2" t="s">
        <v>424</v>
      </c>
      <c r="C206" t="s">
        <v>359</v>
      </c>
      <c r="D206">
        <v>12300.75</v>
      </c>
      <c r="E206" t="s">
        <v>94</v>
      </c>
      <c r="F206">
        <v>2438000352</v>
      </c>
      <c r="G206" t="s">
        <v>18</v>
      </c>
      <c r="H206" t="s">
        <v>18</v>
      </c>
      <c r="I206" t="s">
        <v>19</v>
      </c>
      <c r="J206" t="s">
        <v>18</v>
      </c>
      <c r="K206" t="s">
        <v>18</v>
      </c>
      <c r="L206" t="s">
        <v>20</v>
      </c>
      <c r="M206" t="s">
        <v>21</v>
      </c>
      <c r="N206" t="s">
        <v>22</v>
      </c>
      <c r="O206" t="s">
        <v>31</v>
      </c>
      <c r="P206" s="2">
        <f t="shared" si="9"/>
        <v>44936</v>
      </c>
      <c r="Q206" t="str">
        <f t="shared" si="10"/>
        <v>2023-01</v>
      </c>
      <c r="R206">
        <f t="shared" si="11"/>
        <v>7.6879687499999996</v>
      </c>
    </row>
    <row r="207" spans="1:18">
      <c r="A207" t="s">
        <v>427</v>
      </c>
      <c r="B207" s="2" t="s">
        <v>424</v>
      </c>
      <c r="C207" t="s">
        <v>359</v>
      </c>
      <c r="D207">
        <v>17.324999999999999</v>
      </c>
      <c r="E207" t="s">
        <v>17</v>
      </c>
      <c r="F207">
        <v>2438001111</v>
      </c>
      <c r="G207" t="s">
        <v>18</v>
      </c>
      <c r="H207" t="s">
        <v>18</v>
      </c>
      <c r="I207" t="s">
        <v>19</v>
      </c>
      <c r="J207" t="s">
        <v>18</v>
      </c>
      <c r="K207" t="s">
        <v>18</v>
      </c>
      <c r="L207" t="s">
        <v>197</v>
      </c>
      <c r="M207" t="s">
        <v>21</v>
      </c>
      <c r="N207" t="s">
        <v>22</v>
      </c>
      <c r="O207" t="s">
        <v>23</v>
      </c>
      <c r="P207" s="2">
        <f t="shared" si="9"/>
        <v>44936</v>
      </c>
      <c r="Q207" t="str">
        <f t="shared" si="10"/>
        <v>2023-01</v>
      </c>
      <c r="R207">
        <f t="shared" si="11"/>
        <v>17.324999999999999</v>
      </c>
    </row>
    <row r="208" spans="1:18">
      <c r="A208" t="s">
        <v>428</v>
      </c>
      <c r="B208" s="2" t="s">
        <v>424</v>
      </c>
      <c r="C208" t="s">
        <v>359</v>
      </c>
      <c r="D208">
        <v>12300.75</v>
      </c>
      <c r="E208" t="s">
        <v>94</v>
      </c>
      <c r="F208">
        <v>2438001539</v>
      </c>
      <c r="G208" t="s">
        <v>18</v>
      </c>
      <c r="H208" t="s">
        <v>18</v>
      </c>
      <c r="I208" t="s">
        <v>19</v>
      </c>
      <c r="J208" t="s">
        <v>18</v>
      </c>
      <c r="K208" t="s">
        <v>18</v>
      </c>
      <c r="L208" t="s">
        <v>20</v>
      </c>
      <c r="M208" t="s">
        <v>21</v>
      </c>
      <c r="N208" t="s">
        <v>22</v>
      </c>
      <c r="O208" t="s">
        <v>31</v>
      </c>
      <c r="P208" s="2">
        <f t="shared" si="9"/>
        <v>44936</v>
      </c>
      <c r="Q208" t="str">
        <f t="shared" si="10"/>
        <v>2023-01</v>
      </c>
      <c r="R208">
        <f t="shared" si="11"/>
        <v>7.6879687499999996</v>
      </c>
    </row>
    <row r="209" spans="1:18">
      <c r="A209" t="s">
        <v>429</v>
      </c>
      <c r="B209" s="2" t="s">
        <v>424</v>
      </c>
      <c r="C209" t="s">
        <v>359</v>
      </c>
      <c r="D209">
        <v>78724.800000000003</v>
      </c>
      <c r="E209" t="s">
        <v>94</v>
      </c>
      <c r="F209">
        <v>2438019936</v>
      </c>
      <c r="G209" t="s">
        <v>18</v>
      </c>
      <c r="H209" t="s">
        <v>18</v>
      </c>
      <c r="I209" t="s">
        <v>19</v>
      </c>
      <c r="J209" t="s">
        <v>18</v>
      </c>
      <c r="K209" t="s">
        <v>18</v>
      </c>
      <c r="L209" t="s">
        <v>20</v>
      </c>
      <c r="M209" t="s">
        <v>21</v>
      </c>
      <c r="N209" t="s">
        <v>22</v>
      </c>
      <c r="O209" t="s">
        <v>31</v>
      </c>
      <c r="P209" s="2">
        <f t="shared" si="9"/>
        <v>44936</v>
      </c>
      <c r="Q209" t="str">
        <f t="shared" si="10"/>
        <v>2023-01</v>
      </c>
      <c r="R209">
        <f t="shared" si="11"/>
        <v>49.203000000000003</v>
      </c>
    </row>
    <row r="210" spans="1:18">
      <c r="A210" t="s">
        <v>430</v>
      </c>
      <c r="B210" s="2" t="s">
        <v>424</v>
      </c>
      <c r="C210" t="s">
        <v>359</v>
      </c>
      <c r="D210">
        <v>60.984000000000002</v>
      </c>
      <c r="E210" t="s">
        <v>17</v>
      </c>
      <c r="F210">
        <v>2438021655</v>
      </c>
      <c r="G210" t="s">
        <v>18</v>
      </c>
      <c r="H210" t="s">
        <v>18</v>
      </c>
      <c r="I210" t="s">
        <v>19</v>
      </c>
      <c r="J210" t="s">
        <v>18</v>
      </c>
      <c r="K210" t="s">
        <v>18</v>
      </c>
      <c r="L210" t="s">
        <v>197</v>
      </c>
      <c r="M210" t="s">
        <v>21</v>
      </c>
      <c r="N210" t="s">
        <v>22</v>
      </c>
      <c r="O210" t="s">
        <v>23</v>
      </c>
      <c r="P210" s="2">
        <f t="shared" si="9"/>
        <v>44936</v>
      </c>
      <c r="Q210" t="str">
        <f t="shared" si="10"/>
        <v>2023-01</v>
      </c>
      <c r="R210">
        <f t="shared" si="11"/>
        <v>60.984000000000002</v>
      </c>
    </row>
    <row r="211" spans="1:18">
      <c r="A211" t="s">
        <v>431</v>
      </c>
      <c r="B211" s="2" t="s">
        <v>424</v>
      </c>
      <c r="C211" t="s">
        <v>359</v>
      </c>
      <c r="D211">
        <v>8200.5</v>
      </c>
      <c r="E211" t="s">
        <v>94</v>
      </c>
      <c r="F211">
        <v>2438029827</v>
      </c>
      <c r="G211" t="s">
        <v>18</v>
      </c>
      <c r="H211" t="s">
        <v>18</v>
      </c>
      <c r="I211" t="s">
        <v>19</v>
      </c>
      <c r="J211" t="s">
        <v>18</v>
      </c>
      <c r="K211" t="s">
        <v>18</v>
      </c>
      <c r="L211" t="s">
        <v>20</v>
      </c>
      <c r="M211" t="s">
        <v>21</v>
      </c>
      <c r="N211" t="s">
        <v>22</v>
      </c>
      <c r="O211" t="s">
        <v>31</v>
      </c>
      <c r="P211" s="2">
        <f t="shared" si="9"/>
        <v>44936</v>
      </c>
      <c r="Q211" t="str">
        <f t="shared" si="10"/>
        <v>2023-01</v>
      </c>
      <c r="R211">
        <f t="shared" si="11"/>
        <v>5.1253124999999997</v>
      </c>
    </row>
    <row r="212" spans="1:18">
      <c r="A212" t="s">
        <v>432</v>
      </c>
      <c r="B212" s="2" t="s">
        <v>424</v>
      </c>
      <c r="C212" t="s">
        <v>359</v>
      </c>
      <c r="D212">
        <v>11.55</v>
      </c>
      <c r="E212" t="s">
        <v>17</v>
      </c>
      <c r="F212">
        <v>2438033468</v>
      </c>
      <c r="G212" t="s">
        <v>18</v>
      </c>
      <c r="H212" t="s">
        <v>18</v>
      </c>
      <c r="I212" t="s">
        <v>19</v>
      </c>
      <c r="J212" t="s">
        <v>18</v>
      </c>
      <c r="K212" t="s">
        <v>18</v>
      </c>
      <c r="L212" t="s">
        <v>197</v>
      </c>
      <c r="M212" t="s">
        <v>21</v>
      </c>
      <c r="N212" t="s">
        <v>22</v>
      </c>
      <c r="O212" t="s">
        <v>23</v>
      </c>
      <c r="P212" s="2">
        <f t="shared" si="9"/>
        <v>44936</v>
      </c>
      <c r="Q212" t="str">
        <f t="shared" si="10"/>
        <v>2023-01</v>
      </c>
      <c r="R212">
        <f t="shared" si="11"/>
        <v>11.55</v>
      </c>
    </row>
    <row r="213" spans="1:18">
      <c r="A213" t="s">
        <v>433</v>
      </c>
      <c r="B213" s="2" t="s">
        <v>424</v>
      </c>
      <c r="C213" t="s">
        <v>359</v>
      </c>
      <c r="D213">
        <v>11.55</v>
      </c>
      <c r="E213" t="s">
        <v>17</v>
      </c>
      <c r="F213">
        <v>2438532789</v>
      </c>
      <c r="G213" t="s">
        <v>18</v>
      </c>
      <c r="H213" t="s">
        <v>18</v>
      </c>
      <c r="I213" t="s">
        <v>19</v>
      </c>
      <c r="J213" t="s">
        <v>18</v>
      </c>
      <c r="K213" t="s">
        <v>18</v>
      </c>
      <c r="L213" t="s">
        <v>197</v>
      </c>
      <c r="M213" t="s">
        <v>21</v>
      </c>
      <c r="N213" t="s">
        <v>22</v>
      </c>
      <c r="O213" t="s">
        <v>23</v>
      </c>
      <c r="P213" s="2">
        <f t="shared" si="9"/>
        <v>44936</v>
      </c>
      <c r="Q213" t="str">
        <f t="shared" si="10"/>
        <v>2023-01</v>
      </c>
      <c r="R213">
        <f t="shared" si="11"/>
        <v>11.55</v>
      </c>
    </row>
    <row r="214" spans="1:18">
      <c r="A214" t="s">
        <v>434</v>
      </c>
      <c r="B214" s="2" t="s">
        <v>424</v>
      </c>
      <c r="C214" t="s">
        <v>359</v>
      </c>
      <c r="D214">
        <v>7972.4925000000003</v>
      </c>
      <c r="E214" t="s">
        <v>26</v>
      </c>
      <c r="F214">
        <v>2438533090</v>
      </c>
      <c r="G214" t="s">
        <v>27</v>
      </c>
      <c r="H214" t="s">
        <v>27</v>
      </c>
      <c r="I214" t="s">
        <v>19</v>
      </c>
      <c r="J214" t="s">
        <v>28</v>
      </c>
      <c r="K214" t="s">
        <v>29</v>
      </c>
      <c r="L214" t="s">
        <v>20</v>
      </c>
      <c r="M214" t="s">
        <v>21</v>
      </c>
      <c r="N214" t="s">
        <v>30</v>
      </c>
      <c r="O214" t="s">
        <v>31</v>
      </c>
      <c r="P214" s="2">
        <f t="shared" si="9"/>
        <v>44936</v>
      </c>
      <c r="Q214" t="str">
        <f t="shared" si="10"/>
        <v>2023-01</v>
      </c>
      <c r="R214">
        <f t="shared" si="11"/>
        <v>4.9828078124999999</v>
      </c>
    </row>
    <row r="215" spans="1:18">
      <c r="A215" t="s">
        <v>435</v>
      </c>
      <c r="B215" s="2" t="s">
        <v>424</v>
      </c>
      <c r="C215" t="s">
        <v>260</v>
      </c>
      <c r="D215">
        <v>60.984000000000002</v>
      </c>
      <c r="E215" t="s">
        <v>17</v>
      </c>
      <c r="F215">
        <v>2438659056</v>
      </c>
      <c r="G215" t="s">
        <v>18</v>
      </c>
      <c r="H215" t="s">
        <v>18</v>
      </c>
      <c r="I215" t="s">
        <v>19</v>
      </c>
      <c r="J215" t="s">
        <v>18</v>
      </c>
      <c r="K215" t="s">
        <v>18</v>
      </c>
      <c r="L215" t="s">
        <v>197</v>
      </c>
      <c r="M215" t="s">
        <v>21</v>
      </c>
      <c r="N215" t="s">
        <v>22</v>
      </c>
      <c r="O215" t="s">
        <v>23</v>
      </c>
      <c r="P215" s="2">
        <f t="shared" si="9"/>
        <v>44936</v>
      </c>
      <c r="Q215" t="str">
        <f t="shared" si="10"/>
        <v>2023-01</v>
      </c>
      <c r="R215">
        <f t="shared" si="11"/>
        <v>60.984000000000002</v>
      </c>
    </row>
    <row r="216" spans="1:18">
      <c r="A216" t="s">
        <v>436</v>
      </c>
      <c r="B216" s="2" t="s">
        <v>424</v>
      </c>
      <c r="C216" t="s">
        <v>260</v>
      </c>
      <c r="D216">
        <v>12300.75</v>
      </c>
      <c r="E216" t="s">
        <v>17</v>
      </c>
      <c r="F216">
        <v>2438659764</v>
      </c>
      <c r="G216" t="s">
        <v>18</v>
      </c>
      <c r="H216" t="s">
        <v>18</v>
      </c>
      <c r="I216" t="s">
        <v>19</v>
      </c>
      <c r="J216" t="s">
        <v>18</v>
      </c>
      <c r="K216" t="s">
        <v>18</v>
      </c>
      <c r="L216" t="s">
        <v>20</v>
      </c>
      <c r="M216" t="s">
        <v>21</v>
      </c>
      <c r="N216" t="s">
        <v>22</v>
      </c>
      <c r="O216" t="s">
        <v>23</v>
      </c>
      <c r="P216" s="2">
        <f t="shared" si="9"/>
        <v>44936</v>
      </c>
      <c r="Q216" t="str">
        <f t="shared" si="10"/>
        <v>2023-01</v>
      </c>
      <c r="R216">
        <f t="shared" si="11"/>
        <v>7.6879687499999996</v>
      </c>
    </row>
    <row r="217" spans="1:18">
      <c r="A217" t="s">
        <v>437</v>
      </c>
      <c r="B217" s="2" t="s">
        <v>424</v>
      </c>
      <c r="C217" t="s">
        <v>260</v>
      </c>
      <c r="D217">
        <v>11.55</v>
      </c>
      <c r="E217" t="s">
        <v>17</v>
      </c>
      <c r="F217">
        <v>2438664803</v>
      </c>
      <c r="G217" t="s">
        <v>18</v>
      </c>
      <c r="H217" t="s">
        <v>18</v>
      </c>
      <c r="I217" t="s">
        <v>19</v>
      </c>
      <c r="J217" t="s">
        <v>18</v>
      </c>
      <c r="K217" t="s">
        <v>18</v>
      </c>
      <c r="L217" t="s">
        <v>197</v>
      </c>
      <c r="M217" t="s">
        <v>21</v>
      </c>
      <c r="N217" t="s">
        <v>22</v>
      </c>
      <c r="O217" t="s">
        <v>23</v>
      </c>
      <c r="P217" s="2">
        <f t="shared" si="9"/>
        <v>44936</v>
      </c>
      <c r="Q217" t="str">
        <f t="shared" si="10"/>
        <v>2023-01</v>
      </c>
      <c r="R217">
        <f t="shared" si="11"/>
        <v>11.55</v>
      </c>
    </row>
    <row r="218" spans="1:18">
      <c r="A218" t="s">
        <v>438</v>
      </c>
      <c r="B218" s="2" t="s">
        <v>439</v>
      </c>
      <c r="C218" t="s">
        <v>440</v>
      </c>
      <c r="D218">
        <v>12300.75</v>
      </c>
      <c r="E218" t="s">
        <v>94</v>
      </c>
      <c r="F218">
        <v>2442586482</v>
      </c>
      <c r="G218" t="s">
        <v>18</v>
      </c>
      <c r="H218" t="s">
        <v>18</v>
      </c>
      <c r="I218" t="s">
        <v>19</v>
      </c>
      <c r="J218" t="s">
        <v>18</v>
      </c>
      <c r="K218" t="s">
        <v>18</v>
      </c>
      <c r="L218" t="s">
        <v>20</v>
      </c>
      <c r="M218" t="s">
        <v>21</v>
      </c>
      <c r="N218" t="s">
        <v>22</v>
      </c>
      <c r="O218" t="s">
        <v>31</v>
      </c>
      <c r="P218" s="2">
        <f t="shared" si="9"/>
        <v>44938</v>
      </c>
      <c r="Q218" t="str">
        <f t="shared" si="10"/>
        <v>2023-01</v>
      </c>
      <c r="R218">
        <f t="shared" si="11"/>
        <v>7.6879687499999996</v>
      </c>
    </row>
    <row r="219" spans="1:18">
      <c r="A219" t="s">
        <v>441</v>
      </c>
      <c r="B219" s="2" t="s">
        <v>439</v>
      </c>
      <c r="C219" t="s">
        <v>442</v>
      </c>
      <c r="D219">
        <v>12300.75</v>
      </c>
      <c r="E219" t="s">
        <v>17</v>
      </c>
      <c r="F219">
        <v>2442653298</v>
      </c>
      <c r="G219" t="s">
        <v>18</v>
      </c>
      <c r="H219" t="s">
        <v>18</v>
      </c>
      <c r="I219" t="s">
        <v>19</v>
      </c>
      <c r="J219" t="s">
        <v>18</v>
      </c>
      <c r="K219" t="s">
        <v>18</v>
      </c>
      <c r="L219" t="s">
        <v>20</v>
      </c>
      <c r="M219" t="s">
        <v>21</v>
      </c>
      <c r="N219" t="s">
        <v>22</v>
      </c>
      <c r="O219" t="s">
        <v>23</v>
      </c>
      <c r="P219" s="2">
        <f t="shared" si="9"/>
        <v>44938</v>
      </c>
      <c r="Q219" t="str">
        <f t="shared" si="10"/>
        <v>2023-01</v>
      </c>
      <c r="R219">
        <f t="shared" si="11"/>
        <v>7.6879687499999996</v>
      </c>
    </row>
    <row r="220" spans="1:18">
      <c r="A220" t="s">
        <v>443</v>
      </c>
      <c r="B220" s="2" t="s">
        <v>439</v>
      </c>
      <c r="C220" t="s">
        <v>442</v>
      </c>
      <c r="D220">
        <v>17.324999999999999</v>
      </c>
      <c r="E220" t="s">
        <v>17</v>
      </c>
      <c r="F220">
        <v>2442654138</v>
      </c>
      <c r="G220" t="s">
        <v>18</v>
      </c>
      <c r="H220" t="s">
        <v>18</v>
      </c>
      <c r="I220" t="s">
        <v>19</v>
      </c>
      <c r="J220" t="s">
        <v>18</v>
      </c>
      <c r="K220" t="s">
        <v>18</v>
      </c>
      <c r="L220" t="s">
        <v>197</v>
      </c>
      <c r="M220" t="s">
        <v>21</v>
      </c>
      <c r="N220" t="s">
        <v>22</v>
      </c>
      <c r="O220" t="s">
        <v>23</v>
      </c>
      <c r="P220" s="2">
        <f t="shared" si="9"/>
        <v>44938</v>
      </c>
      <c r="Q220" t="str">
        <f t="shared" si="10"/>
        <v>2023-01</v>
      </c>
      <c r="R220">
        <f t="shared" si="11"/>
        <v>17.324999999999999</v>
      </c>
    </row>
    <row r="221" spans="1:18">
      <c r="A221" t="s">
        <v>444</v>
      </c>
      <c r="B221" s="2" t="s">
        <v>439</v>
      </c>
      <c r="C221" t="s">
        <v>340</v>
      </c>
      <c r="D221">
        <v>12300.75</v>
      </c>
      <c r="E221" t="s">
        <v>17</v>
      </c>
      <c r="F221">
        <v>2443516830</v>
      </c>
      <c r="G221" t="s">
        <v>18</v>
      </c>
      <c r="H221" t="s">
        <v>18</v>
      </c>
      <c r="I221" t="s">
        <v>19</v>
      </c>
      <c r="J221" t="s">
        <v>18</v>
      </c>
      <c r="K221" t="s">
        <v>18</v>
      </c>
      <c r="L221" t="s">
        <v>20</v>
      </c>
      <c r="M221" t="s">
        <v>21</v>
      </c>
      <c r="N221" t="s">
        <v>22</v>
      </c>
      <c r="O221" t="s">
        <v>23</v>
      </c>
      <c r="P221" s="2">
        <f t="shared" si="9"/>
        <v>44938</v>
      </c>
      <c r="Q221" t="str">
        <f t="shared" si="10"/>
        <v>2023-01</v>
      </c>
      <c r="R221">
        <f t="shared" si="11"/>
        <v>7.6879687499999996</v>
      </c>
    </row>
    <row r="222" spans="1:18">
      <c r="A222" t="s">
        <v>445</v>
      </c>
      <c r="B222" s="2" t="s">
        <v>446</v>
      </c>
      <c r="C222" t="s">
        <v>447</v>
      </c>
      <c r="D222">
        <v>31.5</v>
      </c>
      <c r="E222" t="s">
        <v>17</v>
      </c>
      <c r="F222">
        <v>2446355874</v>
      </c>
      <c r="G222" t="s">
        <v>18</v>
      </c>
      <c r="H222" t="s">
        <v>18</v>
      </c>
      <c r="I222" t="s">
        <v>19</v>
      </c>
      <c r="J222" t="s">
        <v>18</v>
      </c>
      <c r="K222" t="s">
        <v>18</v>
      </c>
      <c r="L222" t="s">
        <v>197</v>
      </c>
      <c r="M222" t="s">
        <v>21</v>
      </c>
      <c r="N222" t="s">
        <v>22</v>
      </c>
      <c r="O222" t="s">
        <v>23</v>
      </c>
      <c r="P222" s="2">
        <f t="shared" si="9"/>
        <v>44939</v>
      </c>
      <c r="Q222" t="str">
        <f t="shared" si="10"/>
        <v>2023-01</v>
      </c>
      <c r="R222">
        <f t="shared" si="11"/>
        <v>31.5</v>
      </c>
    </row>
    <row r="223" spans="1:18">
      <c r="A223" t="s">
        <v>448</v>
      </c>
      <c r="B223" s="2" t="s">
        <v>449</v>
      </c>
      <c r="C223" t="s">
        <v>450</v>
      </c>
      <c r="D223">
        <v>60.984000000000002</v>
      </c>
      <c r="E223" t="s">
        <v>17</v>
      </c>
      <c r="F223">
        <v>2446945761</v>
      </c>
      <c r="G223" t="s">
        <v>18</v>
      </c>
      <c r="H223" t="s">
        <v>18</v>
      </c>
      <c r="I223" t="s">
        <v>19</v>
      </c>
      <c r="J223" t="s">
        <v>18</v>
      </c>
      <c r="K223" t="s">
        <v>18</v>
      </c>
      <c r="L223" t="s">
        <v>197</v>
      </c>
      <c r="M223" t="s">
        <v>21</v>
      </c>
      <c r="N223" t="s">
        <v>22</v>
      </c>
      <c r="O223" t="s">
        <v>23</v>
      </c>
      <c r="P223" s="2">
        <f t="shared" si="9"/>
        <v>44940</v>
      </c>
      <c r="Q223" t="str">
        <f t="shared" si="10"/>
        <v>2023-01</v>
      </c>
      <c r="R223">
        <f t="shared" si="11"/>
        <v>60.984000000000002</v>
      </c>
    </row>
    <row r="224" spans="1:18">
      <c r="A224" t="s">
        <v>451</v>
      </c>
      <c r="B224" s="2" t="s">
        <v>449</v>
      </c>
      <c r="C224" t="s">
        <v>450</v>
      </c>
      <c r="D224">
        <v>17.324999999999999</v>
      </c>
      <c r="E224" t="s">
        <v>17</v>
      </c>
      <c r="F224">
        <v>2446950802</v>
      </c>
      <c r="G224" t="s">
        <v>18</v>
      </c>
      <c r="H224" t="s">
        <v>18</v>
      </c>
      <c r="I224" t="s">
        <v>19</v>
      </c>
      <c r="J224" t="s">
        <v>18</v>
      </c>
      <c r="K224" t="s">
        <v>18</v>
      </c>
      <c r="L224" t="s">
        <v>197</v>
      </c>
      <c r="M224" t="s">
        <v>21</v>
      </c>
      <c r="N224" t="s">
        <v>22</v>
      </c>
      <c r="O224" t="s">
        <v>23</v>
      </c>
      <c r="P224" s="2">
        <f t="shared" si="9"/>
        <v>44940</v>
      </c>
      <c r="Q224" t="str">
        <f t="shared" si="10"/>
        <v>2023-01</v>
      </c>
      <c r="R224">
        <f t="shared" si="11"/>
        <v>17.324999999999999</v>
      </c>
    </row>
    <row r="225" spans="1:18">
      <c r="A225" t="s">
        <v>452</v>
      </c>
      <c r="B225" s="2" t="s">
        <v>449</v>
      </c>
      <c r="C225" t="s">
        <v>453</v>
      </c>
      <c r="D225">
        <v>12300.75</v>
      </c>
      <c r="E225" t="s">
        <v>17</v>
      </c>
      <c r="F225">
        <v>2448442106</v>
      </c>
      <c r="G225" t="s">
        <v>18</v>
      </c>
      <c r="H225" t="s">
        <v>18</v>
      </c>
      <c r="I225" t="s">
        <v>19</v>
      </c>
      <c r="J225" t="s">
        <v>18</v>
      </c>
      <c r="K225" t="s">
        <v>18</v>
      </c>
      <c r="L225" t="s">
        <v>20</v>
      </c>
      <c r="M225" t="s">
        <v>21</v>
      </c>
      <c r="N225" t="s">
        <v>22</v>
      </c>
      <c r="O225" t="s">
        <v>23</v>
      </c>
      <c r="P225" s="2">
        <f t="shared" si="9"/>
        <v>44940</v>
      </c>
      <c r="Q225" t="str">
        <f t="shared" si="10"/>
        <v>2023-01</v>
      </c>
      <c r="R225">
        <f t="shared" si="11"/>
        <v>7.6879687499999996</v>
      </c>
    </row>
    <row r="226" spans="1:18">
      <c r="A226" t="s">
        <v>454</v>
      </c>
      <c r="B226" s="2" t="s">
        <v>449</v>
      </c>
      <c r="C226" t="s">
        <v>453</v>
      </c>
      <c r="D226">
        <v>16.642499999999998</v>
      </c>
      <c r="E226" t="s">
        <v>262</v>
      </c>
      <c r="F226">
        <v>2448442524</v>
      </c>
      <c r="G226" t="s">
        <v>36</v>
      </c>
      <c r="H226" t="s">
        <v>37</v>
      </c>
      <c r="I226" t="s">
        <v>38</v>
      </c>
      <c r="J226" t="s">
        <v>301</v>
      </c>
      <c r="K226" t="s">
        <v>29</v>
      </c>
      <c r="L226" t="s">
        <v>197</v>
      </c>
      <c r="M226" t="s">
        <v>21</v>
      </c>
      <c r="N226" t="s">
        <v>30</v>
      </c>
      <c r="O226" t="s">
        <v>23</v>
      </c>
      <c r="P226" s="2">
        <f t="shared" si="9"/>
        <v>44940</v>
      </c>
      <c r="Q226" t="str">
        <f t="shared" si="10"/>
        <v>2023-01</v>
      </c>
      <c r="R226">
        <f t="shared" si="11"/>
        <v>16.642499999999998</v>
      </c>
    </row>
    <row r="227" spans="1:18">
      <c r="A227" t="s">
        <v>455</v>
      </c>
      <c r="B227" s="2" t="s">
        <v>449</v>
      </c>
      <c r="C227" t="s">
        <v>456</v>
      </c>
      <c r="D227">
        <v>17.324999999999999</v>
      </c>
      <c r="E227" t="s">
        <v>17</v>
      </c>
      <c r="F227">
        <v>2448729451</v>
      </c>
      <c r="G227" t="s">
        <v>18</v>
      </c>
      <c r="H227" t="s">
        <v>18</v>
      </c>
      <c r="I227" t="s">
        <v>19</v>
      </c>
      <c r="J227" t="s">
        <v>18</v>
      </c>
      <c r="K227" t="s">
        <v>18</v>
      </c>
      <c r="L227" t="s">
        <v>197</v>
      </c>
      <c r="M227" t="s">
        <v>21</v>
      </c>
      <c r="N227" t="s">
        <v>22</v>
      </c>
      <c r="O227" t="s">
        <v>23</v>
      </c>
      <c r="P227" s="2">
        <f t="shared" si="9"/>
        <v>44940</v>
      </c>
      <c r="Q227" t="str">
        <f t="shared" si="10"/>
        <v>2023-01</v>
      </c>
      <c r="R227">
        <f t="shared" si="11"/>
        <v>17.324999999999999</v>
      </c>
    </row>
    <row r="228" spans="1:18">
      <c r="A228" t="s">
        <v>457</v>
      </c>
      <c r="B228" s="2" t="s">
        <v>458</v>
      </c>
      <c r="C228" t="s">
        <v>260</v>
      </c>
      <c r="D228">
        <v>8200.5</v>
      </c>
      <c r="E228" t="s">
        <v>17</v>
      </c>
      <c r="F228">
        <v>2453537391</v>
      </c>
      <c r="G228" t="s">
        <v>18</v>
      </c>
      <c r="H228" t="s">
        <v>18</v>
      </c>
      <c r="I228" t="s">
        <v>19</v>
      </c>
      <c r="J228" t="s">
        <v>18</v>
      </c>
      <c r="K228" t="s">
        <v>18</v>
      </c>
      <c r="L228" t="s">
        <v>20</v>
      </c>
      <c r="M228" t="s">
        <v>21</v>
      </c>
      <c r="N228" t="s">
        <v>22</v>
      </c>
      <c r="O228" t="s">
        <v>23</v>
      </c>
      <c r="P228" s="2">
        <f t="shared" si="9"/>
        <v>44942</v>
      </c>
      <c r="Q228" t="str">
        <f t="shared" si="10"/>
        <v>2023-01</v>
      </c>
      <c r="R228">
        <f t="shared" si="11"/>
        <v>5.1253124999999997</v>
      </c>
    </row>
    <row r="229" spans="1:18">
      <c r="A229" t="s">
        <v>459</v>
      </c>
      <c r="B229" s="2" t="s">
        <v>458</v>
      </c>
      <c r="C229" t="s">
        <v>260</v>
      </c>
      <c r="D229">
        <v>11.55</v>
      </c>
      <c r="E229" t="s">
        <v>17</v>
      </c>
      <c r="F229">
        <v>2453537666</v>
      </c>
      <c r="G229" t="s">
        <v>18</v>
      </c>
      <c r="H229" t="s">
        <v>18</v>
      </c>
      <c r="I229" t="s">
        <v>19</v>
      </c>
      <c r="J229" t="s">
        <v>18</v>
      </c>
      <c r="K229" t="s">
        <v>18</v>
      </c>
      <c r="L229" t="s">
        <v>197</v>
      </c>
      <c r="M229" t="s">
        <v>21</v>
      </c>
      <c r="N229" t="s">
        <v>22</v>
      </c>
      <c r="O229" t="s">
        <v>23</v>
      </c>
      <c r="P229" s="2">
        <f t="shared" si="9"/>
        <v>44942</v>
      </c>
      <c r="Q229" t="str">
        <f t="shared" si="10"/>
        <v>2023-01</v>
      </c>
      <c r="R229">
        <f t="shared" si="11"/>
        <v>11.55</v>
      </c>
    </row>
    <row r="230" spans="1:18">
      <c r="A230" t="s">
        <v>460</v>
      </c>
      <c r="B230" s="2" t="s">
        <v>458</v>
      </c>
      <c r="C230" t="s">
        <v>260</v>
      </c>
      <c r="D230">
        <v>22365</v>
      </c>
      <c r="E230" t="s">
        <v>17</v>
      </c>
      <c r="F230">
        <v>2453543177</v>
      </c>
      <c r="G230" t="s">
        <v>18</v>
      </c>
      <c r="H230" t="s">
        <v>18</v>
      </c>
      <c r="I230" t="s">
        <v>19</v>
      </c>
      <c r="J230" t="s">
        <v>18</v>
      </c>
      <c r="K230" t="s">
        <v>18</v>
      </c>
      <c r="L230" t="s">
        <v>20</v>
      </c>
      <c r="M230" t="s">
        <v>21</v>
      </c>
      <c r="N230" t="s">
        <v>22</v>
      </c>
      <c r="O230" t="s">
        <v>23</v>
      </c>
      <c r="P230" s="2">
        <f t="shared" si="9"/>
        <v>44942</v>
      </c>
      <c r="Q230" t="str">
        <f t="shared" si="10"/>
        <v>2023-01</v>
      </c>
      <c r="R230">
        <f t="shared" si="11"/>
        <v>13.978125</v>
      </c>
    </row>
    <row r="231" spans="1:18">
      <c r="A231" t="s">
        <v>461</v>
      </c>
      <c r="B231" s="2" t="s">
        <v>458</v>
      </c>
      <c r="C231" t="s">
        <v>260</v>
      </c>
      <c r="D231">
        <v>12300.75</v>
      </c>
      <c r="E231" t="s">
        <v>17</v>
      </c>
      <c r="F231">
        <v>2453543853</v>
      </c>
      <c r="G231" t="s">
        <v>18</v>
      </c>
      <c r="H231" t="s">
        <v>18</v>
      </c>
      <c r="I231" t="s">
        <v>19</v>
      </c>
      <c r="J231" t="s">
        <v>18</v>
      </c>
      <c r="K231" t="s">
        <v>18</v>
      </c>
      <c r="L231" t="s">
        <v>20</v>
      </c>
      <c r="M231" t="s">
        <v>21</v>
      </c>
      <c r="N231" t="s">
        <v>22</v>
      </c>
      <c r="O231" t="s">
        <v>23</v>
      </c>
      <c r="P231" s="2">
        <f t="shared" si="9"/>
        <v>44942</v>
      </c>
      <c r="Q231" t="str">
        <f t="shared" si="10"/>
        <v>2023-01</v>
      </c>
      <c r="R231">
        <f t="shared" si="11"/>
        <v>7.6879687499999996</v>
      </c>
    </row>
    <row r="232" spans="1:18">
      <c r="A232" t="s">
        <v>462</v>
      </c>
      <c r="B232" s="2" t="s">
        <v>458</v>
      </c>
      <c r="C232" t="s">
        <v>463</v>
      </c>
      <c r="D232">
        <v>4337.6130000000003</v>
      </c>
      <c r="E232" t="s">
        <v>35</v>
      </c>
      <c r="F232">
        <v>2453917379</v>
      </c>
      <c r="G232" t="s">
        <v>230</v>
      </c>
      <c r="H232" t="s">
        <v>231</v>
      </c>
      <c r="I232" t="s">
        <v>38</v>
      </c>
      <c r="J232" t="s">
        <v>464</v>
      </c>
      <c r="K232" t="s">
        <v>29</v>
      </c>
      <c r="L232" t="s">
        <v>20</v>
      </c>
      <c r="M232" t="s">
        <v>21</v>
      </c>
      <c r="N232" t="s">
        <v>30</v>
      </c>
      <c r="O232" t="s">
        <v>23</v>
      </c>
      <c r="P232" s="2">
        <f t="shared" si="9"/>
        <v>44942</v>
      </c>
      <c r="Q232" t="str">
        <f t="shared" si="10"/>
        <v>2023-01</v>
      </c>
      <c r="R232">
        <f t="shared" si="11"/>
        <v>2.7110081250000002</v>
      </c>
    </row>
    <row r="233" spans="1:18">
      <c r="A233" t="s">
        <v>465</v>
      </c>
      <c r="B233" s="2" t="s">
        <v>466</v>
      </c>
      <c r="C233" t="s">
        <v>467</v>
      </c>
      <c r="D233">
        <v>12300.75</v>
      </c>
      <c r="E233" t="s">
        <v>17</v>
      </c>
      <c r="F233">
        <v>2459774917</v>
      </c>
      <c r="G233" t="s">
        <v>18</v>
      </c>
      <c r="H233" t="s">
        <v>18</v>
      </c>
      <c r="I233" t="s">
        <v>19</v>
      </c>
      <c r="J233" t="s">
        <v>18</v>
      </c>
      <c r="K233" t="s">
        <v>18</v>
      </c>
      <c r="L233" t="s">
        <v>20</v>
      </c>
      <c r="M233" t="s">
        <v>21</v>
      </c>
      <c r="N233" t="s">
        <v>22</v>
      </c>
      <c r="O233" t="s">
        <v>23</v>
      </c>
      <c r="P233" s="2">
        <f t="shared" si="9"/>
        <v>44945</v>
      </c>
      <c r="Q233" t="str">
        <f t="shared" si="10"/>
        <v>2023-01</v>
      </c>
      <c r="R233">
        <f t="shared" si="11"/>
        <v>7.6879687499999996</v>
      </c>
    </row>
    <row r="234" spans="1:18">
      <c r="A234" t="s">
        <v>468</v>
      </c>
      <c r="B234" s="2" t="s">
        <v>466</v>
      </c>
      <c r="C234" t="s">
        <v>467</v>
      </c>
      <c r="D234">
        <v>17.324999999999999</v>
      </c>
      <c r="E234" t="s">
        <v>17</v>
      </c>
      <c r="F234">
        <v>2459776359</v>
      </c>
      <c r="G234" t="s">
        <v>18</v>
      </c>
      <c r="H234" t="s">
        <v>18</v>
      </c>
      <c r="I234" t="s">
        <v>19</v>
      </c>
      <c r="J234" t="s">
        <v>18</v>
      </c>
      <c r="K234" t="s">
        <v>18</v>
      </c>
      <c r="L234" t="s">
        <v>197</v>
      </c>
      <c r="M234" t="s">
        <v>21</v>
      </c>
      <c r="N234" t="s">
        <v>22</v>
      </c>
      <c r="O234" t="s">
        <v>23</v>
      </c>
      <c r="P234" s="2">
        <f t="shared" si="9"/>
        <v>44945</v>
      </c>
      <c r="Q234" t="str">
        <f t="shared" si="10"/>
        <v>2023-01</v>
      </c>
      <c r="R234">
        <f t="shared" si="11"/>
        <v>17.324999999999999</v>
      </c>
    </row>
    <row r="235" spans="1:18">
      <c r="A235" t="s">
        <v>469</v>
      </c>
      <c r="B235" s="2" t="s">
        <v>466</v>
      </c>
      <c r="C235" t="s">
        <v>467</v>
      </c>
      <c r="D235">
        <v>17.324999999999999</v>
      </c>
      <c r="E235" t="s">
        <v>470</v>
      </c>
      <c r="F235">
        <v>2459878394</v>
      </c>
      <c r="G235" t="s">
        <v>36</v>
      </c>
      <c r="H235" t="s">
        <v>37</v>
      </c>
      <c r="I235" t="s">
        <v>38</v>
      </c>
      <c r="J235" t="s">
        <v>471</v>
      </c>
      <c r="K235" t="s">
        <v>29</v>
      </c>
      <c r="L235" t="s">
        <v>197</v>
      </c>
      <c r="M235" t="s">
        <v>21</v>
      </c>
      <c r="N235" t="s">
        <v>49</v>
      </c>
      <c r="O235" t="s">
        <v>23</v>
      </c>
      <c r="P235" s="2">
        <f t="shared" si="9"/>
        <v>44945</v>
      </c>
      <c r="Q235" t="str">
        <f t="shared" si="10"/>
        <v>2023-01</v>
      </c>
      <c r="R235">
        <f t="shared" si="11"/>
        <v>17.324999999999999</v>
      </c>
    </row>
    <row r="236" spans="1:18">
      <c r="A236" t="s">
        <v>472</v>
      </c>
      <c r="B236" s="2" t="s">
        <v>466</v>
      </c>
      <c r="C236" t="s">
        <v>467</v>
      </c>
      <c r="D236">
        <v>12011.2335</v>
      </c>
      <c r="E236" t="s">
        <v>26</v>
      </c>
      <c r="F236">
        <v>2460035530</v>
      </c>
      <c r="G236" t="s">
        <v>79</v>
      </c>
      <c r="H236" t="s">
        <v>45</v>
      </c>
      <c r="I236" t="s">
        <v>38</v>
      </c>
      <c r="J236" t="s">
        <v>120</v>
      </c>
      <c r="K236" t="s">
        <v>29</v>
      </c>
      <c r="L236" t="s">
        <v>20</v>
      </c>
      <c r="M236" t="s">
        <v>21</v>
      </c>
      <c r="N236" t="s">
        <v>30</v>
      </c>
      <c r="O236" t="s">
        <v>23</v>
      </c>
      <c r="P236" s="2">
        <f t="shared" si="9"/>
        <v>44945</v>
      </c>
      <c r="Q236" t="str">
        <f t="shared" si="10"/>
        <v>2023-01</v>
      </c>
      <c r="R236">
        <f t="shared" si="11"/>
        <v>7.5070209375000001</v>
      </c>
    </row>
    <row r="237" spans="1:18">
      <c r="A237" t="s">
        <v>473</v>
      </c>
      <c r="B237" s="2" t="s">
        <v>474</v>
      </c>
      <c r="C237" t="s">
        <v>475</v>
      </c>
      <c r="D237">
        <v>7972.4925000000003</v>
      </c>
      <c r="E237" t="s">
        <v>26</v>
      </c>
      <c r="F237">
        <v>2462350632</v>
      </c>
      <c r="G237" t="s">
        <v>79</v>
      </c>
      <c r="H237" t="s">
        <v>45</v>
      </c>
      <c r="I237" t="s">
        <v>38</v>
      </c>
      <c r="J237" t="s">
        <v>120</v>
      </c>
      <c r="K237" t="s">
        <v>29</v>
      </c>
      <c r="L237" t="s">
        <v>20</v>
      </c>
      <c r="M237" t="s">
        <v>21</v>
      </c>
      <c r="N237" t="s">
        <v>30</v>
      </c>
      <c r="O237" t="s">
        <v>23</v>
      </c>
      <c r="P237" s="2">
        <f t="shared" si="9"/>
        <v>44946</v>
      </c>
      <c r="Q237" t="str">
        <f t="shared" si="10"/>
        <v>2023-01</v>
      </c>
      <c r="R237">
        <f t="shared" si="11"/>
        <v>4.9828078124999999</v>
      </c>
    </row>
    <row r="238" spans="1:18">
      <c r="A238" t="s">
        <v>476</v>
      </c>
      <c r="B238" s="2" t="s">
        <v>474</v>
      </c>
      <c r="C238" t="s">
        <v>477</v>
      </c>
      <c r="D238">
        <v>12300.75</v>
      </c>
      <c r="E238" t="s">
        <v>94</v>
      </c>
      <c r="F238">
        <v>2462671907</v>
      </c>
      <c r="G238" t="s">
        <v>18</v>
      </c>
      <c r="H238" t="s">
        <v>18</v>
      </c>
      <c r="I238" t="s">
        <v>19</v>
      </c>
      <c r="J238" t="s">
        <v>18</v>
      </c>
      <c r="K238" t="s">
        <v>18</v>
      </c>
      <c r="L238" t="s">
        <v>20</v>
      </c>
      <c r="M238" t="s">
        <v>21</v>
      </c>
      <c r="N238" t="s">
        <v>22</v>
      </c>
      <c r="O238" t="s">
        <v>31</v>
      </c>
      <c r="P238" s="2">
        <f t="shared" si="9"/>
        <v>44946</v>
      </c>
      <c r="Q238" t="str">
        <f t="shared" si="10"/>
        <v>2023-01</v>
      </c>
      <c r="R238">
        <f t="shared" si="11"/>
        <v>7.6879687499999996</v>
      </c>
    </row>
    <row r="239" spans="1:18">
      <c r="A239" t="s">
        <v>478</v>
      </c>
      <c r="B239" s="2" t="s">
        <v>474</v>
      </c>
      <c r="C239" t="s">
        <v>477</v>
      </c>
      <c r="D239">
        <v>12300.75</v>
      </c>
      <c r="E239" t="s">
        <v>17</v>
      </c>
      <c r="F239">
        <v>2462673214</v>
      </c>
      <c r="G239" t="s">
        <v>18</v>
      </c>
      <c r="H239" t="s">
        <v>18</v>
      </c>
      <c r="I239" t="s">
        <v>19</v>
      </c>
      <c r="J239" t="s">
        <v>18</v>
      </c>
      <c r="K239" t="s">
        <v>18</v>
      </c>
      <c r="L239" t="s">
        <v>20</v>
      </c>
      <c r="M239" t="s">
        <v>21</v>
      </c>
      <c r="N239" t="s">
        <v>22</v>
      </c>
      <c r="O239" t="s">
        <v>23</v>
      </c>
      <c r="P239" s="2">
        <f t="shared" si="9"/>
        <v>44946</v>
      </c>
      <c r="Q239" t="str">
        <f t="shared" si="10"/>
        <v>2023-01</v>
      </c>
      <c r="R239">
        <f t="shared" si="11"/>
        <v>7.6879687499999996</v>
      </c>
    </row>
    <row r="240" spans="1:18">
      <c r="A240" t="s">
        <v>479</v>
      </c>
      <c r="B240" s="2" t="s">
        <v>474</v>
      </c>
      <c r="C240" t="s">
        <v>477</v>
      </c>
      <c r="D240">
        <v>31.5</v>
      </c>
      <c r="E240" t="s">
        <v>17</v>
      </c>
      <c r="F240">
        <v>2462678611</v>
      </c>
      <c r="G240" t="s">
        <v>18</v>
      </c>
      <c r="H240" t="s">
        <v>18</v>
      </c>
      <c r="I240" t="s">
        <v>19</v>
      </c>
      <c r="J240" t="s">
        <v>18</v>
      </c>
      <c r="K240" t="s">
        <v>18</v>
      </c>
      <c r="L240" t="s">
        <v>197</v>
      </c>
      <c r="M240" t="s">
        <v>21</v>
      </c>
      <c r="N240" t="s">
        <v>22</v>
      </c>
      <c r="O240" t="s">
        <v>23</v>
      </c>
      <c r="P240" s="2">
        <f t="shared" si="9"/>
        <v>44946</v>
      </c>
      <c r="Q240" t="str">
        <f t="shared" si="10"/>
        <v>2023-01</v>
      </c>
      <c r="R240">
        <f t="shared" si="11"/>
        <v>31.5</v>
      </c>
    </row>
    <row r="241" spans="1:18">
      <c r="A241" t="s">
        <v>480</v>
      </c>
      <c r="B241" s="2" t="s">
        <v>474</v>
      </c>
      <c r="C241" t="s">
        <v>477</v>
      </c>
      <c r="D241">
        <v>22365</v>
      </c>
      <c r="E241" t="s">
        <v>17</v>
      </c>
      <c r="F241">
        <v>2462679238</v>
      </c>
      <c r="G241" t="s">
        <v>18</v>
      </c>
      <c r="H241" t="s">
        <v>18</v>
      </c>
      <c r="I241" t="s">
        <v>19</v>
      </c>
      <c r="J241" t="s">
        <v>18</v>
      </c>
      <c r="K241" t="s">
        <v>18</v>
      </c>
      <c r="L241" t="s">
        <v>20</v>
      </c>
      <c r="M241" t="s">
        <v>21</v>
      </c>
      <c r="N241" t="s">
        <v>22</v>
      </c>
      <c r="O241" t="s">
        <v>23</v>
      </c>
      <c r="P241" s="2">
        <f t="shared" si="9"/>
        <v>44946</v>
      </c>
      <c r="Q241" t="str">
        <f t="shared" si="10"/>
        <v>2023-01</v>
      </c>
      <c r="R241">
        <f t="shared" si="11"/>
        <v>13.978125</v>
      </c>
    </row>
    <row r="242" spans="1:18">
      <c r="A242" t="s">
        <v>481</v>
      </c>
      <c r="B242" s="2" t="s">
        <v>482</v>
      </c>
      <c r="C242" t="s">
        <v>483</v>
      </c>
      <c r="D242">
        <v>60.984000000000002</v>
      </c>
      <c r="E242" t="s">
        <v>17</v>
      </c>
      <c r="F242">
        <v>2465746947</v>
      </c>
      <c r="G242" t="s">
        <v>18</v>
      </c>
      <c r="H242" t="s">
        <v>18</v>
      </c>
      <c r="I242" t="s">
        <v>19</v>
      </c>
      <c r="J242" t="s">
        <v>18</v>
      </c>
      <c r="K242" t="s">
        <v>18</v>
      </c>
      <c r="L242" t="s">
        <v>197</v>
      </c>
      <c r="M242" t="s">
        <v>21</v>
      </c>
      <c r="N242" t="s">
        <v>22</v>
      </c>
      <c r="O242" t="s">
        <v>23</v>
      </c>
      <c r="P242" s="2">
        <f t="shared" si="9"/>
        <v>44947</v>
      </c>
      <c r="Q242" t="str">
        <f t="shared" si="10"/>
        <v>2023-01</v>
      </c>
      <c r="R242">
        <f t="shared" si="11"/>
        <v>60.984000000000002</v>
      </c>
    </row>
    <row r="243" spans="1:18">
      <c r="A243" t="s">
        <v>484</v>
      </c>
      <c r="B243" s="2" t="s">
        <v>485</v>
      </c>
      <c r="C243" t="s">
        <v>486</v>
      </c>
      <c r="D243">
        <v>17.324999999999999</v>
      </c>
      <c r="E243" t="s">
        <v>17</v>
      </c>
      <c r="F243">
        <v>2467225751</v>
      </c>
      <c r="G243" t="s">
        <v>18</v>
      </c>
      <c r="H243" t="s">
        <v>18</v>
      </c>
      <c r="I243" t="s">
        <v>19</v>
      </c>
      <c r="J243" t="s">
        <v>18</v>
      </c>
      <c r="K243" t="s">
        <v>18</v>
      </c>
      <c r="L243" t="s">
        <v>197</v>
      </c>
      <c r="M243" t="s">
        <v>21</v>
      </c>
      <c r="N243" t="s">
        <v>22</v>
      </c>
      <c r="O243" t="s">
        <v>23</v>
      </c>
      <c r="P243" s="2">
        <f t="shared" si="9"/>
        <v>44948</v>
      </c>
      <c r="Q243" t="str">
        <f t="shared" si="10"/>
        <v>2023-01</v>
      </c>
      <c r="R243">
        <f t="shared" si="11"/>
        <v>17.324999999999999</v>
      </c>
    </row>
    <row r="244" spans="1:18">
      <c r="A244" t="s">
        <v>487</v>
      </c>
      <c r="B244" s="2" t="s">
        <v>485</v>
      </c>
      <c r="C244" t="s">
        <v>486</v>
      </c>
      <c r="D244">
        <v>60.984000000000002</v>
      </c>
      <c r="E244" t="s">
        <v>17</v>
      </c>
      <c r="F244">
        <v>2467227031</v>
      </c>
      <c r="G244" t="s">
        <v>18</v>
      </c>
      <c r="H244" t="s">
        <v>18</v>
      </c>
      <c r="I244" t="s">
        <v>19</v>
      </c>
      <c r="J244" t="s">
        <v>18</v>
      </c>
      <c r="K244" t="s">
        <v>18</v>
      </c>
      <c r="L244" t="s">
        <v>197</v>
      </c>
      <c r="M244" t="s">
        <v>21</v>
      </c>
      <c r="N244" t="s">
        <v>22</v>
      </c>
      <c r="O244" t="s">
        <v>23</v>
      </c>
      <c r="P244" s="2">
        <f t="shared" si="9"/>
        <v>44948</v>
      </c>
      <c r="Q244" t="str">
        <f t="shared" si="10"/>
        <v>2023-01</v>
      </c>
      <c r="R244">
        <f t="shared" si="11"/>
        <v>60.984000000000002</v>
      </c>
    </row>
    <row r="245" spans="1:18">
      <c r="A245" t="s">
        <v>488</v>
      </c>
      <c r="B245" s="2" t="s">
        <v>485</v>
      </c>
      <c r="C245" t="s">
        <v>489</v>
      </c>
      <c r="D245">
        <v>12300.75</v>
      </c>
      <c r="E245" t="s">
        <v>17</v>
      </c>
      <c r="F245">
        <v>2468639814</v>
      </c>
      <c r="G245" t="s">
        <v>18</v>
      </c>
      <c r="H245" t="s">
        <v>18</v>
      </c>
      <c r="I245" t="s">
        <v>19</v>
      </c>
      <c r="J245" t="s">
        <v>18</v>
      </c>
      <c r="K245" t="s">
        <v>18</v>
      </c>
      <c r="L245" t="s">
        <v>20</v>
      </c>
      <c r="M245" t="s">
        <v>21</v>
      </c>
      <c r="N245" t="s">
        <v>22</v>
      </c>
      <c r="O245" t="s">
        <v>23</v>
      </c>
      <c r="P245" s="2">
        <f t="shared" si="9"/>
        <v>44948</v>
      </c>
      <c r="Q245" t="str">
        <f t="shared" si="10"/>
        <v>2023-01</v>
      </c>
      <c r="R245">
        <f t="shared" si="11"/>
        <v>7.6879687499999996</v>
      </c>
    </row>
    <row r="246" spans="1:18">
      <c r="A246" t="s">
        <v>490</v>
      </c>
      <c r="B246" s="2" t="s">
        <v>485</v>
      </c>
      <c r="C246" t="s">
        <v>486</v>
      </c>
      <c r="D246">
        <v>17.324999999999999</v>
      </c>
      <c r="E246" t="s">
        <v>17</v>
      </c>
      <c r="F246">
        <v>2468671869</v>
      </c>
      <c r="G246" t="s">
        <v>18</v>
      </c>
      <c r="H246" t="s">
        <v>18</v>
      </c>
      <c r="I246" t="s">
        <v>19</v>
      </c>
      <c r="J246" t="s">
        <v>18</v>
      </c>
      <c r="K246" t="s">
        <v>18</v>
      </c>
      <c r="L246" t="s">
        <v>197</v>
      </c>
      <c r="M246" t="s">
        <v>21</v>
      </c>
      <c r="N246" t="s">
        <v>22</v>
      </c>
      <c r="O246" t="s">
        <v>23</v>
      </c>
      <c r="P246" s="2">
        <f t="shared" si="9"/>
        <v>44948</v>
      </c>
      <c r="Q246" t="str">
        <f t="shared" si="10"/>
        <v>2023-01</v>
      </c>
      <c r="R246">
        <f t="shared" si="11"/>
        <v>17.324999999999999</v>
      </c>
    </row>
    <row r="247" spans="1:18">
      <c r="A247" t="s">
        <v>491</v>
      </c>
      <c r="B247" s="2" t="s">
        <v>485</v>
      </c>
      <c r="C247" t="s">
        <v>486</v>
      </c>
      <c r="D247">
        <v>16.642499999999998</v>
      </c>
      <c r="E247" t="s">
        <v>262</v>
      </c>
      <c r="F247">
        <v>2468675156</v>
      </c>
      <c r="G247" t="s">
        <v>79</v>
      </c>
      <c r="H247" t="s">
        <v>45</v>
      </c>
      <c r="I247" t="s">
        <v>38</v>
      </c>
      <c r="J247" t="s">
        <v>492</v>
      </c>
      <c r="K247" t="s">
        <v>81</v>
      </c>
      <c r="L247" t="s">
        <v>197</v>
      </c>
      <c r="M247" t="s">
        <v>21</v>
      </c>
      <c r="N247" t="s">
        <v>30</v>
      </c>
      <c r="O247" t="s">
        <v>23</v>
      </c>
      <c r="P247" s="2">
        <f t="shared" si="9"/>
        <v>44948</v>
      </c>
      <c r="Q247" t="str">
        <f t="shared" si="10"/>
        <v>2023-01</v>
      </c>
      <c r="R247">
        <f t="shared" si="11"/>
        <v>16.642499999999998</v>
      </c>
    </row>
    <row r="248" spans="1:18">
      <c r="A248" t="s">
        <v>493</v>
      </c>
      <c r="B248" s="2" t="s">
        <v>485</v>
      </c>
      <c r="C248" t="s">
        <v>494</v>
      </c>
      <c r="D248">
        <v>12300.75</v>
      </c>
      <c r="E248" t="s">
        <v>17</v>
      </c>
      <c r="F248">
        <v>2469002894</v>
      </c>
      <c r="G248" t="s">
        <v>18</v>
      </c>
      <c r="H248" t="s">
        <v>18</v>
      </c>
      <c r="I248" t="s">
        <v>19</v>
      </c>
      <c r="J248" t="s">
        <v>18</v>
      </c>
      <c r="K248" t="s">
        <v>18</v>
      </c>
      <c r="L248" t="s">
        <v>20</v>
      </c>
      <c r="M248" t="s">
        <v>21</v>
      </c>
      <c r="N248" t="s">
        <v>22</v>
      </c>
      <c r="O248" t="s">
        <v>23</v>
      </c>
      <c r="P248" s="2">
        <f t="shared" si="9"/>
        <v>44948</v>
      </c>
      <c r="Q248" t="str">
        <f t="shared" si="10"/>
        <v>2023-01</v>
      </c>
      <c r="R248">
        <f t="shared" si="11"/>
        <v>7.6879687499999996</v>
      </c>
    </row>
    <row r="249" spans="1:18">
      <c r="A249" t="s">
        <v>495</v>
      </c>
      <c r="B249" s="2" t="s">
        <v>496</v>
      </c>
      <c r="C249" t="s">
        <v>497</v>
      </c>
      <c r="D249">
        <v>12300.75</v>
      </c>
      <c r="E249" t="s">
        <v>17</v>
      </c>
      <c r="F249">
        <v>2470048022</v>
      </c>
      <c r="G249" t="s">
        <v>18</v>
      </c>
      <c r="H249" t="s">
        <v>18</v>
      </c>
      <c r="I249" t="s">
        <v>19</v>
      </c>
      <c r="J249" t="s">
        <v>18</v>
      </c>
      <c r="K249" t="s">
        <v>18</v>
      </c>
      <c r="L249" t="s">
        <v>20</v>
      </c>
      <c r="M249" t="s">
        <v>21</v>
      </c>
      <c r="N249" t="s">
        <v>22</v>
      </c>
      <c r="O249" t="s">
        <v>23</v>
      </c>
      <c r="P249" s="2">
        <f t="shared" si="9"/>
        <v>44949</v>
      </c>
      <c r="Q249" t="str">
        <f t="shared" si="10"/>
        <v>2023-01</v>
      </c>
      <c r="R249">
        <f t="shared" si="11"/>
        <v>7.6879687499999996</v>
      </c>
    </row>
    <row r="250" spans="1:18">
      <c r="A250" t="s">
        <v>498</v>
      </c>
      <c r="B250" s="2" t="s">
        <v>496</v>
      </c>
      <c r="C250" t="s">
        <v>497</v>
      </c>
      <c r="D250">
        <v>17.324999999999999</v>
      </c>
      <c r="E250" t="s">
        <v>17</v>
      </c>
      <c r="F250">
        <v>2470048429</v>
      </c>
      <c r="G250" t="s">
        <v>18</v>
      </c>
      <c r="H250" t="s">
        <v>18</v>
      </c>
      <c r="I250" t="s">
        <v>19</v>
      </c>
      <c r="J250" t="s">
        <v>18</v>
      </c>
      <c r="K250" t="s">
        <v>18</v>
      </c>
      <c r="L250" t="s">
        <v>197</v>
      </c>
      <c r="M250" t="s">
        <v>21</v>
      </c>
      <c r="N250" t="s">
        <v>22</v>
      </c>
      <c r="O250" t="s">
        <v>23</v>
      </c>
      <c r="P250" s="2">
        <f t="shared" si="9"/>
        <v>44949</v>
      </c>
      <c r="Q250" t="str">
        <f t="shared" si="10"/>
        <v>2023-01</v>
      </c>
      <c r="R250">
        <f t="shared" si="11"/>
        <v>17.324999999999999</v>
      </c>
    </row>
    <row r="251" spans="1:18">
      <c r="A251" t="s">
        <v>499</v>
      </c>
      <c r="B251" s="2" t="s">
        <v>496</v>
      </c>
      <c r="C251" t="s">
        <v>500</v>
      </c>
      <c r="D251">
        <v>12300.75</v>
      </c>
      <c r="E251" t="s">
        <v>17</v>
      </c>
      <c r="F251">
        <v>2471791514</v>
      </c>
      <c r="G251" t="s">
        <v>18</v>
      </c>
      <c r="H251" t="s">
        <v>18</v>
      </c>
      <c r="I251" t="s">
        <v>19</v>
      </c>
      <c r="J251" t="s">
        <v>18</v>
      </c>
      <c r="K251" t="s">
        <v>18</v>
      </c>
      <c r="L251" t="s">
        <v>20</v>
      </c>
      <c r="M251" t="s">
        <v>21</v>
      </c>
      <c r="N251" t="s">
        <v>22</v>
      </c>
      <c r="O251" t="s">
        <v>23</v>
      </c>
      <c r="P251" s="2">
        <f t="shared" si="9"/>
        <v>44949</v>
      </c>
      <c r="Q251" t="str">
        <f t="shared" si="10"/>
        <v>2023-01</v>
      </c>
      <c r="R251">
        <f t="shared" si="11"/>
        <v>7.6879687499999996</v>
      </c>
    </row>
    <row r="252" spans="1:18">
      <c r="A252" t="s">
        <v>501</v>
      </c>
      <c r="B252" s="2" t="s">
        <v>502</v>
      </c>
      <c r="C252" t="s">
        <v>442</v>
      </c>
      <c r="D252">
        <v>12300.75</v>
      </c>
      <c r="E252" t="s">
        <v>17</v>
      </c>
      <c r="F252">
        <v>2472395653</v>
      </c>
      <c r="G252" t="s">
        <v>18</v>
      </c>
      <c r="H252" t="s">
        <v>18</v>
      </c>
      <c r="I252" t="s">
        <v>19</v>
      </c>
      <c r="J252" t="s">
        <v>18</v>
      </c>
      <c r="K252" t="s">
        <v>18</v>
      </c>
      <c r="L252" t="s">
        <v>20</v>
      </c>
      <c r="M252" t="s">
        <v>21</v>
      </c>
      <c r="N252" t="s">
        <v>22</v>
      </c>
      <c r="O252" t="s">
        <v>23</v>
      </c>
      <c r="P252" s="2">
        <f t="shared" si="9"/>
        <v>44950</v>
      </c>
      <c r="Q252" t="str">
        <f t="shared" si="10"/>
        <v>2023-01</v>
      </c>
      <c r="R252">
        <f t="shared" si="11"/>
        <v>7.6879687499999996</v>
      </c>
    </row>
    <row r="253" spans="1:18">
      <c r="A253" t="s">
        <v>503</v>
      </c>
      <c r="B253" s="2" t="s">
        <v>502</v>
      </c>
      <c r="C253" t="s">
        <v>442</v>
      </c>
      <c r="D253">
        <v>4510.2749999999996</v>
      </c>
      <c r="E253" t="s">
        <v>17</v>
      </c>
      <c r="F253">
        <v>2472396212</v>
      </c>
      <c r="G253" t="s">
        <v>18</v>
      </c>
      <c r="H253" t="s">
        <v>18</v>
      </c>
      <c r="I253" t="s">
        <v>19</v>
      </c>
      <c r="J253" t="s">
        <v>18</v>
      </c>
      <c r="K253" t="s">
        <v>18</v>
      </c>
      <c r="L253" t="s">
        <v>20</v>
      </c>
      <c r="M253" t="s">
        <v>21</v>
      </c>
      <c r="N253" t="s">
        <v>22</v>
      </c>
      <c r="O253" t="s">
        <v>23</v>
      </c>
      <c r="P253" s="2">
        <f t="shared" si="9"/>
        <v>44950</v>
      </c>
      <c r="Q253" t="str">
        <f t="shared" si="10"/>
        <v>2023-01</v>
      </c>
      <c r="R253">
        <f t="shared" si="11"/>
        <v>2.8189218749999996</v>
      </c>
    </row>
    <row r="254" spans="1:18">
      <c r="A254" t="s">
        <v>504</v>
      </c>
      <c r="B254" s="2" t="s">
        <v>502</v>
      </c>
      <c r="C254" t="s">
        <v>442</v>
      </c>
      <c r="D254">
        <v>4337.6130000000003</v>
      </c>
      <c r="E254" t="s">
        <v>26</v>
      </c>
      <c r="F254">
        <v>2472401423</v>
      </c>
      <c r="G254" t="s">
        <v>36</v>
      </c>
      <c r="H254" t="s">
        <v>37</v>
      </c>
      <c r="I254" t="s">
        <v>38</v>
      </c>
      <c r="J254" t="s">
        <v>471</v>
      </c>
      <c r="K254" t="s">
        <v>29</v>
      </c>
      <c r="L254" t="s">
        <v>20</v>
      </c>
      <c r="M254" t="s">
        <v>21</v>
      </c>
      <c r="N254" t="s">
        <v>30</v>
      </c>
      <c r="O254" t="s">
        <v>23</v>
      </c>
      <c r="P254" s="2">
        <f t="shared" si="9"/>
        <v>44950</v>
      </c>
      <c r="Q254" t="str">
        <f t="shared" si="10"/>
        <v>2023-01</v>
      </c>
      <c r="R254">
        <f t="shared" si="11"/>
        <v>2.7110081250000002</v>
      </c>
    </row>
    <row r="255" spans="1:18">
      <c r="A255" t="s">
        <v>505</v>
      </c>
      <c r="B255" s="2" t="s">
        <v>502</v>
      </c>
      <c r="C255" t="s">
        <v>506</v>
      </c>
      <c r="D255">
        <v>17.324999999999999</v>
      </c>
      <c r="E255" t="s">
        <v>17</v>
      </c>
      <c r="F255">
        <v>2472587152</v>
      </c>
      <c r="G255" t="s">
        <v>18</v>
      </c>
      <c r="H255" t="s">
        <v>18</v>
      </c>
      <c r="I255" t="s">
        <v>19</v>
      </c>
      <c r="J255" t="s">
        <v>18</v>
      </c>
      <c r="K255" t="s">
        <v>18</v>
      </c>
      <c r="L255" t="s">
        <v>197</v>
      </c>
      <c r="M255" t="s">
        <v>21</v>
      </c>
      <c r="N255" t="s">
        <v>22</v>
      </c>
      <c r="O255" t="s">
        <v>23</v>
      </c>
      <c r="P255" s="2">
        <f t="shared" si="9"/>
        <v>44950</v>
      </c>
      <c r="Q255" t="str">
        <f t="shared" si="10"/>
        <v>2023-01</v>
      </c>
      <c r="R255">
        <f t="shared" si="11"/>
        <v>17.324999999999999</v>
      </c>
    </row>
    <row r="256" spans="1:18">
      <c r="A256" t="s">
        <v>507</v>
      </c>
      <c r="B256" s="2" t="s">
        <v>502</v>
      </c>
      <c r="C256" t="s">
        <v>506</v>
      </c>
      <c r="D256">
        <v>22365</v>
      </c>
      <c r="E256" t="s">
        <v>17</v>
      </c>
      <c r="F256">
        <v>2472589332</v>
      </c>
      <c r="G256" t="s">
        <v>18</v>
      </c>
      <c r="H256" t="s">
        <v>18</v>
      </c>
      <c r="I256" t="s">
        <v>19</v>
      </c>
      <c r="J256" t="s">
        <v>18</v>
      </c>
      <c r="K256" t="s">
        <v>18</v>
      </c>
      <c r="L256" t="s">
        <v>20</v>
      </c>
      <c r="M256" t="s">
        <v>21</v>
      </c>
      <c r="N256" t="s">
        <v>22</v>
      </c>
      <c r="O256" t="s">
        <v>23</v>
      </c>
      <c r="P256" s="2">
        <f t="shared" si="9"/>
        <v>44950</v>
      </c>
      <c r="Q256" t="str">
        <f t="shared" si="10"/>
        <v>2023-01</v>
      </c>
      <c r="R256">
        <f t="shared" si="11"/>
        <v>13.978125</v>
      </c>
    </row>
    <row r="257" spans="1:18">
      <c r="A257" t="s">
        <v>508</v>
      </c>
      <c r="B257" s="2" t="s">
        <v>502</v>
      </c>
      <c r="C257" t="s">
        <v>509</v>
      </c>
      <c r="D257">
        <v>12300.75</v>
      </c>
      <c r="E257" t="s">
        <v>17</v>
      </c>
      <c r="F257">
        <v>2473323528</v>
      </c>
      <c r="G257" t="s">
        <v>18</v>
      </c>
      <c r="H257" t="s">
        <v>18</v>
      </c>
      <c r="I257" t="s">
        <v>19</v>
      </c>
      <c r="J257" t="s">
        <v>18</v>
      </c>
      <c r="K257" t="s">
        <v>18</v>
      </c>
      <c r="L257" t="s">
        <v>20</v>
      </c>
      <c r="M257" t="s">
        <v>21</v>
      </c>
      <c r="N257" t="s">
        <v>22</v>
      </c>
      <c r="O257" t="s">
        <v>23</v>
      </c>
      <c r="P257" s="2">
        <f t="shared" si="9"/>
        <v>44950</v>
      </c>
      <c r="Q257" t="str">
        <f t="shared" si="10"/>
        <v>2023-01</v>
      </c>
      <c r="R257">
        <f t="shared" si="11"/>
        <v>7.6879687499999996</v>
      </c>
    </row>
    <row r="258" spans="1:18">
      <c r="A258" t="s">
        <v>510</v>
      </c>
      <c r="B258" s="2" t="s">
        <v>502</v>
      </c>
      <c r="C258" t="s">
        <v>337</v>
      </c>
      <c r="D258">
        <v>17.324999999999999</v>
      </c>
      <c r="E258" t="s">
        <v>17</v>
      </c>
      <c r="F258">
        <v>2473346951</v>
      </c>
      <c r="G258" t="s">
        <v>18</v>
      </c>
      <c r="H258" t="s">
        <v>18</v>
      </c>
      <c r="I258" t="s">
        <v>19</v>
      </c>
      <c r="J258" t="s">
        <v>18</v>
      </c>
      <c r="K258" t="s">
        <v>18</v>
      </c>
      <c r="L258" t="s">
        <v>197</v>
      </c>
      <c r="M258" t="s">
        <v>21</v>
      </c>
      <c r="N258" t="s">
        <v>22</v>
      </c>
      <c r="O258" t="s">
        <v>23</v>
      </c>
      <c r="P258" s="2">
        <f t="shared" ref="P258:P321" si="12">DATEVALUE(LEFT(B258, 10)) + TIMEVALUE(MID(B258, 12, 8))</f>
        <v>44950</v>
      </c>
      <c r="Q258" t="str">
        <f t="shared" ref="Q258:Q321" si="13">TEXT(P258, "yyyy-mm")</f>
        <v>2023-01</v>
      </c>
      <c r="R258">
        <f t="shared" ref="R258:R321" si="14">IF(L258="NGN", D258/1600, D258)</f>
        <v>17.324999999999999</v>
      </c>
    </row>
    <row r="259" spans="1:18">
      <c r="A259" t="s">
        <v>511</v>
      </c>
      <c r="B259" s="2" t="s">
        <v>502</v>
      </c>
      <c r="C259" t="s">
        <v>337</v>
      </c>
      <c r="D259">
        <v>17.324999999999999</v>
      </c>
      <c r="E259" t="s">
        <v>17</v>
      </c>
      <c r="F259">
        <v>2473349232</v>
      </c>
      <c r="G259" t="s">
        <v>18</v>
      </c>
      <c r="H259" t="s">
        <v>18</v>
      </c>
      <c r="I259" t="s">
        <v>19</v>
      </c>
      <c r="J259" t="s">
        <v>18</v>
      </c>
      <c r="K259" t="s">
        <v>18</v>
      </c>
      <c r="L259" t="s">
        <v>197</v>
      </c>
      <c r="M259" t="s">
        <v>21</v>
      </c>
      <c r="N259" t="s">
        <v>22</v>
      </c>
      <c r="O259" t="s">
        <v>23</v>
      </c>
      <c r="P259" s="2">
        <f t="shared" si="12"/>
        <v>44950</v>
      </c>
      <c r="Q259" t="str">
        <f t="shared" si="13"/>
        <v>2023-01</v>
      </c>
      <c r="R259">
        <f t="shared" si="14"/>
        <v>17.324999999999999</v>
      </c>
    </row>
    <row r="260" spans="1:18">
      <c r="A260" t="s">
        <v>512</v>
      </c>
      <c r="B260" s="2" t="s">
        <v>502</v>
      </c>
      <c r="C260" t="s">
        <v>513</v>
      </c>
      <c r="D260">
        <v>12011.2335</v>
      </c>
      <c r="E260" t="s">
        <v>262</v>
      </c>
      <c r="F260">
        <v>2473456165</v>
      </c>
      <c r="G260" t="s">
        <v>44</v>
      </c>
      <c r="H260" t="s">
        <v>45</v>
      </c>
      <c r="I260" t="s">
        <v>46</v>
      </c>
      <c r="J260" t="s">
        <v>471</v>
      </c>
      <c r="K260" t="s">
        <v>29</v>
      </c>
      <c r="L260" t="s">
        <v>20</v>
      </c>
      <c r="M260" t="s">
        <v>21</v>
      </c>
      <c r="N260" t="s">
        <v>30</v>
      </c>
      <c r="O260" t="s">
        <v>23</v>
      </c>
      <c r="P260" s="2">
        <f t="shared" si="12"/>
        <v>44950</v>
      </c>
      <c r="Q260" t="str">
        <f t="shared" si="13"/>
        <v>2023-01</v>
      </c>
      <c r="R260">
        <f t="shared" si="14"/>
        <v>7.5070209375000001</v>
      </c>
    </row>
    <row r="261" spans="1:18">
      <c r="A261" t="s">
        <v>514</v>
      </c>
      <c r="B261" s="2" t="s">
        <v>502</v>
      </c>
      <c r="C261" t="s">
        <v>494</v>
      </c>
      <c r="D261">
        <v>12011.2335</v>
      </c>
      <c r="E261" t="s">
        <v>262</v>
      </c>
      <c r="F261">
        <v>2473459533</v>
      </c>
      <c r="G261" t="s">
        <v>36</v>
      </c>
      <c r="H261" t="s">
        <v>37</v>
      </c>
      <c r="I261" t="s">
        <v>38</v>
      </c>
      <c r="J261" t="s">
        <v>471</v>
      </c>
      <c r="K261" t="s">
        <v>29</v>
      </c>
      <c r="L261" t="s">
        <v>20</v>
      </c>
      <c r="M261" t="s">
        <v>21</v>
      </c>
      <c r="N261" t="s">
        <v>30</v>
      </c>
      <c r="O261" t="s">
        <v>23</v>
      </c>
      <c r="P261" s="2">
        <f t="shared" si="12"/>
        <v>44950</v>
      </c>
      <c r="Q261" t="str">
        <f t="shared" si="13"/>
        <v>2023-01</v>
      </c>
      <c r="R261">
        <f t="shared" si="14"/>
        <v>7.5070209375000001</v>
      </c>
    </row>
    <row r="262" spans="1:18">
      <c r="A262" t="s">
        <v>515</v>
      </c>
      <c r="B262" s="2" t="s">
        <v>502</v>
      </c>
      <c r="C262" t="s">
        <v>516</v>
      </c>
      <c r="D262">
        <v>17.324999999999999</v>
      </c>
      <c r="E262" t="s">
        <v>17</v>
      </c>
      <c r="F262">
        <v>2473460428</v>
      </c>
      <c r="G262" t="s">
        <v>18</v>
      </c>
      <c r="H262" t="s">
        <v>18</v>
      </c>
      <c r="I262" t="s">
        <v>19</v>
      </c>
      <c r="J262" t="s">
        <v>18</v>
      </c>
      <c r="K262" t="s">
        <v>18</v>
      </c>
      <c r="L262" t="s">
        <v>197</v>
      </c>
      <c r="M262" t="s">
        <v>21</v>
      </c>
      <c r="N262" t="s">
        <v>22</v>
      </c>
      <c r="O262" t="s">
        <v>23</v>
      </c>
      <c r="P262" s="2">
        <f t="shared" si="12"/>
        <v>44950</v>
      </c>
      <c r="Q262" t="str">
        <f t="shared" si="13"/>
        <v>2023-01</v>
      </c>
      <c r="R262">
        <f t="shared" si="14"/>
        <v>17.324999999999999</v>
      </c>
    </row>
    <row r="263" spans="1:18">
      <c r="A263" t="s">
        <v>517</v>
      </c>
      <c r="B263" s="2" t="s">
        <v>502</v>
      </c>
      <c r="C263" t="s">
        <v>518</v>
      </c>
      <c r="D263">
        <v>17.324999999999999</v>
      </c>
      <c r="E263" t="s">
        <v>17</v>
      </c>
      <c r="F263">
        <v>2473510094</v>
      </c>
      <c r="G263" t="s">
        <v>18</v>
      </c>
      <c r="H263" t="s">
        <v>18</v>
      </c>
      <c r="I263" t="s">
        <v>19</v>
      </c>
      <c r="J263" t="s">
        <v>18</v>
      </c>
      <c r="K263" t="s">
        <v>18</v>
      </c>
      <c r="L263" t="s">
        <v>197</v>
      </c>
      <c r="M263" t="s">
        <v>21</v>
      </c>
      <c r="N263" t="s">
        <v>22</v>
      </c>
      <c r="O263" t="s">
        <v>23</v>
      </c>
      <c r="P263" s="2">
        <f t="shared" si="12"/>
        <v>44950</v>
      </c>
      <c r="Q263" t="str">
        <f t="shared" si="13"/>
        <v>2023-01</v>
      </c>
      <c r="R263">
        <f t="shared" si="14"/>
        <v>17.324999999999999</v>
      </c>
    </row>
    <row r="264" spans="1:18">
      <c r="A264" t="s">
        <v>519</v>
      </c>
      <c r="B264" s="2" t="s">
        <v>502</v>
      </c>
      <c r="C264" t="s">
        <v>520</v>
      </c>
      <c r="D264">
        <v>12300.75</v>
      </c>
      <c r="E264" t="s">
        <v>17</v>
      </c>
      <c r="F264">
        <v>2474157607</v>
      </c>
      <c r="G264" t="s">
        <v>18</v>
      </c>
      <c r="H264" t="s">
        <v>18</v>
      </c>
      <c r="I264" t="s">
        <v>19</v>
      </c>
      <c r="J264" t="s">
        <v>18</v>
      </c>
      <c r="K264" t="s">
        <v>18</v>
      </c>
      <c r="L264" t="s">
        <v>20</v>
      </c>
      <c r="M264" t="s">
        <v>21</v>
      </c>
      <c r="N264" t="s">
        <v>22</v>
      </c>
      <c r="O264" t="s">
        <v>23</v>
      </c>
      <c r="P264" s="2">
        <f t="shared" si="12"/>
        <v>44950</v>
      </c>
      <c r="Q264" t="str">
        <f t="shared" si="13"/>
        <v>2023-01</v>
      </c>
      <c r="R264">
        <f t="shared" si="14"/>
        <v>7.6879687499999996</v>
      </c>
    </row>
    <row r="265" spans="1:18">
      <c r="A265" t="s">
        <v>521</v>
      </c>
      <c r="B265" s="2" t="s">
        <v>502</v>
      </c>
      <c r="C265" t="s">
        <v>520</v>
      </c>
      <c r="D265">
        <v>17.324999999999999</v>
      </c>
      <c r="E265" t="s">
        <v>17</v>
      </c>
      <c r="F265">
        <v>2474157940</v>
      </c>
      <c r="G265" t="s">
        <v>18</v>
      </c>
      <c r="H265" t="s">
        <v>18</v>
      </c>
      <c r="I265" t="s">
        <v>19</v>
      </c>
      <c r="J265" t="s">
        <v>18</v>
      </c>
      <c r="K265" t="s">
        <v>18</v>
      </c>
      <c r="L265" t="s">
        <v>197</v>
      </c>
      <c r="M265" t="s">
        <v>21</v>
      </c>
      <c r="N265" t="s">
        <v>22</v>
      </c>
      <c r="O265" t="s">
        <v>23</v>
      </c>
      <c r="P265" s="2">
        <f t="shared" si="12"/>
        <v>44950</v>
      </c>
      <c r="Q265" t="str">
        <f t="shared" si="13"/>
        <v>2023-01</v>
      </c>
      <c r="R265">
        <f t="shared" si="14"/>
        <v>17.324999999999999</v>
      </c>
    </row>
    <row r="266" spans="1:18">
      <c r="A266" t="s">
        <v>522</v>
      </c>
      <c r="B266" s="2" t="s">
        <v>502</v>
      </c>
      <c r="C266" t="s">
        <v>520</v>
      </c>
      <c r="D266">
        <v>12011.2335</v>
      </c>
      <c r="E266" t="s">
        <v>26</v>
      </c>
      <c r="F266">
        <v>2474158572</v>
      </c>
      <c r="G266" t="s">
        <v>36</v>
      </c>
      <c r="H266" t="s">
        <v>37</v>
      </c>
      <c r="I266" t="s">
        <v>38</v>
      </c>
      <c r="J266" t="s">
        <v>28</v>
      </c>
      <c r="K266" t="s">
        <v>29</v>
      </c>
      <c r="L266" t="s">
        <v>20</v>
      </c>
      <c r="M266" t="s">
        <v>21</v>
      </c>
      <c r="N266" t="s">
        <v>30</v>
      </c>
      <c r="O266" t="s">
        <v>23</v>
      </c>
      <c r="P266" s="2">
        <f t="shared" si="12"/>
        <v>44950</v>
      </c>
      <c r="Q266" t="str">
        <f t="shared" si="13"/>
        <v>2023-01</v>
      </c>
      <c r="R266">
        <f t="shared" si="14"/>
        <v>7.5070209375000001</v>
      </c>
    </row>
    <row r="267" spans="1:18">
      <c r="A267" t="s">
        <v>523</v>
      </c>
      <c r="B267" s="2" t="s">
        <v>502</v>
      </c>
      <c r="C267" t="s">
        <v>513</v>
      </c>
      <c r="D267">
        <v>12300.75</v>
      </c>
      <c r="E267" t="s">
        <v>17</v>
      </c>
      <c r="F267">
        <v>2474318823</v>
      </c>
      <c r="G267" t="s">
        <v>18</v>
      </c>
      <c r="H267" t="s">
        <v>18</v>
      </c>
      <c r="I267" t="s">
        <v>19</v>
      </c>
      <c r="J267" t="s">
        <v>18</v>
      </c>
      <c r="K267" t="s">
        <v>18</v>
      </c>
      <c r="L267" t="s">
        <v>20</v>
      </c>
      <c r="M267" t="s">
        <v>21</v>
      </c>
      <c r="N267" t="s">
        <v>22</v>
      </c>
      <c r="O267" t="s">
        <v>23</v>
      </c>
      <c r="P267" s="2">
        <f t="shared" si="12"/>
        <v>44950</v>
      </c>
      <c r="Q267" t="str">
        <f t="shared" si="13"/>
        <v>2023-01</v>
      </c>
      <c r="R267">
        <f t="shared" si="14"/>
        <v>7.6879687499999996</v>
      </c>
    </row>
    <row r="268" spans="1:18">
      <c r="A268" t="s">
        <v>524</v>
      </c>
      <c r="B268" s="2" t="s">
        <v>525</v>
      </c>
      <c r="C268" t="s">
        <v>526</v>
      </c>
      <c r="D268">
        <v>17.324999999999999</v>
      </c>
      <c r="E268" t="s">
        <v>17</v>
      </c>
      <c r="F268">
        <v>2475107314</v>
      </c>
      <c r="G268" t="s">
        <v>18</v>
      </c>
      <c r="H268" t="s">
        <v>18</v>
      </c>
      <c r="I268" t="s">
        <v>19</v>
      </c>
      <c r="J268" t="s">
        <v>18</v>
      </c>
      <c r="K268" t="s">
        <v>18</v>
      </c>
      <c r="L268" t="s">
        <v>197</v>
      </c>
      <c r="M268" t="s">
        <v>21</v>
      </c>
      <c r="N268" t="s">
        <v>22</v>
      </c>
      <c r="O268" t="s">
        <v>23</v>
      </c>
      <c r="P268" s="2">
        <f t="shared" si="12"/>
        <v>44951</v>
      </c>
      <c r="Q268" t="str">
        <f t="shared" si="13"/>
        <v>2023-01</v>
      </c>
      <c r="R268">
        <f t="shared" si="14"/>
        <v>17.324999999999999</v>
      </c>
    </row>
    <row r="269" spans="1:18">
      <c r="A269" t="s">
        <v>527</v>
      </c>
      <c r="B269" s="2" t="s">
        <v>525</v>
      </c>
      <c r="C269" t="s">
        <v>528</v>
      </c>
      <c r="D269">
        <v>17.324999999999999</v>
      </c>
      <c r="E269" t="s">
        <v>17</v>
      </c>
      <c r="F269">
        <v>2477064207</v>
      </c>
      <c r="G269" t="s">
        <v>18</v>
      </c>
      <c r="H269" t="s">
        <v>18</v>
      </c>
      <c r="I269" t="s">
        <v>19</v>
      </c>
      <c r="J269" t="s">
        <v>18</v>
      </c>
      <c r="K269" t="s">
        <v>18</v>
      </c>
      <c r="L269" t="s">
        <v>197</v>
      </c>
      <c r="M269" t="s">
        <v>21</v>
      </c>
      <c r="N269" t="s">
        <v>22</v>
      </c>
      <c r="O269" t="s">
        <v>23</v>
      </c>
      <c r="P269" s="2">
        <f t="shared" si="12"/>
        <v>44951</v>
      </c>
      <c r="Q269" t="str">
        <f t="shared" si="13"/>
        <v>2023-01</v>
      </c>
      <c r="R269">
        <f t="shared" si="14"/>
        <v>17.324999999999999</v>
      </c>
    </row>
    <row r="270" spans="1:18">
      <c r="A270" t="s">
        <v>529</v>
      </c>
      <c r="B270" s="2" t="s">
        <v>525</v>
      </c>
      <c r="C270" t="s">
        <v>528</v>
      </c>
      <c r="D270">
        <v>12300.75</v>
      </c>
      <c r="E270" t="s">
        <v>17</v>
      </c>
      <c r="F270">
        <v>2477064526</v>
      </c>
      <c r="G270" t="s">
        <v>18</v>
      </c>
      <c r="H270" t="s">
        <v>18</v>
      </c>
      <c r="I270" t="s">
        <v>19</v>
      </c>
      <c r="J270" t="s">
        <v>18</v>
      </c>
      <c r="K270" t="s">
        <v>18</v>
      </c>
      <c r="L270" t="s">
        <v>20</v>
      </c>
      <c r="M270" t="s">
        <v>21</v>
      </c>
      <c r="N270" t="s">
        <v>22</v>
      </c>
      <c r="O270" t="s">
        <v>23</v>
      </c>
      <c r="P270" s="2">
        <f t="shared" si="12"/>
        <v>44951</v>
      </c>
      <c r="Q270" t="str">
        <f t="shared" si="13"/>
        <v>2023-01</v>
      </c>
      <c r="R270">
        <f t="shared" si="14"/>
        <v>7.6879687499999996</v>
      </c>
    </row>
    <row r="271" spans="1:18">
      <c r="A271" t="s">
        <v>530</v>
      </c>
      <c r="B271" s="2" t="s">
        <v>531</v>
      </c>
      <c r="C271" t="s">
        <v>532</v>
      </c>
      <c r="D271">
        <v>12300.75</v>
      </c>
      <c r="E271" t="s">
        <v>17</v>
      </c>
      <c r="F271">
        <v>2478038503</v>
      </c>
      <c r="G271" t="s">
        <v>18</v>
      </c>
      <c r="H271" t="s">
        <v>18</v>
      </c>
      <c r="I271" t="s">
        <v>19</v>
      </c>
      <c r="J271" t="s">
        <v>18</v>
      </c>
      <c r="K271" t="s">
        <v>18</v>
      </c>
      <c r="L271" t="s">
        <v>20</v>
      </c>
      <c r="M271" t="s">
        <v>21</v>
      </c>
      <c r="N271" t="s">
        <v>22</v>
      </c>
      <c r="O271" t="s">
        <v>23</v>
      </c>
      <c r="P271" s="2">
        <f t="shared" si="12"/>
        <v>44952</v>
      </c>
      <c r="Q271" t="str">
        <f t="shared" si="13"/>
        <v>2023-01</v>
      </c>
      <c r="R271">
        <f t="shared" si="14"/>
        <v>7.6879687499999996</v>
      </c>
    </row>
    <row r="272" spans="1:18">
      <c r="A272" t="s">
        <v>533</v>
      </c>
      <c r="B272" s="2" t="s">
        <v>531</v>
      </c>
      <c r="C272" t="s">
        <v>534</v>
      </c>
      <c r="D272">
        <v>17.324999999999999</v>
      </c>
      <c r="E272" t="s">
        <v>17</v>
      </c>
      <c r="F272">
        <v>2478070278</v>
      </c>
      <c r="G272" t="s">
        <v>18</v>
      </c>
      <c r="H272" t="s">
        <v>18</v>
      </c>
      <c r="I272" t="s">
        <v>19</v>
      </c>
      <c r="J272" t="s">
        <v>18</v>
      </c>
      <c r="K272" t="s">
        <v>18</v>
      </c>
      <c r="L272" t="s">
        <v>197</v>
      </c>
      <c r="M272" t="s">
        <v>21</v>
      </c>
      <c r="N272" t="s">
        <v>22</v>
      </c>
      <c r="O272" t="s">
        <v>23</v>
      </c>
      <c r="P272" s="2">
        <f t="shared" si="12"/>
        <v>44952</v>
      </c>
      <c r="Q272" t="str">
        <f t="shared" si="13"/>
        <v>2023-01</v>
      </c>
      <c r="R272">
        <f t="shared" si="14"/>
        <v>17.324999999999999</v>
      </c>
    </row>
    <row r="273" spans="1:18">
      <c r="A273" t="s">
        <v>535</v>
      </c>
      <c r="B273" s="2" t="s">
        <v>531</v>
      </c>
      <c r="C273" t="s">
        <v>536</v>
      </c>
      <c r="D273">
        <v>17.324999999999999</v>
      </c>
      <c r="E273" t="s">
        <v>17</v>
      </c>
      <c r="F273">
        <v>2478436550</v>
      </c>
      <c r="G273" t="s">
        <v>18</v>
      </c>
      <c r="H273" t="s">
        <v>18</v>
      </c>
      <c r="I273" t="s">
        <v>19</v>
      </c>
      <c r="J273" t="s">
        <v>18</v>
      </c>
      <c r="K273" t="s">
        <v>18</v>
      </c>
      <c r="L273" t="s">
        <v>197</v>
      </c>
      <c r="M273" t="s">
        <v>21</v>
      </c>
      <c r="N273" t="s">
        <v>22</v>
      </c>
      <c r="O273" t="s">
        <v>23</v>
      </c>
      <c r="P273" s="2">
        <f t="shared" si="12"/>
        <v>44952</v>
      </c>
      <c r="Q273" t="str">
        <f t="shared" si="13"/>
        <v>2023-01</v>
      </c>
      <c r="R273">
        <f t="shared" si="14"/>
        <v>17.324999999999999</v>
      </c>
    </row>
    <row r="274" spans="1:18">
      <c r="A274" t="s">
        <v>537</v>
      </c>
      <c r="B274" s="2" t="s">
        <v>538</v>
      </c>
      <c r="C274" t="s">
        <v>539</v>
      </c>
      <c r="D274">
        <v>17.324999999999999</v>
      </c>
      <c r="E274" t="s">
        <v>17</v>
      </c>
      <c r="F274">
        <v>2480004472</v>
      </c>
      <c r="G274" t="s">
        <v>18</v>
      </c>
      <c r="H274" t="s">
        <v>18</v>
      </c>
      <c r="I274" t="s">
        <v>19</v>
      </c>
      <c r="J274" t="s">
        <v>18</v>
      </c>
      <c r="K274" t="s">
        <v>18</v>
      </c>
      <c r="L274" t="s">
        <v>197</v>
      </c>
      <c r="M274" t="s">
        <v>21</v>
      </c>
      <c r="N274" t="s">
        <v>22</v>
      </c>
      <c r="O274" t="s">
        <v>23</v>
      </c>
      <c r="P274" s="2">
        <f t="shared" si="12"/>
        <v>44953</v>
      </c>
      <c r="Q274" t="str">
        <f t="shared" si="13"/>
        <v>2023-01</v>
      </c>
      <c r="R274">
        <f t="shared" si="14"/>
        <v>17.324999999999999</v>
      </c>
    </row>
    <row r="275" spans="1:18">
      <c r="A275" t="s">
        <v>540</v>
      </c>
      <c r="B275" s="2" t="s">
        <v>538</v>
      </c>
      <c r="C275" t="s">
        <v>539</v>
      </c>
      <c r="D275">
        <v>12300.75</v>
      </c>
      <c r="E275" t="s">
        <v>17</v>
      </c>
      <c r="F275">
        <v>2480006349</v>
      </c>
      <c r="G275" t="s">
        <v>18</v>
      </c>
      <c r="H275" t="s">
        <v>18</v>
      </c>
      <c r="I275" t="s">
        <v>19</v>
      </c>
      <c r="J275" t="s">
        <v>18</v>
      </c>
      <c r="K275" t="s">
        <v>18</v>
      </c>
      <c r="L275" t="s">
        <v>20</v>
      </c>
      <c r="M275" t="s">
        <v>21</v>
      </c>
      <c r="N275" t="s">
        <v>22</v>
      </c>
      <c r="O275" t="s">
        <v>23</v>
      </c>
      <c r="P275" s="2">
        <f t="shared" si="12"/>
        <v>44953</v>
      </c>
      <c r="Q275" t="str">
        <f t="shared" si="13"/>
        <v>2023-01</v>
      </c>
      <c r="R275">
        <f t="shared" si="14"/>
        <v>7.6879687499999996</v>
      </c>
    </row>
    <row r="276" spans="1:18">
      <c r="A276" t="s">
        <v>541</v>
      </c>
      <c r="B276" s="2" t="s">
        <v>538</v>
      </c>
      <c r="C276" t="s">
        <v>539</v>
      </c>
      <c r="D276">
        <v>31.5</v>
      </c>
      <c r="E276" t="s">
        <v>17</v>
      </c>
      <c r="F276">
        <v>2480008228</v>
      </c>
      <c r="G276" t="s">
        <v>18</v>
      </c>
      <c r="H276" t="s">
        <v>18</v>
      </c>
      <c r="I276" t="s">
        <v>19</v>
      </c>
      <c r="J276" t="s">
        <v>18</v>
      </c>
      <c r="K276" t="s">
        <v>18</v>
      </c>
      <c r="L276" t="s">
        <v>197</v>
      </c>
      <c r="M276" t="s">
        <v>21</v>
      </c>
      <c r="N276" t="s">
        <v>22</v>
      </c>
      <c r="O276" t="s">
        <v>23</v>
      </c>
      <c r="P276" s="2">
        <f t="shared" si="12"/>
        <v>44953</v>
      </c>
      <c r="Q276" t="str">
        <f t="shared" si="13"/>
        <v>2023-01</v>
      </c>
      <c r="R276">
        <f t="shared" si="14"/>
        <v>31.5</v>
      </c>
    </row>
    <row r="277" spans="1:18">
      <c r="A277" t="s">
        <v>542</v>
      </c>
      <c r="B277" s="2" t="s">
        <v>538</v>
      </c>
      <c r="C277" t="s">
        <v>539</v>
      </c>
      <c r="D277">
        <v>22365</v>
      </c>
      <c r="E277" t="s">
        <v>17</v>
      </c>
      <c r="F277">
        <v>2480009016</v>
      </c>
      <c r="G277" t="s">
        <v>18</v>
      </c>
      <c r="H277" t="s">
        <v>18</v>
      </c>
      <c r="I277" t="s">
        <v>19</v>
      </c>
      <c r="J277" t="s">
        <v>18</v>
      </c>
      <c r="K277" t="s">
        <v>18</v>
      </c>
      <c r="L277" t="s">
        <v>20</v>
      </c>
      <c r="M277" t="s">
        <v>21</v>
      </c>
      <c r="N277" t="s">
        <v>22</v>
      </c>
      <c r="O277" t="s">
        <v>23</v>
      </c>
      <c r="P277" s="2">
        <f t="shared" si="12"/>
        <v>44953</v>
      </c>
      <c r="Q277" t="str">
        <f t="shared" si="13"/>
        <v>2023-01</v>
      </c>
      <c r="R277">
        <f t="shared" si="14"/>
        <v>13.978125</v>
      </c>
    </row>
    <row r="278" spans="1:18">
      <c r="A278" t="s">
        <v>543</v>
      </c>
      <c r="B278" s="2" t="s">
        <v>538</v>
      </c>
      <c r="C278" t="s">
        <v>544</v>
      </c>
      <c r="D278">
        <v>17.324999999999999</v>
      </c>
      <c r="E278" t="s">
        <v>17</v>
      </c>
      <c r="F278">
        <v>2480110690</v>
      </c>
      <c r="G278" t="s">
        <v>18</v>
      </c>
      <c r="H278" t="s">
        <v>18</v>
      </c>
      <c r="I278" t="s">
        <v>19</v>
      </c>
      <c r="J278" t="s">
        <v>18</v>
      </c>
      <c r="K278" t="s">
        <v>18</v>
      </c>
      <c r="L278" t="s">
        <v>197</v>
      </c>
      <c r="M278" t="s">
        <v>21</v>
      </c>
      <c r="N278" t="s">
        <v>22</v>
      </c>
      <c r="O278" t="s">
        <v>23</v>
      </c>
      <c r="P278" s="2">
        <f t="shared" si="12"/>
        <v>44953</v>
      </c>
      <c r="Q278" t="str">
        <f t="shared" si="13"/>
        <v>2023-01</v>
      </c>
      <c r="R278">
        <f t="shared" si="14"/>
        <v>17.324999999999999</v>
      </c>
    </row>
    <row r="279" spans="1:18">
      <c r="A279" t="s">
        <v>545</v>
      </c>
      <c r="B279" s="2" t="s">
        <v>538</v>
      </c>
      <c r="C279" t="s">
        <v>546</v>
      </c>
      <c r="D279">
        <v>12300.75</v>
      </c>
      <c r="E279" t="s">
        <v>17</v>
      </c>
      <c r="F279">
        <v>2480338593</v>
      </c>
      <c r="G279" t="s">
        <v>18</v>
      </c>
      <c r="H279" t="s">
        <v>18</v>
      </c>
      <c r="I279" t="s">
        <v>19</v>
      </c>
      <c r="J279" t="s">
        <v>18</v>
      </c>
      <c r="K279" t="s">
        <v>18</v>
      </c>
      <c r="L279" t="s">
        <v>20</v>
      </c>
      <c r="M279" t="s">
        <v>21</v>
      </c>
      <c r="N279" t="s">
        <v>22</v>
      </c>
      <c r="O279" t="s">
        <v>23</v>
      </c>
      <c r="P279" s="2">
        <f t="shared" si="12"/>
        <v>44953</v>
      </c>
      <c r="Q279" t="str">
        <f t="shared" si="13"/>
        <v>2023-01</v>
      </c>
      <c r="R279">
        <f t="shared" si="14"/>
        <v>7.6879687499999996</v>
      </c>
    </row>
    <row r="280" spans="1:18">
      <c r="A280" t="s">
        <v>547</v>
      </c>
      <c r="B280" s="2" t="s">
        <v>548</v>
      </c>
      <c r="C280" t="s">
        <v>549</v>
      </c>
      <c r="D280">
        <v>12300.75</v>
      </c>
      <c r="E280" t="s">
        <v>17</v>
      </c>
      <c r="F280">
        <v>2483052172</v>
      </c>
      <c r="G280" t="s">
        <v>18</v>
      </c>
      <c r="H280" t="s">
        <v>18</v>
      </c>
      <c r="I280" t="s">
        <v>19</v>
      </c>
      <c r="J280" t="s">
        <v>18</v>
      </c>
      <c r="K280" t="s">
        <v>18</v>
      </c>
      <c r="L280" t="s">
        <v>20</v>
      </c>
      <c r="M280" t="s">
        <v>21</v>
      </c>
      <c r="N280" t="s">
        <v>22</v>
      </c>
      <c r="O280" t="s">
        <v>23</v>
      </c>
      <c r="P280" s="2">
        <f t="shared" si="12"/>
        <v>44954</v>
      </c>
      <c r="Q280" t="str">
        <f t="shared" si="13"/>
        <v>2023-01</v>
      </c>
      <c r="R280">
        <f t="shared" si="14"/>
        <v>7.6879687499999996</v>
      </c>
    </row>
    <row r="281" spans="1:18">
      <c r="A281" t="s">
        <v>550</v>
      </c>
      <c r="B281" s="2" t="s">
        <v>548</v>
      </c>
      <c r="C281" t="s">
        <v>551</v>
      </c>
      <c r="D281">
        <v>17.324999999999999</v>
      </c>
      <c r="E281" t="s">
        <v>17</v>
      </c>
      <c r="F281">
        <v>2484256143</v>
      </c>
      <c r="G281" t="s">
        <v>18</v>
      </c>
      <c r="H281" t="s">
        <v>18</v>
      </c>
      <c r="I281" t="s">
        <v>19</v>
      </c>
      <c r="J281" t="s">
        <v>18</v>
      </c>
      <c r="K281" t="s">
        <v>18</v>
      </c>
      <c r="L281" t="s">
        <v>197</v>
      </c>
      <c r="M281" t="s">
        <v>21</v>
      </c>
      <c r="N281" t="s">
        <v>22</v>
      </c>
      <c r="O281" t="s">
        <v>23</v>
      </c>
      <c r="P281" s="2">
        <f t="shared" si="12"/>
        <v>44954</v>
      </c>
      <c r="Q281" t="str">
        <f t="shared" si="13"/>
        <v>2023-01</v>
      </c>
      <c r="R281">
        <f t="shared" si="14"/>
        <v>17.324999999999999</v>
      </c>
    </row>
    <row r="282" spans="1:18">
      <c r="A282" t="s">
        <v>552</v>
      </c>
      <c r="B282" s="2" t="s">
        <v>548</v>
      </c>
      <c r="C282" t="s">
        <v>553</v>
      </c>
      <c r="D282">
        <v>12300.75</v>
      </c>
      <c r="E282" t="s">
        <v>554</v>
      </c>
      <c r="F282">
        <v>2484921062</v>
      </c>
      <c r="G282" t="s">
        <v>36</v>
      </c>
      <c r="H282" t="s">
        <v>37</v>
      </c>
      <c r="I282" t="s">
        <v>38</v>
      </c>
      <c r="J282" t="s">
        <v>28</v>
      </c>
      <c r="K282" t="s">
        <v>29</v>
      </c>
      <c r="L282" t="s">
        <v>20</v>
      </c>
      <c r="M282" t="s">
        <v>21</v>
      </c>
      <c r="N282" t="s">
        <v>22</v>
      </c>
      <c r="O282" t="s">
        <v>23</v>
      </c>
      <c r="P282" s="2">
        <f t="shared" si="12"/>
        <v>44954</v>
      </c>
      <c r="Q282" t="str">
        <f t="shared" si="13"/>
        <v>2023-01</v>
      </c>
      <c r="R282">
        <f t="shared" si="14"/>
        <v>7.6879687499999996</v>
      </c>
    </row>
    <row r="283" spans="1:18">
      <c r="A283" t="s">
        <v>555</v>
      </c>
      <c r="B283" s="2" t="s">
        <v>556</v>
      </c>
      <c r="C283" t="s">
        <v>557</v>
      </c>
      <c r="D283">
        <v>17.324999999999999</v>
      </c>
      <c r="E283" t="s">
        <v>17</v>
      </c>
      <c r="F283">
        <v>2488109250</v>
      </c>
      <c r="G283" t="s">
        <v>18</v>
      </c>
      <c r="H283" t="s">
        <v>18</v>
      </c>
      <c r="I283" t="s">
        <v>19</v>
      </c>
      <c r="J283" t="s">
        <v>18</v>
      </c>
      <c r="K283" t="s">
        <v>18</v>
      </c>
      <c r="L283" t="s">
        <v>197</v>
      </c>
      <c r="M283" t="s">
        <v>21</v>
      </c>
      <c r="N283" t="s">
        <v>22</v>
      </c>
      <c r="O283" t="s">
        <v>23</v>
      </c>
      <c r="P283" s="2">
        <f t="shared" si="12"/>
        <v>44955</v>
      </c>
      <c r="Q283" t="str">
        <f t="shared" si="13"/>
        <v>2023-01</v>
      </c>
      <c r="R283">
        <f t="shared" si="14"/>
        <v>17.324999999999999</v>
      </c>
    </row>
    <row r="284" spans="1:18">
      <c r="A284" t="s">
        <v>558</v>
      </c>
      <c r="B284" s="2" t="s">
        <v>556</v>
      </c>
      <c r="C284" t="s">
        <v>557</v>
      </c>
      <c r="D284">
        <v>12300.75</v>
      </c>
      <c r="E284" t="s">
        <v>17</v>
      </c>
      <c r="F284">
        <v>2488111956</v>
      </c>
      <c r="G284" t="s">
        <v>18</v>
      </c>
      <c r="H284" t="s">
        <v>18</v>
      </c>
      <c r="I284" t="s">
        <v>19</v>
      </c>
      <c r="J284" t="s">
        <v>18</v>
      </c>
      <c r="K284" t="s">
        <v>18</v>
      </c>
      <c r="L284" t="s">
        <v>20</v>
      </c>
      <c r="M284" t="s">
        <v>21</v>
      </c>
      <c r="N284" t="s">
        <v>22</v>
      </c>
      <c r="O284" t="s">
        <v>23</v>
      </c>
      <c r="P284" s="2">
        <f t="shared" si="12"/>
        <v>44955</v>
      </c>
      <c r="Q284" t="str">
        <f t="shared" si="13"/>
        <v>2023-01</v>
      </c>
      <c r="R284">
        <f t="shared" si="14"/>
        <v>7.6879687499999996</v>
      </c>
    </row>
    <row r="285" spans="1:18">
      <c r="A285" s="1" t="s">
        <v>559</v>
      </c>
      <c r="B285" s="2" t="s">
        <v>556</v>
      </c>
      <c r="C285" t="s">
        <v>557</v>
      </c>
      <c r="D285">
        <v>16.642499999999998</v>
      </c>
      <c r="E285" t="s">
        <v>262</v>
      </c>
      <c r="F285">
        <v>2488117597</v>
      </c>
      <c r="G285" t="s">
        <v>79</v>
      </c>
      <c r="H285" t="s">
        <v>45</v>
      </c>
      <c r="I285" t="s">
        <v>38</v>
      </c>
      <c r="J285" t="s">
        <v>560</v>
      </c>
      <c r="K285" t="s">
        <v>561</v>
      </c>
      <c r="L285" t="s">
        <v>197</v>
      </c>
      <c r="M285" t="s">
        <v>21</v>
      </c>
      <c r="N285" t="s">
        <v>30</v>
      </c>
      <c r="O285" t="s">
        <v>23</v>
      </c>
      <c r="P285" s="2">
        <f t="shared" si="12"/>
        <v>44955</v>
      </c>
      <c r="Q285" t="str">
        <f t="shared" si="13"/>
        <v>2023-01</v>
      </c>
      <c r="R285">
        <f t="shared" si="14"/>
        <v>16.642499999999998</v>
      </c>
    </row>
    <row r="286" spans="1:18">
      <c r="A286" t="s">
        <v>562</v>
      </c>
      <c r="B286" s="2" t="s">
        <v>563</v>
      </c>
      <c r="C286" t="s">
        <v>546</v>
      </c>
      <c r="D286">
        <v>22365</v>
      </c>
      <c r="E286" t="s">
        <v>17</v>
      </c>
      <c r="F286">
        <v>2488914110</v>
      </c>
      <c r="G286" t="s">
        <v>18</v>
      </c>
      <c r="H286" t="s">
        <v>18</v>
      </c>
      <c r="I286" t="s">
        <v>19</v>
      </c>
      <c r="J286" t="s">
        <v>18</v>
      </c>
      <c r="K286" t="s">
        <v>18</v>
      </c>
      <c r="L286" t="s">
        <v>20</v>
      </c>
      <c r="M286" t="s">
        <v>21</v>
      </c>
      <c r="N286" t="s">
        <v>22</v>
      </c>
      <c r="O286" t="s">
        <v>23</v>
      </c>
      <c r="P286" s="2">
        <f t="shared" si="12"/>
        <v>44956</v>
      </c>
      <c r="Q286" t="str">
        <f t="shared" si="13"/>
        <v>2023-01</v>
      </c>
      <c r="R286">
        <f t="shared" si="14"/>
        <v>13.978125</v>
      </c>
    </row>
    <row r="287" spans="1:18">
      <c r="A287" t="s">
        <v>564</v>
      </c>
      <c r="B287" s="2" t="s">
        <v>563</v>
      </c>
      <c r="C287" t="s">
        <v>565</v>
      </c>
      <c r="D287">
        <v>16.642499999999998</v>
      </c>
      <c r="E287" t="s">
        <v>262</v>
      </c>
      <c r="F287">
        <v>2489273430</v>
      </c>
      <c r="G287" t="s">
        <v>566</v>
      </c>
      <c r="H287" t="s">
        <v>37</v>
      </c>
      <c r="I287" t="s">
        <v>46</v>
      </c>
      <c r="J287" t="s">
        <v>18</v>
      </c>
      <c r="K287" t="s">
        <v>81</v>
      </c>
      <c r="L287" t="s">
        <v>197</v>
      </c>
      <c r="M287" t="s">
        <v>21</v>
      </c>
      <c r="N287" t="s">
        <v>30</v>
      </c>
      <c r="O287" t="s">
        <v>23</v>
      </c>
      <c r="P287" s="2">
        <f t="shared" si="12"/>
        <v>44956</v>
      </c>
      <c r="Q287" t="str">
        <f t="shared" si="13"/>
        <v>2023-01</v>
      </c>
      <c r="R287">
        <f t="shared" si="14"/>
        <v>16.642499999999998</v>
      </c>
    </row>
    <row r="288" spans="1:18">
      <c r="A288" t="s">
        <v>567</v>
      </c>
      <c r="B288" s="2" t="s">
        <v>563</v>
      </c>
      <c r="C288" t="s">
        <v>565</v>
      </c>
      <c r="D288">
        <v>31.5</v>
      </c>
      <c r="E288" t="s">
        <v>17</v>
      </c>
      <c r="F288">
        <v>2489281901</v>
      </c>
      <c r="G288" t="s">
        <v>18</v>
      </c>
      <c r="H288" t="s">
        <v>18</v>
      </c>
      <c r="I288" t="s">
        <v>19</v>
      </c>
      <c r="J288" t="s">
        <v>18</v>
      </c>
      <c r="K288" t="s">
        <v>18</v>
      </c>
      <c r="L288" t="s">
        <v>197</v>
      </c>
      <c r="M288" t="s">
        <v>21</v>
      </c>
      <c r="N288" t="s">
        <v>22</v>
      </c>
      <c r="O288" t="s">
        <v>23</v>
      </c>
      <c r="P288" s="2">
        <f t="shared" si="12"/>
        <v>44956</v>
      </c>
      <c r="Q288" t="str">
        <f t="shared" si="13"/>
        <v>2023-01</v>
      </c>
      <c r="R288">
        <f t="shared" si="14"/>
        <v>31.5</v>
      </c>
    </row>
    <row r="289" spans="1:18">
      <c r="A289" t="s">
        <v>568</v>
      </c>
      <c r="B289" s="2" t="s">
        <v>569</v>
      </c>
      <c r="C289" t="s">
        <v>570</v>
      </c>
      <c r="D289">
        <v>22365</v>
      </c>
      <c r="E289" t="s">
        <v>17</v>
      </c>
      <c r="F289">
        <v>2491032398</v>
      </c>
      <c r="G289" t="s">
        <v>18</v>
      </c>
      <c r="H289" t="s">
        <v>18</v>
      </c>
      <c r="I289" t="s">
        <v>19</v>
      </c>
      <c r="J289" t="s">
        <v>18</v>
      </c>
      <c r="K289" t="s">
        <v>18</v>
      </c>
      <c r="L289" t="s">
        <v>20</v>
      </c>
      <c r="M289" t="s">
        <v>21</v>
      </c>
      <c r="N289" t="s">
        <v>22</v>
      </c>
      <c r="O289" t="s">
        <v>23</v>
      </c>
      <c r="P289" s="2">
        <f t="shared" si="12"/>
        <v>44957</v>
      </c>
      <c r="Q289" t="str">
        <f t="shared" si="13"/>
        <v>2023-01</v>
      </c>
      <c r="R289">
        <f t="shared" si="14"/>
        <v>13.978125</v>
      </c>
    </row>
    <row r="290" spans="1:18">
      <c r="A290" t="s">
        <v>571</v>
      </c>
      <c r="B290" s="2" t="s">
        <v>569</v>
      </c>
      <c r="C290" t="s">
        <v>572</v>
      </c>
      <c r="D290">
        <v>22365</v>
      </c>
      <c r="E290" t="s">
        <v>17</v>
      </c>
      <c r="F290">
        <v>2491127796</v>
      </c>
      <c r="G290" t="s">
        <v>18</v>
      </c>
      <c r="H290" t="s">
        <v>18</v>
      </c>
      <c r="I290" t="s">
        <v>19</v>
      </c>
      <c r="J290" t="s">
        <v>18</v>
      </c>
      <c r="K290" t="s">
        <v>18</v>
      </c>
      <c r="L290" t="s">
        <v>20</v>
      </c>
      <c r="M290" t="s">
        <v>21</v>
      </c>
      <c r="N290" t="s">
        <v>22</v>
      </c>
      <c r="O290" t="s">
        <v>23</v>
      </c>
      <c r="P290" s="2">
        <f t="shared" si="12"/>
        <v>44957</v>
      </c>
      <c r="Q290" t="str">
        <f t="shared" si="13"/>
        <v>2023-01</v>
      </c>
      <c r="R290">
        <f t="shared" si="14"/>
        <v>13.978125</v>
      </c>
    </row>
    <row r="291" spans="1:18">
      <c r="A291" t="s">
        <v>573</v>
      </c>
      <c r="B291" s="2" t="s">
        <v>569</v>
      </c>
      <c r="C291" t="s">
        <v>187</v>
      </c>
      <c r="D291">
        <v>22365</v>
      </c>
      <c r="E291" t="s">
        <v>17</v>
      </c>
      <c r="F291">
        <v>2491318711</v>
      </c>
      <c r="G291" t="s">
        <v>18</v>
      </c>
      <c r="H291" t="s">
        <v>18</v>
      </c>
      <c r="I291" t="s">
        <v>19</v>
      </c>
      <c r="J291" t="s">
        <v>18</v>
      </c>
      <c r="K291" t="s">
        <v>18</v>
      </c>
      <c r="L291" t="s">
        <v>20</v>
      </c>
      <c r="M291" t="s">
        <v>21</v>
      </c>
      <c r="N291" t="s">
        <v>22</v>
      </c>
      <c r="O291" t="s">
        <v>23</v>
      </c>
      <c r="P291" s="2">
        <f t="shared" si="12"/>
        <v>44957</v>
      </c>
      <c r="Q291" t="str">
        <f t="shared" si="13"/>
        <v>2023-01</v>
      </c>
      <c r="R291">
        <f t="shared" si="14"/>
        <v>13.978125</v>
      </c>
    </row>
    <row r="292" spans="1:18">
      <c r="A292" t="s">
        <v>574</v>
      </c>
      <c r="B292" s="2" t="s">
        <v>569</v>
      </c>
      <c r="C292" t="s">
        <v>575</v>
      </c>
      <c r="D292">
        <v>22365</v>
      </c>
      <c r="E292" t="s">
        <v>94</v>
      </c>
      <c r="F292">
        <v>2491478085</v>
      </c>
      <c r="G292" t="s">
        <v>18</v>
      </c>
      <c r="H292" t="s">
        <v>18</v>
      </c>
      <c r="I292" t="s">
        <v>19</v>
      </c>
      <c r="J292" t="s">
        <v>18</v>
      </c>
      <c r="K292" t="s">
        <v>18</v>
      </c>
      <c r="L292" t="s">
        <v>20</v>
      </c>
      <c r="M292" t="s">
        <v>21</v>
      </c>
      <c r="N292" t="s">
        <v>22</v>
      </c>
      <c r="O292" t="s">
        <v>31</v>
      </c>
      <c r="P292" s="2">
        <f t="shared" si="12"/>
        <v>44957</v>
      </c>
      <c r="Q292" t="str">
        <f t="shared" si="13"/>
        <v>2023-01</v>
      </c>
      <c r="R292">
        <f t="shared" si="14"/>
        <v>13.978125</v>
      </c>
    </row>
    <row r="293" spans="1:18">
      <c r="A293" t="s">
        <v>576</v>
      </c>
      <c r="B293" s="2" t="s">
        <v>569</v>
      </c>
      <c r="C293" t="s">
        <v>575</v>
      </c>
      <c r="D293">
        <v>22365</v>
      </c>
      <c r="E293" t="s">
        <v>577</v>
      </c>
      <c r="F293">
        <v>2491482120</v>
      </c>
      <c r="G293" t="s">
        <v>18</v>
      </c>
      <c r="H293" t="s">
        <v>18</v>
      </c>
      <c r="I293" t="s">
        <v>19</v>
      </c>
      <c r="J293" t="s">
        <v>18</v>
      </c>
      <c r="K293" t="s">
        <v>18</v>
      </c>
      <c r="L293" t="s">
        <v>20</v>
      </c>
      <c r="M293" t="s">
        <v>21</v>
      </c>
      <c r="N293" t="s">
        <v>49</v>
      </c>
      <c r="O293" t="s">
        <v>190</v>
      </c>
      <c r="P293" s="2">
        <f t="shared" si="12"/>
        <v>44957</v>
      </c>
      <c r="Q293" t="str">
        <f t="shared" si="13"/>
        <v>2023-01</v>
      </c>
      <c r="R293">
        <f t="shared" si="14"/>
        <v>13.978125</v>
      </c>
    </row>
    <row r="294" spans="1:18">
      <c r="A294" t="s">
        <v>578</v>
      </c>
      <c r="B294" s="2" t="s">
        <v>569</v>
      </c>
      <c r="C294" t="s">
        <v>575</v>
      </c>
      <c r="D294">
        <v>78724.800000000003</v>
      </c>
      <c r="E294" t="s">
        <v>17</v>
      </c>
      <c r="F294">
        <v>2491485391</v>
      </c>
      <c r="G294" t="s">
        <v>18</v>
      </c>
      <c r="H294" t="s">
        <v>18</v>
      </c>
      <c r="I294" t="s">
        <v>19</v>
      </c>
      <c r="J294" t="s">
        <v>18</v>
      </c>
      <c r="K294" t="s">
        <v>18</v>
      </c>
      <c r="L294" t="s">
        <v>20</v>
      </c>
      <c r="M294" t="s">
        <v>21</v>
      </c>
      <c r="N294" t="s">
        <v>22</v>
      </c>
      <c r="O294" t="s">
        <v>23</v>
      </c>
      <c r="P294" s="2">
        <f t="shared" si="12"/>
        <v>44957</v>
      </c>
      <c r="Q294" t="str">
        <f t="shared" si="13"/>
        <v>2023-01</v>
      </c>
      <c r="R294">
        <f t="shared" si="14"/>
        <v>49.203000000000003</v>
      </c>
    </row>
    <row r="295" spans="1:18">
      <c r="A295" t="s">
        <v>579</v>
      </c>
      <c r="B295" s="2" t="s">
        <v>569</v>
      </c>
      <c r="C295" t="s">
        <v>575</v>
      </c>
      <c r="D295">
        <v>31.5</v>
      </c>
      <c r="E295" t="s">
        <v>17</v>
      </c>
      <c r="F295">
        <v>2491486936</v>
      </c>
      <c r="G295" t="s">
        <v>18</v>
      </c>
      <c r="H295" t="s">
        <v>18</v>
      </c>
      <c r="I295" t="s">
        <v>19</v>
      </c>
      <c r="J295" t="s">
        <v>18</v>
      </c>
      <c r="K295" t="s">
        <v>18</v>
      </c>
      <c r="L295" t="s">
        <v>197</v>
      </c>
      <c r="M295" t="s">
        <v>21</v>
      </c>
      <c r="N295" t="s">
        <v>22</v>
      </c>
      <c r="O295" t="s">
        <v>23</v>
      </c>
      <c r="P295" s="2">
        <f t="shared" si="12"/>
        <v>44957</v>
      </c>
      <c r="Q295" t="str">
        <f t="shared" si="13"/>
        <v>2023-01</v>
      </c>
      <c r="R295">
        <f t="shared" si="14"/>
        <v>31.5</v>
      </c>
    </row>
    <row r="296" spans="1:18">
      <c r="A296" s="1" t="s">
        <v>580</v>
      </c>
      <c r="B296" s="2" t="s">
        <v>569</v>
      </c>
      <c r="C296" t="s">
        <v>575</v>
      </c>
      <c r="D296">
        <v>31.5</v>
      </c>
      <c r="E296" t="s">
        <v>17</v>
      </c>
      <c r="F296">
        <v>2491487777</v>
      </c>
      <c r="G296" t="s">
        <v>18</v>
      </c>
      <c r="H296" t="s">
        <v>18</v>
      </c>
      <c r="I296" t="s">
        <v>19</v>
      </c>
      <c r="J296" t="s">
        <v>18</v>
      </c>
      <c r="K296" t="s">
        <v>18</v>
      </c>
      <c r="L296" t="s">
        <v>197</v>
      </c>
      <c r="M296" t="s">
        <v>21</v>
      </c>
      <c r="N296" t="s">
        <v>22</v>
      </c>
      <c r="O296" t="s">
        <v>23</v>
      </c>
      <c r="P296" s="2">
        <f t="shared" si="12"/>
        <v>44957</v>
      </c>
      <c r="Q296" t="str">
        <f t="shared" si="13"/>
        <v>2023-01</v>
      </c>
      <c r="R296">
        <f t="shared" si="14"/>
        <v>31.5</v>
      </c>
    </row>
    <row r="297" spans="1:18">
      <c r="A297" t="s">
        <v>581</v>
      </c>
      <c r="B297" s="2" t="s">
        <v>569</v>
      </c>
      <c r="C297" t="s">
        <v>575</v>
      </c>
      <c r="D297">
        <v>22365</v>
      </c>
      <c r="E297" t="s">
        <v>582</v>
      </c>
      <c r="F297">
        <v>2491488781</v>
      </c>
      <c r="G297" t="s">
        <v>189</v>
      </c>
      <c r="H297" t="s">
        <v>189</v>
      </c>
      <c r="I297" t="s">
        <v>19</v>
      </c>
      <c r="J297" t="s">
        <v>28</v>
      </c>
      <c r="K297" t="s">
        <v>29</v>
      </c>
      <c r="L297" t="s">
        <v>20</v>
      </c>
      <c r="M297" t="s">
        <v>21</v>
      </c>
      <c r="N297" t="s">
        <v>49</v>
      </c>
      <c r="O297" t="s">
        <v>190</v>
      </c>
      <c r="P297" s="2">
        <f t="shared" si="12"/>
        <v>44957</v>
      </c>
      <c r="Q297" t="str">
        <f t="shared" si="13"/>
        <v>2023-01</v>
      </c>
      <c r="R297">
        <f t="shared" si="14"/>
        <v>13.978125</v>
      </c>
    </row>
    <row r="298" spans="1:18">
      <c r="A298" t="s">
        <v>583</v>
      </c>
      <c r="B298" s="2" t="s">
        <v>569</v>
      </c>
      <c r="C298" t="s">
        <v>575</v>
      </c>
      <c r="D298">
        <v>7972.4925000000003</v>
      </c>
      <c r="E298" t="s">
        <v>584</v>
      </c>
      <c r="F298">
        <v>2491492904</v>
      </c>
      <c r="G298" t="s">
        <v>189</v>
      </c>
      <c r="H298" t="s">
        <v>189</v>
      </c>
      <c r="I298" t="s">
        <v>19</v>
      </c>
      <c r="J298" t="s">
        <v>28</v>
      </c>
      <c r="K298" t="s">
        <v>29</v>
      </c>
      <c r="L298" t="s">
        <v>20</v>
      </c>
      <c r="M298" t="s">
        <v>21</v>
      </c>
      <c r="N298" t="s">
        <v>30</v>
      </c>
      <c r="O298" t="s">
        <v>190</v>
      </c>
      <c r="P298" s="2">
        <f t="shared" si="12"/>
        <v>44957</v>
      </c>
      <c r="Q298" t="str">
        <f t="shared" si="13"/>
        <v>2023-01</v>
      </c>
      <c r="R298">
        <f t="shared" si="14"/>
        <v>4.9828078124999999</v>
      </c>
    </row>
    <row r="299" spans="1:18">
      <c r="A299" t="s">
        <v>585</v>
      </c>
      <c r="B299" s="2" t="s">
        <v>569</v>
      </c>
      <c r="C299" t="s">
        <v>570</v>
      </c>
      <c r="D299">
        <v>31.5</v>
      </c>
      <c r="E299" t="s">
        <v>17</v>
      </c>
      <c r="F299">
        <v>2492763253</v>
      </c>
      <c r="G299" t="s">
        <v>18</v>
      </c>
      <c r="H299" t="s">
        <v>18</v>
      </c>
      <c r="I299" t="s">
        <v>19</v>
      </c>
      <c r="J299" t="s">
        <v>18</v>
      </c>
      <c r="K299" t="s">
        <v>18</v>
      </c>
      <c r="L299" t="s">
        <v>197</v>
      </c>
      <c r="M299" t="s">
        <v>21</v>
      </c>
      <c r="N299" t="s">
        <v>22</v>
      </c>
      <c r="O299" t="s">
        <v>23</v>
      </c>
      <c r="P299" s="2">
        <f t="shared" si="12"/>
        <v>44957</v>
      </c>
      <c r="Q299" t="str">
        <f t="shared" si="13"/>
        <v>2023-01</v>
      </c>
      <c r="R299">
        <f t="shared" si="14"/>
        <v>31.5</v>
      </c>
    </row>
    <row r="300" spans="1:18">
      <c r="A300" t="s">
        <v>586</v>
      </c>
      <c r="B300" s="2" t="s">
        <v>569</v>
      </c>
      <c r="C300" t="s">
        <v>570</v>
      </c>
      <c r="D300">
        <v>22365</v>
      </c>
      <c r="E300" t="s">
        <v>17</v>
      </c>
      <c r="F300">
        <v>2492765412</v>
      </c>
      <c r="G300" t="s">
        <v>18</v>
      </c>
      <c r="H300" t="s">
        <v>18</v>
      </c>
      <c r="I300" t="s">
        <v>19</v>
      </c>
      <c r="J300" t="s">
        <v>18</v>
      </c>
      <c r="K300" t="s">
        <v>18</v>
      </c>
      <c r="L300" t="s">
        <v>20</v>
      </c>
      <c r="M300" t="s">
        <v>21</v>
      </c>
      <c r="N300" t="s">
        <v>22</v>
      </c>
      <c r="O300" t="s">
        <v>23</v>
      </c>
      <c r="P300" s="2">
        <f t="shared" si="12"/>
        <v>44957</v>
      </c>
      <c r="Q300" t="str">
        <f t="shared" si="13"/>
        <v>2023-01</v>
      </c>
      <c r="R300">
        <f t="shared" si="14"/>
        <v>13.978125</v>
      </c>
    </row>
    <row r="301" spans="1:18">
      <c r="A301" t="s">
        <v>587</v>
      </c>
      <c r="B301" s="2" t="s">
        <v>569</v>
      </c>
      <c r="C301" t="s">
        <v>570</v>
      </c>
      <c r="D301">
        <v>21924.525000000001</v>
      </c>
      <c r="E301" t="s">
        <v>26</v>
      </c>
      <c r="F301">
        <v>2492770881</v>
      </c>
      <c r="G301" t="s">
        <v>27</v>
      </c>
      <c r="H301" t="s">
        <v>27</v>
      </c>
      <c r="I301" t="s">
        <v>19</v>
      </c>
      <c r="J301" t="s">
        <v>28</v>
      </c>
      <c r="K301" t="s">
        <v>29</v>
      </c>
      <c r="L301" t="s">
        <v>20</v>
      </c>
      <c r="M301" t="s">
        <v>21</v>
      </c>
      <c r="N301" t="s">
        <v>30</v>
      </c>
      <c r="O301" t="s">
        <v>31</v>
      </c>
      <c r="P301" s="2">
        <f t="shared" si="12"/>
        <v>44957</v>
      </c>
      <c r="Q301" t="str">
        <f t="shared" si="13"/>
        <v>2023-01</v>
      </c>
      <c r="R301">
        <f t="shared" si="14"/>
        <v>13.702828125000002</v>
      </c>
    </row>
    <row r="302" spans="1:18">
      <c r="A302" t="s">
        <v>588</v>
      </c>
      <c r="B302" s="2" t="s">
        <v>589</v>
      </c>
      <c r="C302" t="s">
        <v>590</v>
      </c>
      <c r="D302">
        <v>22365</v>
      </c>
      <c r="E302" t="s">
        <v>17</v>
      </c>
      <c r="F302">
        <v>2494075078</v>
      </c>
      <c r="G302" t="s">
        <v>18</v>
      </c>
      <c r="H302" t="s">
        <v>18</v>
      </c>
      <c r="I302" t="s">
        <v>19</v>
      </c>
      <c r="J302" t="s">
        <v>18</v>
      </c>
      <c r="K302" t="s">
        <v>18</v>
      </c>
      <c r="L302" t="s">
        <v>20</v>
      </c>
      <c r="M302" t="s">
        <v>21</v>
      </c>
      <c r="N302" t="s">
        <v>22</v>
      </c>
      <c r="O302" t="s">
        <v>23</v>
      </c>
      <c r="P302" s="2">
        <f t="shared" si="12"/>
        <v>44958</v>
      </c>
      <c r="Q302" t="str">
        <f t="shared" si="13"/>
        <v>2023-02</v>
      </c>
      <c r="R302">
        <f t="shared" si="14"/>
        <v>13.978125</v>
      </c>
    </row>
    <row r="303" spans="1:18">
      <c r="A303" t="s">
        <v>591</v>
      </c>
      <c r="B303" s="2" t="s">
        <v>589</v>
      </c>
      <c r="C303" t="s">
        <v>592</v>
      </c>
      <c r="D303">
        <v>31.5</v>
      </c>
      <c r="E303" t="s">
        <v>17</v>
      </c>
      <c r="F303">
        <v>2494729658</v>
      </c>
      <c r="G303" t="s">
        <v>18</v>
      </c>
      <c r="H303" t="s">
        <v>18</v>
      </c>
      <c r="I303" t="s">
        <v>19</v>
      </c>
      <c r="J303" t="s">
        <v>18</v>
      </c>
      <c r="K303" t="s">
        <v>18</v>
      </c>
      <c r="L303" t="s">
        <v>197</v>
      </c>
      <c r="M303" t="s">
        <v>21</v>
      </c>
      <c r="N303" t="s">
        <v>22</v>
      </c>
      <c r="O303" t="s">
        <v>23</v>
      </c>
      <c r="P303" s="2">
        <f t="shared" si="12"/>
        <v>44958</v>
      </c>
      <c r="Q303" t="str">
        <f t="shared" si="13"/>
        <v>2023-02</v>
      </c>
      <c r="R303">
        <f t="shared" si="14"/>
        <v>31.5</v>
      </c>
    </row>
    <row r="304" spans="1:18">
      <c r="A304" t="s">
        <v>593</v>
      </c>
      <c r="B304" s="2" t="s">
        <v>589</v>
      </c>
      <c r="C304" t="s">
        <v>592</v>
      </c>
      <c r="D304">
        <v>22365</v>
      </c>
      <c r="E304" t="s">
        <v>94</v>
      </c>
      <c r="F304">
        <v>2494731799</v>
      </c>
      <c r="G304" t="s">
        <v>18</v>
      </c>
      <c r="H304" t="s">
        <v>18</v>
      </c>
      <c r="I304" t="s">
        <v>19</v>
      </c>
      <c r="J304" t="s">
        <v>18</v>
      </c>
      <c r="K304" t="s">
        <v>18</v>
      </c>
      <c r="L304" t="s">
        <v>20</v>
      </c>
      <c r="M304" t="s">
        <v>21</v>
      </c>
      <c r="N304" t="s">
        <v>22</v>
      </c>
      <c r="O304" t="s">
        <v>31</v>
      </c>
      <c r="P304" s="2">
        <f t="shared" si="12"/>
        <v>44958</v>
      </c>
      <c r="Q304" t="str">
        <f t="shared" si="13"/>
        <v>2023-02</v>
      </c>
      <c r="R304">
        <f t="shared" si="14"/>
        <v>13.978125</v>
      </c>
    </row>
    <row r="305" spans="1:18">
      <c r="A305" t="s">
        <v>594</v>
      </c>
      <c r="B305" s="2" t="s">
        <v>589</v>
      </c>
      <c r="C305" t="s">
        <v>344</v>
      </c>
      <c r="D305">
        <v>31.5</v>
      </c>
      <c r="E305" t="s">
        <v>17</v>
      </c>
      <c r="F305">
        <v>2495694138</v>
      </c>
      <c r="G305" t="s">
        <v>18</v>
      </c>
      <c r="H305" t="s">
        <v>18</v>
      </c>
      <c r="I305" t="s">
        <v>19</v>
      </c>
      <c r="J305" t="s">
        <v>18</v>
      </c>
      <c r="K305" t="s">
        <v>18</v>
      </c>
      <c r="L305" t="s">
        <v>197</v>
      </c>
      <c r="M305" t="s">
        <v>21</v>
      </c>
      <c r="N305" t="s">
        <v>22</v>
      </c>
      <c r="O305" t="s">
        <v>23</v>
      </c>
      <c r="P305" s="2">
        <f t="shared" si="12"/>
        <v>44958</v>
      </c>
      <c r="Q305" t="str">
        <f t="shared" si="13"/>
        <v>2023-02</v>
      </c>
      <c r="R305">
        <f t="shared" si="14"/>
        <v>31.5</v>
      </c>
    </row>
    <row r="306" spans="1:18">
      <c r="A306" t="s">
        <v>595</v>
      </c>
      <c r="B306" s="2" t="s">
        <v>596</v>
      </c>
      <c r="C306" t="s">
        <v>597</v>
      </c>
      <c r="D306">
        <v>22365</v>
      </c>
      <c r="E306" t="s">
        <v>17</v>
      </c>
      <c r="F306">
        <v>2496840539</v>
      </c>
      <c r="G306" t="s">
        <v>18</v>
      </c>
      <c r="H306" t="s">
        <v>18</v>
      </c>
      <c r="I306" t="s">
        <v>19</v>
      </c>
      <c r="J306" t="s">
        <v>18</v>
      </c>
      <c r="K306" t="s">
        <v>18</v>
      </c>
      <c r="L306" t="s">
        <v>20</v>
      </c>
      <c r="M306" t="s">
        <v>21</v>
      </c>
      <c r="N306" t="s">
        <v>22</v>
      </c>
      <c r="O306" t="s">
        <v>23</v>
      </c>
      <c r="P306" s="2">
        <f t="shared" si="12"/>
        <v>44959</v>
      </c>
      <c r="Q306" t="str">
        <f t="shared" si="13"/>
        <v>2023-02</v>
      </c>
      <c r="R306">
        <f t="shared" si="14"/>
        <v>13.978125</v>
      </c>
    </row>
    <row r="307" spans="1:18">
      <c r="A307" t="s">
        <v>598</v>
      </c>
      <c r="B307" s="2" t="s">
        <v>596</v>
      </c>
      <c r="C307" t="s">
        <v>597</v>
      </c>
      <c r="D307">
        <v>31.5</v>
      </c>
      <c r="E307" t="s">
        <v>17</v>
      </c>
      <c r="F307">
        <v>2496841369</v>
      </c>
      <c r="G307" t="s">
        <v>18</v>
      </c>
      <c r="H307" t="s">
        <v>18</v>
      </c>
      <c r="I307" t="s">
        <v>19</v>
      </c>
      <c r="J307" t="s">
        <v>18</v>
      </c>
      <c r="K307" t="s">
        <v>18</v>
      </c>
      <c r="L307" t="s">
        <v>197</v>
      </c>
      <c r="M307" t="s">
        <v>21</v>
      </c>
      <c r="N307" t="s">
        <v>22</v>
      </c>
      <c r="O307" t="s">
        <v>23</v>
      </c>
      <c r="P307" s="2">
        <f t="shared" si="12"/>
        <v>44959</v>
      </c>
      <c r="Q307" t="str">
        <f t="shared" si="13"/>
        <v>2023-02</v>
      </c>
      <c r="R307">
        <f t="shared" si="14"/>
        <v>31.5</v>
      </c>
    </row>
    <row r="308" spans="1:18">
      <c r="A308" t="s">
        <v>599</v>
      </c>
      <c r="B308" s="2" t="s">
        <v>596</v>
      </c>
      <c r="C308" t="s">
        <v>597</v>
      </c>
      <c r="D308">
        <v>8200.5</v>
      </c>
      <c r="E308" t="s">
        <v>17</v>
      </c>
      <c r="F308">
        <v>2496842563</v>
      </c>
      <c r="G308" t="s">
        <v>18</v>
      </c>
      <c r="H308" t="s">
        <v>18</v>
      </c>
      <c r="I308" t="s">
        <v>19</v>
      </c>
      <c r="J308" t="s">
        <v>18</v>
      </c>
      <c r="K308" t="s">
        <v>18</v>
      </c>
      <c r="L308" t="s">
        <v>20</v>
      </c>
      <c r="M308" t="s">
        <v>21</v>
      </c>
      <c r="N308" t="s">
        <v>22</v>
      </c>
      <c r="O308" t="s">
        <v>23</v>
      </c>
      <c r="P308" s="2">
        <f t="shared" si="12"/>
        <v>44959</v>
      </c>
      <c r="Q308" t="str">
        <f t="shared" si="13"/>
        <v>2023-02</v>
      </c>
      <c r="R308">
        <f t="shared" si="14"/>
        <v>5.1253124999999997</v>
      </c>
    </row>
    <row r="309" spans="1:18">
      <c r="A309" t="s">
        <v>600</v>
      </c>
      <c r="B309" s="2" t="s">
        <v>596</v>
      </c>
      <c r="C309" t="s">
        <v>601</v>
      </c>
      <c r="D309">
        <v>78724.800000000003</v>
      </c>
      <c r="E309" t="s">
        <v>17</v>
      </c>
      <c r="F309">
        <v>2498709077</v>
      </c>
      <c r="G309" t="s">
        <v>18</v>
      </c>
      <c r="H309" t="s">
        <v>18</v>
      </c>
      <c r="I309" t="s">
        <v>19</v>
      </c>
      <c r="J309" t="s">
        <v>18</v>
      </c>
      <c r="K309" t="s">
        <v>18</v>
      </c>
      <c r="L309" t="s">
        <v>20</v>
      </c>
      <c r="M309" t="s">
        <v>21</v>
      </c>
      <c r="N309" t="s">
        <v>22</v>
      </c>
      <c r="O309" t="s">
        <v>23</v>
      </c>
      <c r="P309" s="2">
        <f t="shared" si="12"/>
        <v>44959</v>
      </c>
      <c r="Q309" t="str">
        <f t="shared" si="13"/>
        <v>2023-02</v>
      </c>
      <c r="R309">
        <f t="shared" si="14"/>
        <v>49.203000000000003</v>
      </c>
    </row>
    <row r="310" spans="1:18">
      <c r="A310" t="s">
        <v>602</v>
      </c>
      <c r="B310" s="2" t="s">
        <v>603</v>
      </c>
      <c r="C310" t="s">
        <v>604</v>
      </c>
      <c r="D310">
        <v>22365</v>
      </c>
      <c r="E310" t="s">
        <v>17</v>
      </c>
      <c r="F310">
        <v>2501504999</v>
      </c>
      <c r="G310" t="s">
        <v>18</v>
      </c>
      <c r="H310" t="s">
        <v>18</v>
      </c>
      <c r="I310" t="s">
        <v>19</v>
      </c>
      <c r="J310" t="s">
        <v>18</v>
      </c>
      <c r="K310" t="s">
        <v>18</v>
      </c>
      <c r="L310" t="s">
        <v>20</v>
      </c>
      <c r="M310" t="s">
        <v>21</v>
      </c>
      <c r="N310" t="s">
        <v>22</v>
      </c>
      <c r="O310" t="s">
        <v>23</v>
      </c>
      <c r="P310" s="2">
        <f t="shared" si="12"/>
        <v>44960</v>
      </c>
      <c r="Q310" t="str">
        <f t="shared" si="13"/>
        <v>2023-02</v>
      </c>
      <c r="R310">
        <f t="shared" si="14"/>
        <v>13.978125</v>
      </c>
    </row>
    <row r="311" spans="1:18">
      <c r="A311" t="s">
        <v>605</v>
      </c>
      <c r="B311" s="2" t="s">
        <v>603</v>
      </c>
      <c r="C311" t="s">
        <v>604</v>
      </c>
      <c r="D311">
        <v>8200.5</v>
      </c>
      <c r="E311" t="s">
        <v>17</v>
      </c>
      <c r="F311">
        <v>2501506554</v>
      </c>
      <c r="G311" t="s">
        <v>18</v>
      </c>
      <c r="H311" t="s">
        <v>18</v>
      </c>
      <c r="I311" t="s">
        <v>19</v>
      </c>
      <c r="J311" t="s">
        <v>18</v>
      </c>
      <c r="K311" t="s">
        <v>18</v>
      </c>
      <c r="L311" t="s">
        <v>20</v>
      </c>
      <c r="M311" t="s">
        <v>21</v>
      </c>
      <c r="N311" t="s">
        <v>22</v>
      </c>
      <c r="O311" t="s">
        <v>23</v>
      </c>
      <c r="P311" s="2">
        <f t="shared" si="12"/>
        <v>44960</v>
      </c>
      <c r="Q311" t="str">
        <f t="shared" si="13"/>
        <v>2023-02</v>
      </c>
      <c r="R311">
        <f t="shared" si="14"/>
        <v>5.1253124999999997</v>
      </c>
    </row>
    <row r="312" spans="1:18">
      <c r="A312" t="s">
        <v>606</v>
      </c>
      <c r="B312" s="2" t="s">
        <v>607</v>
      </c>
      <c r="C312" t="s">
        <v>549</v>
      </c>
      <c r="D312">
        <v>22365</v>
      </c>
      <c r="E312" t="s">
        <v>17</v>
      </c>
      <c r="F312">
        <v>2503228365</v>
      </c>
      <c r="G312" t="s">
        <v>18</v>
      </c>
      <c r="H312" t="s">
        <v>18</v>
      </c>
      <c r="I312" t="s">
        <v>19</v>
      </c>
      <c r="J312" t="s">
        <v>18</v>
      </c>
      <c r="K312" t="s">
        <v>18</v>
      </c>
      <c r="L312" t="s">
        <v>20</v>
      </c>
      <c r="M312" t="s">
        <v>21</v>
      </c>
      <c r="N312" t="s">
        <v>22</v>
      </c>
      <c r="O312" t="s">
        <v>23</v>
      </c>
      <c r="P312" s="2">
        <f t="shared" si="12"/>
        <v>44961</v>
      </c>
      <c r="Q312" t="str">
        <f t="shared" si="13"/>
        <v>2023-02</v>
      </c>
      <c r="R312">
        <f t="shared" si="14"/>
        <v>13.978125</v>
      </c>
    </row>
    <row r="313" spans="1:18">
      <c r="A313" t="s">
        <v>608</v>
      </c>
      <c r="B313" s="2" t="s">
        <v>609</v>
      </c>
      <c r="C313" t="s">
        <v>610</v>
      </c>
      <c r="D313">
        <v>8200.5</v>
      </c>
      <c r="E313" t="s">
        <v>17</v>
      </c>
      <c r="F313">
        <v>2530098082</v>
      </c>
      <c r="G313" t="s">
        <v>18</v>
      </c>
      <c r="H313" t="s">
        <v>18</v>
      </c>
      <c r="I313" t="s">
        <v>19</v>
      </c>
      <c r="J313" t="s">
        <v>18</v>
      </c>
      <c r="K313" t="s">
        <v>18</v>
      </c>
      <c r="L313" t="s">
        <v>20</v>
      </c>
      <c r="M313" t="s">
        <v>21</v>
      </c>
      <c r="N313" t="s">
        <v>22</v>
      </c>
      <c r="O313" t="s">
        <v>23</v>
      </c>
      <c r="P313" s="2">
        <f t="shared" si="12"/>
        <v>44969</v>
      </c>
      <c r="Q313" t="str">
        <f t="shared" si="13"/>
        <v>2023-02</v>
      </c>
      <c r="R313">
        <f t="shared" si="14"/>
        <v>5.1253124999999997</v>
      </c>
    </row>
    <row r="314" spans="1:18">
      <c r="A314" s="1" t="s">
        <v>611</v>
      </c>
      <c r="B314" s="2" t="s">
        <v>612</v>
      </c>
      <c r="C314" t="s">
        <v>613</v>
      </c>
      <c r="D314">
        <v>22365</v>
      </c>
      <c r="E314" t="s">
        <v>17</v>
      </c>
      <c r="F314">
        <v>2536385015</v>
      </c>
      <c r="G314" t="s">
        <v>18</v>
      </c>
      <c r="H314" t="s">
        <v>18</v>
      </c>
      <c r="I314" t="s">
        <v>19</v>
      </c>
      <c r="J314" t="s">
        <v>18</v>
      </c>
      <c r="K314" t="s">
        <v>18</v>
      </c>
      <c r="L314" t="s">
        <v>20</v>
      </c>
      <c r="M314" t="s">
        <v>21</v>
      </c>
      <c r="N314" t="s">
        <v>22</v>
      </c>
      <c r="O314" t="s">
        <v>23</v>
      </c>
      <c r="P314" s="2">
        <f t="shared" si="12"/>
        <v>44971</v>
      </c>
      <c r="Q314" t="str">
        <f t="shared" si="13"/>
        <v>2023-02</v>
      </c>
      <c r="R314">
        <f t="shared" si="14"/>
        <v>13.978125</v>
      </c>
    </row>
    <row r="315" spans="1:18">
      <c r="A315" t="s">
        <v>614</v>
      </c>
      <c r="B315" s="2" t="s">
        <v>615</v>
      </c>
      <c r="C315" t="s">
        <v>616</v>
      </c>
      <c r="D315">
        <v>8200.5</v>
      </c>
      <c r="E315" t="s">
        <v>17</v>
      </c>
      <c r="F315">
        <v>2541270494</v>
      </c>
      <c r="G315" t="s">
        <v>18</v>
      </c>
      <c r="H315" t="s">
        <v>18</v>
      </c>
      <c r="I315" t="s">
        <v>19</v>
      </c>
      <c r="J315" t="s">
        <v>18</v>
      </c>
      <c r="K315" t="s">
        <v>18</v>
      </c>
      <c r="L315" t="s">
        <v>20</v>
      </c>
      <c r="M315" t="s">
        <v>21</v>
      </c>
      <c r="N315" t="s">
        <v>22</v>
      </c>
      <c r="O315" t="s">
        <v>23</v>
      </c>
      <c r="P315" s="2">
        <f t="shared" si="12"/>
        <v>44973</v>
      </c>
      <c r="Q315" t="str">
        <f t="shared" si="13"/>
        <v>2023-02</v>
      </c>
      <c r="R315">
        <f t="shared" si="14"/>
        <v>5.1253124999999997</v>
      </c>
    </row>
    <row r="316" spans="1:18">
      <c r="A316" t="s">
        <v>617</v>
      </c>
      <c r="B316" s="2" t="s">
        <v>618</v>
      </c>
      <c r="C316" t="s">
        <v>619</v>
      </c>
      <c r="D316">
        <v>78724.800000000003</v>
      </c>
      <c r="E316" t="s">
        <v>17</v>
      </c>
      <c r="F316">
        <v>2553994570</v>
      </c>
      <c r="G316" t="s">
        <v>18</v>
      </c>
      <c r="H316" t="s">
        <v>18</v>
      </c>
      <c r="I316" t="s">
        <v>19</v>
      </c>
      <c r="J316" t="s">
        <v>18</v>
      </c>
      <c r="K316" t="s">
        <v>18</v>
      </c>
      <c r="L316" t="s">
        <v>20</v>
      </c>
      <c r="M316" t="s">
        <v>21</v>
      </c>
      <c r="N316" t="s">
        <v>22</v>
      </c>
      <c r="O316" t="s">
        <v>23</v>
      </c>
      <c r="P316" s="2">
        <f t="shared" si="12"/>
        <v>44977</v>
      </c>
      <c r="Q316" t="str">
        <f t="shared" si="13"/>
        <v>2023-02</v>
      </c>
      <c r="R316">
        <f t="shared" si="14"/>
        <v>49.203000000000003</v>
      </c>
    </row>
    <row r="317" spans="1:18">
      <c r="A317" t="s">
        <v>620</v>
      </c>
      <c r="B317" s="2" t="s">
        <v>621</v>
      </c>
      <c r="C317" t="s">
        <v>622</v>
      </c>
      <c r="D317">
        <v>22365</v>
      </c>
      <c r="E317" t="s">
        <v>94</v>
      </c>
      <c r="F317">
        <v>2555185728</v>
      </c>
      <c r="G317" t="s">
        <v>18</v>
      </c>
      <c r="H317" t="s">
        <v>18</v>
      </c>
      <c r="I317" t="s">
        <v>19</v>
      </c>
      <c r="J317" t="s">
        <v>18</v>
      </c>
      <c r="K317" t="s">
        <v>18</v>
      </c>
      <c r="L317" t="s">
        <v>20</v>
      </c>
      <c r="M317" t="s">
        <v>21</v>
      </c>
      <c r="N317" t="s">
        <v>22</v>
      </c>
      <c r="O317" t="s">
        <v>31</v>
      </c>
      <c r="P317" s="2">
        <f t="shared" si="12"/>
        <v>44978</v>
      </c>
      <c r="Q317" t="str">
        <f t="shared" si="13"/>
        <v>2023-02</v>
      </c>
      <c r="R317">
        <f t="shared" si="14"/>
        <v>13.978125</v>
      </c>
    </row>
    <row r="318" spans="1:18">
      <c r="A318" t="s">
        <v>623</v>
      </c>
      <c r="B318" s="2" t="s">
        <v>621</v>
      </c>
      <c r="C318" t="s">
        <v>622</v>
      </c>
      <c r="D318">
        <v>31.5</v>
      </c>
      <c r="E318" t="s">
        <v>17</v>
      </c>
      <c r="F318">
        <v>2555199076</v>
      </c>
      <c r="G318" t="s">
        <v>18</v>
      </c>
      <c r="H318" t="s">
        <v>18</v>
      </c>
      <c r="I318" t="s">
        <v>19</v>
      </c>
      <c r="J318" t="s">
        <v>18</v>
      </c>
      <c r="K318" t="s">
        <v>18</v>
      </c>
      <c r="L318" t="s">
        <v>197</v>
      </c>
      <c r="M318" t="s">
        <v>21</v>
      </c>
      <c r="N318" t="s">
        <v>22</v>
      </c>
      <c r="O318" t="s">
        <v>23</v>
      </c>
      <c r="P318" s="2">
        <f t="shared" si="12"/>
        <v>44978</v>
      </c>
      <c r="Q318" t="str">
        <f t="shared" si="13"/>
        <v>2023-02</v>
      </c>
      <c r="R318">
        <f t="shared" si="14"/>
        <v>31.5</v>
      </c>
    </row>
    <row r="319" spans="1:18">
      <c r="A319" t="s">
        <v>624</v>
      </c>
      <c r="B319" s="2" t="s">
        <v>621</v>
      </c>
      <c r="C319" t="s">
        <v>622</v>
      </c>
      <c r="D319">
        <v>22365</v>
      </c>
      <c r="E319" t="s">
        <v>94</v>
      </c>
      <c r="F319">
        <v>2555199265</v>
      </c>
      <c r="G319" t="s">
        <v>18</v>
      </c>
      <c r="H319" t="s">
        <v>18</v>
      </c>
      <c r="I319" t="s">
        <v>19</v>
      </c>
      <c r="J319" t="s">
        <v>18</v>
      </c>
      <c r="K319" t="s">
        <v>18</v>
      </c>
      <c r="L319" t="s">
        <v>20</v>
      </c>
      <c r="M319" t="s">
        <v>21</v>
      </c>
      <c r="N319" t="s">
        <v>22</v>
      </c>
      <c r="O319" t="s">
        <v>31</v>
      </c>
      <c r="P319" s="2">
        <f t="shared" si="12"/>
        <v>44978</v>
      </c>
      <c r="Q319" t="str">
        <f t="shared" si="13"/>
        <v>2023-02</v>
      </c>
      <c r="R319">
        <f t="shared" si="14"/>
        <v>13.978125</v>
      </c>
    </row>
    <row r="320" spans="1:18">
      <c r="A320" t="s">
        <v>625</v>
      </c>
      <c r="B320" s="2" t="s">
        <v>626</v>
      </c>
      <c r="C320" t="s">
        <v>337</v>
      </c>
      <c r="D320">
        <v>31.5</v>
      </c>
      <c r="E320" t="s">
        <v>17</v>
      </c>
      <c r="F320">
        <v>2566137967</v>
      </c>
      <c r="G320" t="s">
        <v>18</v>
      </c>
      <c r="H320" t="s">
        <v>18</v>
      </c>
      <c r="I320" t="s">
        <v>19</v>
      </c>
      <c r="J320" t="s">
        <v>18</v>
      </c>
      <c r="K320" t="s">
        <v>18</v>
      </c>
      <c r="L320" t="s">
        <v>197</v>
      </c>
      <c r="M320" t="s">
        <v>21</v>
      </c>
      <c r="N320" t="s">
        <v>22</v>
      </c>
      <c r="O320" t="s">
        <v>23</v>
      </c>
      <c r="P320" s="2">
        <f t="shared" si="12"/>
        <v>44981</v>
      </c>
      <c r="Q320" t="str">
        <f t="shared" si="13"/>
        <v>2023-02</v>
      </c>
      <c r="R320">
        <f t="shared" si="14"/>
        <v>31.5</v>
      </c>
    </row>
    <row r="321" spans="1:18">
      <c r="A321" t="s">
        <v>627</v>
      </c>
      <c r="B321" s="2" t="s">
        <v>628</v>
      </c>
      <c r="C321" t="s">
        <v>629</v>
      </c>
      <c r="D321">
        <v>22365</v>
      </c>
      <c r="E321" t="s">
        <v>17</v>
      </c>
      <c r="F321">
        <v>2571158667</v>
      </c>
      <c r="G321" t="s">
        <v>18</v>
      </c>
      <c r="H321" t="s">
        <v>18</v>
      </c>
      <c r="I321" t="s">
        <v>19</v>
      </c>
      <c r="J321" t="s">
        <v>18</v>
      </c>
      <c r="K321" t="s">
        <v>18</v>
      </c>
      <c r="L321" t="s">
        <v>20</v>
      </c>
      <c r="M321" t="s">
        <v>21</v>
      </c>
      <c r="N321" t="s">
        <v>22</v>
      </c>
      <c r="O321" t="s">
        <v>23</v>
      </c>
      <c r="P321" s="2">
        <f t="shared" si="12"/>
        <v>44983</v>
      </c>
      <c r="Q321" t="str">
        <f t="shared" si="13"/>
        <v>2023-02</v>
      </c>
      <c r="R321">
        <f t="shared" si="14"/>
        <v>13.978125</v>
      </c>
    </row>
    <row r="322" spans="1:18">
      <c r="A322" t="s">
        <v>630</v>
      </c>
      <c r="B322" s="2" t="s">
        <v>631</v>
      </c>
      <c r="C322" t="s">
        <v>632</v>
      </c>
      <c r="D322">
        <v>4830</v>
      </c>
      <c r="E322" t="s">
        <v>17</v>
      </c>
      <c r="F322">
        <v>3054769380</v>
      </c>
      <c r="G322" t="s">
        <v>18</v>
      </c>
      <c r="H322" t="s">
        <v>18</v>
      </c>
      <c r="I322" t="s">
        <v>19</v>
      </c>
      <c r="J322" t="s">
        <v>18</v>
      </c>
      <c r="K322" t="s">
        <v>18</v>
      </c>
      <c r="L322" t="s">
        <v>20</v>
      </c>
      <c r="M322" t="s">
        <v>21</v>
      </c>
      <c r="N322" t="s">
        <v>22</v>
      </c>
      <c r="O322" t="s">
        <v>23</v>
      </c>
      <c r="P322" s="2">
        <f t="shared" ref="P322:P385" si="15">DATEVALUE(LEFT(B322, 10)) + TIMEVALUE(MID(B322, 12, 8))</f>
        <v>45163</v>
      </c>
      <c r="Q322" t="str">
        <f t="shared" ref="Q322:Q385" si="16">TEXT(P322, "yyyy-mm")</f>
        <v>2023-08</v>
      </c>
      <c r="R322">
        <f t="shared" ref="R322:R385" si="17">IF(L322="NGN", D322/1600, D322)</f>
        <v>3.0187499999999998</v>
      </c>
    </row>
    <row r="323" spans="1:18">
      <c r="A323" t="s">
        <v>633</v>
      </c>
      <c r="B323" s="2" t="s">
        <v>634</v>
      </c>
      <c r="C323" t="s">
        <v>635</v>
      </c>
      <c r="D323">
        <v>7972.4925000000003</v>
      </c>
      <c r="E323" t="s">
        <v>26</v>
      </c>
      <c r="F323">
        <v>2579080787</v>
      </c>
      <c r="G323" t="s">
        <v>36</v>
      </c>
      <c r="H323" t="s">
        <v>37</v>
      </c>
      <c r="I323" t="s">
        <v>38</v>
      </c>
      <c r="J323" t="s">
        <v>28</v>
      </c>
      <c r="K323" t="s">
        <v>29</v>
      </c>
      <c r="L323" t="s">
        <v>20</v>
      </c>
      <c r="M323" t="s">
        <v>21</v>
      </c>
      <c r="N323" t="s">
        <v>30</v>
      </c>
      <c r="O323" t="s">
        <v>23</v>
      </c>
      <c r="P323" s="2">
        <f t="shared" si="15"/>
        <v>44985</v>
      </c>
      <c r="Q323" t="str">
        <f t="shared" si="16"/>
        <v>2023-02</v>
      </c>
      <c r="R323">
        <f t="shared" si="17"/>
        <v>4.9828078124999999</v>
      </c>
    </row>
    <row r="324" spans="1:18">
      <c r="A324" s="1" t="s">
        <v>636</v>
      </c>
      <c r="B324" s="2" t="s">
        <v>637</v>
      </c>
      <c r="C324" t="s">
        <v>619</v>
      </c>
      <c r="D324">
        <v>22365</v>
      </c>
      <c r="E324" t="s">
        <v>17</v>
      </c>
      <c r="F324">
        <v>2583496647</v>
      </c>
      <c r="G324" t="s">
        <v>18</v>
      </c>
      <c r="H324" t="s">
        <v>18</v>
      </c>
      <c r="I324" t="s">
        <v>19</v>
      </c>
      <c r="J324" t="s">
        <v>18</v>
      </c>
      <c r="K324" t="s">
        <v>18</v>
      </c>
      <c r="L324" t="s">
        <v>20</v>
      </c>
      <c r="M324" t="s">
        <v>21</v>
      </c>
      <c r="N324" t="s">
        <v>22</v>
      </c>
      <c r="O324" t="s">
        <v>23</v>
      </c>
      <c r="P324" s="2">
        <f t="shared" si="15"/>
        <v>44986</v>
      </c>
      <c r="Q324" t="str">
        <f t="shared" si="16"/>
        <v>2023-03</v>
      </c>
      <c r="R324">
        <f t="shared" si="17"/>
        <v>13.978125</v>
      </c>
    </row>
    <row r="325" spans="1:18">
      <c r="A325" t="s">
        <v>638</v>
      </c>
      <c r="B325" s="2" t="s">
        <v>637</v>
      </c>
      <c r="C325" t="s">
        <v>619</v>
      </c>
      <c r="D325">
        <v>8200.5</v>
      </c>
      <c r="E325" t="s">
        <v>17</v>
      </c>
      <c r="F325">
        <v>2583497913</v>
      </c>
      <c r="G325" t="s">
        <v>18</v>
      </c>
      <c r="H325" t="s">
        <v>18</v>
      </c>
      <c r="I325" t="s">
        <v>19</v>
      </c>
      <c r="J325" t="s">
        <v>18</v>
      </c>
      <c r="K325" t="s">
        <v>18</v>
      </c>
      <c r="L325" t="s">
        <v>20</v>
      </c>
      <c r="M325" t="s">
        <v>21</v>
      </c>
      <c r="N325" t="s">
        <v>22</v>
      </c>
      <c r="O325" t="s">
        <v>23</v>
      </c>
      <c r="P325" s="2">
        <f t="shared" si="15"/>
        <v>44986</v>
      </c>
      <c r="Q325" t="str">
        <f t="shared" si="16"/>
        <v>2023-03</v>
      </c>
      <c r="R325">
        <f t="shared" si="17"/>
        <v>5.1253124999999997</v>
      </c>
    </row>
    <row r="326" spans="1:18">
      <c r="A326" t="s">
        <v>639</v>
      </c>
      <c r="B326" s="2" t="s">
        <v>637</v>
      </c>
      <c r="C326" t="s">
        <v>619</v>
      </c>
      <c r="D326">
        <v>22365</v>
      </c>
      <c r="E326" t="s">
        <v>17</v>
      </c>
      <c r="F326">
        <v>2583498796</v>
      </c>
      <c r="G326" t="s">
        <v>18</v>
      </c>
      <c r="H326" t="s">
        <v>18</v>
      </c>
      <c r="I326" t="s">
        <v>19</v>
      </c>
      <c r="J326" t="s">
        <v>18</v>
      </c>
      <c r="K326" t="s">
        <v>18</v>
      </c>
      <c r="L326" t="s">
        <v>20</v>
      </c>
      <c r="M326" t="s">
        <v>21</v>
      </c>
      <c r="N326" t="s">
        <v>22</v>
      </c>
      <c r="O326" t="s">
        <v>23</v>
      </c>
      <c r="P326" s="2">
        <f t="shared" si="15"/>
        <v>44986</v>
      </c>
      <c r="Q326" t="str">
        <f t="shared" si="16"/>
        <v>2023-03</v>
      </c>
      <c r="R326">
        <f t="shared" si="17"/>
        <v>13.978125</v>
      </c>
    </row>
    <row r="327" spans="1:18">
      <c r="A327" t="s">
        <v>640</v>
      </c>
      <c r="B327" s="2" t="s">
        <v>637</v>
      </c>
      <c r="C327" t="s">
        <v>619</v>
      </c>
      <c r="D327">
        <v>78724.800000000003</v>
      </c>
      <c r="E327" t="s">
        <v>17</v>
      </c>
      <c r="F327">
        <v>2583499623</v>
      </c>
      <c r="G327" t="s">
        <v>18</v>
      </c>
      <c r="H327" t="s">
        <v>18</v>
      </c>
      <c r="I327" t="s">
        <v>19</v>
      </c>
      <c r="J327" t="s">
        <v>18</v>
      </c>
      <c r="K327" t="s">
        <v>18</v>
      </c>
      <c r="L327" t="s">
        <v>20</v>
      </c>
      <c r="M327" t="s">
        <v>21</v>
      </c>
      <c r="N327" t="s">
        <v>22</v>
      </c>
      <c r="O327" t="s">
        <v>23</v>
      </c>
      <c r="P327" s="2">
        <f t="shared" si="15"/>
        <v>44986</v>
      </c>
      <c r="Q327" t="str">
        <f t="shared" si="16"/>
        <v>2023-03</v>
      </c>
      <c r="R327">
        <f t="shared" si="17"/>
        <v>49.203000000000003</v>
      </c>
    </row>
    <row r="328" spans="1:18">
      <c r="A328" t="s">
        <v>641</v>
      </c>
      <c r="B328" s="2" t="s">
        <v>642</v>
      </c>
      <c r="C328" t="s">
        <v>619</v>
      </c>
      <c r="D328">
        <v>8200.5</v>
      </c>
      <c r="E328" t="s">
        <v>17</v>
      </c>
      <c r="F328">
        <v>2585264948</v>
      </c>
      <c r="G328" t="s">
        <v>18</v>
      </c>
      <c r="H328" t="s">
        <v>18</v>
      </c>
      <c r="I328" t="s">
        <v>19</v>
      </c>
      <c r="J328" t="s">
        <v>18</v>
      </c>
      <c r="K328" t="s">
        <v>18</v>
      </c>
      <c r="L328" t="s">
        <v>20</v>
      </c>
      <c r="M328" t="s">
        <v>21</v>
      </c>
      <c r="N328" t="s">
        <v>22</v>
      </c>
      <c r="O328" t="s">
        <v>23</v>
      </c>
      <c r="P328" s="2">
        <f t="shared" si="15"/>
        <v>44987</v>
      </c>
      <c r="Q328" t="str">
        <f t="shared" si="16"/>
        <v>2023-03</v>
      </c>
      <c r="R328">
        <f t="shared" si="17"/>
        <v>5.1253124999999997</v>
      </c>
    </row>
    <row r="329" spans="1:18">
      <c r="A329" t="s">
        <v>643</v>
      </c>
      <c r="B329" s="2" t="s">
        <v>644</v>
      </c>
      <c r="C329" t="s">
        <v>619</v>
      </c>
      <c r="D329">
        <v>8200.5</v>
      </c>
      <c r="E329" t="s">
        <v>17</v>
      </c>
      <c r="F329">
        <v>2587893106</v>
      </c>
      <c r="G329" t="s">
        <v>18</v>
      </c>
      <c r="H329" t="s">
        <v>18</v>
      </c>
      <c r="I329" t="s">
        <v>19</v>
      </c>
      <c r="J329" t="s">
        <v>18</v>
      </c>
      <c r="K329" t="s">
        <v>18</v>
      </c>
      <c r="L329" t="s">
        <v>20</v>
      </c>
      <c r="M329" t="s">
        <v>21</v>
      </c>
      <c r="N329" t="s">
        <v>22</v>
      </c>
      <c r="O329" t="s">
        <v>23</v>
      </c>
      <c r="P329" s="2">
        <f t="shared" si="15"/>
        <v>44988</v>
      </c>
      <c r="Q329" t="str">
        <f t="shared" si="16"/>
        <v>2023-03</v>
      </c>
      <c r="R329">
        <f t="shared" si="17"/>
        <v>5.1253124999999997</v>
      </c>
    </row>
    <row r="330" spans="1:18">
      <c r="A330" t="s">
        <v>645</v>
      </c>
      <c r="B330" s="2" t="s">
        <v>644</v>
      </c>
      <c r="C330" t="s">
        <v>619</v>
      </c>
      <c r="D330">
        <v>31.5</v>
      </c>
      <c r="E330" t="s">
        <v>17</v>
      </c>
      <c r="F330">
        <v>2587909857</v>
      </c>
      <c r="G330" t="s">
        <v>18</v>
      </c>
      <c r="H330" t="s">
        <v>18</v>
      </c>
      <c r="I330" t="s">
        <v>19</v>
      </c>
      <c r="J330" t="s">
        <v>18</v>
      </c>
      <c r="K330" t="s">
        <v>18</v>
      </c>
      <c r="L330" t="s">
        <v>197</v>
      </c>
      <c r="M330" t="s">
        <v>21</v>
      </c>
      <c r="N330" t="s">
        <v>22</v>
      </c>
      <c r="O330" t="s">
        <v>23</v>
      </c>
      <c r="P330" s="2">
        <f t="shared" si="15"/>
        <v>44988</v>
      </c>
      <c r="Q330" t="str">
        <f t="shared" si="16"/>
        <v>2023-03</v>
      </c>
      <c r="R330">
        <f t="shared" si="17"/>
        <v>31.5</v>
      </c>
    </row>
    <row r="331" spans="1:18">
      <c r="A331" t="s">
        <v>646</v>
      </c>
      <c r="B331" s="2" t="s">
        <v>644</v>
      </c>
      <c r="C331" t="s">
        <v>619</v>
      </c>
      <c r="D331">
        <v>22365</v>
      </c>
      <c r="E331" t="s">
        <v>17</v>
      </c>
      <c r="F331">
        <v>2587910369</v>
      </c>
      <c r="G331" t="s">
        <v>18</v>
      </c>
      <c r="H331" t="s">
        <v>18</v>
      </c>
      <c r="I331" t="s">
        <v>19</v>
      </c>
      <c r="J331" t="s">
        <v>18</v>
      </c>
      <c r="K331" t="s">
        <v>18</v>
      </c>
      <c r="L331" t="s">
        <v>20</v>
      </c>
      <c r="M331" t="s">
        <v>21</v>
      </c>
      <c r="N331" t="s">
        <v>22</v>
      </c>
      <c r="O331" t="s">
        <v>23</v>
      </c>
      <c r="P331" s="2">
        <f t="shared" si="15"/>
        <v>44988</v>
      </c>
      <c r="Q331" t="str">
        <f t="shared" si="16"/>
        <v>2023-03</v>
      </c>
      <c r="R331">
        <f t="shared" si="17"/>
        <v>13.978125</v>
      </c>
    </row>
    <row r="332" spans="1:18">
      <c r="A332" t="s">
        <v>647</v>
      </c>
      <c r="B332" s="2" t="s">
        <v>644</v>
      </c>
      <c r="C332" t="s">
        <v>619</v>
      </c>
      <c r="D332">
        <v>8200.5</v>
      </c>
      <c r="E332" t="s">
        <v>94</v>
      </c>
      <c r="F332">
        <v>2587911830</v>
      </c>
      <c r="G332" t="s">
        <v>18</v>
      </c>
      <c r="H332" t="s">
        <v>18</v>
      </c>
      <c r="I332" t="s">
        <v>19</v>
      </c>
      <c r="J332" t="s">
        <v>18</v>
      </c>
      <c r="K332" t="s">
        <v>18</v>
      </c>
      <c r="L332" t="s">
        <v>20</v>
      </c>
      <c r="M332" t="s">
        <v>21</v>
      </c>
      <c r="N332" t="s">
        <v>22</v>
      </c>
      <c r="O332" t="s">
        <v>31</v>
      </c>
      <c r="P332" s="2">
        <f t="shared" si="15"/>
        <v>44988</v>
      </c>
      <c r="Q332" t="str">
        <f t="shared" si="16"/>
        <v>2023-03</v>
      </c>
      <c r="R332">
        <f t="shared" si="17"/>
        <v>5.1253124999999997</v>
      </c>
    </row>
    <row r="333" spans="1:18">
      <c r="A333" t="s">
        <v>648</v>
      </c>
      <c r="B333" s="2" t="s">
        <v>644</v>
      </c>
      <c r="C333" t="s">
        <v>619</v>
      </c>
      <c r="D333">
        <v>7972.4925000000003</v>
      </c>
      <c r="E333" t="s">
        <v>26</v>
      </c>
      <c r="F333">
        <v>2587916351</v>
      </c>
      <c r="G333" t="s">
        <v>27</v>
      </c>
      <c r="H333" t="s">
        <v>27</v>
      </c>
      <c r="I333" t="s">
        <v>19</v>
      </c>
      <c r="J333" t="s">
        <v>649</v>
      </c>
      <c r="K333" t="s">
        <v>29</v>
      </c>
      <c r="L333" t="s">
        <v>20</v>
      </c>
      <c r="M333" t="s">
        <v>21</v>
      </c>
      <c r="N333" t="s">
        <v>30</v>
      </c>
      <c r="O333" t="s">
        <v>31</v>
      </c>
      <c r="P333" s="2">
        <f t="shared" si="15"/>
        <v>44988</v>
      </c>
      <c r="Q333" t="str">
        <f t="shared" si="16"/>
        <v>2023-03</v>
      </c>
      <c r="R333">
        <f t="shared" si="17"/>
        <v>4.9828078124999999</v>
      </c>
    </row>
    <row r="334" spans="1:18">
      <c r="A334" t="s">
        <v>650</v>
      </c>
      <c r="B334" s="2" t="s">
        <v>651</v>
      </c>
      <c r="C334" t="s">
        <v>652</v>
      </c>
      <c r="D334">
        <v>31.5</v>
      </c>
      <c r="E334" t="s">
        <v>17</v>
      </c>
      <c r="F334">
        <v>2597279711</v>
      </c>
      <c r="G334" t="s">
        <v>18</v>
      </c>
      <c r="H334" t="s">
        <v>18</v>
      </c>
      <c r="I334" t="s">
        <v>19</v>
      </c>
      <c r="J334" t="s">
        <v>18</v>
      </c>
      <c r="K334" t="s">
        <v>18</v>
      </c>
      <c r="L334" t="s">
        <v>197</v>
      </c>
      <c r="M334" t="s">
        <v>21</v>
      </c>
      <c r="N334" t="s">
        <v>22</v>
      </c>
      <c r="O334" t="s">
        <v>23</v>
      </c>
      <c r="P334" s="2">
        <f t="shared" si="15"/>
        <v>44990</v>
      </c>
      <c r="Q334" t="str">
        <f t="shared" si="16"/>
        <v>2023-03</v>
      </c>
      <c r="R334">
        <f t="shared" si="17"/>
        <v>31.5</v>
      </c>
    </row>
    <row r="335" spans="1:18">
      <c r="A335" t="s">
        <v>653</v>
      </c>
      <c r="B335" s="2" t="s">
        <v>654</v>
      </c>
      <c r="C335" t="s">
        <v>655</v>
      </c>
      <c r="D335">
        <v>22365</v>
      </c>
      <c r="E335" t="s">
        <v>17</v>
      </c>
      <c r="F335">
        <v>2599967831</v>
      </c>
      <c r="G335" t="s">
        <v>18</v>
      </c>
      <c r="H335" t="s">
        <v>18</v>
      </c>
      <c r="I335" t="s">
        <v>19</v>
      </c>
      <c r="J335" t="s">
        <v>18</v>
      </c>
      <c r="K335" t="s">
        <v>18</v>
      </c>
      <c r="L335" t="s">
        <v>20</v>
      </c>
      <c r="M335" t="s">
        <v>21</v>
      </c>
      <c r="N335" t="s">
        <v>22</v>
      </c>
      <c r="O335" t="s">
        <v>23</v>
      </c>
      <c r="P335" s="2">
        <f t="shared" si="15"/>
        <v>44991</v>
      </c>
      <c r="Q335" t="str">
        <f t="shared" si="16"/>
        <v>2023-03</v>
      </c>
      <c r="R335">
        <f t="shared" si="17"/>
        <v>13.978125</v>
      </c>
    </row>
    <row r="336" spans="1:18">
      <c r="A336" t="s">
        <v>656</v>
      </c>
      <c r="B336" s="2" t="s">
        <v>657</v>
      </c>
      <c r="C336" t="s">
        <v>260</v>
      </c>
      <c r="D336">
        <v>10064.25</v>
      </c>
      <c r="E336" t="s">
        <v>17</v>
      </c>
      <c r="F336">
        <v>2622221493</v>
      </c>
      <c r="G336" t="s">
        <v>18</v>
      </c>
      <c r="H336" t="s">
        <v>18</v>
      </c>
      <c r="I336" t="s">
        <v>19</v>
      </c>
      <c r="J336" t="s">
        <v>18</v>
      </c>
      <c r="K336" t="s">
        <v>18</v>
      </c>
      <c r="L336" t="s">
        <v>20</v>
      </c>
      <c r="M336" t="s">
        <v>21</v>
      </c>
      <c r="N336" t="s">
        <v>22</v>
      </c>
      <c r="O336" t="s">
        <v>23</v>
      </c>
      <c r="P336" s="2">
        <f t="shared" si="15"/>
        <v>44998</v>
      </c>
      <c r="Q336" t="str">
        <f t="shared" si="16"/>
        <v>2023-03</v>
      </c>
      <c r="R336">
        <f t="shared" si="17"/>
        <v>6.2901562499999999</v>
      </c>
    </row>
    <row r="337" spans="1:18">
      <c r="A337" t="s">
        <v>658</v>
      </c>
      <c r="B337" s="2" t="s">
        <v>659</v>
      </c>
      <c r="C337" t="s">
        <v>660</v>
      </c>
      <c r="D337">
        <v>10064.25</v>
      </c>
      <c r="E337" t="s">
        <v>17</v>
      </c>
      <c r="F337">
        <v>2625797173</v>
      </c>
      <c r="G337" t="s">
        <v>18</v>
      </c>
      <c r="H337" t="s">
        <v>18</v>
      </c>
      <c r="I337" t="s">
        <v>19</v>
      </c>
      <c r="J337" t="s">
        <v>18</v>
      </c>
      <c r="K337" t="s">
        <v>18</v>
      </c>
      <c r="L337" t="s">
        <v>20</v>
      </c>
      <c r="M337" t="s">
        <v>21</v>
      </c>
      <c r="N337" t="s">
        <v>22</v>
      </c>
      <c r="O337" t="s">
        <v>23</v>
      </c>
      <c r="P337" s="2">
        <f t="shared" si="15"/>
        <v>44999</v>
      </c>
      <c r="Q337" t="str">
        <f t="shared" si="16"/>
        <v>2023-03</v>
      </c>
      <c r="R337">
        <f t="shared" si="17"/>
        <v>6.2901562499999999</v>
      </c>
    </row>
    <row r="338" spans="1:18">
      <c r="A338" t="s">
        <v>661</v>
      </c>
      <c r="B338" s="2" t="s">
        <v>659</v>
      </c>
      <c r="C338" t="s">
        <v>273</v>
      </c>
      <c r="D338">
        <v>10064.25</v>
      </c>
      <c r="E338" t="s">
        <v>17</v>
      </c>
      <c r="F338">
        <v>2626705519</v>
      </c>
      <c r="G338" t="s">
        <v>18</v>
      </c>
      <c r="H338" t="s">
        <v>18</v>
      </c>
      <c r="I338" t="s">
        <v>19</v>
      </c>
      <c r="J338" t="s">
        <v>18</v>
      </c>
      <c r="K338" t="s">
        <v>18</v>
      </c>
      <c r="L338" t="s">
        <v>20</v>
      </c>
      <c r="M338" t="s">
        <v>21</v>
      </c>
      <c r="N338" t="s">
        <v>22</v>
      </c>
      <c r="O338" t="s">
        <v>23</v>
      </c>
      <c r="P338" s="2">
        <f t="shared" si="15"/>
        <v>44999</v>
      </c>
      <c r="Q338" t="str">
        <f t="shared" si="16"/>
        <v>2023-03</v>
      </c>
      <c r="R338">
        <f t="shared" si="17"/>
        <v>6.2901562499999999</v>
      </c>
    </row>
    <row r="339" spans="1:18">
      <c r="A339" t="s">
        <v>662</v>
      </c>
      <c r="B339" s="2" t="s">
        <v>659</v>
      </c>
      <c r="C339" t="s">
        <v>273</v>
      </c>
      <c r="D339">
        <v>22365</v>
      </c>
      <c r="E339" t="s">
        <v>17</v>
      </c>
      <c r="F339">
        <v>2626706571</v>
      </c>
      <c r="G339" t="s">
        <v>18</v>
      </c>
      <c r="H339" t="s">
        <v>18</v>
      </c>
      <c r="I339" t="s">
        <v>19</v>
      </c>
      <c r="J339" t="s">
        <v>18</v>
      </c>
      <c r="K339" t="s">
        <v>18</v>
      </c>
      <c r="L339" t="s">
        <v>20</v>
      </c>
      <c r="M339" t="s">
        <v>21</v>
      </c>
      <c r="N339" t="s">
        <v>22</v>
      </c>
      <c r="O339" t="s">
        <v>23</v>
      </c>
      <c r="P339" s="2">
        <f t="shared" si="15"/>
        <v>44999</v>
      </c>
      <c r="Q339" t="str">
        <f t="shared" si="16"/>
        <v>2023-03</v>
      </c>
      <c r="R339">
        <f t="shared" si="17"/>
        <v>13.978125</v>
      </c>
    </row>
    <row r="340" spans="1:18">
      <c r="A340" t="s">
        <v>663</v>
      </c>
      <c r="B340" s="2" t="s">
        <v>659</v>
      </c>
      <c r="C340" t="s">
        <v>273</v>
      </c>
      <c r="D340">
        <v>78724.800000000003</v>
      </c>
      <c r="E340" t="s">
        <v>17</v>
      </c>
      <c r="F340">
        <v>2626708529</v>
      </c>
      <c r="G340" t="s">
        <v>18</v>
      </c>
      <c r="H340" t="s">
        <v>18</v>
      </c>
      <c r="I340" t="s">
        <v>19</v>
      </c>
      <c r="J340" t="s">
        <v>18</v>
      </c>
      <c r="K340" t="s">
        <v>18</v>
      </c>
      <c r="L340" t="s">
        <v>20</v>
      </c>
      <c r="M340" t="s">
        <v>21</v>
      </c>
      <c r="N340" t="s">
        <v>22</v>
      </c>
      <c r="O340" t="s">
        <v>23</v>
      </c>
      <c r="P340" s="2">
        <f t="shared" si="15"/>
        <v>44999</v>
      </c>
      <c r="Q340" t="str">
        <f t="shared" si="16"/>
        <v>2023-03</v>
      </c>
      <c r="R340">
        <f t="shared" si="17"/>
        <v>49.203000000000003</v>
      </c>
    </row>
    <row r="341" spans="1:18">
      <c r="A341" t="s">
        <v>664</v>
      </c>
      <c r="B341" s="2" t="s">
        <v>665</v>
      </c>
      <c r="C341" t="s">
        <v>666</v>
      </c>
      <c r="D341">
        <v>10064.25</v>
      </c>
      <c r="E341" t="s">
        <v>17</v>
      </c>
      <c r="F341">
        <v>2629549594</v>
      </c>
      <c r="G341" t="s">
        <v>18</v>
      </c>
      <c r="H341" t="s">
        <v>18</v>
      </c>
      <c r="I341" t="s">
        <v>19</v>
      </c>
      <c r="J341" t="s">
        <v>18</v>
      </c>
      <c r="K341" t="s">
        <v>18</v>
      </c>
      <c r="L341" t="s">
        <v>20</v>
      </c>
      <c r="M341" t="s">
        <v>21</v>
      </c>
      <c r="N341" t="s">
        <v>22</v>
      </c>
      <c r="O341" t="s">
        <v>23</v>
      </c>
      <c r="P341" s="2">
        <f t="shared" si="15"/>
        <v>45000</v>
      </c>
      <c r="Q341" t="str">
        <f t="shared" si="16"/>
        <v>2023-03</v>
      </c>
      <c r="R341">
        <f t="shared" si="17"/>
        <v>6.2901562499999999</v>
      </c>
    </row>
    <row r="342" spans="1:18">
      <c r="A342" t="s">
        <v>667</v>
      </c>
      <c r="B342" s="2" t="s">
        <v>665</v>
      </c>
      <c r="C342" t="s">
        <v>666</v>
      </c>
      <c r="D342">
        <v>8200.5</v>
      </c>
      <c r="E342" t="s">
        <v>17</v>
      </c>
      <c r="F342">
        <v>2629552865</v>
      </c>
      <c r="G342" t="s">
        <v>18</v>
      </c>
      <c r="H342" t="s">
        <v>18</v>
      </c>
      <c r="I342" t="s">
        <v>19</v>
      </c>
      <c r="J342" t="s">
        <v>18</v>
      </c>
      <c r="K342" t="s">
        <v>18</v>
      </c>
      <c r="L342" t="s">
        <v>20</v>
      </c>
      <c r="M342" t="s">
        <v>21</v>
      </c>
      <c r="N342" t="s">
        <v>22</v>
      </c>
      <c r="O342" t="s">
        <v>23</v>
      </c>
      <c r="P342" s="2">
        <f t="shared" si="15"/>
        <v>45000</v>
      </c>
      <c r="Q342" t="str">
        <f t="shared" si="16"/>
        <v>2023-03</v>
      </c>
      <c r="R342">
        <f t="shared" si="17"/>
        <v>5.1253124999999997</v>
      </c>
    </row>
    <row r="343" spans="1:18">
      <c r="A343" s="1" t="s">
        <v>668</v>
      </c>
      <c r="B343" s="2" t="s">
        <v>665</v>
      </c>
      <c r="C343" t="s">
        <v>666</v>
      </c>
      <c r="D343">
        <v>22365</v>
      </c>
      <c r="E343" t="s">
        <v>17</v>
      </c>
      <c r="F343">
        <v>2629562224</v>
      </c>
      <c r="G343" t="s">
        <v>18</v>
      </c>
      <c r="H343" t="s">
        <v>18</v>
      </c>
      <c r="I343" t="s">
        <v>19</v>
      </c>
      <c r="J343" t="s">
        <v>18</v>
      </c>
      <c r="K343" t="s">
        <v>18</v>
      </c>
      <c r="L343" t="s">
        <v>20</v>
      </c>
      <c r="M343" t="s">
        <v>21</v>
      </c>
      <c r="N343" t="s">
        <v>22</v>
      </c>
      <c r="O343" t="s">
        <v>23</v>
      </c>
      <c r="P343" s="2">
        <f t="shared" si="15"/>
        <v>45000</v>
      </c>
      <c r="Q343" t="str">
        <f t="shared" si="16"/>
        <v>2023-03</v>
      </c>
      <c r="R343">
        <f t="shared" si="17"/>
        <v>13.978125</v>
      </c>
    </row>
    <row r="344" spans="1:18">
      <c r="A344" t="s">
        <v>669</v>
      </c>
      <c r="B344" s="2" t="s">
        <v>670</v>
      </c>
      <c r="C344" t="s">
        <v>666</v>
      </c>
      <c r="D344">
        <v>78724.800000000003</v>
      </c>
      <c r="E344" t="s">
        <v>17</v>
      </c>
      <c r="F344">
        <v>2632306415</v>
      </c>
      <c r="G344" t="s">
        <v>18</v>
      </c>
      <c r="H344" t="s">
        <v>18</v>
      </c>
      <c r="I344" t="s">
        <v>19</v>
      </c>
      <c r="J344" t="s">
        <v>18</v>
      </c>
      <c r="K344" t="s">
        <v>18</v>
      </c>
      <c r="L344" t="s">
        <v>20</v>
      </c>
      <c r="M344" t="s">
        <v>21</v>
      </c>
      <c r="N344" t="s">
        <v>22</v>
      </c>
      <c r="O344" t="s">
        <v>23</v>
      </c>
      <c r="P344" s="2">
        <f t="shared" si="15"/>
        <v>45001</v>
      </c>
      <c r="Q344" t="str">
        <f t="shared" si="16"/>
        <v>2023-03</v>
      </c>
      <c r="R344">
        <f t="shared" si="17"/>
        <v>49.203000000000003</v>
      </c>
    </row>
    <row r="345" spans="1:18">
      <c r="A345" t="s">
        <v>671</v>
      </c>
      <c r="B345" s="2" t="s">
        <v>670</v>
      </c>
      <c r="C345" t="s">
        <v>666</v>
      </c>
      <c r="D345">
        <v>78724.800000000003</v>
      </c>
      <c r="E345" t="s">
        <v>17</v>
      </c>
      <c r="F345">
        <v>2632308038</v>
      </c>
      <c r="G345" t="s">
        <v>18</v>
      </c>
      <c r="H345" t="s">
        <v>18</v>
      </c>
      <c r="I345" t="s">
        <v>19</v>
      </c>
      <c r="J345" t="s">
        <v>18</v>
      </c>
      <c r="K345" t="s">
        <v>18</v>
      </c>
      <c r="L345" t="s">
        <v>20</v>
      </c>
      <c r="M345" t="s">
        <v>21</v>
      </c>
      <c r="N345" t="s">
        <v>22</v>
      </c>
      <c r="O345" t="s">
        <v>23</v>
      </c>
      <c r="P345" s="2">
        <f t="shared" si="15"/>
        <v>45001</v>
      </c>
      <c r="Q345" t="str">
        <f t="shared" si="16"/>
        <v>2023-03</v>
      </c>
      <c r="R345">
        <f t="shared" si="17"/>
        <v>49.203000000000003</v>
      </c>
    </row>
    <row r="346" spans="1:18">
      <c r="A346" t="s">
        <v>672</v>
      </c>
      <c r="B346" s="2" t="s">
        <v>670</v>
      </c>
      <c r="C346" t="s">
        <v>666</v>
      </c>
      <c r="D346">
        <v>22365</v>
      </c>
      <c r="E346" t="s">
        <v>17</v>
      </c>
      <c r="F346">
        <v>2632310502</v>
      </c>
      <c r="G346" t="s">
        <v>18</v>
      </c>
      <c r="H346" t="s">
        <v>18</v>
      </c>
      <c r="I346" t="s">
        <v>19</v>
      </c>
      <c r="J346" t="s">
        <v>18</v>
      </c>
      <c r="K346" t="s">
        <v>18</v>
      </c>
      <c r="L346" t="s">
        <v>20</v>
      </c>
      <c r="M346" t="s">
        <v>21</v>
      </c>
      <c r="N346" t="s">
        <v>22</v>
      </c>
      <c r="O346" t="s">
        <v>23</v>
      </c>
      <c r="P346" s="2">
        <f t="shared" si="15"/>
        <v>45001</v>
      </c>
      <c r="Q346" t="str">
        <f t="shared" si="16"/>
        <v>2023-03</v>
      </c>
      <c r="R346">
        <f t="shared" si="17"/>
        <v>13.978125</v>
      </c>
    </row>
    <row r="347" spans="1:18">
      <c r="A347" t="s">
        <v>673</v>
      </c>
      <c r="B347" s="2" t="s">
        <v>670</v>
      </c>
      <c r="C347" t="s">
        <v>666</v>
      </c>
      <c r="D347">
        <v>10064.25</v>
      </c>
      <c r="E347" t="s">
        <v>17</v>
      </c>
      <c r="F347">
        <v>2632311242</v>
      </c>
      <c r="G347" t="s">
        <v>18</v>
      </c>
      <c r="H347" t="s">
        <v>18</v>
      </c>
      <c r="I347" t="s">
        <v>19</v>
      </c>
      <c r="J347" t="s">
        <v>18</v>
      </c>
      <c r="K347" t="s">
        <v>18</v>
      </c>
      <c r="L347" t="s">
        <v>20</v>
      </c>
      <c r="M347" t="s">
        <v>21</v>
      </c>
      <c r="N347" t="s">
        <v>22</v>
      </c>
      <c r="O347" t="s">
        <v>23</v>
      </c>
      <c r="P347" s="2">
        <f t="shared" si="15"/>
        <v>45001</v>
      </c>
      <c r="Q347" t="str">
        <f t="shared" si="16"/>
        <v>2023-03</v>
      </c>
      <c r="R347">
        <f t="shared" si="17"/>
        <v>6.2901562499999999</v>
      </c>
    </row>
    <row r="348" spans="1:18">
      <c r="A348" t="s">
        <v>674</v>
      </c>
      <c r="B348" s="2" t="s">
        <v>675</v>
      </c>
      <c r="C348" t="s">
        <v>676</v>
      </c>
      <c r="D348">
        <v>31.5</v>
      </c>
      <c r="E348" t="s">
        <v>17</v>
      </c>
      <c r="F348">
        <v>2667228646</v>
      </c>
      <c r="G348" t="s">
        <v>18</v>
      </c>
      <c r="H348" t="s">
        <v>18</v>
      </c>
      <c r="I348" t="s">
        <v>19</v>
      </c>
      <c r="J348" t="s">
        <v>18</v>
      </c>
      <c r="K348" t="s">
        <v>18</v>
      </c>
      <c r="L348" t="s">
        <v>197</v>
      </c>
      <c r="M348" t="s">
        <v>21</v>
      </c>
      <c r="N348" t="s">
        <v>22</v>
      </c>
      <c r="O348" t="s">
        <v>23</v>
      </c>
      <c r="P348" s="2">
        <f t="shared" si="15"/>
        <v>45012</v>
      </c>
      <c r="Q348" t="str">
        <f t="shared" si="16"/>
        <v>2023-03</v>
      </c>
      <c r="R348">
        <f t="shared" si="17"/>
        <v>31.5</v>
      </c>
    </row>
    <row r="349" spans="1:18">
      <c r="A349" t="s">
        <v>677</v>
      </c>
      <c r="B349" s="2" t="s">
        <v>675</v>
      </c>
      <c r="C349" t="s">
        <v>676</v>
      </c>
      <c r="D349">
        <v>22365</v>
      </c>
      <c r="E349" t="s">
        <v>17</v>
      </c>
      <c r="F349">
        <v>2667229141</v>
      </c>
      <c r="G349" t="s">
        <v>18</v>
      </c>
      <c r="H349" t="s">
        <v>18</v>
      </c>
      <c r="I349" t="s">
        <v>19</v>
      </c>
      <c r="J349" t="s">
        <v>18</v>
      </c>
      <c r="K349" t="s">
        <v>18</v>
      </c>
      <c r="L349" t="s">
        <v>20</v>
      </c>
      <c r="M349" t="s">
        <v>21</v>
      </c>
      <c r="N349" t="s">
        <v>22</v>
      </c>
      <c r="O349" t="s">
        <v>23</v>
      </c>
      <c r="P349" s="2">
        <f t="shared" si="15"/>
        <v>45012</v>
      </c>
      <c r="Q349" t="str">
        <f t="shared" si="16"/>
        <v>2023-03</v>
      </c>
      <c r="R349">
        <f t="shared" si="17"/>
        <v>13.978125</v>
      </c>
    </row>
    <row r="350" spans="1:18">
      <c r="A350" t="s">
        <v>678</v>
      </c>
      <c r="B350" s="2" t="s">
        <v>675</v>
      </c>
      <c r="C350" t="s">
        <v>676</v>
      </c>
      <c r="D350">
        <v>31.5</v>
      </c>
      <c r="E350" t="s">
        <v>17</v>
      </c>
      <c r="F350">
        <v>2667235135</v>
      </c>
      <c r="G350" t="s">
        <v>18</v>
      </c>
      <c r="H350" t="s">
        <v>18</v>
      </c>
      <c r="I350" t="s">
        <v>19</v>
      </c>
      <c r="J350" t="s">
        <v>18</v>
      </c>
      <c r="K350" t="s">
        <v>18</v>
      </c>
      <c r="L350" t="s">
        <v>197</v>
      </c>
      <c r="M350" t="s">
        <v>21</v>
      </c>
      <c r="N350" t="s">
        <v>22</v>
      </c>
      <c r="O350" t="s">
        <v>23</v>
      </c>
      <c r="P350" s="2">
        <f t="shared" si="15"/>
        <v>45012</v>
      </c>
      <c r="Q350" t="str">
        <f t="shared" si="16"/>
        <v>2023-03</v>
      </c>
      <c r="R350">
        <f t="shared" si="17"/>
        <v>31.5</v>
      </c>
    </row>
    <row r="351" spans="1:18">
      <c r="A351" t="s">
        <v>679</v>
      </c>
      <c r="B351" s="2" t="s">
        <v>680</v>
      </c>
      <c r="C351" t="s">
        <v>442</v>
      </c>
      <c r="D351">
        <v>9808.2810000000009</v>
      </c>
      <c r="E351" t="s">
        <v>26</v>
      </c>
      <c r="F351">
        <v>2675999280</v>
      </c>
      <c r="G351" t="s">
        <v>36</v>
      </c>
      <c r="H351" t="s">
        <v>37</v>
      </c>
      <c r="I351" t="s">
        <v>38</v>
      </c>
      <c r="J351" t="s">
        <v>68</v>
      </c>
      <c r="K351" t="s">
        <v>29</v>
      </c>
      <c r="L351" t="s">
        <v>20</v>
      </c>
      <c r="M351" t="s">
        <v>21</v>
      </c>
      <c r="N351" t="s">
        <v>30</v>
      </c>
      <c r="O351" t="s">
        <v>23</v>
      </c>
      <c r="P351" s="2">
        <f t="shared" si="15"/>
        <v>45015</v>
      </c>
      <c r="Q351" t="str">
        <f t="shared" si="16"/>
        <v>2023-03</v>
      </c>
      <c r="R351">
        <f t="shared" si="17"/>
        <v>6.1301756250000006</v>
      </c>
    </row>
    <row r="352" spans="1:18">
      <c r="A352" t="s">
        <v>681</v>
      </c>
      <c r="B352" s="2" t="s">
        <v>682</v>
      </c>
      <c r="C352" t="s">
        <v>260</v>
      </c>
      <c r="D352">
        <v>14.175000000000001</v>
      </c>
      <c r="E352" t="s">
        <v>17</v>
      </c>
      <c r="F352">
        <v>2697802357</v>
      </c>
      <c r="G352" t="s">
        <v>18</v>
      </c>
      <c r="H352" t="s">
        <v>18</v>
      </c>
      <c r="I352" t="s">
        <v>19</v>
      </c>
      <c r="J352" t="s">
        <v>18</v>
      </c>
      <c r="K352" t="s">
        <v>18</v>
      </c>
      <c r="L352" t="s">
        <v>197</v>
      </c>
      <c r="M352" t="s">
        <v>21</v>
      </c>
      <c r="N352" t="s">
        <v>22</v>
      </c>
      <c r="O352" t="s">
        <v>23</v>
      </c>
      <c r="P352" s="2">
        <f t="shared" si="15"/>
        <v>45022</v>
      </c>
      <c r="Q352" t="str">
        <f t="shared" si="16"/>
        <v>2023-04</v>
      </c>
      <c r="R352">
        <f t="shared" si="17"/>
        <v>14.175000000000001</v>
      </c>
    </row>
    <row r="353" spans="1:18">
      <c r="A353" t="s">
        <v>683</v>
      </c>
      <c r="B353" s="2" t="s">
        <v>684</v>
      </c>
      <c r="C353" t="s">
        <v>676</v>
      </c>
      <c r="D353">
        <v>31.5</v>
      </c>
      <c r="E353" t="s">
        <v>17</v>
      </c>
      <c r="F353">
        <v>2721382717</v>
      </c>
      <c r="G353" t="s">
        <v>18</v>
      </c>
      <c r="H353" t="s">
        <v>18</v>
      </c>
      <c r="I353" t="s">
        <v>19</v>
      </c>
      <c r="J353" t="s">
        <v>18</v>
      </c>
      <c r="K353" t="s">
        <v>18</v>
      </c>
      <c r="L353" t="s">
        <v>197</v>
      </c>
      <c r="M353" t="s">
        <v>21</v>
      </c>
      <c r="N353" t="s">
        <v>22</v>
      </c>
      <c r="O353" t="s">
        <v>23</v>
      </c>
      <c r="P353" s="2">
        <f t="shared" si="15"/>
        <v>45030</v>
      </c>
      <c r="Q353" t="str">
        <f t="shared" si="16"/>
        <v>2023-04</v>
      </c>
      <c r="R353">
        <f t="shared" si="17"/>
        <v>31.5</v>
      </c>
    </row>
    <row r="354" spans="1:18">
      <c r="A354" t="s">
        <v>685</v>
      </c>
      <c r="B354" s="2" t="s">
        <v>684</v>
      </c>
      <c r="C354" t="s">
        <v>676</v>
      </c>
      <c r="D354">
        <v>22365</v>
      </c>
      <c r="E354" t="s">
        <v>17</v>
      </c>
      <c r="F354">
        <v>2721382929</v>
      </c>
      <c r="G354" t="s">
        <v>44</v>
      </c>
      <c r="H354" t="s">
        <v>45</v>
      </c>
      <c r="I354" t="s">
        <v>46</v>
      </c>
      <c r="J354" t="s">
        <v>686</v>
      </c>
      <c r="K354" t="s">
        <v>29</v>
      </c>
      <c r="L354" t="s">
        <v>20</v>
      </c>
      <c r="M354" t="s">
        <v>21</v>
      </c>
      <c r="N354" t="s">
        <v>22</v>
      </c>
      <c r="O354" t="s">
        <v>23</v>
      </c>
      <c r="P354" s="2">
        <f t="shared" si="15"/>
        <v>45030</v>
      </c>
      <c r="Q354" t="str">
        <f t="shared" si="16"/>
        <v>2023-04</v>
      </c>
      <c r="R354">
        <f t="shared" si="17"/>
        <v>13.978125</v>
      </c>
    </row>
    <row r="355" spans="1:18">
      <c r="A355" t="s">
        <v>687</v>
      </c>
      <c r="B355" s="2" t="s">
        <v>688</v>
      </c>
      <c r="C355" t="s">
        <v>676</v>
      </c>
      <c r="D355">
        <v>31.5</v>
      </c>
      <c r="E355" t="s">
        <v>17</v>
      </c>
      <c r="F355">
        <v>2730341978</v>
      </c>
      <c r="G355" t="s">
        <v>18</v>
      </c>
      <c r="H355" t="s">
        <v>18</v>
      </c>
      <c r="I355" t="s">
        <v>19</v>
      </c>
      <c r="J355" t="s">
        <v>18</v>
      </c>
      <c r="K355" t="s">
        <v>18</v>
      </c>
      <c r="L355" t="s">
        <v>197</v>
      </c>
      <c r="M355" t="s">
        <v>21</v>
      </c>
      <c r="N355" t="s">
        <v>22</v>
      </c>
      <c r="O355" t="s">
        <v>23</v>
      </c>
      <c r="P355" s="2">
        <f t="shared" si="15"/>
        <v>45033</v>
      </c>
      <c r="Q355" t="str">
        <f t="shared" si="16"/>
        <v>2023-04</v>
      </c>
      <c r="R355">
        <f t="shared" si="17"/>
        <v>31.5</v>
      </c>
    </row>
    <row r="356" spans="1:18">
      <c r="A356" t="s">
        <v>689</v>
      </c>
      <c r="B356" s="2" t="s">
        <v>688</v>
      </c>
      <c r="C356" t="s">
        <v>676</v>
      </c>
      <c r="D356">
        <v>31.5</v>
      </c>
      <c r="E356" t="s">
        <v>17</v>
      </c>
      <c r="F356">
        <v>2730360346</v>
      </c>
      <c r="G356" t="s">
        <v>18</v>
      </c>
      <c r="H356" t="s">
        <v>18</v>
      </c>
      <c r="I356" t="s">
        <v>19</v>
      </c>
      <c r="J356" t="s">
        <v>18</v>
      </c>
      <c r="K356" t="s">
        <v>18</v>
      </c>
      <c r="L356" t="s">
        <v>197</v>
      </c>
      <c r="M356" t="s">
        <v>21</v>
      </c>
      <c r="N356" t="s">
        <v>22</v>
      </c>
      <c r="O356" t="s">
        <v>23</v>
      </c>
      <c r="P356" s="2">
        <f t="shared" si="15"/>
        <v>45033</v>
      </c>
      <c r="Q356" t="str">
        <f t="shared" si="16"/>
        <v>2023-04</v>
      </c>
      <c r="R356">
        <f t="shared" si="17"/>
        <v>31.5</v>
      </c>
    </row>
    <row r="357" spans="1:18">
      <c r="A357" t="s">
        <v>690</v>
      </c>
      <c r="B357" s="2" t="s">
        <v>691</v>
      </c>
      <c r="C357" t="s">
        <v>676</v>
      </c>
      <c r="D357">
        <v>22365</v>
      </c>
      <c r="E357" t="s">
        <v>17</v>
      </c>
      <c r="F357">
        <v>2734403775</v>
      </c>
      <c r="G357" t="s">
        <v>18</v>
      </c>
      <c r="H357" t="s">
        <v>18</v>
      </c>
      <c r="I357" t="s">
        <v>19</v>
      </c>
      <c r="J357" t="s">
        <v>18</v>
      </c>
      <c r="K357" t="s">
        <v>18</v>
      </c>
      <c r="L357" t="s">
        <v>20</v>
      </c>
      <c r="M357" t="s">
        <v>21</v>
      </c>
      <c r="N357" t="s">
        <v>22</v>
      </c>
      <c r="O357" t="s">
        <v>23</v>
      </c>
      <c r="P357" s="2">
        <f t="shared" si="15"/>
        <v>45035</v>
      </c>
      <c r="Q357" t="str">
        <f t="shared" si="16"/>
        <v>2023-04</v>
      </c>
      <c r="R357">
        <f t="shared" si="17"/>
        <v>13.978125</v>
      </c>
    </row>
    <row r="358" spans="1:18">
      <c r="A358" t="s">
        <v>692</v>
      </c>
      <c r="B358" s="2" t="s">
        <v>691</v>
      </c>
      <c r="C358" t="s">
        <v>676</v>
      </c>
      <c r="D358">
        <v>31.5</v>
      </c>
      <c r="E358" t="s">
        <v>17</v>
      </c>
      <c r="F358">
        <v>2734411437</v>
      </c>
      <c r="G358" t="s">
        <v>18</v>
      </c>
      <c r="H358" t="s">
        <v>18</v>
      </c>
      <c r="I358" t="s">
        <v>19</v>
      </c>
      <c r="J358" t="s">
        <v>18</v>
      </c>
      <c r="K358" t="s">
        <v>18</v>
      </c>
      <c r="L358" t="s">
        <v>197</v>
      </c>
      <c r="M358" t="s">
        <v>21</v>
      </c>
      <c r="N358" t="s">
        <v>22</v>
      </c>
      <c r="O358" t="s">
        <v>23</v>
      </c>
      <c r="P358" s="2">
        <f t="shared" si="15"/>
        <v>45035</v>
      </c>
      <c r="Q358" t="str">
        <f t="shared" si="16"/>
        <v>2023-04</v>
      </c>
      <c r="R358">
        <f t="shared" si="17"/>
        <v>31.5</v>
      </c>
    </row>
    <row r="359" spans="1:18">
      <c r="A359" t="s">
        <v>693</v>
      </c>
      <c r="B359" s="2" t="s">
        <v>691</v>
      </c>
      <c r="C359" t="s">
        <v>676</v>
      </c>
      <c r="D359">
        <v>22365</v>
      </c>
      <c r="E359" t="s">
        <v>17</v>
      </c>
      <c r="F359">
        <v>2734411744</v>
      </c>
      <c r="G359" t="s">
        <v>18</v>
      </c>
      <c r="H359" t="s">
        <v>18</v>
      </c>
      <c r="I359" t="s">
        <v>19</v>
      </c>
      <c r="J359" t="s">
        <v>18</v>
      </c>
      <c r="K359" t="s">
        <v>18</v>
      </c>
      <c r="L359" t="s">
        <v>20</v>
      </c>
      <c r="M359" t="s">
        <v>21</v>
      </c>
      <c r="N359" t="s">
        <v>22</v>
      </c>
      <c r="O359" t="s">
        <v>23</v>
      </c>
      <c r="P359" s="2">
        <f t="shared" si="15"/>
        <v>45035</v>
      </c>
      <c r="Q359" t="str">
        <f t="shared" si="16"/>
        <v>2023-04</v>
      </c>
      <c r="R359">
        <f t="shared" si="17"/>
        <v>13.978125</v>
      </c>
    </row>
    <row r="360" spans="1:18">
      <c r="A360" t="s">
        <v>694</v>
      </c>
      <c r="B360" s="2" t="s">
        <v>691</v>
      </c>
      <c r="C360" t="s">
        <v>676</v>
      </c>
      <c r="D360">
        <v>31.5</v>
      </c>
      <c r="E360" t="s">
        <v>17</v>
      </c>
      <c r="F360">
        <v>2734448304</v>
      </c>
      <c r="G360" t="s">
        <v>18</v>
      </c>
      <c r="H360" t="s">
        <v>18</v>
      </c>
      <c r="I360" t="s">
        <v>19</v>
      </c>
      <c r="J360" t="s">
        <v>18</v>
      </c>
      <c r="K360" t="s">
        <v>18</v>
      </c>
      <c r="L360" t="s">
        <v>197</v>
      </c>
      <c r="M360" t="s">
        <v>21</v>
      </c>
      <c r="N360" t="s">
        <v>22</v>
      </c>
      <c r="O360" t="s">
        <v>23</v>
      </c>
      <c r="P360" s="2">
        <f t="shared" si="15"/>
        <v>45035</v>
      </c>
      <c r="Q360" t="str">
        <f t="shared" si="16"/>
        <v>2023-04</v>
      </c>
      <c r="R360">
        <f t="shared" si="17"/>
        <v>31.5</v>
      </c>
    </row>
    <row r="361" spans="1:18">
      <c r="A361" t="s">
        <v>695</v>
      </c>
      <c r="B361" s="2" t="s">
        <v>691</v>
      </c>
      <c r="C361" t="s">
        <v>696</v>
      </c>
      <c r="D361">
        <v>31.5</v>
      </c>
      <c r="E361" t="s">
        <v>17</v>
      </c>
      <c r="F361">
        <v>2735300247</v>
      </c>
      <c r="G361" t="s">
        <v>18</v>
      </c>
      <c r="H361" t="s">
        <v>18</v>
      </c>
      <c r="I361" t="s">
        <v>19</v>
      </c>
      <c r="J361" t="s">
        <v>18</v>
      </c>
      <c r="K361" t="s">
        <v>18</v>
      </c>
      <c r="L361" t="s">
        <v>197</v>
      </c>
      <c r="M361" t="s">
        <v>21</v>
      </c>
      <c r="N361" t="s">
        <v>22</v>
      </c>
      <c r="O361" t="s">
        <v>23</v>
      </c>
      <c r="P361" s="2">
        <f t="shared" si="15"/>
        <v>45035</v>
      </c>
      <c r="Q361" t="str">
        <f t="shared" si="16"/>
        <v>2023-04</v>
      </c>
      <c r="R361">
        <f t="shared" si="17"/>
        <v>31.5</v>
      </c>
    </row>
    <row r="362" spans="1:18">
      <c r="A362" t="s">
        <v>697</v>
      </c>
      <c r="B362" s="2" t="s">
        <v>698</v>
      </c>
      <c r="C362" t="s">
        <v>260</v>
      </c>
      <c r="D362">
        <v>12011.2335</v>
      </c>
      <c r="E362" t="s">
        <v>35</v>
      </c>
      <c r="F362">
        <v>2740235007</v>
      </c>
      <c r="G362" t="s">
        <v>36</v>
      </c>
      <c r="H362" t="s">
        <v>37</v>
      </c>
      <c r="I362" t="s">
        <v>38</v>
      </c>
      <c r="J362" t="s">
        <v>39</v>
      </c>
      <c r="K362" t="s">
        <v>29</v>
      </c>
      <c r="L362" t="s">
        <v>20</v>
      </c>
      <c r="M362" t="s">
        <v>21</v>
      </c>
      <c r="N362" t="s">
        <v>30</v>
      </c>
      <c r="O362" t="s">
        <v>23</v>
      </c>
      <c r="P362" s="2">
        <f t="shared" si="15"/>
        <v>45037</v>
      </c>
      <c r="Q362" t="str">
        <f t="shared" si="16"/>
        <v>2023-04</v>
      </c>
      <c r="R362">
        <f t="shared" si="17"/>
        <v>7.5070209375000001</v>
      </c>
    </row>
    <row r="363" spans="1:18">
      <c r="A363" t="s">
        <v>699</v>
      </c>
      <c r="B363" s="2" t="s">
        <v>698</v>
      </c>
      <c r="C363" t="s">
        <v>676</v>
      </c>
      <c r="D363">
        <v>31.5</v>
      </c>
      <c r="E363" t="s">
        <v>700</v>
      </c>
      <c r="F363">
        <v>2740797233</v>
      </c>
      <c r="G363" t="s">
        <v>230</v>
      </c>
      <c r="H363" t="s">
        <v>231</v>
      </c>
      <c r="I363" t="s">
        <v>38</v>
      </c>
      <c r="J363" t="s">
        <v>18</v>
      </c>
      <c r="K363" t="s">
        <v>29</v>
      </c>
      <c r="L363" t="s">
        <v>197</v>
      </c>
      <c r="M363" t="s">
        <v>21</v>
      </c>
      <c r="N363" t="s">
        <v>49</v>
      </c>
      <c r="O363" t="s">
        <v>23</v>
      </c>
      <c r="P363" s="2">
        <f t="shared" si="15"/>
        <v>45037</v>
      </c>
      <c r="Q363" t="str">
        <f t="shared" si="16"/>
        <v>2023-04</v>
      </c>
      <c r="R363">
        <f t="shared" si="17"/>
        <v>31.5</v>
      </c>
    </row>
    <row r="364" spans="1:18">
      <c r="A364" t="s">
        <v>701</v>
      </c>
      <c r="B364" s="2" t="s">
        <v>698</v>
      </c>
      <c r="C364" t="s">
        <v>676</v>
      </c>
      <c r="D364">
        <v>22365</v>
      </c>
      <c r="E364" t="s">
        <v>554</v>
      </c>
      <c r="F364">
        <v>2740798800</v>
      </c>
      <c r="G364" t="s">
        <v>44</v>
      </c>
      <c r="H364" t="s">
        <v>45</v>
      </c>
      <c r="I364" t="s">
        <v>46</v>
      </c>
      <c r="J364" t="s">
        <v>686</v>
      </c>
      <c r="K364" t="s">
        <v>29</v>
      </c>
      <c r="L364" t="s">
        <v>20</v>
      </c>
      <c r="M364" t="s">
        <v>21</v>
      </c>
      <c r="N364" t="s">
        <v>49</v>
      </c>
      <c r="O364" t="s">
        <v>23</v>
      </c>
      <c r="P364" s="2">
        <f t="shared" si="15"/>
        <v>45037</v>
      </c>
      <c r="Q364" t="str">
        <f t="shared" si="16"/>
        <v>2023-04</v>
      </c>
      <c r="R364">
        <f t="shared" si="17"/>
        <v>13.978125</v>
      </c>
    </row>
    <row r="365" spans="1:18">
      <c r="A365" t="s">
        <v>702</v>
      </c>
      <c r="B365" s="2" t="s">
        <v>703</v>
      </c>
      <c r="C365" t="s">
        <v>704</v>
      </c>
      <c r="D365">
        <v>22365</v>
      </c>
      <c r="E365" t="s">
        <v>94</v>
      </c>
      <c r="F365">
        <v>2752257055</v>
      </c>
      <c r="G365" t="s">
        <v>18</v>
      </c>
      <c r="H365" t="s">
        <v>18</v>
      </c>
      <c r="I365" t="s">
        <v>19</v>
      </c>
      <c r="J365" t="s">
        <v>18</v>
      </c>
      <c r="K365" t="s">
        <v>18</v>
      </c>
      <c r="L365" t="s">
        <v>20</v>
      </c>
      <c r="M365" t="s">
        <v>21</v>
      </c>
      <c r="N365" t="s">
        <v>22</v>
      </c>
      <c r="O365" t="s">
        <v>31</v>
      </c>
      <c r="P365" s="2">
        <f t="shared" si="15"/>
        <v>45041</v>
      </c>
      <c r="Q365" t="str">
        <f t="shared" si="16"/>
        <v>2023-04</v>
      </c>
      <c r="R365">
        <f t="shared" si="17"/>
        <v>13.978125</v>
      </c>
    </row>
    <row r="366" spans="1:18">
      <c r="A366" t="s">
        <v>705</v>
      </c>
      <c r="B366" s="2" t="s">
        <v>703</v>
      </c>
      <c r="C366" t="s">
        <v>704</v>
      </c>
      <c r="D366">
        <v>110.88</v>
      </c>
      <c r="E366" t="s">
        <v>17</v>
      </c>
      <c r="F366">
        <v>2752262732</v>
      </c>
      <c r="G366" t="s">
        <v>18</v>
      </c>
      <c r="H366" t="s">
        <v>18</v>
      </c>
      <c r="I366" t="s">
        <v>19</v>
      </c>
      <c r="J366" t="s">
        <v>18</v>
      </c>
      <c r="K366" t="s">
        <v>18</v>
      </c>
      <c r="L366" t="s">
        <v>197</v>
      </c>
      <c r="M366" t="s">
        <v>21</v>
      </c>
      <c r="N366" t="s">
        <v>22</v>
      </c>
      <c r="O366" t="s">
        <v>23</v>
      </c>
      <c r="P366" s="2">
        <f t="shared" si="15"/>
        <v>45041</v>
      </c>
      <c r="Q366" t="str">
        <f t="shared" si="16"/>
        <v>2023-04</v>
      </c>
      <c r="R366">
        <f t="shared" si="17"/>
        <v>110.88</v>
      </c>
    </row>
    <row r="367" spans="1:18">
      <c r="A367" t="s">
        <v>706</v>
      </c>
      <c r="B367" s="2" t="s">
        <v>703</v>
      </c>
      <c r="C367" t="s">
        <v>704</v>
      </c>
      <c r="D367">
        <v>78724.800000000003</v>
      </c>
      <c r="E367" t="s">
        <v>94</v>
      </c>
      <c r="F367">
        <v>2752262989</v>
      </c>
      <c r="G367" t="s">
        <v>18</v>
      </c>
      <c r="H367" t="s">
        <v>18</v>
      </c>
      <c r="I367" t="s">
        <v>19</v>
      </c>
      <c r="J367" t="s">
        <v>18</v>
      </c>
      <c r="K367" t="s">
        <v>18</v>
      </c>
      <c r="L367" t="s">
        <v>20</v>
      </c>
      <c r="M367" t="s">
        <v>21</v>
      </c>
      <c r="N367" t="s">
        <v>22</v>
      </c>
      <c r="O367" t="s">
        <v>31</v>
      </c>
      <c r="P367" s="2">
        <f t="shared" si="15"/>
        <v>45041</v>
      </c>
      <c r="Q367" t="str">
        <f t="shared" si="16"/>
        <v>2023-04</v>
      </c>
      <c r="R367">
        <f t="shared" si="17"/>
        <v>49.203000000000003</v>
      </c>
    </row>
    <row r="368" spans="1:18">
      <c r="A368" t="s">
        <v>707</v>
      </c>
      <c r="B368" s="2" t="s">
        <v>708</v>
      </c>
      <c r="C368" t="s">
        <v>709</v>
      </c>
      <c r="D368">
        <v>17892</v>
      </c>
      <c r="E368" t="s">
        <v>17</v>
      </c>
      <c r="F368">
        <v>2756204845</v>
      </c>
      <c r="G368" t="s">
        <v>18</v>
      </c>
      <c r="H368" t="s">
        <v>18</v>
      </c>
      <c r="I368" t="s">
        <v>19</v>
      </c>
      <c r="J368" t="s">
        <v>18</v>
      </c>
      <c r="K368" t="s">
        <v>18</v>
      </c>
      <c r="L368" t="s">
        <v>20</v>
      </c>
      <c r="M368" t="s">
        <v>21</v>
      </c>
      <c r="N368" t="s">
        <v>22</v>
      </c>
      <c r="O368" t="s">
        <v>23</v>
      </c>
      <c r="P368" s="2">
        <f t="shared" si="15"/>
        <v>45042</v>
      </c>
      <c r="Q368" t="str">
        <f t="shared" si="16"/>
        <v>2023-04</v>
      </c>
      <c r="R368">
        <f t="shared" si="17"/>
        <v>11.182499999999999</v>
      </c>
    </row>
    <row r="369" spans="1:18">
      <c r="A369" t="s">
        <v>710</v>
      </c>
      <c r="B369" s="2" t="s">
        <v>711</v>
      </c>
      <c r="C369" t="s">
        <v>619</v>
      </c>
      <c r="D369">
        <v>17518.62</v>
      </c>
      <c r="E369" t="s">
        <v>26</v>
      </c>
      <c r="F369">
        <v>2756661736</v>
      </c>
      <c r="G369" t="s">
        <v>36</v>
      </c>
      <c r="H369" t="s">
        <v>37</v>
      </c>
      <c r="I369" t="s">
        <v>38</v>
      </c>
      <c r="J369" t="s">
        <v>471</v>
      </c>
      <c r="K369" t="s">
        <v>29</v>
      </c>
      <c r="L369" t="s">
        <v>20</v>
      </c>
      <c r="M369" t="s">
        <v>21</v>
      </c>
      <c r="N369" t="s">
        <v>30</v>
      </c>
      <c r="O369" t="s">
        <v>23</v>
      </c>
      <c r="P369" s="2">
        <f t="shared" si="15"/>
        <v>45043</v>
      </c>
      <c r="Q369" t="str">
        <f t="shared" si="16"/>
        <v>2023-04</v>
      </c>
      <c r="R369">
        <f t="shared" si="17"/>
        <v>10.949137499999999</v>
      </c>
    </row>
    <row r="370" spans="1:18">
      <c r="A370" t="s">
        <v>712</v>
      </c>
      <c r="B370" s="2" t="s">
        <v>711</v>
      </c>
      <c r="C370" t="s">
        <v>655</v>
      </c>
      <c r="D370">
        <v>22365</v>
      </c>
      <c r="E370" t="s">
        <v>17</v>
      </c>
      <c r="F370">
        <v>2757968119</v>
      </c>
      <c r="G370" t="s">
        <v>18</v>
      </c>
      <c r="H370" t="s">
        <v>18</v>
      </c>
      <c r="I370" t="s">
        <v>19</v>
      </c>
      <c r="J370" t="s">
        <v>18</v>
      </c>
      <c r="K370" t="s">
        <v>18</v>
      </c>
      <c r="L370" t="s">
        <v>20</v>
      </c>
      <c r="M370" t="s">
        <v>21</v>
      </c>
      <c r="N370" t="s">
        <v>22</v>
      </c>
      <c r="O370" t="s">
        <v>23</v>
      </c>
      <c r="P370" s="2">
        <f t="shared" si="15"/>
        <v>45043</v>
      </c>
      <c r="Q370" t="str">
        <f t="shared" si="16"/>
        <v>2023-04</v>
      </c>
      <c r="R370">
        <f t="shared" si="17"/>
        <v>13.978125</v>
      </c>
    </row>
    <row r="371" spans="1:18">
      <c r="A371" t="s">
        <v>713</v>
      </c>
      <c r="B371" s="2" t="s">
        <v>711</v>
      </c>
      <c r="C371" t="s">
        <v>714</v>
      </c>
      <c r="D371">
        <v>25.2</v>
      </c>
      <c r="E371" t="s">
        <v>17</v>
      </c>
      <c r="F371">
        <v>2758295694</v>
      </c>
      <c r="G371" t="s">
        <v>18</v>
      </c>
      <c r="H371" t="s">
        <v>18</v>
      </c>
      <c r="I371" t="s">
        <v>19</v>
      </c>
      <c r="J371" t="s">
        <v>18</v>
      </c>
      <c r="K371" t="s">
        <v>18</v>
      </c>
      <c r="L371" t="s">
        <v>197</v>
      </c>
      <c r="M371" t="s">
        <v>21</v>
      </c>
      <c r="N371" t="s">
        <v>22</v>
      </c>
      <c r="O371" t="s">
        <v>23</v>
      </c>
      <c r="P371" s="2">
        <f t="shared" si="15"/>
        <v>45043</v>
      </c>
      <c r="Q371" t="str">
        <f t="shared" si="16"/>
        <v>2023-04</v>
      </c>
      <c r="R371">
        <f t="shared" si="17"/>
        <v>25.2</v>
      </c>
    </row>
    <row r="372" spans="1:18">
      <c r="A372" t="s">
        <v>715</v>
      </c>
      <c r="B372" s="2" t="s">
        <v>716</v>
      </c>
      <c r="C372" t="s">
        <v>247</v>
      </c>
      <c r="D372">
        <v>8200.5</v>
      </c>
      <c r="E372" t="s">
        <v>17</v>
      </c>
      <c r="F372">
        <v>2763500361</v>
      </c>
      <c r="G372" t="s">
        <v>18</v>
      </c>
      <c r="H372" t="s">
        <v>18</v>
      </c>
      <c r="I372" t="s">
        <v>19</v>
      </c>
      <c r="J372" t="s">
        <v>18</v>
      </c>
      <c r="K372" t="s">
        <v>18</v>
      </c>
      <c r="L372" t="s">
        <v>20</v>
      </c>
      <c r="M372" t="s">
        <v>21</v>
      </c>
      <c r="N372" t="s">
        <v>22</v>
      </c>
      <c r="O372" t="s">
        <v>23</v>
      </c>
      <c r="P372" s="2">
        <f t="shared" si="15"/>
        <v>45045</v>
      </c>
      <c r="Q372" t="str">
        <f t="shared" si="16"/>
        <v>2023-04</v>
      </c>
      <c r="R372">
        <f t="shared" si="17"/>
        <v>5.1253124999999997</v>
      </c>
    </row>
    <row r="373" spans="1:18">
      <c r="A373" t="s">
        <v>717</v>
      </c>
      <c r="B373" s="2" t="s">
        <v>716</v>
      </c>
      <c r="C373" t="s">
        <v>247</v>
      </c>
      <c r="D373">
        <v>7972.4925000000003</v>
      </c>
      <c r="E373" t="s">
        <v>26</v>
      </c>
      <c r="F373">
        <v>2763609142</v>
      </c>
      <c r="G373" t="s">
        <v>27</v>
      </c>
      <c r="H373" t="s">
        <v>27</v>
      </c>
      <c r="I373" t="s">
        <v>19</v>
      </c>
      <c r="J373" t="s">
        <v>120</v>
      </c>
      <c r="K373" t="s">
        <v>29</v>
      </c>
      <c r="L373" t="s">
        <v>20</v>
      </c>
      <c r="M373" t="s">
        <v>21</v>
      </c>
      <c r="N373" t="s">
        <v>30</v>
      </c>
      <c r="O373" t="s">
        <v>31</v>
      </c>
      <c r="P373" s="2">
        <f t="shared" si="15"/>
        <v>45045</v>
      </c>
      <c r="Q373" t="str">
        <f t="shared" si="16"/>
        <v>2023-04</v>
      </c>
      <c r="R373">
        <f t="shared" si="17"/>
        <v>4.9828078124999999</v>
      </c>
    </row>
    <row r="374" spans="1:18">
      <c r="A374" t="s">
        <v>718</v>
      </c>
      <c r="B374" s="2" t="s">
        <v>719</v>
      </c>
      <c r="C374" t="s">
        <v>720</v>
      </c>
      <c r="D374">
        <v>22365</v>
      </c>
      <c r="E374" t="s">
        <v>94</v>
      </c>
      <c r="F374">
        <v>2765843046</v>
      </c>
      <c r="G374" t="s">
        <v>18</v>
      </c>
      <c r="H374" t="s">
        <v>18</v>
      </c>
      <c r="I374" t="s">
        <v>19</v>
      </c>
      <c r="J374" t="s">
        <v>18</v>
      </c>
      <c r="K374" t="s">
        <v>18</v>
      </c>
      <c r="L374" t="s">
        <v>20</v>
      </c>
      <c r="M374" t="s">
        <v>21</v>
      </c>
      <c r="N374" t="s">
        <v>22</v>
      </c>
      <c r="O374" t="s">
        <v>31</v>
      </c>
      <c r="P374" s="2">
        <f t="shared" si="15"/>
        <v>45046</v>
      </c>
      <c r="Q374" t="str">
        <f t="shared" si="16"/>
        <v>2023-04</v>
      </c>
      <c r="R374">
        <f t="shared" si="17"/>
        <v>13.978125</v>
      </c>
    </row>
    <row r="375" spans="1:18">
      <c r="A375" t="s">
        <v>721</v>
      </c>
      <c r="B375" s="2" t="s">
        <v>719</v>
      </c>
      <c r="C375" t="s">
        <v>61</v>
      </c>
      <c r="D375">
        <v>22365</v>
      </c>
      <c r="E375" t="s">
        <v>94</v>
      </c>
      <c r="F375">
        <v>2766827231</v>
      </c>
      <c r="G375" t="s">
        <v>18</v>
      </c>
      <c r="H375" t="s">
        <v>18</v>
      </c>
      <c r="I375" t="s">
        <v>19</v>
      </c>
      <c r="J375" t="s">
        <v>18</v>
      </c>
      <c r="K375" t="s">
        <v>18</v>
      </c>
      <c r="L375" t="s">
        <v>20</v>
      </c>
      <c r="M375" t="s">
        <v>21</v>
      </c>
      <c r="N375" t="s">
        <v>22</v>
      </c>
      <c r="O375" t="s">
        <v>31</v>
      </c>
      <c r="P375" s="2">
        <f t="shared" si="15"/>
        <v>45046</v>
      </c>
      <c r="Q375" t="str">
        <f t="shared" si="16"/>
        <v>2023-04</v>
      </c>
      <c r="R375">
        <f t="shared" si="17"/>
        <v>13.978125</v>
      </c>
    </row>
    <row r="376" spans="1:18">
      <c r="A376" t="s">
        <v>722</v>
      </c>
      <c r="B376" s="2" t="s">
        <v>723</v>
      </c>
      <c r="C376" t="s">
        <v>724</v>
      </c>
      <c r="D376">
        <v>25.2</v>
      </c>
      <c r="E376" t="s">
        <v>17</v>
      </c>
      <c r="F376">
        <v>2768278966</v>
      </c>
      <c r="G376" t="s">
        <v>18</v>
      </c>
      <c r="H376" t="s">
        <v>18</v>
      </c>
      <c r="I376" t="s">
        <v>19</v>
      </c>
      <c r="J376" t="s">
        <v>18</v>
      </c>
      <c r="K376" t="s">
        <v>18</v>
      </c>
      <c r="L376" t="s">
        <v>197</v>
      </c>
      <c r="M376" t="s">
        <v>21</v>
      </c>
      <c r="N376" t="s">
        <v>22</v>
      </c>
      <c r="O376" t="s">
        <v>23</v>
      </c>
      <c r="P376" s="2">
        <f t="shared" si="15"/>
        <v>45047</v>
      </c>
      <c r="Q376" t="str">
        <f t="shared" si="16"/>
        <v>2023-05</v>
      </c>
      <c r="R376">
        <f t="shared" si="17"/>
        <v>25.2</v>
      </c>
    </row>
    <row r="377" spans="1:18">
      <c r="A377" t="s">
        <v>725</v>
      </c>
      <c r="B377" s="2" t="s">
        <v>723</v>
      </c>
      <c r="C377" t="s">
        <v>724</v>
      </c>
      <c r="D377">
        <v>17518.62</v>
      </c>
      <c r="E377" t="s">
        <v>26</v>
      </c>
      <c r="F377">
        <v>2768282684</v>
      </c>
      <c r="G377" t="s">
        <v>18</v>
      </c>
      <c r="H377" t="s">
        <v>18</v>
      </c>
      <c r="I377" t="s">
        <v>19</v>
      </c>
      <c r="J377" t="s">
        <v>127</v>
      </c>
      <c r="K377" t="s">
        <v>29</v>
      </c>
      <c r="L377" t="s">
        <v>20</v>
      </c>
      <c r="M377" t="s">
        <v>21</v>
      </c>
      <c r="N377" t="s">
        <v>30</v>
      </c>
      <c r="O377" t="s">
        <v>190</v>
      </c>
      <c r="P377" s="2">
        <f t="shared" si="15"/>
        <v>45047</v>
      </c>
      <c r="Q377" t="str">
        <f t="shared" si="16"/>
        <v>2023-05</v>
      </c>
      <c r="R377">
        <f t="shared" si="17"/>
        <v>10.949137499999999</v>
      </c>
    </row>
    <row r="378" spans="1:18">
      <c r="A378" t="s">
        <v>726</v>
      </c>
      <c r="B378" s="2" t="s">
        <v>727</v>
      </c>
      <c r="C378" t="s">
        <v>728</v>
      </c>
      <c r="D378">
        <v>25.2</v>
      </c>
      <c r="E378" t="s">
        <v>17</v>
      </c>
      <c r="F378">
        <v>2770977459</v>
      </c>
      <c r="G378" t="s">
        <v>18</v>
      </c>
      <c r="H378" t="s">
        <v>18</v>
      </c>
      <c r="I378" t="s">
        <v>19</v>
      </c>
      <c r="J378" t="s">
        <v>18</v>
      </c>
      <c r="K378" t="s">
        <v>18</v>
      </c>
      <c r="L378" t="s">
        <v>197</v>
      </c>
      <c r="M378" t="s">
        <v>21</v>
      </c>
      <c r="N378" t="s">
        <v>22</v>
      </c>
      <c r="O378" t="s">
        <v>23</v>
      </c>
      <c r="P378" s="2">
        <f t="shared" si="15"/>
        <v>45048</v>
      </c>
      <c r="Q378" t="str">
        <f t="shared" si="16"/>
        <v>2023-05</v>
      </c>
      <c r="R378">
        <f t="shared" si="17"/>
        <v>25.2</v>
      </c>
    </row>
    <row r="379" spans="1:18">
      <c r="A379" t="s">
        <v>729</v>
      </c>
      <c r="B379" s="2" t="s">
        <v>727</v>
      </c>
      <c r="C379" t="s">
        <v>730</v>
      </c>
      <c r="D379">
        <v>25.2</v>
      </c>
      <c r="E379" t="s">
        <v>554</v>
      </c>
      <c r="F379">
        <v>2771514237</v>
      </c>
      <c r="G379" t="s">
        <v>731</v>
      </c>
      <c r="H379" t="s">
        <v>37</v>
      </c>
      <c r="I379" t="s">
        <v>19</v>
      </c>
      <c r="J379" t="s">
        <v>18</v>
      </c>
      <c r="K379" t="s">
        <v>18</v>
      </c>
      <c r="L379" t="s">
        <v>197</v>
      </c>
      <c r="M379" t="s">
        <v>21</v>
      </c>
      <c r="N379" t="s">
        <v>49</v>
      </c>
      <c r="O379" t="s">
        <v>23</v>
      </c>
      <c r="P379" s="2">
        <f t="shared" si="15"/>
        <v>45048</v>
      </c>
      <c r="Q379" t="str">
        <f t="shared" si="16"/>
        <v>2023-05</v>
      </c>
      <c r="R379">
        <f t="shared" si="17"/>
        <v>25.2</v>
      </c>
    </row>
    <row r="380" spans="1:18">
      <c r="A380" t="s">
        <v>732</v>
      </c>
      <c r="B380" s="2" t="s">
        <v>727</v>
      </c>
      <c r="C380" t="s">
        <v>730</v>
      </c>
      <c r="D380">
        <v>25.2</v>
      </c>
      <c r="E380" t="s">
        <v>17</v>
      </c>
      <c r="F380">
        <v>2771533742</v>
      </c>
      <c r="G380" t="s">
        <v>18</v>
      </c>
      <c r="H380" t="s">
        <v>18</v>
      </c>
      <c r="I380" t="s">
        <v>19</v>
      </c>
      <c r="J380" t="s">
        <v>18</v>
      </c>
      <c r="K380" t="s">
        <v>18</v>
      </c>
      <c r="L380" t="s">
        <v>197</v>
      </c>
      <c r="M380" t="s">
        <v>21</v>
      </c>
      <c r="N380" t="s">
        <v>22</v>
      </c>
      <c r="O380" t="s">
        <v>23</v>
      </c>
      <c r="P380" s="2">
        <f t="shared" si="15"/>
        <v>45048</v>
      </c>
      <c r="Q380" t="str">
        <f t="shared" si="16"/>
        <v>2023-05</v>
      </c>
      <c r="R380">
        <f t="shared" si="17"/>
        <v>25.2</v>
      </c>
    </row>
    <row r="381" spans="1:18">
      <c r="A381" t="s">
        <v>733</v>
      </c>
      <c r="B381" s="2" t="s">
        <v>727</v>
      </c>
      <c r="C381" t="s">
        <v>730</v>
      </c>
      <c r="D381">
        <v>25.2</v>
      </c>
      <c r="E381" t="s">
        <v>126</v>
      </c>
      <c r="F381">
        <v>2771536848</v>
      </c>
      <c r="G381" t="s">
        <v>36</v>
      </c>
      <c r="H381" t="s">
        <v>37</v>
      </c>
      <c r="I381" t="s">
        <v>38</v>
      </c>
      <c r="J381" t="s">
        <v>18</v>
      </c>
      <c r="K381" t="s">
        <v>88</v>
      </c>
      <c r="L381" t="s">
        <v>197</v>
      </c>
      <c r="M381" t="s">
        <v>21</v>
      </c>
      <c r="N381" t="s">
        <v>49</v>
      </c>
      <c r="O381" t="s">
        <v>23</v>
      </c>
      <c r="P381" s="2">
        <f t="shared" si="15"/>
        <v>45048</v>
      </c>
      <c r="Q381" t="str">
        <f t="shared" si="16"/>
        <v>2023-05</v>
      </c>
      <c r="R381">
        <f t="shared" si="17"/>
        <v>25.2</v>
      </c>
    </row>
    <row r="382" spans="1:18">
      <c r="A382" t="s">
        <v>734</v>
      </c>
      <c r="B382" s="2" t="s">
        <v>735</v>
      </c>
      <c r="C382" t="s">
        <v>736</v>
      </c>
      <c r="D382">
        <v>78724.800000000003</v>
      </c>
      <c r="E382" t="s">
        <v>17</v>
      </c>
      <c r="F382">
        <v>2773994541</v>
      </c>
      <c r="G382" t="s">
        <v>18</v>
      </c>
      <c r="H382" t="s">
        <v>18</v>
      </c>
      <c r="I382" t="s">
        <v>19</v>
      </c>
      <c r="J382" t="s">
        <v>18</v>
      </c>
      <c r="K382" t="s">
        <v>18</v>
      </c>
      <c r="L382" t="s">
        <v>20</v>
      </c>
      <c r="M382" t="s">
        <v>21</v>
      </c>
      <c r="N382" t="s">
        <v>22</v>
      </c>
      <c r="O382" t="s">
        <v>23</v>
      </c>
      <c r="P382" s="2">
        <f t="shared" si="15"/>
        <v>45049</v>
      </c>
      <c r="Q382" t="str">
        <f t="shared" si="16"/>
        <v>2023-05</v>
      </c>
      <c r="R382">
        <f t="shared" si="17"/>
        <v>49.203000000000003</v>
      </c>
    </row>
    <row r="383" spans="1:18">
      <c r="A383" s="1" t="s">
        <v>737</v>
      </c>
      <c r="B383" s="2" t="s">
        <v>735</v>
      </c>
      <c r="C383" t="s">
        <v>736</v>
      </c>
      <c r="D383">
        <v>8200.5</v>
      </c>
      <c r="E383" t="s">
        <v>94</v>
      </c>
      <c r="F383">
        <v>2774015417</v>
      </c>
      <c r="G383" t="s">
        <v>18</v>
      </c>
      <c r="H383" t="s">
        <v>18</v>
      </c>
      <c r="I383" t="s">
        <v>19</v>
      </c>
      <c r="J383" t="s">
        <v>18</v>
      </c>
      <c r="K383" t="s">
        <v>18</v>
      </c>
      <c r="L383" t="s">
        <v>20</v>
      </c>
      <c r="M383" t="s">
        <v>21</v>
      </c>
      <c r="N383" t="s">
        <v>22</v>
      </c>
      <c r="O383" t="s">
        <v>31</v>
      </c>
      <c r="P383" s="2">
        <f t="shared" si="15"/>
        <v>45049</v>
      </c>
      <c r="Q383" t="str">
        <f t="shared" si="16"/>
        <v>2023-05</v>
      </c>
      <c r="R383">
        <f t="shared" si="17"/>
        <v>5.1253124999999997</v>
      </c>
    </row>
    <row r="384" spans="1:18">
      <c r="A384" t="s">
        <v>738</v>
      </c>
      <c r="B384" s="2" t="s">
        <v>735</v>
      </c>
      <c r="C384" t="s">
        <v>739</v>
      </c>
      <c r="D384">
        <v>25.2</v>
      </c>
      <c r="E384" t="s">
        <v>17</v>
      </c>
      <c r="F384">
        <v>2774363919</v>
      </c>
      <c r="G384" t="s">
        <v>18</v>
      </c>
      <c r="H384" t="s">
        <v>18</v>
      </c>
      <c r="I384" t="s">
        <v>19</v>
      </c>
      <c r="J384" t="s">
        <v>18</v>
      </c>
      <c r="K384" t="s">
        <v>18</v>
      </c>
      <c r="L384" t="s">
        <v>197</v>
      </c>
      <c r="M384" t="s">
        <v>21</v>
      </c>
      <c r="N384" t="s">
        <v>22</v>
      </c>
      <c r="O384" t="s">
        <v>23</v>
      </c>
      <c r="P384" s="2">
        <f t="shared" si="15"/>
        <v>45049</v>
      </c>
      <c r="Q384" t="str">
        <f t="shared" si="16"/>
        <v>2023-05</v>
      </c>
      <c r="R384">
        <f t="shared" si="17"/>
        <v>25.2</v>
      </c>
    </row>
    <row r="385" spans="1:18">
      <c r="A385" t="s">
        <v>740</v>
      </c>
      <c r="B385" s="2" t="s">
        <v>735</v>
      </c>
      <c r="C385" t="s">
        <v>739</v>
      </c>
      <c r="D385">
        <v>17892</v>
      </c>
      <c r="E385" t="s">
        <v>17</v>
      </c>
      <c r="F385">
        <v>2774367395</v>
      </c>
      <c r="G385" t="s">
        <v>18</v>
      </c>
      <c r="H385" t="s">
        <v>18</v>
      </c>
      <c r="I385" t="s">
        <v>19</v>
      </c>
      <c r="J385" t="s">
        <v>18</v>
      </c>
      <c r="K385" t="s">
        <v>18</v>
      </c>
      <c r="L385" t="s">
        <v>20</v>
      </c>
      <c r="M385" t="s">
        <v>18</v>
      </c>
      <c r="N385" t="s">
        <v>22</v>
      </c>
      <c r="O385" t="s">
        <v>23</v>
      </c>
      <c r="P385" s="2">
        <f t="shared" si="15"/>
        <v>45049</v>
      </c>
      <c r="Q385" t="str">
        <f t="shared" si="16"/>
        <v>2023-05</v>
      </c>
      <c r="R385">
        <f t="shared" si="17"/>
        <v>11.182499999999999</v>
      </c>
    </row>
    <row r="386" spans="1:18">
      <c r="A386" t="s">
        <v>741</v>
      </c>
      <c r="B386" s="2" t="s">
        <v>735</v>
      </c>
      <c r="C386" t="s">
        <v>486</v>
      </c>
      <c r="D386">
        <v>25.2</v>
      </c>
      <c r="E386" t="s">
        <v>17</v>
      </c>
      <c r="F386">
        <v>2774547106</v>
      </c>
      <c r="G386" t="s">
        <v>18</v>
      </c>
      <c r="H386" t="s">
        <v>18</v>
      </c>
      <c r="I386" t="s">
        <v>19</v>
      </c>
      <c r="J386" t="s">
        <v>18</v>
      </c>
      <c r="K386" t="s">
        <v>18</v>
      </c>
      <c r="L386" t="s">
        <v>197</v>
      </c>
      <c r="M386" t="s">
        <v>21</v>
      </c>
      <c r="N386" t="s">
        <v>22</v>
      </c>
      <c r="O386" t="s">
        <v>23</v>
      </c>
      <c r="P386" s="2">
        <f t="shared" ref="P386:P449" si="18">DATEVALUE(LEFT(B386, 10)) + TIMEVALUE(MID(B386, 12, 8))</f>
        <v>45049</v>
      </c>
      <c r="Q386" t="str">
        <f t="shared" ref="Q386:Q449" si="19">TEXT(P386, "yyyy-mm")</f>
        <v>2023-05</v>
      </c>
      <c r="R386">
        <f t="shared" ref="R386:R449" si="20">IF(L386="NGN", D386/1600, D386)</f>
        <v>25.2</v>
      </c>
    </row>
    <row r="387" spans="1:18">
      <c r="A387" t="s">
        <v>742</v>
      </c>
      <c r="B387" s="2" t="s">
        <v>735</v>
      </c>
      <c r="C387" t="s">
        <v>666</v>
      </c>
      <c r="D387">
        <v>22365</v>
      </c>
      <c r="E387" t="s">
        <v>17</v>
      </c>
      <c r="F387">
        <v>2775067585</v>
      </c>
      <c r="G387" t="s">
        <v>18</v>
      </c>
      <c r="H387" t="s">
        <v>18</v>
      </c>
      <c r="I387" t="s">
        <v>19</v>
      </c>
      <c r="J387" t="s">
        <v>18</v>
      </c>
      <c r="K387" t="s">
        <v>18</v>
      </c>
      <c r="L387" t="s">
        <v>20</v>
      </c>
      <c r="M387" t="s">
        <v>21</v>
      </c>
      <c r="N387" t="s">
        <v>22</v>
      </c>
      <c r="O387" t="s">
        <v>23</v>
      </c>
      <c r="P387" s="2">
        <f t="shared" si="18"/>
        <v>45049</v>
      </c>
      <c r="Q387" t="str">
        <f t="shared" si="19"/>
        <v>2023-05</v>
      </c>
      <c r="R387">
        <f t="shared" si="20"/>
        <v>13.978125</v>
      </c>
    </row>
    <row r="388" spans="1:18">
      <c r="A388" t="s">
        <v>743</v>
      </c>
      <c r="B388" s="2" t="s">
        <v>735</v>
      </c>
      <c r="C388" t="s">
        <v>744</v>
      </c>
      <c r="D388">
        <v>25.2</v>
      </c>
      <c r="E388" t="s">
        <v>17</v>
      </c>
      <c r="F388">
        <v>2775774193</v>
      </c>
      <c r="G388" t="s">
        <v>18</v>
      </c>
      <c r="H388" t="s">
        <v>18</v>
      </c>
      <c r="I388" t="s">
        <v>19</v>
      </c>
      <c r="J388" t="s">
        <v>18</v>
      </c>
      <c r="K388" t="s">
        <v>18</v>
      </c>
      <c r="L388" t="s">
        <v>197</v>
      </c>
      <c r="M388" t="s">
        <v>21</v>
      </c>
      <c r="N388" t="s">
        <v>22</v>
      </c>
      <c r="O388" t="s">
        <v>23</v>
      </c>
      <c r="P388" s="2">
        <f t="shared" si="18"/>
        <v>45049</v>
      </c>
      <c r="Q388" t="str">
        <f t="shared" si="19"/>
        <v>2023-05</v>
      </c>
      <c r="R388">
        <f t="shared" si="20"/>
        <v>25.2</v>
      </c>
    </row>
    <row r="389" spans="1:18">
      <c r="A389" t="s">
        <v>745</v>
      </c>
      <c r="B389" s="2" t="s">
        <v>735</v>
      </c>
      <c r="C389" t="s">
        <v>744</v>
      </c>
      <c r="D389">
        <v>17892</v>
      </c>
      <c r="E389" t="s">
        <v>17</v>
      </c>
      <c r="F389">
        <v>2775779050</v>
      </c>
      <c r="G389" t="s">
        <v>18</v>
      </c>
      <c r="H389" t="s">
        <v>18</v>
      </c>
      <c r="I389" t="s">
        <v>19</v>
      </c>
      <c r="J389" t="s">
        <v>18</v>
      </c>
      <c r="K389" t="s">
        <v>18</v>
      </c>
      <c r="L389" t="s">
        <v>20</v>
      </c>
      <c r="M389" t="s">
        <v>21</v>
      </c>
      <c r="N389" t="s">
        <v>22</v>
      </c>
      <c r="O389" t="s">
        <v>23</v>
      </c>
      <c r="P389" s="2">
        <f t="shared" si="18"/>
        <v>45049</v>
      </c>
      <c r="Q389" t="str">
        <f t="shared" si="19"/>
        <v>2023-05</v>
      </c>
      <c r="R389">
        <f t="shared" si="20"/>
        <v>11.182499999999999</v>
      </c>
    </row>
    <row r="390" spans="1:18">
      <c r="A390" t="s">
        <v>746</v>
      </c>
      <c r="B390" s="2" t="s">
        <v>747</v>
      </c>
      <c r="C390" t="s">
        <v>748</v>
      </c>
      <c r="D390">
        <v>31.5</v>
      </c>
      <c r="E390" t="s">
        <v>17</v>
      </c>
      <c r="F390">
        <v>2776314585</v>
      </c>
      <c r="G390" t="s">
        <v>18</v>
      </c>
      <c r="H390" t="s">
        <v>18</v>
      </c>
      <c r="I390" t="s">
        <v>19</v>
      </c>
      <c r="J390" t="s">
        <v>18</v>
      </c>
      <c r="K390" t="s">
        <v>18</v>
      </c>
      <c r="L390" t="s">
        <v>197</v>
      </c>
      <c r="M390" t="s">
        <v>21</v>
      </c>
      <c r="N390" t="s">
        <v>22</v>
      </c>
      <c r="O390" t="s">
        <v>23</v>
      </c>
      <c r="P390" s="2">
        <f t="shared" si="18"/>
        <v>45050</v>
      </c>
      <c r="Q390" t="str">
        <f t="shared" si="19"/>
        <v>2023-05</v>
      </c>
      <c r="R390">
        <f t="shared" si="20"/>
        <v>31.5</v>
      </c>
    </row>
    <row r="391" spans="1:18">
      <c r="A391" t="s">
        <v>749</v>
      </c>
      <c r="B391" s="2" t="s">
        <v>747</v>
      </c>
      <c r="C391" t="s">
        <v>750</v>
      </c>
      <c r="D391">
        <v>8200.5</v>
      </c>
      <c r="E391" t="s">
        <v>17</v>
      </c>
      <c r="F391">
        <v>2777720355</v>
      </c>
      <c r="G391" t="s">
        <v>18</v>
      </c>
      <c r="H391" t="s">
        <v>18</v>
      </c>
      <c r="I391" t="s">
        <v>19</v>
      </c>
      <c r="J391" t="s">
        <v>18</v>
      </c>
      <c r="K391" t="s">
        <v>18</v>
      </c>
      <c r="L391" t="s">
        <v>20</v>
      </c>
      <c r="M391" t="s">
        <v>21</v>
      </c>
      <c r="N391" t="s">
        <v>22</v>
      </c>
      <c r="O391" t="s">
        <v>23</v>
      </c>
      <c r="P391" s="2">
        <f t="shared" si="18"/>
        <v>45050</v>
      </c>
      <c r="Q391" t="str">
        <f t="shared" si="19"/>
        <v>2023-05</v>
      </c>
      <c r="R391">
        <f t="shared" si="20"/>
        <v>5.1253124999999997</v>
      </c>
    </row>
    <row r="392" spans="1:18">
      <c r="A392" t="s">
        <v>751</v>
      </c>
      <c r="B392" s="2" t="s">
        <v>752</v>
      </c>
      <c r="C392" t="s">
        <v>260</v>
      </c>
      <c r="D392">
        <v>8200.5</v>
      </c>
      <c r="E392" t="s">
        <v>17</v>
      </c>
      <c r="F392">
        <v>2780099958</v>
      </c>
      <c r="G392" t="s">
        <v>18</v>
      </c>
      <c r="H392" t="s">
        <v>18</v>
      </c>
      <c r="I392" t="s">
        <v>19</v>
      </c>
      <c r="J392" t="s">
        <v>18</v>
      </c>
      <c r="K392" t="s">
        <v>18</v>
      </c>
      <c r="L392" t="s">
        <v>20</v>
      </c>
      <c r="M392" t="s">
        <v>21</v>
      </c>
      <c r="N392" t="s">
        <v>22</v>
      </c>
      <c r="O392" t="s">
        <v>23</v>
      </c>
      <c r="P392" s="2">
        <f t="shared" si="18"/>
        <v>45051</v>
      </c>
      <c r="Q392" t="str">
        <f t="shared" si="19"/>
        <v>2023-05</v>
      </c>
      <c r="R392">
        <f t="shared" si="20"/>
        <v>5.1253124999999997</v>
      </c>
    </row>
    <row r="393" spans="1:18">
      <c r="A393" t="s">
        <v>753</v>
      </c>
      <c r="B393" s="2" t="s">
        <v>752</v>
      </c>
      <c r="C393" t="s">
        <v>750</v>
      </c>
      <c r="D393">
        <v>22365</v>
      </c>
      <c r="E393" t="s">
        <v>17</v>
      </c>
      <c r="F393">
        <v>2780374800</v>
      </c>
      <c r="G393" t="s">
        <v>18</v>
      </c>
      <c r="H393" t="s">
        <v>18</v>
      </c>
      <c r="I393" t="s">
        <v>19</v>
      </c>
      <c r="J393" t="s">
        <v>18</v>
      </c>
      <c r="K393" t="s">
        <v>18</v>
      </c>
      <c r="L393" t="s">
        <v>20</v>
      </c>
      <c r="M393" t="s">
        <v>21</v>
      </c>
      <c r="N393" t="s">
        <v>22</v>
      </c>
      <c r="O393" t="s">
        <v>23</v>
      </c>
      <c r="P393" s="2">
        <f t="shared" si="18"/>
        <v>45051</v>
      </c>
      <c r="Q393" t="str">
        <f t="shared" si="19"/>
        <v>2023-05</v>
      </c>
      <c r="R393">
        <f t="shared" si="20"/>
        <v>13.978125</v>
      </c>
    </row>
    <row r="394" spans="1:18">
      <c r="A394" t="s">
        <v>754</v>
      </c>
      <c r="B394" s="2" t="s">
        <v>752</v>
      </c>
      <c r="C394" t="s">
        <v>666</v>
      </c>
      <c r="D394">
        <v>7972.4925000000003</v>
      </c>
      <c r="E394" t="s">
        <v>26</v>
      </c>
      <c r="F394">
        <v>2780427423</v>
      </c>
      <c r="G394" t="s">
        <v>79</v>
      </c>
      <c r="H394" t="s">
        <v>45</v>
      </c>
      <c r="I394" t="s">
        <v>38</v>
      </c>
      <c r="J394" t="s">
        <v>120</v>
      </c>
      <c r="K394" t="s">
        <v>29</v>
      </c>
      <c r="L394" t="s">
        <v>20</v>
      </c>
      <c r="M394" t="s">
        <v>21</v>
      </c>
      <c r="N394" t="s">
        <v>30</v>
      </c>
      <c r="O394" t="s">
        <v>23</v>
      </c>
      <c r="P394" s="2">
        <f t="shared" si="18"/>
        <v>45051</v>
      </c>
      <c r="Q394" t="str">
        <f t="shared" si="19"/>
        <v>2023-05</v>
      </c>
      <c r="R394">
        <f t="shared" si="20"/>
        <v>4.9828078124999999</v>
      </c>
    </row>
    <row r="395" spans="1:18">
      <c r="A395" t="s">
        <v>755</v>
      </c>
      <c r="B395" s="2" t="s">
        <v>756</v>
      </c>
      <c r="C395" t="s">
        <v>757</v>
      </c>
      <c r="D395">
        <v>22365</v>
      </c>
      <c r="E395" t="s">
        <v>17</v>
      </c>
      <c r="F395">
        <v>2783109800</v>
      </c>
      <c r="G395" t="s">
        <v>18</v>
      </c>
      <c r="H395" t="s">
        <v>18</v>
      </c>
      <c r="I395" t="s">
        <v>19</v>
      </c>
      <c r="J395" t="s">
        <v>18</v>
      </c>
      <c r="K395" t="s">
        <v>18</v>
      </c>
      <c r="L395" t="s">
        <v>20</v>
      </c>
      <c r="M395" t="s">
        <v>21</v>
      </c>
      <c r="N395" t="s">
        <v>22</v>
      </c>
      <c r="O395" t="s">
        <v>23</v>
      </c>
      <c r="P395" s="2">
        <f t="shared" si="18"/>
        <v>45052</v>
      </c>
      <c r="Q395" t="str">
        <f t="shared" si="19"/>
        <v>2023-05</v>
      </c>
      <c r="R395">
        <f t="shared" si="20"/>
        <v>13.978125</v>
      </c>
    </row>
    <row r="396" spans="1:18">
      <c r="A396" t="s">
        <v>758</v>
      </c>
      <c r="B396" s="2" t="s">
        <v>756</v>
      </c>
      <c r="C396" t="s">
        <v>759</v>
      </c>
      <c r="D396">
        <v>22365</v>
      </c>
      <c r="E396" t="s">
        <v>17</v>
      </c>
      <c r="F396">
        <v>2783545294</v>
      </c>
      <c r="G396" t="s">
        <v>18</v>
      </c>
      <c r="H396" t="s">
        <v>18</v>
      </c>
      <c r="I396" t="s">
        <v>19</v>
      </c>
      <c r="J396" t="s">
        <v>18</v>
      </c>
      <c r="K396" t="s">
        <v>18</v>
      </c>
      <c r="L396" t="s">
        <v>20</v>
      </c>
      <c r="M396" t="s">
        <v>21</v>
      </c>
      <c r="N396" t="s">
        <v>22</v>
      </c>
      <c r="O396" t="s">
        <v>23</v>
      </c>
      <c r="P396" s="2">
        <f t="shared" si="18"/>
        <v>45052</v>
      </c>
      <c r="Q396" t="str">
        <f t="shared" si="19"/>
        <v>2023-05</v>
      </c>
      <c r="R396">
        <f t="shared" si="20"/>
        <v>13.978125</v>
      </c>
    </row>
    <row r="397" spans="1:18">
      <c r="A397" t="s">
        <v>760</v>
      </c>
      <c r="B397" s="2" t="s">
        <v>756</v>
      </c>
      <c r="C397" t="s">
        <v>750</v>
      </c>
      <c r="D397">
        <v>10909.762500000001</v>
      </c>
      <c r="E397" t="s">
        <v>26</v>
      </c>
      <c r="F397">
        <v>2783814981</v>
      </c>
      <c r="G397" t="s">
        <v>27</v>
      </c>
      <c r="H397" t="s">
        <v>27</v>
      </c>
      <c r="I397" t="s">
        <v>19</v>
      </c>
      <c r="J397" t="s">
        <v>649</v>
      </c>
      <c r="K397" t="s">
        <v>29</v>
      </c>
      <c r="L397" t="s">
        <v>20</v>
      </c>
      <c r="M397" t="s">
        <v>21</v>
      </c>
      <c r="N397" t="s">
        <v>30</v>
      </c>
      <c r="O397" t="s">
        <v>31</v>
      </c>
      <c r="P397" s="2">
        <f t="shared" si="18"/>
        <v>45052</v>
      </c>
      <c r="Q397" t="str">
        <f t="shared" si="19"/>
        <v>2023-05</v>
      </c>
      <c r="R397">
        <f t="shared" si="20"/>
        <v>6.8186015625000005</v>
      </c>
    </row>
    <row r="398" spans="1:18">
      <c r="A398" t="s">
        <v>761</v>
      </c>
      <c r="B398" s="2" t="s">
        <v>762</v>
      </c>
      <c r="C398" t="s">
        <v>763</v>
      </c>
      <c r="D398">
        <v>17892</v>
      </c>
      <c r="E398" t="s">
        <v>17</v>
      </c>
      <c r="F398">
        <v>2786143991</v>
      </c>
      <c r="G398" t="s">
        <v>18</v>
      </c>
      <c r="H398" t="s">
        <v>18</v>
      </c>
      <c r="I398" t="s">
        <v>19</v>
      </c>
      <c r="J398" t="s">
        <v>18</v>
      </c>
      <c r="K398" t="s">
        <v>18</v>
      </c>
      <c r="L398" t="s">
        <v>20</v>
      </c>
      <c r="M398" t="s">
        <v>21</v>
      </c>
      <c r="N398" t="s">
        <v>22</v>
      </c>
      <c r="O398" t="s">
        <v>23</v>
      </c>
      <c r="P398" s="2">
        <f t="shared" si="18"/>
        <v>45053</v>
      </c>
      <c r="Q398" t="str">
        <f t="shared" si="19"/>
        <v>2023-05</v>
      </c>
      <c r="R398">
        <f t="shared" si="20"/>
        <v>11.182499999999999</v>
      </c>
    </row>
    <row r="399" spans="1:18">
      <c r="A399" t="s">
        <v>764</v>
      </c>
      <c r="B399" s="2" t="s">
        <v>765</v>
      </c>
      <c r="C399" t="s">
        <v>766</v>
      </c>
      <c r="D399">
        <v>22365</v>
      </c>
      <c r="E399" t="s">
        <v>17</v>
      </c>
      <c r="F399">
        <v>2787639864</v>
      </c>
      <c r="G399" t="s">
        <v>18</v>
      </c>
      <c r="H399" t="s">
        <v>18</v>
      </c>
      <c r="I399" t="s">
        <v>19</v>
      </c>
      <c r="J399" t="s">
        <v>18</v>
      </c>
      <c r="K399" t="s">
        <v>18</v>
      </c>
      <c r="L399" t="s">
        <v>20</v>
      </c>
      <c r="M399" t="s">
        <v>21</v>
      </c>
      <c r="N399" t="s">
        <v>22</v>
      </c>
      <c r="O399" t="s">
        <v>23</v>
      </c>
      <c r="P399" s="2">
        <f t="shared" si="18"/>
        <v>45054</v>
      </c>
      <c r="Q399" t="str">
        <f t="shared" si="19"/>
        <v>2023-05</v>
      </c>
      <c r="R399">
        <f t="shared" si="20"/>
        <v>13.978125</v>
      </c>
    </row>
    <row r="400" spans="1:18">
      <c r="A400" t="s">
        <v>767</v>
      </c>
      <c r="B400" s="2" t="s">
        <v>765</v>
      </c>
      <c r="C400" t="s">
        <v>768</v>
      </c>
      <c r="D400">
        <v>22365</v>
      </c>
      <c r="E400" t="s">
        <v>17</v>
      </c>
      <c r="F400">
        <v>2787927049</v>
      </c>
      <c r="G400" t="s">
        <v>18</v>
      </c>
      <c r="H400" t="s">
        <v>18</v>
      </c>
      <c r="I400" t="s">
        <v>19</v>
      </c>
      <c r="J400" t="s">
        <v>18</v>
      </c>
      <c r="K400" t="s">
        <v>18</v>
      </c>
      <c r="L400" t="s">
        <v>20</v>
      </c>
      <c r="M400" t="s">
        <v>21</v>
      </c>
      <c r="N400" t="s">
        <v>22</v>
      </c>
      <c r="O400" t="s">
        <v>23</v>
      </c>
      <c r="P400" s="2">
        <f t="shared" si="18"/>
        <v>45054</v>
      </c>
      <c r="Q400" t="str">
        <f t="shared" si="19"/>
        <v>2023-05</v>
      </c>
      <c r="R400">
        <f t="shared" si="20"/>
        <v>13.978125</v>
      </c>
    </row>
    <row r="401" spans="1:18">
      <c r="A401" t="s">
        <v>769</v>
      </c>
      <c r="B401" s="2" t="s">
        <v>765</v>
      </c>
      <c r="C401" t="s">
        <v>770</v>
      </c>
      <c r="D401">
        <v>17892</v>
      </c>
      <c r="E401" t="s">
        <v>17</v>
      </c>
      <c r="F401">
        <v>2788638345</v>
      </c>
      <c r="G401" t="s">
        <v>18</v>
      </c>
      <c r="H401" t="s">
        <v>18</v>
      </c>
      <c r="I401" t="s">
        <v>19</v>
      </c>
      <c r="J401" t="s">
        <v>18</v>
      </c>
      <c r="K401" t="s">
        <v>18</v>
      </c>
      <c r="L401" t="s">
        <v>20</v>
      </c>
      <c r="M401" t="s">
        <v>21</v>
      </c>
      <c r="N401" t="s">
        <v>22</v>
      </c>
      <c r="O401" t="s">
        <v>23</v>
      </c>
      <c r="P401" s="2">
        <f t="shared" si="18"/>
        <v>45054</v>
      </c>
      <c r="Q401" t="str">
        <f t="shared" si="19"/>
        <v>2023-05</v>
      </c>
      <c r="R401">
        <f t="shared" si="20"/>
        <v>11.182499999999999</v>
      </c>
    </row>
    <row r="402" spans="1:18">
      <c r="A402" t="s">
        <v>771</v>
      </c>
      <c r="B402" s="2" t="s">
        <v>772</v>
      </c>
      <c r="C402" t="s">
        <v>773</v>
      </c>
      <c r="D402">
        <v>17892</v>
      </c>
      <c r="E402" t="s">
        <v>17</v>
      </c>
      <c r="F402">
        <v>2790445689</v>
      </c>
      <c r="G402" t="s">
        <v>18</v>
      </c>
      <c r="H402" t="s">
        <v>18</v>
      </c>
      <c r="I402" t="s">
        <v>19</v>
      </c>
      <c r="J402" t="s">
        <v>18</v>
      </c>
      <c r="K402" t="s">
        <v>18</v>
      </c>
      <c r="L402" t="s">
        <v>20</v>
      </c>
      <c r="M402" t="s">
        <v>21</v>
      </c>
      <c r="N402" t="s">
        <v>22</v>
      </c>
      <c r="O402" t="s">
        <v>23</v>
      </c>
      <c r="P402" s="2">
        <f t="shared" si="18"/>
        <v>45055</v>
      </c>
      <c r="Q402" t="str">
        <f t="shared" si="19"/>
        <v>2023-05</v>
      </c>
      <c r="R402">
        <f t="shared" si="20"/>
        <v>11.182499999999999</v>
      </c>
    </row>
    <row r="403" spans="1:18">
      <c r="A403" t="s">
        <v>774</v>
      </c>
      <c r="B403" s="2" t="s">
        <v>775</v>
      </c>
      <c r="C403" t="s">
        <v>776</v>
      </c>
      <c r="D403">
        <v>17892</v>
      </c>
      <c r="E403" t="s">
        <v>17</v>
      </c>
      <c r="F403">
        <v>2792515202</v>
      </c>
      <c r="G403" t="s">
        <v>18</v>
      </c>
      <c r="H403" t="s">
        <v>18</v>
      </c>
      <c r="I403" t="s">
        <v>19</v>
      </c>
      <c r="J403" t="s">
        <v>18</v>
      </c>
      <c r="K403" t="s">
        <v>18</v>
      </c>
      <c r="L403" t="s">
        <v>20</v>
      </c>
      <c r="M403" t="s">
        <v>21</v>
      </c>
      <c r="N403" t="s">
        <v>22</v>
      </c>
      <c r="O403" t="s">
        <v>23</v>
      </c>
      <c r="P403" s="2">
        <f t="shared" si="18"/>
        <v>45056</v>
      </c>
      <c r="Q403" t="str">
        <f t="shared" si="19"/>
        <v>2023-05</v>
      </c>
      <c r="R403">
        <f t="shared" si="20"/>
        <v>11.182499999999999</v>
      </c>
    </row>
    <row r="404" spans="1:18">
      <c r="A404" t="s">
        <v>777</v>
      </c>
      <c r="B404" s="2" t="s">
        <v>775</v>
      </c>
      <c r="C404" t="s">
        <v>778</v>
      </c>
      <c r="D404">
        <v>31.5</v>
      </c>
      <c r="E404" t="s">
        <v>17</v>
      </c>
      <c r="F404">
        <v>2792805500</v>
      </c>
      <c r="G404" t="s">
        <v>18</v>
      </c>
      <c r="H404" t="s">
        <v>18</v>
      </c>
      <c r="I404" t="s">
        <v>19</v>
      </c>
      <c r="J404" t="s">
        <v>18</v>
      </c>
      <c r="K404" t="s">
        <v>18</v>
      </c>
      <c r="L404" t="s">
        <v>197</v>
      </c>
      <c r="M404" t="s">
        <v>21</v>
      </c>
      <c r="N404" t="s">
        <v>22</v>
      </c>
      <c r="O404" t="s">
        <v>23</v>
      </c>
      <c r="P404" s="2">
        <f t="shared" si="18"/>
        <v>45056</v>
      </c>
      <c r="Q404" t="str">
        <f t="shared" si="19"/>
        <v>2023-05</v>
      </c>
      <c r="R404">
        <f t="shared" si="20"/>
        <v>31.5</v>
      </c>
    </row>
    <row r="405" spans="1:18">
      <c r="A405" t="s">
        <v>779</v>
      </c>
      <c r="B405" s="2" t="s">
        <v>775</v>
      </c>
      <c r="C405" t="s">
        <v>97</v>
      </c>
      <c r="D405">
        <v>17892</v>
      </c>
      <c r="E405" t="s">
        <v>17</v>
      </c>
      <c r="F405">
        <v>2792808895</v>
      </c>
      <c r="G405" t="s">
        <v>18</v>
      </c>
      <c r="H405" t="s">
        <v>18</v>
      </c>
      <c r="I405" t="s">
        <v>19</v>
      </c>
      <c r="J405" t="s">
        <v>18</v>
      </c>
      <c r="K405" t="s">
        <v>18</v>
      </c>
      <c r="L405" t="s">
        <v>20</v>
      </c>
      <c r="M405" t="s">
        <v>21</v>
      </c>
      <c r="N405" t="s">
        <v>22</v>
      </c>
      <c r="O405" t="s">
        <v>23</v>
      </c>
      <c r="P405" s="2">
        <f t="shared" si="18"/>
        <v>45056</v>
      </c>
      <c r="Q405" t="str">
        <f t="shared" si="19"/>
        <v>2023-05</v>
      </c>
      <c r="R405">
        <f t="shared" si="20"/>
        <v>11.182499999999999</v>
      </c>
    </row>
    <row r="406" spans="1:18">
      <c r="A406" t="s">
        <v>780</v>
      </c>
      <c r="B406" s="2" t="s">
        <v>775</v>
      </c>
      <c r="C406" t="s">
        <v>714</v>
      </c>
      <c r="D406">
        <v>21924.525000000001</v>
      </c>
      <c r="E406" t="s">
        <v>26</v>
      </c>
      <c r="F406">
        <v>2793052340</v>
      </c>
      <c r="G406" t="s">
        <v>27</v>
      </c>
      <c r="H406" t="s">
        <v>27</v>
      </c>
      <c r="I406" t="s">
        <v>19</v>
      </c>
      <c r="J406" t="s">
        <v>305</v>
      </c>
      <c r="K406" t="s">
        <v>29</v>
      </c>
      <c r="L406" t="s">
        <v>20</v>
      </c>
      <c r="M406" t="s">
        <v>21</v>
      </c>
      <c r="N406" t="s">
        <v>30</v>
      </c>
      <c r="O406" t="s">
        <v>31</v>
      </c>
      <c r="P406" s="2">
        <f t="shared" si="18"/>
        <v>45056</v>
      </c>
      <c r="Q406" t="str">
        <f t="shared" si="19"/>
        <v>2023-05</v>
      </c>
      <c r="R406">
        <f t="shared" si="20"/>
        <v>13.702828125000002</v>
      </c>
    </row>
    <row r="407" spans="1:18">
      <c r="A407" t="s">
        <v>781</v>
      </c>
      <c r="B407" s="2" t="s">
        <v>775</v>
      </c>
      <c r="C407" t="s">
        <v>782</v>
      </c>
      <c r="D407">
        <v>22365</v>
      </c>
      <c r="E407" t="s">
        <v>17</v>
      </c>
      <c r="F407">
        <v>2793056847</v>
      </c>
      <c r="G407" t="s">
        <v>18</v>
      </c>
      <c r="H407" t="s">
        <v>18</v>
      </c>
      <c r="I407" t="s">
        <v>19</v>
      </c>
      <c r="J407" t="s">
        <v>18</v>
      </c>
      <c r="K407" t="s">
        <v>18</v>
      </c>
      <c r="L407" t="s">
        <v>20</v>
      </c>
      <c r="M407" t="s">
        <v>21</v>
      </c>
      <c r="N407" t="s">
        <v>22</v>
      </c>
      <c r="O407" t="s">
        <v>23</v>
      </c>
      <c r="P407" s="2">
        <f t="shared" si="18"/>
        <v>45056</v>
      </c>
      <c r="Q407" t="str">
        <f t="shared" si="19"/>
        <v>2023-05</v>
      </c>
      <c r="R407">
        <f t="shared" si="20"/>
        <v>13.978125</v>
      </c>
    </row>
    <row r="408" spans="1:18">
      <c r="A408" t="s">
        <v>783</v>
      </c>
      <c r="B408" s="2" t="s">
        <v>775</v>
      </c>
      <c r="C408" t="s">
        <v>782</v>
      </c>
      <c r="D408">
        <v>22365</v>
      </c>
      <c r="E408" t="s">
        <v>17</v>
      </c>
      <c r="F408">
        <v>2793059498</v>
      </c>
      <c r="G408" t="s">
        <v>18</v>
      </c>
      <c r="H408" t="s">
        <v>18</v>
      </c>
      <c r="I408" t="s">
        <v>19</v>
      </c>
      <c r="J408" t="s">
        <v>18</v>
      </c>
      <c r="K408" t="s">
        <v>18</v>
      </c>
      <c r="L408" t="s">
        <v>20</v>
      </c>
      <c r="M408" t="s">
        <v>21</v>
      </c>
      <c r="N408" t="s">
        <v>22</v>
      </c>
      <c r="O408" t="s">
        <v>23</v>
      </c>
      <c r="P408" s="2">
        <f t="shared" si="18"/>
        <v>45056</v>
      </c>
      <c r="Q408" t="str">
        <f t="shared" si="19"/>
        <v>2023-05</v>
      </c>
      <c r="R408">
        <f t="shared" si="20"/>
        <v>13.978125</v>
      </c>
    </row>
    <row r="409" spans="1:18">
      <c r="A409" t="s">
        <v>784</v>
      </c>
      <c r="B409" s="2" t="s">
        <v>775</v>
      </c>
      <c r="C409" t="s">
        <v>328</v>
      </c>
      <c r="D409">
        <v>17518.62</v>
      </c>
      <c r="E409" t="s">
        <v>26</v>
      </c>
      <c r="F409">
        <v>2793326747</v>
      </c>
      <c r="G409" t="s">
        <v>36</v>
      </c>
      <c r="H409" t="s">
        <v>37</v>
      </c>
      <c r="I409" t="s">
        <v>38</v>
      </c>
      <c r="J409" t="s">
        <v>68</v>
      </c>
      <c r="K409" t="s">
        <v>29</v>
      </c>
      <c r="L409" t="s">
        <v>20</v>
      </c>
      <c r="M409" t="s">
        <v>21</v>
      </c>
      <c r="N409" t="s">
        <v>30</v>
      </c>
      <c r="O409" t="s">
        <v>23</v>
      </c>
      <c r="P409" s="2">
        <f t="shared" si="18"/>
        <v>45056</v>
      </c>
      <c r="Q409" t="str">
        <f t="shared" si="19"/>
        <v>2023-05</v>
      </c>
      <c r="R409">
        <f t="shared" si="20"/>
        <v>10.949137499999999</v>
      </c>
    </row>
    <row r="410" spans="1:18">
      <c r="A410" t="s">
        <v>785</v>
      </c>
      <c r="B410" s="2" t="s">
        <v>775</v>
      </c>
      <c r="C410" t="s">
        <v>786</v>
      </c>
      <c r="D410">
        <v>25.2</v>
      </c>
      <c r="E410" t="s">
        <v>17</v>
      </c>
      <c r="F410">
        <v>2793829222</v>
      </c>
      <c r="G410" t="s">
        <v>18</v>
      </c>
      <c r="H410" t="s">
        <v>18</v>
      </c>
      <c r="I410" t="s">
        <v>19</v>
      </c>
      <c r="J410" t="s">
        <v>18</v>
      </c>
      <c r="K410" t="s">
        <v>18</v>
      </c>
      <c r="L410" t="s">
        <v>197</v>
      </c>
      <c r="M410" t="s">
        <v>21</v>
      </c>
      <c r="N410" t="s">
        <v>22</v>
      </c>
      <c r="O410" t="s">
        <v>23</v>
      </c>
      <c r="P410" s="2">
        <f t="shared" si="18"/>
        <v>45056</v>
      </c>
      <c r="Q410" t="str">
        <f t="shared" si="19"/>
        <v>2023-05</v>
      </c>
      <c r="R410">
        <f t="shared" si="20"/>
        <v>25.2</v>
      </c>
    </row>
    <row r="411" spans="1:18">
      <c r="A411" t="s">
        <v>787</v>
      </c>
      <c r="B411" s="2" t="s">
        <v>788</v>
      </c>
      <c r="C411" t="s">
        <v>789</v>
      </c>
      <c r="D411">
        <v>31.5</v>
      </c>
      <c r="E411" t="s">
        <v>17</v>
      </c>
      <c r="F411">
        <v>2794157921</v>
      </c>
      <c r="G411" t="s">
        <v>18</v>
      </c>
      <c r="H411" t="s">
        <v>18</v>
      </c>
      <c r="I411" t="s">
        <v>19</v>
      </c>
      <c r="J411" t="s">
        <v>18</v>
      </c>
      <c r="K411" t="s">
        <v>18</v>
      </c>
      <c r="L411" t="s">
        <v>197</v>
      </c>
      <c r="M411" t="s">
        <v>21</v>
      </c>
      <c r="N411" t="s">
        <v>22</v>
      </c>
      <c r="O411" t="s">
        <v>23</v>
      </c>
      <c r="P411" s="2">
        <f t="shared" si="18"/>
        <v>45057</v>
      </c>
      <c r="Q411" t="str">
        <f t="shared" si="19"/>
        <v>2023-05</v>
      </c>
      <c r="R411">
        <f t="shared" si="20"/>
        <v>31.5</v>
      </c>
    </row>
    <row r="412" spans="1:18">
      <c r="A412" t="s">
        <v>790</v>
      </c>
      <c r="B412" s="2" t="s">
        <v>788</v>
      </c>
      <c r="C412" t="s">
        <v>789</v>
      </c>
      <c r="D412">
        <v>22365</v>
      </c>
      <c r="E412" t="s">
        <v>791</v>
      </c>
      <c r="F412">
        <v>2794158197</v>
      </c>
      <c r="G412" t="s">
        <v>79</v>
      </c>
      <c r="H412" t="s">
        <v>45</v>
      </c>
      <c r="I412" t="s">
        <v>38</v>
      </c>
      <c r="J412" t="s">
        <v>120</v>
      </c>
      <c r="K412" t="s">
        <v>29</v>
      </c>
      <c r="L412" t="s">
        <v>20</v>
      </c>
      <c r="M412" t="s">
        <v>21</v>
      </c>
      <c r="N412" t="s">
        <v>22</v>
      </c>
      <c r="O412" t="s">
        <v>23</v>
      </c>
      <c r="P412" s="2">
        <f t="shared" si="18"/>
        <v>45057</v>
      </c>
      <c r="Q412" t="str">
        <f t="shared" si="19"/>
        <v>2023-05</v>
      </c>
      <c r="R412">
        <f t="shared" si="20"/>
        <v>13.978125</v>
      </c>
    </row>
    <row r="413" spans="1:18">
      <c r="A413" t="s">
        <v>792</v>
      </c>
      <c r="B413" s="2" t="s">
        <v>788</v>
      </c>
      <c r="C413" t="s">
        <v>793</v>
      </c>
      <c r="D413">
        <v>31.5</v>
      </c>
      <c r="E413" t="s">
        <v>17</v>
      </c>
      <c r="F413">
        <v>2794336971</v>
      </c>
      <c r="G413" t="s">
        <v>18</v>
      </c>
      <c r="H413" t="s">
        <v>18</v>
      </c>
      <c r="I413" t="s">
        <v>19</v>
      </c>
      <c r="J413" t="s">
        <v>18</v>
      </c>
      <c r="K413" t="s">
        <v>18</v>
      </c>
      <c r="L413" t="s">
        <v>197</v>
      </c>
      <c r="M413" t="s">
        <v>21</v>
      </c>
      <c r="N413" t="s">
        <v>22</v>
      </c>
      <c r="O413" t="s">
        <v>23</v>
      </c>
      <c r="P413" s="2">
        <f t="shared" si="18"/>
        <v>45057</v>
      </c>
      <c r="Q413" t="str">
        <f t="shared" si="19"/>
        <v>2023-05</v>
      </c>
      <c r="R413">
        <f t="shared" si="20"/>
        <v>31.5</v>
      </c>
    </row>
    <row r="414" spans="1:18">
      <c r="A414" t="s">
        <v>794</v>
      </c>
      <c r="B414" s="2" t="s">
        <v>788</v>
      </c>
      <c r="C414" t="s">
        <v>748</v>
      </c>
      <c r="D414">
        <v>25.2</v>
      </c>
      <c r="E414" t="s">
        <v>17</v>
      </c>
      <c r="F414">
        <v>2795350270</v>
      </c>
      <c r="G414" t="s">
        <v>18</v>
      </c>
      <c r="H414" t="s">
        <v>18</v>
      </c>
      <c r="I414" t="s">
        <v>19</v>
      </c>
      <c r="J414" t="s">
        <v>18</v>
      </c>
      <c r="K414" t="s">
        <v>18</v>
      </c>
      <c r="L414" t="s">
        <v>197</v>
      </c>
      <c r="M414" t="s">
        <v>21</v>
      </c>
      <c r="N414" t="s">
        <v>22</v>
      </c>
      <c r="O414" t="s">
        <v>23</v>
      </c>
      <c r="P414" s="2">
        <f t="shared" si="18"/>
        <v>45057</v>
      </c>
      <c r="Q414" t="str">
        <f t="shared" si="19"/>
        <v>2023-05</v>
      </c>
      <c r="R414">
        <f t="shared" si="20"/>
        <v>25.2</v>
      </c>
    </row>
    <row r="415" spans="1:18">
      <c r="A415" t="s">
        <v>795</v>
      </c>
      <c r="B415" s="2" t="s">
        <v>796</v>
      </c>
      <c r="C415" t="s">
        <v>782</v>
      </c>
      <c r="D415">
        <v>17518.62</v>
      </c>
      <c r="E415" t="s">
        <v>26</v>
      </c>
      <c r="F415">
        <v>2797345407</v>
      </c>
      <c r="G415" t="s">
        <v>44</v>
      </c>
      <c r="H415" t="s">
        <v>45</v>
      </c>
      <c r="I415" t="s">
        <v>46</v>
      </c>
      <c r="J415" t="s">
        <v>471</v>
      </c>
      <c r="K415" t="s">
        <v>29</v>
      </c>
      <c r="L415" t="s">
        <v>20</v>
      </c>
      <c r="M415" t="s">
        <v>21</v>
      </c>
      <c r="N415" t="s">
        <v>30</v>
      </c>
      <c r="O415" t="s">
        <v>23</v>
      </c>
      <c r="P415" s="2">
        <f t="shared" si="18"/>
        <v>45058</v>
      </c>
      <c r="Q415" t="str">
        <f t="shared" si="19"/>
        <v>2023-05</v>
      </c>
      <c r="R415">
        <f t="shared" si="20"/>
        <v>10.949137499999999</v>
      </c>
    </row>
    <row r="416" spans="1:18">
      <c r="A416" t="s">
        <v>797</v>
      </c>
      <c r="B416" s="2" t="s">
        <v>798</v>
      </c>
      <c r="C416" t="s">
        <v>799</v>
      </c>
      <c r="D416">
        <v>22365</v>
      </c>
      <c r="E416" t="s">
        <v>17</v>
      </c>
      <c r="F416">
        <v>2800048699</v>
      </c>
      <c r="G416" t="s">
        <v>18</v>
      </c>
      <c r="H416" t="s">
        <v>18</v>
      </c>
      <c r="I416" t="s">
        <v>19</v>
      </c>
      <c r="J416" t="s">
        <v>18</v>
      </c>
      <c r="K416" t="s">
        <v>18</v>
      </c>
      <c r="L416" t="s">
        <v>20</v>
      </c>
      <c r="M416" t="s">
        <v>21</v>
      </c>
      <c r="N416" t="s">
        <v>22</v>
      </c>
      <c r="O416" t="s">
        <v>23</v>
      </c>
      <c r="P416" s="2">
        <f t="shared" si="18"/>
        <v>45059</v>
      </c>
      <c r="Q416" t="str">
        <f t="shared" si="19"/>
        <v>2023-05</v>
      </c>
      <c r="R416">
        <f t="shared" si="20"/>
        <v>13.978125</v>
      </c>
    </row>
    <row r="417" spans="1:18">
      <c r="A417" t="s">
        <v>800</v>
      </c>
      <c r="B417" s="2" t="s">
        <v>801</v>
      </c>
      <c r="C417" t="s">
        <v>789</v>
      </c>
      <c r="D417">
        <v>22365</v>
      </c>
      <c r="E417" t="s">
        <v>17</v>
      </c>
      <c r="F417">
        <v>2802103190</v>
      </c>
      <c r="G417" t="s">
        <v>18</v>
      </c>
      <c r="H417" t="s">
        <v>18</v>
      </c>
      <c r="I417" t="s">
        <v>19</v>
      </c>
      <c r="J417" t="s">
        <v>18</v>
      </c>
      <c r="K417" t="s">
        <v>18</v>
      </c>
      <c r="L417" t="s">
        <v>20</v>
      </c>
      <c r="M417" t="s">
        <v>21</v>
      </c>
      <c r="N417" t="s">
        <v>22</v>
      </c>
      <c r="O417" t="s">
        <v>23</v>
      </c>
      <c r="P417" s="2">
        <f t="shared" si="18"/>
        <v>45060</v>
      </c>
      <c r="Q417" t="str">
        <f t="shared" si="19"/>
        <v>2023-05</v>
      </c>
      <c r="R417">
        <f t="shared" si="20"/>
        <v>13.978125</v>
      </c>
    </row>
    <row r="418" spans="1:18">
      <c r="A418" t="s">
        <v>802</v>
      </c>
      <c r="B418" s="2" t="s">
        <v>801</v>
      </c>
      <c r="C418" t="s">
        <v>789</v>
      </c>
      <c r="D418">
        <v>17892</v>
      </c>
      <c r="E418" t="s">
        <v>803</v>
      </c>
      <c r="F418">
        <v>2802105787</v>
      </c>
      <c r="G418" t="s">
        <v>79</v>
      </c>
      <c r="H418" t="s">
        <v>45</v>
      </c>
      <c r="I418" t="s">
        <v>38</v>
      </c>
      <c r="J418" t="s">
        <v>120</v>
      </c>
      <c r="K418" t="s">
        <v>29</v>
      </c>
      <c r="L418" t="s">
        <v>20</v>
      </c>
      <c r="M418" t="s">
        <v>21</v>
      </c>
      <c r="N418" t="s">
        <v>49</v>
      </c>
      <c r="O418" t="s">
        <v>23</v>
      </c>
      <c r="P418" s="2">
        <f t="shared" si="18"/>
        <v>45060</v>
      </c>
      <c r="Q418" t="str">
        <f t="shared" si="19"/>
        <v>2023-05</v>
      </c>
      <c r="R418">
        <f t="shared" si="20"/>
        <v>11.182499999999999</v>
      </c>
    </row>
    <row r="419" spans="1:18">
      <c r="A419" t="s">
        <v>804</v>
      </c>
      <c r="B419" s="2" t="s">
        <v>801</v>
      </c>
      <c r="C419" t="s">
        <v>789</v>
      </c>
      <c r="D419">
        <v>17518.62</v>
      </c>
      <c r="E419" t="s">
        <v>262</v>
      </c>
      <c r="F419">
        <v>2802112926</v>
      </c>
      <c r="G419" t="s">
        <v>79</v>
      </c>
      <c r="H419" t="s">
        <v>45</v>
      </c>
      <c r="I419" t="s">
        <v>38</v>
      </c>
      <c r="J419" t="s">
        <v>120</v>
      </c>
      <c r="K419" t="s">
        <v>29</v>
      </c>
      <c r="L419" t="s">
        <v>20</v>
      </c>
      <c r="M419" t="s">
        <v>21</v>
      </c>
      <c r="N419" t="s">
        <v>30</v>
      </c>
      <c r="O419" t="s">
        <v>23</v>
      </c>
      <c r="P419" s="2">
        <f t="shared" si="18"/>
        <v>45060</v>
      </c>
      <c r="Q419" t="str">
        <f t="shared" si="19"/>
        <v>2023-05</v>
      </c>
      <c r="R419">
        <f t="shared" si="20"/>
        <v>10.949137499999999</v>
      </c>
    </row>
    <row r="420" spans="1:18">
      <c r="A420" t="s">
        <v>805</v>
      </c>
      <c r="B420" s="2" t="s">
        <v>801</v>
      </c>
      <c r="C420" t="s">
        <v>806</v>
      </c>
      <c r="D420">
        <v>17892</v>
      </c>
      <c r="E420" t="s">
        <v>17</v>
      </c>
      <c r="F420">
        <v>2803500375</v>
      </c>
      <c r="G420" t="s">
        <v>18</v>
      </c>
      <c r="H420" t="s">
        <v>18</v>
      </c>
      <c r="I420" t="s">
        <v>19</v>
      </c>
      <c r="J420" t="s">
        <v>18</v>
      </c>
      <c r="K420" t="s">
        <v>18</v>
      </c>
      <c r="L420" t="s">
        <v>20</v>
      </c>
      <c r="M420" t="s">
        <v>21</v>
      </c>
      <c r="N420" t="s">
        <v>22</v>
      </c>
      <c r="O420" t="s">
        <v>23</v>
      </c>
      <c r="P420" s="2">
        <f t="shared" si="18"/>
        <v>45060</v>
      </c>
      <c r="Q420" t="str">
        <f t="shared" si="19"/>
        <v>2023-05</v>
      </c>
      <c r="R420">
        <f t="shared" si="20"/>
        <v>11.182499999999999</v>
      </c>
    </row>
    <row r="421" spans="1:18">
      <c r="A421" t="s">
        <v>807</v>
      </c>
      <c r="B421" s="2" t="s">
        <v>801</v>
      </c>
      <c r="C421" t="s">
        <v>806</v>
      </c>
      <c r="D421">
        <v>17518.62</v>
      </c>
      <c r="E421" t="s">
        <v>262</v>
      </c>
      <c r="F421">
        <v>2803624447</v>
      </c>
      <c r="G421" t="s">
        <v>36</v>
      </c>
      <c r="H421" t="s">
        <v>37</v>
      </c>
      <c r="I421" t="s">
        <v>38</v>
      </c>
      <c r="J421" t="s">
        <v>471</v>
      </c>
      <c r="K421" t="s">
        <v>29</v>
      </c>
      <c r="L421" t="s">
        <v>20</v>
      </c>
      <c r="M421" t="s">
        <v>21</v>
      </c>
      <c r="N421" t="s">
        <v>30</v>
      </c>
      <c r="O421" t="s">
        <v>23</v>
      </c>
      <c r="P421" s="2">
        <f t="shared" si="18"/>
        <v>45060</v>
      </c>
      <c r="Q421" t="str">
        <f t="shared" si="19"/>
        <v>2023-05</v>
      </c>
      <c r="R421">
        <f t="shared" si="20"/>
        <v>10.949137499999999</v>
      </c>
    </row>
    <row r="422" spans="1:18">
      <c r="A422" t="s">
        <v>808</v>
      </c>
      <c r="B422" s="2" t="s">
        <v>809</v>
      </c>
      <c r="C422" t="s">
        <v>810</v>
      </c>
      <c r="D422">
        <v>31.5</v>
      </c>
      <c r="E422" t="s">
        <v>17</v>
      </c>
      <c r="F422">
        <v>2805146943</v>
      </c>
      <c r="G422" t="s">
        <v>18</v>
      </c>
      <c r="H422" t="s">
        <v>18</v>
      </c>
      <c r="I422" t="s">
        <v>19</v>
      </c>
      <c r="J422" t="s">
        <v>18</v>
      </c>
      <c r="K422" t="s">
        <v>18</v>
      </c>
      <c r="L422" t="s">
        <v>197</v>
      </c>
      <c r="M422" t="s">
        <v>21</v>
      </c>
      <c r="N422" t="s">
        <v>22</v>
      </c>
      <c r="O422" t="s">
        <v>23</v>
      </c>
      <c r="P422" s="2">
        <f t="shared" si="18"/>
        <v>45061</v>
      </c>
      <c r="Q422" t="str">
        <f t="shared" si="19"/>
        <v>2023-05</v>
      </c>
      <c r="R422">
        <f t="shared" si="20"/>
        <v>31.5</v>
      </c>
    </row>
    <row r="423" spans="1:18">
      <c r="A423" t="s">
        <v>811</v>
      </c>
      <c r="B423" s="2" t="s">
        <v>809</v>
      </c>
      <c r="C423" t="s">
        <v>810</v>
      </c>
      <c r="D423">
        <v>21924.525000000001</v>
      </c>
      <c r="E423" t="s">
        <v>26</v>
      </c>
      <c r="F423">
        <v>2805644191</v>
      </c>
      <c r="G423" t="s">
        <v>27</v>
      </c>
      <c r="H423" t="s">
        <v>27</v>
      </c>
      <c r="I423" t="s">
        <v>19</v>
      </c>
      <c r="J423" t="s">
        <v>127</v>
      </c>
      <c r="K423" t="s">
        <v>29</v>
      </c>
      <c r="L423" t="s">
        <v>20</v>
      </c>
      <c r="M423" t="s">
        <v>21</v>
      </c>
      <c r="N423" t="s">
        <v>30</v>
      </c>
      <c r="O423" t="s">
        <v>31</v>
      </c>
      <c r="P423" s="2">
        <f t="shared" si="18"/>
        <v>45061</v>
      </c>
      <c r="Q423" t="str">
        <f t="shared" si="19"/>
        <v>2023-05</v>
      </c>
      <c r="R423">
        <f t="shared" si="20"/>
        <v>13.702828125000002</v>
      </c>
    </row>
    <row r="424" spans="1:18">
      <c r="A424" t="s">
        <v>812</v>
      </c>
      <c r="B424" s="2" t="s">
        <v>809</v>
      </c>
      <c r="C424" t="s">
        <v>757</v>
      </c>
      <c r="D424">
        <v>30.2715</v>
      </c>
      <c r="E424" t="s">
        <v>262</v>
      </c>
      <c r="F424">
        <v>2806159971</v>
      </c>
      <c r="G424" t="s">
        <v>36</v>
      </c>
      <c r="H424" t="s">
        <v>37</v>
      </c>
      <c r="I424" t="s">
        <v>38</v>
      </c>
      <c r="J424" t="s">
        <v>28</v>
      </c>
      <c r="K424" t="s">
        <v>29</v>
      </c>
      <c r="L424" t="s">
        <v>197</v>
      </c>
      <c r="M424" t="s">
        <v>21</v>
      </c>
      <c r="N424" t="s">
        <v>30</v>
      </c>
      <c r="O424" t="s">
        <v>23</v>
      </c>
      <c r="P424" s="2">
        <f t="shared" si="18"/>
        <v>45061</v>
      </c>
      <c r="Q424" t="str">
        <f t="shared" si="19"/>
        <v>2023-05</v>
      </c>
      <c r="R424">
        <f t="shared" si="20"/>
        <v>30.2715</v>
      </c>
    </row>
    <row r="425" spans="1:18">
      <c r="A425" t="s">
        <v>813</v>
      </c>
      <c r="B425" s="2" t="s">
        <v>814</v>
      </c>
      <c r="C425" t="s">
        <v>815</v>
      </c>
      <c r="D425">
        <v>17518.62</v>
      </c>
      <c r="E425" t="s">
        <v>26</v>
      </c>
      <c r="F425">
        <v>2809234852</v>
      </c>
      <c r="G425" t="s">
        <v>27</v>
      </c>
      <c r="H425" t="s">
        <v>27</v>
      </c>
      <c r="I425" t="s">
        <v>19</v>
      </c>
      <c r="J425" t="s">
        <v>28</v>
      </c>
      <c r="K425" t="s">
        <v>29</v>
      </c>
      <c r="L425" t="s">
        <v>20</v>
      </c>
      <c r="M425" t="s">
        <v>21</v>
      </c>
      <c r="N425" t="s">
        <v>30</v>
      </c>
      <c r="O425" t="s">
        <v>31</v>
      </c>
      <c r="P425" s="2">
        <f t="shared" si="18"/>
        <v>45062</v>
      </c>
      <c r="Q425" t="str">
        <f t="shared" si="19"/>
        <v>2023-05</v>
      </c>
      <c r="R425">
        <f t="shared" si="20"/>
        <v>10.949137499999999</v>
      </c>
    </row>
    <row r="426" spans="1:18">
      <c r="A426" t="s">
        <v>816</v>
      </c>
      <c r="B426" s="2" t="s">
        <v>817</v>
      </c>
      <c r="C426" t="s">
        <v>818</v>
      </c>
      <c r="D426">
        <v>31.5</v>
      </c>
      <c r="E426" t="s">
        <v>17</v>
      </c>
      <c r="F426">
        <v>2810863221</v>
      </c>
      <c r="G426" t="s">
        <v>18</v>
      </c>
      <c r="H426" t="s">
        <v>18</v>
      </c>
      <c r="I426" t="s">
        <v>19</v>
      </c>
      <c r="J426" t="s">
        <v>18</v>
      </c>
      <c r="K426" t="s">
        <v>18</v>
      </c>
      <c r="L426" t="s">
        <v>197</v>
      </c>
      <c r="M426" t="s">
        <v>21</v>
      </c>
      <c r="N426" t="s">
        <v>22</v>
      </c>
      <c r="O426" t="s">
        <v>23</v>
      </c>
      <c r="P426" s="2">
        <f t="shared" si="18"/>
        <v>45063</v>
      </c>
      <c r="Q426" t="str">
        <f t="shared" si="19"/>
        <v>2023-05</v>
      </c>
      <c r="R426">
        <f t="shared" si="20"/>
        <v>31.5</v>
      </c>
    </row>
    <row r="427" spans="1:18">
      <c r="A427" t="s">
        <v>819</v>
      </c>
      <c r="B427" s="2" t="s">
        <v>820</v>
      </c>
      <c r="C427" t="s">
        <v>821</v>
      </c>
      <c r="D427">
        <v>31.5</v>
      </c>
      <c r="E427" t="s">
        <v>17</v>
      </c>
      <c r="F427">
        <v>2811816727</v>
      </c>
      <c r="G427" t="s">
        <v>18</v>
      </c>
      <c r="H427" t="s">
        <v>18</v>
      </c>
      <c r="I427" t="s">
        <v>19</v>
      </c>
      <c r="J427" t="s">
        <v>18</v>
      </c>
      <c r="K427" t="s">
        <v>18</v>
      </c>
      <c r="L427" t="s">
        <v>197</v>
      </c>
      <c r="M427" t="s">
        <v>21</v>
      </c>
      <c r="N427" t="s">
        <v>22</v>
      </c>
      <c r="O427" t="s">
        <v>23</v>
      </c>
      <c r="P427" s="2">
        <f t="shared" si="18"/>
        <v>45064</v>
      </c>
      <c r="Q427" t="str">
        <f t="shared" si="19"/>
        <v>2023-05</v>
      </c>
      <c r="R427">
        <f t="shared" si="20"/>
        <v>31.5</v>
      </c>
    </row>
    <row r="428" spans="1:18">
      <c r="A428" t="s">
        <v>822</v>
      </c>
      <c r="B428" s="2" t="s">
        <v>820</v>
      </c>
      <c r="C428" t="s">
        <v>823</v>
      </c>
      <c r="D428">
        <v>22365</v>
      </c>
      <c r="E428" t="s">
        <v>17</v>
      </c>
      <c r="F428">
        <v>2813407245</v>
      </c>
      <c r="G428" t="s">
        <v>18</v>
      </c>
      <c r="H428" t="s">
        <v>18</v>
      </c>
      <c r="I428" t="s">
        <v>19</v>
      </c>
      <c r="J428" t="s">
        <v>18</v>
      </c>
      <c r="K428" t="s">
        <v>18</v>
      </c>
      <c r="L428" t="s">
        <v>20</v>
      </c>
      <c r="M428" t="s">
        <v>21</v>
      </c>
      <c r="N428" t="s">
        <v>22</v>
      </c>
      <c r="O428" t="s">
        <v>23</v>
      </c>
      <c r="P428" s="2">
        <f t="shared" si="18"/>
        <v>45064</v>
      </c>
      <c r="Q428" t="str">
        <f t="shared" si="19"/>
        <v>2023-05</v>
      </c>
      <c r="R428">
        <f t="shared" si="20"/>
        <v>13.978125</v>
      </c>
    </row>
    <row r="429" spans="1:18">
      <c r="A429" t="s">
        <v>824</v>
      </c>
      <c r="B429" s="2" t="s">
        <v>825</v>
      </c>
      <c r="C429" t="s">
        <v>826</v>
      </c>
      <c r="D429">
        <v>22365</v>
      </c>
      <c r="E429" t="s">
        <v>17</v>
      </c>
      <c r="F429">
        <v>2830642771</v>
      </c>
      <c r="G429" t="s">
        <v>18</v>
      </c>
      <c r="H429" t="s">
        <v>18</v>
      </c>
      <c r="I429" t="s">
        <v>19</v>
      </c>
      <c r="J429" t="s">
        <v>18</v>
      </c>
      <c r="K429" t="s">
        <v>18</v>
      </c>
      <c r="L429" t="s">
        <v>20</v>
      </c>
      <c r="M429" t="s">
        <v>21</v>
      </c>
      <c r="N429" t="s">
        <v>22</v>
      </c>
      <c r="O429" t="s">
        <v>23</v>
      </c>
      <c r="P429" s="2">
        <f t="shared" si="18"/>
        <v>45071</v>
      </c>
      <c r="Q429" t="str">
        <f t="shared" si="19"/>
        <v>2023-05</v>
      </c>
      <c r="R429">
        <f t="shared" si="20"/>
        <v>13.978125</v>
      </c>
    </row>
    <row r="430" spans="1:18">
      <c r="A430" t="s">
        <v>827</v>
      </c>
      <c r="B430" s="2" t="s">
        <v>825</v>
      </c>
      <c r="C430" t="s">
        <v>828</v>
      </c>
      <c r="D430">
        <v>25.2</v>
      </c>
      <c r="E430" t="s">
        <v>17</v>
      </c>
      <c r="F430">
        <v>2830946685</v>
      </c>
      <c r="G430" t="s">
        <v>18</v>
      </c>
      <c r="H430" t="s">
        <v>18</v>
      </c>
      <c r="I430" t="s">
        <v>19</v>
      </c>
      <c r="J430" t="s">
        <v>18</v>
      </c>
      <c r="K430" t="s">
        <v>18</v>
      </c>
      <c r="L430" t="s">
        <v>197</v>
      </c>
      <c r="M430" t="s">
        <v>21</v>
      </c>
      <c r="N430" t="s">
        <v>22</v>
      </c>
      <c r="O430" t="s">
        <v>23</v>
      </c>
      <c r="P430" s="2">
        <f t="shared" si="18"/>
        <v>45071</v>
      </c>
      <c r="Q430" t="str">
        <f t="shared" si="19"/>
        <v>2023-05</v>
      </c>
      <c r="R430">
        <f t="shared" si="20"/>
        <v>25.2</v>
      </c>
    </row>
    <row r="431" spans="1:18">
      <c r="A431" t="s">
        <v>829</v>
      </c>
      <c r="B431" s="2" t="s">
        <v>830</v>
      </c>
      <c r="C431" t="s">
        <v>831</v>
      </c>
      <c r="D431">
        <v>19010.25</v>
      </c>
      <c r="E431" t="s">
        <v>17</v>
      </c>
      <c r="F431">
        <v>2836312017</v>
      </c>
      <c r="G431" t="s">
        <v>18</v>
      </c>
      <c r="H431" t="s">
        <v>18</v>
      </c>
      <c r="I431" t="s">
        <v>19</v>
      </c>
      <c r="J431" t="s">
        <v>18</v>
      </c>
      <c r="K431" t="s">
        <v>18</v>
      </c>
      <c r="L431" t="s">
        <v>20</v>
      </c>
      <c r="M431" t="s">
        <v>21</v>
      </c>
      <c r="N431" t="s">
        <v>22</v>
      </c>
      <c r="O431" t="s">
        <v>23</v>
      </c>
      <c r="P431" s="2">
        <f t="shared" si="18"/>
        <v>45073</v>
      </c>
      <c r="Q431" t="str">
        <f t="shared" si="19"/>
        <v>2023-05</v>
      </c>
      <c r="R431">
        <f t="shared" si="20"/>
        <v>11.88140625</v>
      </c>
    </row>
    <row r="432" spans="1:18">
      <c r="A432" t="s">
        <v>832</v>
      </c>
      <c r="B432" s="2" t="s">
        <v>833</v>
      </c>
      <c r="C432" t="s">
        <v>616</v>
      </c>
      <c r="D432">
        <v>31.5</v>
      </c>
      <c r="E432" t="s">
        <v>17</v>
      </c>
      <c r="F432">
        <v>2839898341</v>
      </c>
      <c r="G432" t="s">
        <v>18</v>
      </c>
      <c r="H432" t="s">
        <v>18</v>
      </c>
      <c r="I432" t="s">
        <v>19</v>
      </c>
      <c r="J432" t="s">
        <v>18</v>
      </c>
      <c r="K432" t="s">
        <v>18</v>
      </c>
      <c r="L432" t="s">
        <v>197</v>
      </c>
      <c r="M432" t="s">
        <v>21</v>
      </c>
      <c r="N432" t="s">
        <v>22</v>
      </c>
      <c r="O432" t="s">
        <v>23</v>
      </c>
      <c r="P432" s="2">
        <f t="shared" si="18"/>
        <v>45074</v>
      </c>
      <c r="Q432" t="str">
        <f t="shared" si="19"/>
        <v>2023-05</v>
      </c>
      <c r="R432">
        <f t="shared" si="20"/>
        <v>31.5</v>
      </c>
    </row>
    <row r="433" spans="1:18">
      <c r="A433" t="s">
        <v>834</v>
      </c>
      <c r="B433" s="2" t="s">
        <v>835</v>
      </c>
      <c r="C433" t="s">
        <v>836</v>
      </c>
      <c r="D433">
        <v>22365</v>
      </c>
      <c r="E433" t="s">
        <v>17</v>
      </c>
      <c r="F433">
        <v>2840449173</v>
      </c>
      <c r="G433" t="s">
        <v>18</v>
      </c>
      <c r="H433" t="s">
        <v>18</v>
      </c>
      <c r="I433" t="s">
        <v>19</v>
      </c>
      <c r="J433" t="s">
        <v>18</v>
      </c>
      <c r="K433" t="s">
        <v>18</v>
      </c>
      <c r="L433" t="s">
        <v>20</v>
      </c>
      <c r="M433" t="s">
        <v>21</v>
      </c>
      <c r="N433" t="s">
        <v>22</v>
      </c>
      <c r="O433" t="s">
        <v>23</v>
      </c>
      <c r="P433" s="2">
        <f t="shared" si="18"/>
        <v>45075</v>
      </c>
      <c r="Q433" t="str">
        <f t="shared" si="19"/>
        <v>2023-05</v>
      </c>
      <c r="R433">
        <f t="shared" si="20"/>
        <v>13.978125</v>
      </c>
    </row>
    <row r="434" spans="1:18">
      <c r="A434" t="s">
        <v>837</v>
      </c>
      <c r="B434" s="2" t="s">
        <v>835</v>
      </c>
      <c r="C434" t="s">
        <v>838</v>
      </c>
      <c r="D434">
        <v>18620.091</v>
      </c>
      <c r="E434" t="s">
        <v>26</v>
      </c>
      <c r="F434">
        <v>2840497743</v>
      </c>
      <c r="G434" t="s">
        <v>36</v>
      </c>
      <c r="H434" t="s">
        <v>37</v>
      </c>
      <c r="I434" t="s">
        <v>38</v>
      </c>
      <c r="J434" t="s">
        <v>120</v>
      </c>
      <c r="K434" t="s">
        <v>29</v>
      </c>
      <c r="L434" t="s">
        <v>20</v>
      </c>
      <c r="M434" t="s">
        <v>21</v>
      </c>
      <c r="N434" t="s">
        <v>30</v>
      </c>
      <c r="O434" t="s">
        <v>23</v>
      </c>
      <c r="P434" s="2">
        <f t="shared" si="18"/>
        <v>45075</v>
      </c>
      <c r="Q434" t="str">
        <f t="shared" si="19"/>
        <v>2023-05</v>
      </c>
      <c r="R434">
        <f t="shared" si="20"/>
        <v>11.637556875</v>
      </c>
    </row>
    <row r="435" spans="1:18">
      <c r="A435" t="s">
        <v>839</v>
      </c>
      <c r="B435" s="2" t="s">
        <v>835</v>
      </c>
      <c r="C435" t="s">
        <v>840</v>
      </c>
      <c r="D435">
        <v>19010.25</v>
      </c>
      <c r="E435" t="s">
        <v>94</v>
      </c>
      <c r="F435">
        <v>2841217175</v>
      </c>
      <c r="G435" t="s">
        <v>18</v>
      </c>
      <c r="H435" t="s">
        <v>18</v>
      </c>
      <c r="I435" t="s">
        <v>19</v>
      </c>
      <c r="J435" t="s">
        <v>18</v>
      </c>
      <c r="K435" t="s">
        <v>18</v>
      </c>
      <c r="L435" t="s">
        <v>20</v>
      </c>
      <c r="M435" t="s">
        <v>21</v>
      </c>
      <c r="N435" t="s">
        <v>22</v>
      </c>
      <c r="O435" t="s">
        <v>31</v>
      </c>
      <c r="P435" s="2">
        <f t="shared" si="18"/>
        <v>45075</v>
      </c>
      <c r="Q435" t="str">
        <f t="shared" si="19"/>
        <v>2023-05</v>
      </c>
      <c r="R435">
        <f t="shared" si="20"/>
        <v>11.88140625</v>
      </c>
    </row>
    <row r="436" spans="1:18">
      <c r="A436" t="s">
        <v>841</v>
      </c>
      <c r="B436" s="2" t="s">
        <v>842</v>
      </c>
      <c r="C436" t="s">
        <v>843</v>
      </c>
      <c r="D436">
        <v>31.5</v>
      </c>
      <c r="E436" t="s">
        <v>17</v>
      </c>
      <c r="F436">
        <v>2845763811</v>
      </c>
      <c r="G436" t="s">
        <v>18</v>
      </c>
      <c r="H436" t="s">
        <v>18</v>
      </c>
      <c r="I436" t="s">
        <v>19</v>
      </c>
      <c r="J436" t="s">
        <v>18</v>
      </c>
      <c r="K436" t="s">
        <v>18</v>
      </c>
      <c r="L436" t="s">
        <v>197</v>
      </c>
      <c r="M436" t="s">
        <v>21</v>
      </c>
      <c r="N436" t="s">
        <v>22</v>
      </c>
      <c r="O436" t="s">
        <v>23</v>
      </c>
      <c r="P436" s="2">
        <f t="shared" si="18"/>
        <v>45077</v>
      </c>
      <c r="Q436" t="str">
        <f t="shared" si="19"/>
        <v>2023-05</v>
      </c>
      <c r="R436">
        <f t="shared" si="20"/>
        <v>31.5</v>
      </c>
    </row>
    <row r="437" spans="1:18">
      <c r="A437" s="1" t="s">
        <v>844</v>
      </c>
      <c r="B437" s="2" t="s">
        <v>842</v>
      </c>
      <c r="C437" t="s">
        <v>845</v>
      </c>
      <c r="D437">
        <v>19010.25</v>
      </c>
      <c r="E437" t="s">
        <v>17</v>
      </c>
      <c r="F437">
        <v>2847584951</v>
      </c>
      <c r="G437" t="s">
        <v>18</v>
      </c>
      <c r="H437" t="s">
        <v>18</v>
      </c>
      <c r="I437" t="s">
        <v>19</v>
      </c>
      <c r="J437" t="s">
        <v>18</v>
      </c>
      <c r="K437" t="s">
        <v>18</v>
      </c>
      <c r="L437" t="s">
        <v>20</v>
      </c>
      <c r="M437" t="s">
        <v>21</v>
      </c>
      <c r="N437" t="s">
        <v>22</v>
      </c>
      <c r="O437" t="s">
        <v>23</v>
      </c>
      <c r="P437" s="2">
        <f t="shared" si="18"/>
        <v>45077</v>
      </c>
      <c r="Q437" t="str">
        <f t="shared" si="19"/>
        <v>2023-05</v>
      </c>
      <c r="R437">
        <f t="shared" si="20"/>
        <v>11.88140625</v>
      </c>
    </row>
    <row r="438" spans="1:18">
      <c r="A438" t="s">
        <v>846</v>
      </c>
      <c r="B438" s="2" t="s">
        <v>847</v>
      </c>
      <c r="C438" t="s">
        <v>848</v>
      </c>
      <c r="D438">
        <v>19010.25</v>
      </c>
      <c r="E438" t="s">
        <v>17</v>
      </c>
      <c r="F438">
        <v>2849939588</v>
      </c>
      <c r="G438" t="s">
        <v>18</v>
      </c>
      <c r="H438" t="s">
        <v>18</v>
      </c>
      <c r="I438" t="s">
        <v>19</v>
      </c>
      <c r="J438" t="s">
        <v>18</v>
      </c>
      <c r="K438" t="s">
        <v>18</v>
      </c>
      <c r="L438" t="s">
        <v>20</v>
      </c>
      <c r="M438" t="s">
        <v>21</v>
      </c>
      <c r="N438" t="s">
        <v>22</v>
      </c>
      <c r="O438" t="s">
        <v>23</v>
      </c>
      <c r="P438" s="2">
        <f t="shared" si="18"/>
        <v>45078</v>
      </c>
      <c r="Q438" t="str">
        <f t="shared" si="19"/>
        <v>2023-06</v>
      </c>
      <c r="R438">
        <f t="shared" si="20"/>
        <v>11.88140625</v>
      </c>
    </row>
    <row r="439" spans="1:18">
      <c r="A439" t="s">
        <v>849</v>
      </c>
      <c r="B439" s="2" t="s">
        <v>847</v>
      </c>
      <c r="C439" t="s">
        <v>848</v>
      </c>
      <c r="D439">
        <v>18620.091</v>
      </c>
      <c r="E439" t="s">
        <v>26</v>
      </c>
      <c r="F439">
        <v>2849943242</v>
      </c>
      <c r="G439" t="s">
        <v>36</v>
      </c>
      <c r="H439" t="s">
        <v>37</v>
      </c>
      <c r="I439" t="s">
        <v>38</v>
      </c>
      <c r="J439" t="s">
        <v>28</v>
      </c>
      <c r="K439" t="s">
        <v>29</v>
      </c>
      <c r="L439" t="s">
        <v>20</v>
      </c>
      <c r="M439" t="s">
        <v>21</v>
      </c>
      <c r="N439" t="s">
        <v>30</v>
      </c>
      <c r="O439" t="s">
        <v>23</v>
      </c>
      <c r="P439" s="2">
        <f t="shared" si="18"/>
        <v>45078</v>
      </c>
      <c r="Q439" t="str">
        <f t="shared" si="19"/>
        <v>2023-06</v>
      </c>
      <c r="R439">
        <f t="shared" si="20"/>
        <v>11.637556875</v>
      </c>
    </row>
    <row r="440" spans="1:18">
      <c r="A440" t="s">
        <v>850</v>
      </c>
      <c r="B440" s="2" t="s">
        <v>847</v>
      </c>
      <c r="C440" t="s">
        <v>851</v>
      </c>
      <c r="D440">
        <v>19010.25</v>
      </c>
      <c r="E440" t="s">
        <v>17</v>
      </c>
      <c r="F440">
        <v>2850092495</v>
      </c>
      <c r="G440" t="s">
        <v>18</v>
      </c>
      <c r="H440" t="s">
        <v>18</v>
      </c>
      <c r="I440" t="s">
        <v>19</v>
      </c>
      <c r="J440" t="s">
        <v>18</v>
      </c>
      <c r="K440" t="s">
        <v>18</v>
      </c>
      <c r="L440" t="s">
        <v>20</v>
      </c>
      <c r="M440" t="s">
        <v>21</v>
      </c>
      <c r="N440" t="s">
        <v>22</v>
      </c>
      <c r="O440" t="s">
        <v>23</v>
      </c>
      <c r="P440" s="2">
        <f t="shared" si="18"/>
        <v>45078</v>
      </c>
      <c r="Q440" t="str">
        <f t="shared" si="19"/>
        <v>2023-06</v>
      </c>
      <c r="R440">
        <f t="shared" si="20"/>
        <v>11.88140625</v>
      </c>
    </row>
    <row r="441" spans="1:18">
      <c r="A441" t="s">
        <v>852</v>
      </c>
      <c r="B441" s="2" t="s">
        <v>847</v>
      </c>
      <c r="C441" t="s">
        <v>748</v>
      </c>
      <c r="D441">
        <v>26.774999999999999</v>
      </c>
      <c r="E441" t="s">
        <v>404</v>
      </c>
      <c r="F441">
        <v>2850098321</v>
      </c>
      <c r="G441" t="s">
        <v>79</v>
      </c>
      <c r="H441" t="s">
        <v>45</v>
      </c>
      <c r="I441" t="s">
        <v>38</v>
      </c>
      <c r="J441" t="s">
        <v>18</v>
      </c>
      <c r="K441" t="s">
        <v>561</v>
      </c>
      <c r="L441" t="s">
        <v>197</v>
      </c>
      <c r="M441" t="s">
        <v>21</v>
      </c>
      <c r="N441" t="s">
        <v>49</v>
      </c>
      <c r="O441" t="s">
        <v>23</v>
      </c>
      <c r="P441" s="2">
        <f t="shared" si="18"/>
        <v>45078</v>
      </c>
      <c r="Q441" t="str">
        <f t="shared" si="19"/>
        <v>2023-06</v>
      </c>
      <c r="R441">
        <f t="shared" si="20"/>
        <v>26.774999999999999</v>
      </c>
    </row>
    <row r="442" spans="1:18">
      <c r="A442" t="s">
        <v>853</v>
      </c>
      <c r="B442" s="2" t="s">
        <v>854</v>
      </c>
      <c r="C442" t="s">
        <v>855</v>
      </c>
      <c r="D442">
        <v>22365</v>
      </c>
      <c r="E442" t="s">
        <v>17</v>
      </c>
      <c r="F442">
        <v>2851544930</v>
      </c>
      <c r="G442" t="s">
        <v>18</v>
      </c>
      <c r="H442" t="s">
        <v>18</v>
      </c>
      <c r="I442" t="s">
        <v>19</v>
      </c>
      <c r="J442" t="s">
        <v>18</v>
      </c>
      <c r="K442" t="s">
        <v>18</v>
      </c>
      <c r="L442" t="s">
        <v>20</v>
      </c>
      <c r="M442" t="s">
        <v>21</v>
      </c>
      <c r="N442" t="s">
        <v>22</v>
      </c>
      <c r="O442" t="s">
        <v>23</v>
      </c>
      <c r="P442" s="2">
        <f t="shared" si="18"/>
        <v>45079</v>
      </c>
      <c r="Q442" t="str">
        <f t="shared" si="19"/>
        <v>2023-06</v>
      </c>
      <c r="R442">
        <f t="shared" si="20"/>
        <v>13.978125</v>
      </c>
    </row>
    <row r="443" spans="1:18">
      <c r="A443" t="s">
        <v>856</v>
      </c>
      <c r="B443" s="2" t="s">
        <v>854</v>
      </c>
      <c r="C443" t="s">
        <v>748</v>
      </c>
      <c r="D443">
        <v>26.774999999999999</v>
      </c>
      <c r="E443" t="s">
        <v>470</v>
      </c>
      <c r="F443">
        <v>2851860315</v>
      </c>
      <c r="G443" t="s">
        <v>79</v>
      </c>
      <c r="H443" t="s">
        <v>45</v>
      </c>
      <c r="I443" t="s">
        <v>38</v>
      </c>
      <c r="J443" t="s">
        <v>18</v>
      </c>
      <c r="K443" t="s">
        <v>561</v>
      </c>
      <c r="L443" t="s">
        <v>197</v>
      </c>
      <c r="M443" t="s">
        <v>21</v>
      </c>
      <c r="N443" t="s">
        <v>49</v>
      </c>
      <c r="O443" t="s">
        <v>23</v>
      </c>
      <c r="P443" s="2">
        <f t="shared" si="18"/>
        <v>45079</v>
      </c>
      <c r="Q443" t="str">
        <f t="shared" si="19"/>
        <v>2023-06</v>
      </c>
      <c r="R443">
        <f t="shared" si="20"/>
        <v>26.774999999999999</v>
      </c>
    </row>
    <row r="444" spans="1:18">
      <c r="A444" t="s">
        <v>857</v>
      </c>
      <c r="B444" s="2" t="s">
        <v>854</v>
      </c>
      <c r="C444" t="s">
        <v>748</v>
      </c>
      <c r="D444">
        <v>26.774999999999999</v>
      </c>
      <c r="E444" t="s">
        <v>470</v>
      </c>
      <c r="F444">
        <v>2851910909</v>
      </c>
      <c r="G444" t="s">
        <v>79</v>
      </c>
      <c r="H444" t="s">
        <v>45</v>
      </c>
      <c r="I444" t="s">
        <v>38</v>
      </c>
      <c r="J444" t="s">
        <v>18</v>
      </c>
      <c r="K444" t="s">
        <v>561</v>
      </c>
      <c r="L444" t="s">
        <v>197</v>
      </c>
      <c r="M444" t="s">
        <v>21</v>
      </c>
      <c r="N444" t="s">
        <v>49</v>
      </c>
      <c r="O444" t="s">
        <v>23</v>
      </c>
      <c r="P444" s="2">
        <f t="shared" si="18"/>
        <v>45079</v>
      </c>
      <c r="Q444" t="str">
        <f t="shared" si="19"/>
        <v>2023-06</v>
      </c>
      <c r="R444">
        <f t="shared" si="20"/>
        <v>26.774999999999999</v>
      </c>
    </row>
    <row r="445" spans="1:18">
      <c r="A445" t="s">
        <v>858</v>
      </c>
      <c r="B445" s="2" t="s">
        <v>854</v>
      </c>
      <c r="C445" t="s">
        <v>42</v>
      </c>
      <c r="D445">
        <v>31.5</v>
      </c>
      <c r="E445" t="s">
        <v>17</v>
      </c>
      <c r="F445">
        <v>2852341063</v>
      </c>
      <c r="G445" t="s">
        <v>18</v>
      </c>
      <c r="H445" t="s">
        <v>18</v>
      </c>
      <c r="I445" t="s">
        <v>19</v>
      </c>
      <c r="J445" t="s">
        <v>18</v>
      </c>
      <c r="K445" t="s">
        <v>18</v>
      </c>
      <c r="L445" t="s">
        <v>197</v>
      </c>
      <c r="M445" t="s">
        <v>21</v>
      </c>
      <c r="N445" t="s">
        <v>22</v>
      </c>
      <c r="O445" t="s">
        <v>23</v>
      </c>
      <c r="P445" s="2">
        <f t="shared" si="18"/>
        <v>45079</v>
      </c>
      <c r="Q445" t="str">
        <f t="shared" si="19"/>
        <v>2023-06</v>
      </c>
      <c r="R445">
        <f t="shared" si="20"/>
        <v>31.5</v>
      </c>
    </row>
    <row r="446" spans="1:18">
      <c r="A446" t="s">
        <v>859</v>
      </c>
      <c r="B446" s="2" t="s">
        <v>854</v>
      </c>
      <c r="C446" t="s">
        <v>748</v>
      </c>
      <c r="D446">
        <v>26.774999999999999</v>
      </c>
      <c r="E446" t="s">
        <v>470</v>
      </c>
      <c r="F446">
        <v>2852781805</v>
      </c>
      <c r="G446" t="s">
        <v>79</v>
      </c>
      <c r="H446" t="s">
        <v>45</v>
      </c>
      <c r="I446" t="s">
        <v>38</v>
      </c>
      <c r="J446" t="s">
        <v>18</v>
      </c>
      <c r="K446" t="s">
        <v>561</v>
      </c>
      <c r="L446" t="s">
        <v>197</v>
      </c>
      <c r="M446" t="s">
        <v>21</v>
      </c>
      <c r="N446" t="s">
        <v>49</v>
      </c>
      <c r="O446" t="s">
        <v>23</v>
      </c>
      <c r="P446" s="2">
        <f t="shared" si="18"/>
        <v>45079</v>
      </c>
      <c r="Q446" t="str">
        <f t="shared" si="19"/>
        <v>2023-06</v>
      </c>
      <c r="R446">
        <f t="shared" si="20"/>
        <v>26.774999999999999</v>
      </c>
    </row>
    <row r="447" spans="1:18">
      <c r="A447" t="s">
        <v>860</v>
      </c>
      <c r="B447" s="2" t="s">
        <v>854</v>
      </c>
      <c r="C447" t="s">
        <v>748</v>
      </c>
      <c r="D447">
        <v>31.5</v>
      </c>
      <c r="E447" t="s">
        <v>470</v>
      </c>
      <c r="F447">
        <v>2852792853</v>
      </c>
      <c r="G447" t="s">
        <v>79</v>
      </c>
      <c r="H447" t="s">
        <v>45</v>
      </c>
      <c r="I447" t="s">
        <v>38</v>
      </c>
      <c r="J447" t="s">
        <v>18</v>
      </c>
      <c r="K447" t="s">
        <v>561</v>
      </c>
      <c r="L447" t="s">
        <v>197</v>
      </c>
      <c r="M447" t="s">
        <v>21</v>
      </c>
      <c r="N447" t="s">
        <v>49</v>
      </c>
      <c r="O447" t="s">
        <v>23</v>
      </c>
      <c r="P447" s="2">
        <f t="shared" si="18"/>
        <v>45079</v>
      </c>
      <c r="Q447" t="str">
        <f t="shared" si="19"/>
        <v>2023-06</v>
      </c>
      <c r="R447">
        <f t="shared" si="20"/>
        <v>31.5</v>
      </c>
    </row>
    <row r="448" spans="1:18">
      <c r="A448" t="s">
        <v>861</v>
      </c>
      <c r="B448" s="2" t="s">
        <v>862</v>
      </c>
      <c r="C448" t="s">
        <v>863</v>
      </c>
      <c r="D448">
        <v>31.5</v>
      </c>
      <c r="E448" t="s">
        <v>17</v>
      </c>
      <c r="F448">
        <v>2854034149</v>
      </c>
      <c r="G448" t="s">
        <v>18</v>
      </c>
      <c r="H448" t="s">
        <v>18</v>
      </c>
      <c r="I448" t="s">
        <v>19</v>
      </c>
      <c r="J448" t="s">
        <v>18</v>
      </c>
      <c r="K448" t="s">
        <v>18</v>
      </c>
      <c r="L448" t="s">
        <v>197</v>
      </c>
      <c r="M448" t="s">
        <v>21</v>
      </c>
      <c r="N448" t="s">
        <v>22</v>
      </c>
      <c r="O448" t="s">
        <v>23</v>
      </c>
      <c r="P448" s="2">
        <f t="shared" si="18"/>
        <v>45080</v>
      </c>
      <c r="Q448" t="str">
        <f t="shared" si="19"/>
        <v>2023-06</v>
      </c>
      <c r="R448">
        <f t="shared" si="20"/>
        <v>31.5</v>
      </c>
    </row>
    <row r="449" spans="1:18">
      <c r="A449" t="s">
        <v>864</v>
      </c>
      <c r="B449" s="2" t="s">
        <v>862</v>
      </c>
      <c r="C449" t="s">
        <v>840</v>
      </c>
      <c r="D449">
        <v>18620.091</v>
      </c>
      <c r="E449" t="s">
        <v>26</v>
      </c>
      <c r="F449">
        <v>2854928493</v>
      </c>
      <c r="G449" t="s">
        <v>27</v>
      </c>
      <c r="H449" t="s">
        <v>27</v>
      </c>
      <c r="I449" t="s">
        <v>19</v>
      </c>
      <c r="J449" t="s">
        <v>120</v>
      </c>
      <c r="K449" t="s">
        <v>29</v>
      </c>
      <c r="L449" t="s">
        <v>20</v>
      </c>
      <c r="M449" t="s">
        <v>21</v>
      </c>
      <c r="N449" t="s">
        <v>30</v>
      </c>
      <c r="O449" t="s">
        <v>31</v>
      </c>
      <c r="P449" s="2">
        <f t="shared" si="18"/>
        <v>45080</v>
      </c>
      <c r="Q449" t="str">
        <f t="shared" si="19"/>
        <v>2023-06</v>
      </c>
      <c r="R449">
        <f t="shared" si="20"/>
        <v>11.637556875</v>
      </c>
    </row>
    <row r="450" spans="1:18">
      <c r="A450" t="s">
        <v>865</v>
      </c>
      <c r="B450" s="2" t="s">
        <v>862</v>
      </c>
      <c r="C450" t="s">
        <v>866</v>
      </c>
      <c r="D450">
        <v>26.774999999999999</v>
      </c>
      <c r="E450" t="s">
        <v>867</v>
      </c>
      <c r="F450">
        <v>2855336894</v>
      </c>
      <c r="G450" t="s">
        <v>44</v>
      </c>
      <c r="H450" t="s">
        <v>45</v>
      </c>
      <c r="I450" t="s">
        <v>46</v>
      </c>
      <c r="J450" t="s">
        <v>868</v>
      </c>
      <c r="K450" t="s">
        <v>81</v>
      </c>
      <c r="L450" t="s">
        <v>197</v>
      </c>
      <c r="M450" t="s">
        <v>21</v>
      </c>
      <c r="N450" t="s">
        <v>49</v>
      </c>
      <c r="O450" t="s">
        <v>23</v>
      </c>
      <c r="P450" s="2">
        <f t="shared" ref="P450:P513" si="21">DATEVALUE(LEFT(B450, 10)) + TIMEVALUE(MID(B450, 12, 8))</f>
        <v>45080</v>
      </c>
      <c r="Q450" t="str">
        <f t="shared" ref="Q450:Q513" si="22">TEXT(P450, "yyyy-mm")</f>
        <v>2023-06</v>
      </c>
      <c r="R450">
        <f t="shared" ref="R450:R513" si="23">IF(L450="NGN", D450/1600, D450)</f>
        <v>26.774999999999999</v>
      </c>
    </row>
    <row r="451" spans="1:18">
      <c r="A451" t="s">
        <v>869</v>
      </c>
      <c r="B451" s="2" t="s">
        <v>862</v>
      </c>
      <c r="C451" t="s">
        <v>866</v>
      </c>
      <c r="D451">
        <v>26.774999999999999</v>
      </c>
      <c r="E451" t="s">
        <v>470</v>
      </c>
      <c r="F451">
        <v>2855385252</v>
      </c>
      <c r="G451" t="s">
        <v>44</v>
      </c>
      <c r="H451" t="s">
        <v>45</v>
      </c>
      <c r="I451" t="s">
        <v>46</v>
      </c>
      <c r="J451" t="s">
        <v>868</v>
      </c>
      <c r="K451" t="s">
        <v>81</v>
      </c>
      <c r="L451" t="s">
        <v>197</v>
      </c>
      <c r="M451" t="s">
        <v>21</v>
      </c>
      <c r="N451" t="s">
        <v>49</v>
      </c>
      <c r="O451" t="s">
        <v>23</v>
      </c>
      <c r="P451" s="2">
        <f t="shared" si="21"/>
        <v>45080</v>
      </c>
      <c r="Q451" t="str">
        <f t="shared" si="22"/>
        <v>2023-06</v>
      </c>
      <c r="R451">
        <f t="shared" si="23"/>
        <v>26.774999999999999</v>
      </c>
    </row>
    <row r="452" spans="1:18">
      <c r="A452" t="s">
        <v>870</v>
      </c>
      <c r="B452" s="2" t="s">
        <v>862</v>
      </c>
      <c r="C452" t="s">
        <v>866</v>
      </c>
      <c r="D452">
        <v>26.774999999999999</v>
      </c>
      <c r="E452" t="s">
        <v>470</v>
      </c>
      <c r="F452">
        <v>2855480739</v>
      </c>
      <c r="G452" t="s">
        <v>44</v>
      </c>
      <c r="H452" t="s">
        <v>45</v>
      </c>
      <c r="I452" t="s">
        <v>46</v>
      </c>
      <c r="J452" t="s">
        <v>868</v>
      </c>
      <c r="K452" t="s">
        <v>81</v>
      </c>
      <c r="L452" t="s">
        <v>197</v>
      </c>
      <c r="M452" t="s">
        <v>21</v>
      </c>
      <c r="N452" t="s">
        <v>49</v>
      </c>
      <c r="O452" t="s">
        <v>23</v>
      </c>
      <c r="P452" s="2">
        <f t="shared" si="21"/>
        <v>45080</v>
      </c>
      <c r="Q452" t="str">
        <f t="shared" si="22"/>
        <v>2023-06</v>
      </c>
      <c r="R452">
        <f t="shared" si="23"/>
        <v>26.774999999999999</v>
      </c>
    </row>
    <row r="453" spans="1:18">
      <c r="A453" t="s">
        <v>871</v>
      </c>
      <c r="B453" s="2" t="s">
        <v>862</v>
      </c>
      <c r="C453" t="s">
        <v>866</v>
      </c>
      <c r="D453">
        <v>26.774999999999999</v>
      </c>
      <c r="E453" t="s">
        <v>470</v>
      </c>
      <c r="F453">
        <v>2855492769</v>
      </c>
      <c r="G453" t="s">
        <v>411</v>
      </c>
      <c r="H453" t="s">
        <v>45</v>
      </c>
      <c r="I453" t="s">
        <v>19</v>
      </c>
      <c r="J453" t="s">
        <v>18</v>
      </c>
      <c r="K453" t="s">
        <v>18</v>
      </c>
      <c r="L453" t="s">
        <v>197</v>
      </c>
      <c r="M453" t="s">
        <v>21</v>
      </c>
      <c r="N453" t="s">
        <v>49</v>
      </c>
      <c r="O453" t="s">
        <v>23</v>
      </c>
      <c r="P453" s="2">
        <f t="shared" si="21"/>
        <v>45080</v>
      </c>
      <c r="Q453" t="str">
        <f t="shared" si="22"/>
        <v>2023-06</v>
      </c>
      <c r="R453">
        <f t="shared" si="23"/>
        <v>26.774999999999999</v>
      </c>
    </row>
    <row r="454" spans="1:18">
      <c r="A454" t="s">
        <v>872</v>
      </c>
      <c r="B454" s="2" t="s">
        <v>862</v>
      </c>
      <c r="C454" t="s">
        <v>866</v>
      </c>
      <c r="D454">
        <v>26.774999999999999</v>
      </c>
      <c r="E454" t="s">
        <v>470</v>
      </c>
      <c r="F454">
        <v>2855503887</v>
      </c>
      <c r="G454" t="s">
        <v>44</v>
      </c>
      <c r="H454" t="s">
        <v>45</v>
      </c>
      <c r="I454" t="s">
        <v>46</v>
      </c>
      <c r="J454" t="s">
        <v>868</v>
      </c>
      <c r="K454" t="s">
        <v>81</v>
      </c>
      <c r="L454" t="s">
        <v>197</v>
      </c>
      <c r="M454" t="s">
        <v>21</v>
      </c>
      <c r="N454" t="s">
        <v>49</v>
      </c>
      <c r="O454" t="s">
        <v>23</v>
      </c>
      <c r="P454" s="2">
        <f t="shared" si="21"/>
        <v>45080</v>
      </c>
      <c r="Q454" t="str">
        <f t="shared" si="22"/>
        <v>2023-06</v>
      </c>
      <c r="R454">
        <f t="shared" si="23"/>
        <v>26.774999999999999</v>
      </c>
    </row>
    <row r="455" spans="1:18">
      <c r="A455" t="s">
        <v>873</v>
      </c>
      <c r="B455" s="2" t="s">
        <v>874</v>
      </c>
      <c r="C455" t="s">
        <v>866</v>
      </c>
      <c r="D455">
        <v>26.774999999999999</v>
      </c>
      <c r="E455" t="s">
        <v>17</v>
      </c>
      <c r="F455">
        <v>2859235260</v>
      </c>
      <c r="G455" t="s">
        <v>44</v>
      </c>
      <c r="H455" t="s">
        <v>45</v>
      </c>
      <c r="I455" t="s">
        <v>46</v>
      </c>
      <c r="J455" t="s">
        <v>868</v>
      </c>
      <c r="K455" t="s">
        <v>81</v>
      </c>
      <c r="L455" t="s">
        <v>197</v>
      </c>
      <c r="M455" t="s">
        <v>21</v>
      </c>
      <c r="N455" t="s">
        <v>22</v>
      </c>
      <c r="O455" t="s">
        <v>23</v>
      </c>
      <c r="P455" s="2">
        <f t="shared" si="21"/>
        <v>45081</v>
      </c>
      <c r="Q455" t="str">
        <f t="shared" si="22"/>
        <v>2023-06</v>
      </c>
      <c r="R455">
        <f t="shared" si="23"/>
        <v>26.774999999999999</v>
      </c>
    </row>
    <row r="456" spans="1:18">
      <c r="A456" t="s">
        <v>875</v>
      </c>
      <c r="B456" s="2" t="s">
        <v>874</v>
      </c>
      <c r="C456" t="s">
        <v>866</v>
      </c>
      <c r="D456">
        <v>25.725000000000001</v>
      </c>
      <c r="E456" t="s">
        <v>262</v>
      </c>
      <c r="F456">
        <v>2859309137</v>
      </c>
      <c r="G456" t="s">
        <v>44</v>
      </c>
      <c r="H456" t="s">
        <v>45</v>
      </c>
      <c r="I456" t="s">
        <v>46</v>
      </c>
      <c r="J456" t="s">
        <v>868</v>
      </c>
      <c r="K456" t="s">
        <v>81</v>
      </c>
      <c r="L456" t="s">
        <v>197</v>
      </c>
      <c r="M456" t="s">
        <v>21</v>
      </c>
      <c r="N456" t="s">
        <v>30</v>
      </c>
      <c r="O456" t="s">
        <v>23</v>
      </c>
      <c r="P456" s="2">
        <f t="shared" si="21"/>
        <v>45081</v>
      </c>
      <c r="Q456" t="str">
        <f t="shared" si="22"/>
        <v>2023-06</v>
      </c>
      <c r="R456">
        <f t="shared" si="23"/>
        <v>25.725000000000001</v>
      </c>
    </row>
    <row r="457" spans="1:18">
      <c r="A457" t="s">
        <v>876</v>
      </c>
      <c r="B457" s="2" t="s">
        <v>877</v>
      </c>
      <c r="C457" t="s">
        <v>851</v>
      </c>
      <c r="D457">
        <v>18620.091</v>
      </c>
      <c r="E457" t="s">
        <v>262</v>
      </c>
      <c r="F457">
        <v>2859539844</v>
      </c>
      <c r="G457" t="s">
        <v>36</v>
      </c>
      <c r="H457" t="s">
        <v>37</v>
      </c>
      <c r="I457" t="s">
        <v>38</v>
      </c>
      <c r="J457" t="s">
        <v>28</v>
      </c>
      <c r="K457" t="s">
        <v>29</v>
      </c>
      <c r="L457" t="s">
        <v>20</v>
      </c>
      <c r="M457" t="s">
        <v>21</v>
      </c>
      <c r="N457" t="s">
        <v>30</v>
      </c>
      <c r="O457" t="s">
        <v>23</v>
      </c>
      <c r="P457" s="2">
        <f t="shared" si="21"/>
        <v>45082</v>
      </c>
      <c r="Q457" t="str">
        <f t="shared" si="22"/>
        <v>2023-06</v>
      </c>
      <c r="R457">
        <f t="shared" si="23"/>
        <v>11.637556875</v>
      </c>
    </row>
    <row r="458" spans="1:18">
      <c r="A458" t="s">
        <v>878</v>
      </c>
      <c r="B458" s="2" t="s">
        <v>879</v>
      </c>
      <c r="C458" t="s">
        <v>880</v>
      </c>
      <c r="D458">
        <v>31.5</v>
      </c>
      <c r="E458" t="s">
        <v>17</v>
      </c>
      <c r="F458">
        <v>2862001179</v>
      </c>
      <c r="G458" t="s">
        <v>18</v>
      </c>
      <c r="H458" t="s">
        <v>18</v>
      </c>
      <c r="I458" t="s">
        <v>19</v>
      </c>
      <c r="J458" t="s">
        <v>18</v>
      </c>
      <c r="K458" t="s">
        <v>18</v>
      </c>
      <c r="L458" t="s">
        <v>197</v>
      </c>
      <c r="M458" t="s">
        <v>21</v>
      </c>
      <c r="N458" t="s">
        <v>22</v>
      </c>
      <c r="O458" t="s">
        <v>23</v>
      </c>
      <c r="P458" s="2">
        <f t="shared" si="21"/>
        <v>45083</v>
      </c>
      <c r="Q458" t="str">
        <f t="shared" si="22"/>
        <v>2023-06</v>
      </c>
      <c r="R458">
        <f t="shared" si="23"/>
        <v>31.5</v>
      </c>
    </row>
    <row r="459" spans="1:18">
      <c r="A459" t="s">
        <v>881</v>
      </c>
      <c r="B459" s="2" t="s">
        <v>879</v>
      </c>
      <c r="C459" t="s">
        <v>880</v>
      </c>
      <c r="D459">
        <v>22365</v>
      </c>
      <c r="E459" t="s">
        <v>17</v>
      </c>
      <c r="F459">
        <v>2862001587</v>
      </c>
      <c r="G459" t="s">
        <v>18</v>
      </c>
      <c r="H459" t="s">
        <v>18</v>
      </c>
      <c r="I459" t="s">
        <v>19</v>
      </c>
      <c r="J459" t="s">
        <v>18</v>
      </c>
      <c r="K459" t="s">
        <v>18</v>
      </c>
      <c r="L459" t="s">
        <v>20</v>
      </c>
      <c r="M459" t="s">
        <v>21</v>
      </c>
      <c r="N459" t="s">
        <v>22</v>
      </c>
      <c r="O459" t="s">
        <v>23</v>
      </c>
      <c r="P459" s="2">
        <f t="shared" si="21"/>
        <v>45083</v>
      </c>
      <c r="Q459" t="str">
        <f t="shared" si="22"/>
        <v>2023-06</v>
      </c>
      <c r="R459">
        <f t="shared" si="23"/>
        <v>13.978125</v>
      </c>
    </row>
    <row r="460" spans="1:18">
      <c r="A460" t="s">
        <v>882</v>
      </c>
      <c r="B460" s="2" t="s">
        <v>879</v>
      </c>
      <c r="C460" t="s">
        <v>486</v>
      </c>
      <c r="D460">
        <v>31.5</v>
      </c>
      <c r="E460" t="s">
        <v>17</v>
      </c>
      <c r="F460">
        <v>2863765750</v>
      </c>
      <c r="G460" t="s">
        <v>18</v>
      </c>
      <c r="H460" t="s">
        <v>18</v>
      </c>
      <c r="I460" t="s">
        <v>19</v>
      </c>
      <c r="J460" t="s">
        <v>18</v>
      </c>
      <c r="K460" t="s">
        <v>18</v>
      </c>
      <c r="L460" t="s">
        <v>197</v>
      </c>
      <c r="M460" t="s">
        <v>21</v>
      </c>
      <c r="N460" t="s">
        <v>22</v>
      </c>
      <c r="O460" t="s">
        <v>23</v>
      </c>
      <c r="P460" s="2">
        <f t="shared" si="21"/>
        <v>45083</v>
      </c>
      <c r="Q460" t="str">
        <f t="shared" si="22"/>
        <v>2023-06</v>
      </c>
      <c r="R460">
        <f t="shared" si="23"/>
        <v>31.5</v>
      </c>
    </row>
    <row r="461" spans="1:18">
      <c r="A461" t="s">
        <v>883</v>
      </c>
      <c r="B461" s="2" t="s">
        <v>879</v>
      </c>
      <c r="C461" t="s">
        <v>486</v>
      </c>
      <c r="D461">
        <v>25.2</v>
      </c>
      <c r="E461" t="s">
        <v>17</v>
      </c>
      <c r="F461">
        <v>2864272663</v>
      </c>
      <c r="G461" t="s">
        <v>18</v>
      </c>
      <c r="H461" t="s">
        <v>18</v>
      </c>
      <c r="I461" t="s">
        <v>19</v>
      </c>
      <c r="J461" t="s">
        <v>18</v>
      </c>
      <c r="K461" t="s">
        <v>18</v>
      </c>
      <c r="L461" t="s">
        <v>197</v>
      </c>
      <c r="M461" t="s">
        <v>21</v>
      </c>
      <c r="N461" t="s">
        <v>22</v>
      </c>
      <c r="O461" t="s">
        <v>23</v>
      </c>
      <c r="P461" s="2">
        <f t="shared" si="21"/>
        <v>45083</v>
      </c>
      <c r="Q461" t="str">
        <f t="shared" si="22"/>
        <v>2023-06</v>
      </c>
      <c r="R461">
        <f t="shared" si="23"/>
        <v>25.2</v>
      </c>
    </row>
    <row r="462" spans="1:18">
      <c r="A462" t="s">
        <v>884</v>
      </c>
      <c r="B462" s="2" t="s">
        <v>885</v>
      </c>
      <c r="C462" t="s">
        <v>886</v>
      </c>
      <c r="D462">
        <v>22365</v>
      </c>
      <c r="E462" t="s">
        <v>17</v>
      </c>
      <c r="F462">
        <v>2865202799</v>
      </c>
      <c r="G462" t="s">
        <v>18</v>
      </c>
      <c r="H462" t="s">
        <v>18</v>
      </c>
      <c r="I462" t="s">
        <v>19</v>
      </c>
      <c r="J462" t="s">
        <v>18</v>
      </c>
      <c r="K462" t="s">
        <v>18</v>
      </c>
      <c r="L462" t="s">
        <v>20</v>
      </c>
      <c r="M462" t="s">
        <v>21</v>
      </c>
      <c r="N462" t="s">
        <v>22</v>
      </c>
      <c r="O462" t="s">
        <v>23</v>
      </c>
      <c r="P462" s="2">
        <f t="shared" si="21"/>
        <v>45084</v>
      </c>
      <c r="Q462" t="str">
        <f t="shared" si="22"/>
        <v>2023-06</v>
      </c>
      <c r="R462">
        <f t="shared" si="23"/>
        <v>13.978125</v>
      </c>
    </row>
    <row r="463" spans="1:18">
      <c r="A463" t="s">
        <v>887</v>
      </c>
      <c r="B463" s="2" t="s">
        <v>888</v>
      </c>
      <c r="C463" t="s">
        <v>886</v>
      </c>
      <c r="D463">
        <v>22365</v>
      </c>
      <c r="E463" t="s">
        <v>94</v>
      </c>
      <c r="F463">
        <v>2867808975</v>
      </c>
      <c r="G463" t="s">
        <v>18</v>
      </c>
      <c r="H463" t="s">
        <v>18</v>
      </c>
      <c r="I463" t="s">
        <v>19</v>
      </c>
      <c r="J463" t="s">
        <v>18</v>
      </c>
      <c r="K463" t="s">
        <v>18</v>
      </c>
      <c r="L463" t="s">
        <v>20</v>
      </c>
      <c r="M463" t="s">
        <v>21</v>
      </c>
      <c r="N463" t="s">
        <v>22</v>
      </c>
      <c r="O463" t="s">
        <v>31</v>
      </c>
      <c r="P463" s="2">
        <f t="shared" si="21"/>
        <v>45085</v>
      </c>
      <c r="Q463" t="str">
        <f t="shared" si="22"/>
        <v>2023-06</v>
      </c>
      <c r="R463">
        <f t="shared" si="23"/>
        <v>13.978125</v>
      </c>
    </row>
    <row r="464" spans="1:18">
      <c r="A464" t="s">
        <v>889</v>
      </c>
      <c r="B464" s="2" t="s">
        <v>888</v>
      </c>
      <c r="C464" s="1" t="s">
        <v>890</v>
      </c>
      <c r="D464">
        <v>31.5</v>
      </c>
      <c r="E464" t="s">
        <v>17</v>
      </c>
      <c r="F464">
        <v>2867812800</v>
      </c>
      <c r="G464" t="s">
        <v>18</v>
      </c>
      <c r="H464" t="s">
        <v>18</v>
      </c>
      <c r="I464" t="s">
        <v>19</v>
      </c>
      <c r="J464" t="s">
        <v>18</v>
      </c>
      <c r="K464" t="s">
        <v>18</v>
      </c>
      <c r="L464" t="s">
        <v>197</v>
      </c>
      <c r="M464" t="s">
        <v>21</v>
      </c>
      <c r="N464" t="s">
        <v>22</v>
      </c>
      <c r="O464" t="s">
        <v>23</v>
      </c>
      <c r="P464" s="2">
        <f t="shared" si="21"/>
        <v>45085</v>
      </c>
      <c r="Q464" t="str">
        <f t="shared" si="22"/>
        <v>2023-06</v>
      </c>
      <c r="R464">
        <f t="shared" si="23"/>
        <v>31.5</v>
      </c>
    </row>
    <row r="465" spans="1:18">
      <c r="A465" t="s">
        <v>891</v>
      </c>
      <c r="B465" s="2" t="s">
        <v>888</v>
      </c>
      <c r="C465" t="s">
        <v>666</v>
      </c>
      <c r="D465">
        <v>17892</v>
      </c>
      <c r="E465" t="s">
        <v>892</v>
      </c>
      <c r="F465">
        <v>2868005724</v>
      </c>
      <c r="G465" t="s">
        <v>79</v>
      </c>
      <c r="H465" t="s">
        <v>45</v>
      </c>
      <c r="I465" t="s">
        <v>38</v>
      </c>
      <c r="J465" t="s">
        <v>120</v>
      </c>
      <c r="K465" t="s">
        <v>29</v>
      </c>
      <c r="L465" t="s">
        <v>20</v>
      </c>
      <c r="M465" t="s">
        <v>21</v>
      </c>
      <c r="N465" t="s">
        <v>49</v>
      </c>
      <c r="O465" t="s">
        <v>23</v>
      </c>
      <c r="P465" s="2">
        <f t="shared" si="21"/>
        <v>45085</v>
      </c>
      <c r="Q465" t="str">
        <f t="shared" si="22"/>
        <v>2023-06</v>
      </c>
      <c r="R465">
        <f t="shared" si="23"/>
        <v>11.182499999999999</v>
      </c>
    </row>
    <row r="466" spans="1:18">
      <c r="A466" t="s">
        <v>893</v>
      </c>
      <c r="B466" s="2" t="s">
        <v>888</v>
      </c>
      <c r="C466" t="s">
        <v>666</v>
      </c>
      <c r="D466">
        <v>17518.62</v>
      </c>
      <c r="E466" t="s">
        <v>26</v>
      </c>
      <c r="F466">
        <v>2868366175</v>
      </c>
      <c r="G466" t="s">
        <v>27</v>
      </c>
      <c r="H466" t="s">
        <v>27</v>
      </c>
      <c r="I466" t="s">
        <v>19</v>
      </c>
      <c r="J466" t="s">
        <v>120</v>
      </c>
      <c r="K466" t="s">
        <v>29</v>
      </c>
      <c r="L466" t="s">
        <v>20</v>
      </c>
      <c r="M466" t="s">
        <v>21</v>
      </c>
      <c r="N466" t="s">
        <v>30</v>
      </c>
      <c r="O466" t="s">
        <v>31</v>
      </c>
      <c r="P466" s="2">
        <f t="shared" si="21"/>
        <v>45085</v>
      </c>
      <c r="Q466" t="str">
        <f t="shared" si="22"/>
        <v>2023-06</v>
      </c>
      <c r="R466">
        <f t="shared" si="23"/>
        <v>10.949137499999999</v>
      </c>
    </row>
    <row r="467" spans="1:18">
      <c r="A467" t="s">
        <v>894</v>
      </c>
      <c r="B467" s="2" t="s">
        <v>895</v>
      </c>
      <c r="C467" t="s">
        <v>886</v>
      </c>
      <c r="D467">
        <v>22365</v>
      </c>
      <c r="E467" t="s">
        <v>577</v>
      </c>
      <c r="F467">
        <v>2869864310</v>
      </c>
      <c r="G467" t="s">
        <v>18</v>
      </c>
      <c r="H467" t="s">
        <v>18</v>
      </c>
      <c r="I467" t="s">
        <v>19</v>
      </c>
      <c r="J467" t="s">
        <v>18</v>
      </c>
      <c r="K467" t="s">
        <v>18</v>
      </c>
      <c r="L467" t="s">
        <v>20</v>
      </c>
      <c r="M467" t="s">
        <v>21</v>
      </c>
      <c r="N467" t="s">
        <v>49</v>
      </c>
      <c r="O467" t="s">
        <v>190</v>
      </c>
      <c r="P467" s="2">
        <f t="shared" si="21"/>
        <v>45086</v>
      </c>
      <c r="Q467" t="str">
        <f t="shared" si="22"/>
        <v>2023-06</v>
      </c>
      <c r="R467">
        <f t="shared" si="23"/>
        <v>13.978125</v>
      </c>
    </row>
    <row r="468" spans="1:18">
      <c r="A468" t="s">
        <v>896</v>
      </c>
      <c r="B468" s="2" t="s">
        <v>895</v>
      </c>
      <c r="C468" t="s">
        <v>886</v>
      </c>
      <c r="D468">
        <v>22365</v>
      </c>
      <c r="E468" t="s">
        <v>94</v>
      </c>
      <c r="F468">
        <v>2869866710</v>
      </c>
      <c r="G468" t="s">
        <v>18</v>
      </c>
      <c r="H468" t="s">
        <v>18</v>
      </c>
      <c r="I468" t="s">
        <v>19</v>
      </c>
      <c r="J468" t="s">
        <v>18</v>
      </c>
      <c r="K468" t="s">
        <v>18</v>
      </c>
      <c r="L468" t="s">
        <v>20</v>
      </c>
      <c r="M468" t="s">
        <v>21</v>
      </c>
      <c r="N468" t="s">
        <v>22</v>
      </c>
      <c r="O468" t="s">
        <v>31</v>
      </c>
      <c r="P468" s="2">
        <f t="shared" si="21"/>
        <v>45086</v>
      </c>
      <c r="Q468" t="str">
        <f t="shared" si="22"/>
        <v>2023-06</v>
      </c>
      <c r="R468">
        <f t="shared" si="23"/>
        <v>13.978125</v>
      </c>
    </row>
    <row r="469" spans="1:18">
      <c r="A469" t="s">
        <v>897</v>
      </c>
      <c r="B469" s="2" t="s">
        <v>895</v>
      </c>
      <c r="C469" t="s">
        <v>886</v>
      </c>
      <c r="D469">
        <v>21924.525000000001</v>
      </c>
      <c r="E469" t="s">
        <v>26</v>
      </c>
      <c r="F469">
        <v>2869904751</v>
      </c>
      <c r="G469" t="s">
        <v>27</v>
      </c>
      <c r="H469" t="s">
        <v>27</v>
      </c>
      <c r="I469" t="s">
        <v>19</v>
      </c>
      <c r="J469" t="s">
        <v>28</v>
      </c>
      <c r="K469" t="s">
        <v>29</v>
      </c>
      <c r="L469" t="s">
        <v>20</v>
      </c>
      <c r="M469" t="s">
        <v>21</v>
      </c>
      <c r="N469" t="s">
        <v>30</v>
      </c>
      <c r="O469" t="s">
        <v>31</v>
      </c>
      <c r="P469" s="2">
        <f t="shared" si="21"/>
        <v>45086</v>
      </c>
      <c r="Q469" t="str">
        <f t="shared" si="22"/>
        <v>2023-06</v>
      </c>
      <c r="R469">
        <f t="shared" si="23"/>
        <v>13.702828125000002</v>
      </c>
    </row>
    <row r="470" spans="1:18">
      <c r="A470" t="s">
        <v>898</v>
      </c>
      <c r="B470" s="2" t="s">
        <v>895</v>
      </c>
      <c r="C470" t="s">
        <v>899</v>
      </c>
      <c r="D470">
        <v>19010.25</v>
      </c>
      <c r="E470" t="s">
        <v>17</v>
      </c>
      <c r="F470">
        <v>2870914600</v>
      </c>
      <c r="G470" t="s">
        <v>18</v>
      </c>
      <c r="H470" t="s">
        <v>18</v>
      </c>
      <c r="I470" t="s">
        <v>19</v>
      </c>
      <c r="J470" t="s">
        <v>18</v>
      </c>
      <c r="K470" t="s">
        <v>18</v>
      </c>
      <c r="L470" t="s">
        <v>20</v>
      </c>
      <c r="M470" t="s">
        <v>21</v>
      </c>
      <c r="N470" t="s">
        <v>22</v>
      </c>
      <c r="O470" t="s">
        <v>23</v>
      </c>
      <c r="P470" s="2">
        <f t="shared" si="21"/>
        <v>45086</v>
      </c>
      <c r="Q470" t="str">
        <f t="shared" si="22"/>
        <v>2023-06</v>
      </c>
      <c r="R470">
        <f t="shared" si="23"/>
        <v>11.88140625</v>
      </c>
    </row>
    <row r="471" spans="1:18">
      <c r="A471" t="s">
        <v>900</v>
      </c>
      <c r="B471" s="2" t="s">
        <v>901</v>
      </c>
      <c r="C471" t="s">
        <v>902</v>
      </c>
      <c r="D471">
        <v>25.2</v>
      </c>
      <c r="E471" t="s">
        <v>17</v>
      </c>
      <c r="F471">
        <v>2873530934</v>
      </c>
      <c r="G471" t="s">
        <v>18</v>
      </c>
      <c r="H471" t="s">
        <v>18</v>
      </c>
      <c r="I471" t="s">
        <v>19</v>
      </c>
      <c r="J471" t="s">
        <v>18</v>
      </c>
      <c r="K471" t="s">
        <v>18</v>
      </c>
      <c r="L471" t="s">
        <v>197</v>
      </c>
      <c r="M471" t="s">
        <v>21</v>
      </c>
      <c r="N471" t="s">
        <v>22</v>
      </c>
      <c r="O471" t="s">
        <v>23</v>
      </c>
      <c r="P471" s="2">
        <f t="shared" si="21"/>
        <v>45087</v>
      </c>
      <c r="Q471" t="str">
        <f t="shared" si="22"/>
        <v>2023-06</v>
      </c>
      <c r="R471">
        <f t="shared" si="23"/>
        <v>25.2</v>
      </c>
    </row>
    <row r="472" spans="1:18">
      <c r="A472" t="s">
        <v>903</v>
      </c>
      <c r="B472" s="2" t="s">
        <v>901</v>
      </c>
      <c r="C472" t="s">
        <v>902</v>
      </c>
      <c r="D472">
        <v>17892</v>
      </c>
      <c r="E472" t="s">
        <v>904</v>
      </c>
      <c r="F472">
        <v>2873531731</v>
      </c>
      <c r="G472" t="s">
        <v>36</v>
      </c>
      <c r="H472" t="s">
        <v>37</v>
      </c>
      <c r="I472" t="s">
        <v>38</v>
      </c>
      <c r="J472" t="s">
        <v>28</v>
      </c>
      <c r="K472" t="s">
        <v>29</v>
      </c>
      <c r="L472" t="s">
        <v>20</v>
      </c>
      <c r="M472" t="s">
        <v>21</v>
      </c>
      <c r="N472" t="s">
        <v>22</v>
      </c>
      <c r="O472" t="s">
        <v>23</v>
      </c>
      <c r="P472" s="2">
        <f t="shared" si="21"/>
        <v>45087</v>
      </c>
      <c r="Q472" t="str">
        <f t="shared" si="22"/>
        <v>2023-06</v>
      </c>
      <c r="R472">
        <f t="shared" si="23"/>
        <v>11.182499999999999</v>
      </c>
    </row>
    <row r="473" spans="1:18">
      <c r="A473" t="s">
        <v>905</v>
      </c>
      <c r="B473" s="2" t="s">
        <v>901</v>
      </c>
      <c r="C473" t="s">
        <v>902</v>
      </c>
      <c r="D473">
        <v>17892</v>
      </c>
      <c r="E473" t="s">
        <v>904</v>
      </c>
      <c r="F473">
        <v>2873536853</v>
      </c>
      <c r="G473" t="s">
        <v>36</v>
      </c>
      <c r="H473" t="s">
        <v>37</v>
      </c>
      <c r="I473" t="s">
        <v>38</v>
      </c>
      <c r="J473" t="s">
        <v>28</v>
      </c>
      <c r="K473" t="s">
        <v>29</v>
      </c>
      <c r="L473" t="s">
        <v>20</v>
      </c>
      <c r="M473" t="s">
        <v>21</v>
      </c>
      <c r="N473" t="s">
        <v>22</v>
      </c>
      <c r="O473" t="s">
        <v>23</v>
      </c>
      <c r="P473" s="2">
        <f t="shared" si="21"/>
        <v>45087</v>
      </c>
      <c r="Q473" t="str">
        <f t="shared" si="22"/>
        <v>2023-06</v>
      </c>
      <c r="R473">
        <f t="shared" si="23"/>
        <v>11.182499999999999</v>
      </c>
    </row>
    <row r="474" spans="1:18">
      <c r="A474" t="s">
        <v>906</v>
      </c>
      <c r="B474" s="2" t="s">
        <v>901</v>
      </c>
      <c r="C474" t="s">
        <v>902</v>
      </c>
      <c r="D474">
        <v>17518.62</v>
      </c>
      <c r="E474" t="s">
        <v>35</v>
      </c>
      <c r="F474">
        <v>2873544711</v>
      </c>
      <c r="G474" t="s">
        <v>907</v>
      </c>
      <c r="H474" t="s">
        <v>231</v>
      </c>
      <c r="I474" t="s">
        <v>19</v>
      </c>
      <c r="J474" t="s">
        <v>120</v>
      </c>
      <c r="K474" t="s">
        <v>29</v>
      </c>
      <c r="L474" t="s">
        <v>20</v>
      </c>
      <c r="M474" t="s">
        <v>21</v>
      </c>
      <c r="N474" t="s">
        <v>30</v>
      </c>
      <c r="O474" t="s">
        <v>23</v>
      </c>
      <c r="P474" s="2">
        <f t="shared" si="21"/>
        <v>45087</v>
      </c>
      <c r="Q474" t="str">
        <f t="shared" si="22"/>
        <v>2023-06</v>
      </c>
      <c r="R474">
        <f t="shared" si="23"/>
        <v>10.949137499999999</v>
      </c>
    </row>
    <row r="475" spans="1:18">
      <c r="A475" t="s">
        <v>908</v>
      </c>
      <c r="B475" s="2" t="s">
        <v>901</v>
      </c>
      <c r="C475" t="s">
        <v>909</v>
      </c>
      <c r="D475">
        <v>25.2</v>
      </c>
      <c r="E475" t="s">
        <v>17</v>
      </c>
      <c r="F475">
        <v>2873785690</v>
      </c>
      <c r="G475" t="s">
        <v>18</v>
      </c>
      <c r="H475" t="s">
        <v>18</v>
      </c>
      <c r="I475" t="s">
        <v>19</v>
      </c>
      <c r="J475" t="s">
        <v>18</v>
      </c>
      <c r="K475" t="s">
        <v>18</v>
      </c>
      <c r="L475" t="s">
        <v>197</v>
      </c>
      <c r="M475" t="s">
        <v>21</v>
      </c>
      <c r="N475" t="s">
        <v>22</v>
      </c>
      <c r="O475" t="s">
        <v>23</v>
      </c>
      <c r="P475" s="2">
        <f t="shared" si="21"/>
        <v>45087</v>
      </c>
      <c r="Q475" t="str">
        <f t="shared" si="22"/>
        <v>2023-06</v>
      </c>
      <c r="R475">
        <f t="shared" si="23"/>
        <v>25.2</v>
      </c>
    </row>
    <row r="476" spans="1:18">
      <c r="A476" t="s">
        <v>910</v>
      </c>
      <c r="B476" s="2" t="s">
        <v>911</v>
      </c>
      <c r="C476" t="s">
        <v>912</v>
      </c>
      <c r="D476">
        <v>31.5</v>
      </c>
      <c r="E476" t="s">
        <v>17</v>
      </c>
      <c r="F476">
        <v>2876026819</v>
      </c>
      <c r="G476" t="s">
        <v>18</v>
      </c>
      <c r="H476" t="s">
        <v>18</v>
      </c>
      <c r="I476" t="s">
        <v>19</v>
      </c>
      <c r="J476" t="s">
        <v>18</v>
      </c>
      <c r="K476" t="s">
        <v>18</v>
      </c>
      <c r="L476" t="s">
        <v>197</v>
      </c>
      <c r="M476" t="s">
        <v>21</v>
      </c>
      <c r="N476" t="s">
        <v>22</v>
      </c>
      <c r="O476" t="s">
        <v>23</v>
      </c>
      <c r="P476" s="2">
        <f t="shared" si="21"/>
        <v>45088</v>
      </c>
      <c r="Q476" t="str">
        <f t="shared" si="22"/>
        <v>2023-06</v>
      </c>
      <c r="R476">
        <f t="shared" si="23"/>
        <v>31.5</v>
      </c>
    </row>
    <row r="477" spans="1:18">
      <c r="A477" t="s">
        <v>913</v>
      </c>
      <c r="B477" s="2" t="s">
        <v>911</v>
      </c>
      <c r="C477" t="s">
        <v>914</v>
      </c>
      <c r="D477">
        <v>22365</v>
      </c>
      <c r="E477" t="s">
        <v>17</v>
      </c>
      <c r="F477">
        <v>2876087546</v>
      </c>
      <c r="G477" t="s">
        <v>18</v>
      </c>
      <c r="H477" t="s">
        <v>18</v>
      </c>
      <c r="I477" t="s">
        <v>19</v>
      </c>
      <c r="J477" t="s">
        <v>18</v>
      </c>
      <c r="K477" t="s">
        <v>18</v>
      </c>
      <c r="L477" t="s">
        <v>20</v>
      </c>
      <c r="M477" t="s">
        <v>21</v>
      </c>
      <c r="N477" t="s">
        <v>22</v>
      </c>
      <c r="O477" t="s">
        <v>23</v>
      </c>
      <c r="P477" s="2">
        <f t="shared" si="21"/>
        <v>45088</v>
      </c>
      <c r="Q477" t="str">
        <f t="shared" si="22"/>
        <v>2023-06</v>
      </c>
      <c r="R477">
        <f t="shared" si="23"/>
        <v>13.978125</v>
      </c>
    </row>
    <row r="478" spans="1:18">
      <c r="A478" t="s">
        <v>915</v>
      </c>
      <c r="B478" s="2" t="s">
        <v>911</v>
      </c>
      <c r="C478" t="s">
        <v>914</v>
      </c>
      <c r="D478">
        <v>30.2715</v>
      </c>
      <c r="E478" t="s">
        <v>262</v>
      </c>
      <c r="F478">
        <v>2876096952</v>
      </c>
      <c r="G478" t="s">
        <v>79</v>
      </c>
      <c r="H478" t="s">
        <v>45</v>
      </c>
      <c r="I478" t="s">
        <v>38</v>
      </c>
      <c r="J478" t="s">
        <v>916</v>
      </c>
      <c r="K478" t="s">
        <v>917</v>
      </c>
      <c r="L478" t="s">
        <v>197</v>
      </c>
      <c r="M478" t="s">
        <v>21</v>
      </c>
      <c r="N478" t="s">
        <v>30</v>
      </c>
      <c r="O478" t="s">
        <v>23</v>
      </c>
      <c r="P478" s="2">
        <f t="shared" si="21"/>
        <v>45088</v>
      </c>
      <c r="Q478" t="str">
        <f t="shared" si="22"/>
        <v>2023-06</v>
      </c>
      <c r="R478">
        <f t="shared" si="23"/>
        <v>30.2715</v>
      </c>
    </row>
    <row r="479" spans="1:18">
      <c r="A479" t="s">
        <v>918</v>
      </c>
      <c r="B479" s="2" t="s">
        <v>911</v>
      </c>
      <c r="C479" t="s">
        <v>919</v>
      </c>
      <c r="D479">
        <v>31.5</v>
      </c>
      <c r="E479" t="s">
        <v>17</v>
      </c>
      <c r="F479">
        <v>2876112406</v>
      </c>
      <c r="G479" t="s">
        <v>18</v>
      </c>
      <c r="H479" t="s">
        <v>18</v>
      </c>
      <c r="I479" t="s">
        <v>19</v>
      </c>
      <c r="J479" t="s">
        <v>18</v>
      </c>
      <c r="K479" t="s">
        <v>18</v>
      </c>
      <c r="L479" t="s">
        <v>197</v>
      </c>
      <c r="M479" t="s">
        <v>21</v>
      </c>
      <c r="N479" t="s">
        <v>22</v>
      </c>
      <c r="O479" t="s">
        <v>23</v>
      </c>
      <c r="P479" s="2">
        <f t="shared" si="21"/>
        <v>45088</v>
      </c>
      <c r="Q479" t="str">
        <f t="shared" si="22"/>
        <v>2023-06</v>
      </c>
      <c r="R479">
        <f t="shared" si="23"/>
        <v>31.5</v>
      </c>
    </row>
    <row r="480" spans="1:18">
      <c r="A480" t="s">
        <v>920</v>
      </c>
      <c r="B480" s="2" t="s">
        <v>921</v>
      </c>
      <c r="C480" t="s">
        <v>919</v>
      </c>
      <c r="D480">
        <v>31.5</v>
      </c>
      <c r="E480" t="s">
        <v>17</v>
      </c>
      <c r="F480">
        <v>2876739534</v>
      </c>
      <c r="G480" t="s">
        <v>36</v>
      </c>
      <c r="H480" t="s">
        <v>37</v>
      </c>
      <c r="I480" t="s">
        <v>38</v>
      </c>
      <c r="J480" t="s">
        <v>68</v>
      </c>
      <c r="K480" t="s">
        <v>29</v>
      </c>
      <c r="L480" t="s">
        <v>197</v>
      </c>
      <c r="M480" t="s">
        <v>21</v>
      </c>
      <c r="N480" t="s">
        <v>22</v>
      </c>
      <c r="O480" t="s">
        <v>23</v>
      </c>
      <c r="P480" s="2">
        <f t="shared" si="21"/>
        <v>45089</v>
      </c>
      <c r="Q480" t="str">
        <f t="shared" si="22"/>
        <v>2023-06</v>
      </c>
      <c r="R480">
        <f t="shared" si="23"/>
        <v>31.5</v>
      </c>
    </row>
    <row r="481" spans="1:18">
      <c r="A481" t="s">
        <v>922</v>
      </c>
      <c r="B481" s="2" t="s">
        <v>921</v>
      </c>
      <c r="C481" t="s">
        <v>919</v>
      </c>
      <c r="D481">
        <v>18620.091</v>
      </c>
      <c r="E481" t="s">
        <v>26</v>
      </c>
      <c r="F481">
        <v>2876744208</v>
      </c>
      <c r="G481" t="s">
        <v>36</v>
      </c>
      <c r="H481" t="s">
        <v>37</v>
      </c>
      <c r="I481" t="s">
        <v>38</v>
      </c>
      <c r="J481" t="s">
        <v>68</v>
      </c>
      <c r="K481" t="s">
        <v>29</v>
      </c>
      <c r="L481" t="s">
        <v>20</v>
      </c>
      <c r="M481" t="s">
        <v>21</v>
      </c>
      <c r="N481" t="s">
        <v>30</v>
      </c>
      <c r="O481" t="s">
        <v>23</v>
      </c>
      <c r="P481" s="2">
        <f t="shared" si="21"/>
        <v>45089</v>
      </c>
      <c r="Q481" t="str">
        <f t="shared" si="22"/>
        <v>2023-06</v>
      </c>
      <c r="R481">
        <f t="shared" si="23"/>
        <v>11.637556875</v>
      </c>
    </row>
    <row r="482" spans="1:18">
      <c r="A482" t="s">
        <v>923</v>
      </c>
      <c r="B482" s="2" t="s">
        <v>924</v>
      </c>
      <c r="C482" t="s">
        <v>925</v>
      </c>
      <c r="D482">
        <v>26.774999999999999</v>
      </c>
      <c r="E482" t="s">
        <v>17</v>
      </c>
      <c r="F482">
        <v>2879660770</v>
      </c>
      <c r="G482" t="s">
        <v>18</v>
      </c>
      <c r="H482" t="s">
        <v>18</v>
      </c>
      <c r="I482" t="s">
        <v>19</v>
      </c>
      <c r="J482" t="s">
        <v>18</v>
      </c>
      <c r="K482" t="s">
        <v>18</v>
      </c>
      <c r="L482" t="s">
        <v>197</v>
      </c>
      <c r="M482" t="s">
        <v>21</v>
      </c>
      <c r="N482" t="s">
        <v>22</v>
      </c>
      <c r="O482" t="s">
        <v>23</v>
      </c>
      <c r="P482" s="2">
        <f t="shared" si="21"/>
        <v>45090</v>
      </c>
      <c r="Q482" t="str">
        <f t="shared" si="22"/>
        <v>2023-06</v>
      </c>
      <c r="R482">
        <f t="shared" si="23"/>
        <v>26.774999999999999</v>
      </c>
    </row>
    <row r="483" spans="1:18">
      <c r="A483" t="s">
        <v>926</v>
      </c>
      <c r="B483" s="2" t="s">
        <v>927</v>
      </c>
      <c r="C483" t="s">
        <v>928</v>
      </c>
      <c r="D483">
        <v>19010.25</v>
      </c>
      <c r="E483" t="s">
        <v>17</v>
      </c>
      <c r="F483">
        <v>2881319352</v>
      </c>
      <c r="G483" t="s">
        <v>18</v>
      </c>
      <c r="H483" t="s">
        <v>18</v>
      </c>
      <c r="I483" t="s">
        <v>19</v>
      </c>
      <c r="J483" t="s">
        <v>18</v>
      </c>
      <c r="K483" t="s">
        <v>18</v>
      </c>
      <c r="L483" t="s">
        <v>20</v>
      </c>
      <c r="M483" t="s">
        <v>21</v>
      </c>
      <c r="N483" t="s">
        <v>22</v>
      </c>
      <c r="O483" t="s">
        <v>23</v>
      </c>
      <c r="P483" s="2">
        <f t="shared" si="21"/>
        <v>45091</v>
      </c>
      <c r="Q483" t="str">
        <f t="shared" si="22"/>
        <v>2023-06</v>
      </c>
      <c r="R483">
        <f t="shared" si="23"/>
        <v>11.88140625</v>
      </c>
    </row>
    <row r="484" spans="1:18">
      <c r="A484" t="s">
        <v>929</v>
      </c>
      <c r="B484" s="2" t="s">
        <v>930</v>
      </c>
      <c r="C484" t="s">
        <v>931</v>
      </c>
      <c r="D484">
        <v>19010.25</v>
      </c>
      <c r="E484" t="s">
        <v>94</v>
      </c>
      <c r="F484">
        <v>2894647912</v>
      </c>
      <c r="G484" t="s">
        <v>18</v>
      </c>
      <c r="H484" t="s">
        <v>18</v>
      </c>
      <c r="I484" t="s">
        <v>19</v>
      </c>
      <c r="J484" t="s">
        <v>18</v>
      </c>
      <c r="K484" t="s">
        <v>18</v>
      </c>
      <c r="L484" t="s">
        <v>20</v>
      </c>
      <c r="M484" t="s">
        <v>21</v>
      </c>
      <c r="N484" t="s">
        <v>22</v>
      </c>
      <c r="O484" t="s">
        <v>31</v>
      </c>
      <c r="P484" s="2">
        <f t="shared" si="21"/>
        <v>45097</v>
      </c>
      <c r="Q484" t="str">
        <f t="shared" si="22"/>
        <v>2023-06</v>
      </c>
      <c r="R484">
        <f t="shared" si="23"/>
        <v>11.88140625</v>
      </c>
    </row>
    <row r="485" spans="1:18">
      <c r="A485" t="s">
        <v>932</v>
      </c>
      <c r="B485" s="2" t="s">
        <v>933</v>
      </c>
      <c r="C485" t="s">
        <v>260</v>
      </c>
      <c r="D485">
        <v>31.5</v>
      </c>
      <c r="E485" t="s">
        <v>17</v>
      </c>
      <c r="F485">
        <v>2896840833</v>
      </c>
      <c r="G485" t="s">
        <v>18</v>
      </c>
      <c r="H485" t="s">
        <v>18</v>
      </c>
      <c r="I485" t="s">
        <v>19</v>
      </c>
      <c r="J485" t="s">
        <v>18</v>
      </c>
      <c r="K485" t="s">
        <v>18</v>
      </c>
      <c r="L485" t="s">
        <v>197</v>
      </c>
      <c r="M485" t="s">
        <v>21</v>
      </c>
      <c r="N485" t="s">
        <v>22</v>
      </c>
      <c r="O485" t="s">
        <v>23</v>
      </c>
      <c r="P485" s="2">
        <f t="shared" si="21"/>
        <v>45098</v>
      </c>
      <c r="Q485" t="str">
        <f t="shared" si="22"/>
        <v>2023-06</v>
      </c>
      <c r="R485">
        <f t="shared" si="23"/>
        <v>31.5</v>
      </c>
    </row>
    <row r="486" spans="1:18">
      <c r="A486" t="s">
        <v>934</v>
      </c>
      <c r="B486" s="2" t="s">
        <v>933</v>
      </c>
      <c r="C486" t="s">
        <v>260</v>
      </c>
      <c r="D486">
        <v>11.55</v>
      </c>
      <c r="E486" t="s">
        <v>17</v>
      </c>
      <c r="F486">
        <v>2896844533</v>
      </c>
      <c r="G486" t="s">
        <v>18</v>
      </c>
      <c r="H486" t="s">
        <v>18</v>
      </c>
      <c r="I486" t="s">
        <v>19</v>
      </c>
      <c r="J486" t="s">
        <v>18</v>
      </c>
      <c r="K486" t="s">
        <v>18</v>
      </c>
      <c r="L486" t="s">
        <v>197</v>
      </c>
      <c r="M486" t="s">
        <v>21</v>
      </c>
      <c r="N486" t="s">
        <v>22</v>
      </c>
      <c r="O486" t="s">
        <v>23</v>
      </c>
      <c r="P486" s="2">
        <f t="shared" si="21"/>
        <v>45098</v>
      </c>
      <c r="Q486" t="str">
        <f t="shared" si="22"/>
        <v>2023-06</v>
      </c>
      <c r="R486">
        <f t="shared" si="23"/>
        <v>11.55</v>
      </c>
    </row>
    <row r="487" spans="1:18">
      <c r="A487" t="s">
        <v>935</v>
      </c>
      <c r="B487" s="2" t="s">
        <v>933</v>
      </c>
      <c r="C487" t="s">
        <v>260</v>
      </c>
      <c r="D487">
        <v>22365</v>
      </c>
      <c r="E487" t="s">
        <v>94</v>
      </c>
      <c r="F487">
        <v>2896850428</v>
      </c>
      <c r="G487" t="s">
        <v>18</v>
      </c>
      <c r="H487" t="s">
        <v>18</v>
      </c>
      <c r="I487" t="s">
        <v>19</v>
      </c>
      <c r="J487" t="s">
        <v>18</v>
      </c>
      <c r="K487" t="s">
        <v>18</v>
      </c>
      <c r="L487" t="s">
        <v>20</v>
      </c>
      <c r="M487" t="s">
        <v>21</v>
      </c>
      <c r="N487" t="s">
        <v>22</v>
      </c>
      <c r="O487" t="s">
        <v>31</v>
      </c>
      <c r="P487" s="2">
        <f t="shared" si="21"/>
        <v>45098</v>
      </c>
      <c r="Q487" t="str">
        <f t="shared" si="22"/>
        <v>2023-06</v>
      </c>
      <c r="R487">
        <f t="shared" si="23"/>
        <v>13.978125</v>
      </c>
    </row>
    <row r="488" spans="1:18">
      <c r="A488" t="s">
        <v>936</v>
      </c>
      <c r="B488" s="2" t="s">
        <v>933</v>
      </c>
      <c r="C488" t="s">
        <v>937</v>
      </c>
      <c r="D488">
        <v>22365</v>
      </c>
      <c r="E488" t="s">
        <v>94</v>
      </c>
      <c r="F488">
        <v>2896859759</v>
      </c>
      <c r="G488" t="s">
        <v>18</v>
      </c>
      <c r="H488" t="s">
        <v>18</v>
      </c>
      <c r="I488" t="s">
        <v>19</v>
      </c>
      <c r="J488" t="s">
        <v>18</v>
      </c>
      <c r="K488" t="s">
        <v>18</v>
      </c>
      <c r="L488" t="s">
        <v>20</v>
      </c>
      <c r="M488" t="s">
        <v>21</v>
      </c>
      <c r="N488" t="s">
        <v>22</v>
      </c>
      <c r="O488" t="s">
        <v>31</v>
      </c>
      <c r="P488" s="2">
        <f t="shared" si="21"/>
        <v>45098</v>
      </c>
      <c r="Q488" t="str">
        <f t="shared" si="22"/>
        <v>2023-06</v>
      </c>
      <c r="R488">
        <f t="shared" si="23"/>
        <v>13.978125</v>
      </c>
    </row>
    <row r="489" spans="1:18">
      <c r="A489" s="1" t="s">
        <v>938</v>
      </c>
      <c r="B489" s="2" t="s">
        <v>933</v>
      </c>
      <c r="C489" t="s">
        <v>939</v>
      </c>
      <c r="D489">
        <v>22365</v>
      </c>
      <c r="E489" t="s">
        <v>94</v>
      </c>
      <c r="F489">
        <v>2897003434</v>
      </c>
      <c r="G489" t="s">
        <v>18</v>
      </c>
      <c r="H489" t="s">
        <v>18</v>
      </c>
      <c r="I489" t="s">
        <v>19</v>
      </c>
      <c r="J489" t="s">
        <v>18</v>
      </c>
      <c r="K489" t="s">
        <v>18</v>
      </c>
      <c r="L489" t="s">
        <v>20</v>
      </c>
      <c r="M489" t="s">
        <v>21</v>
      </c>
      <c r="N489" t="s">
        <v>22</v>
      </c>
      <c r="O489" t="s">
        <v>31</v>
      </c>
      <c r="P489" s="2">
        <f t="shared" si="21"/>
        <v>45098</v>
      </c>
      <c r="Q489" t="str">
        <f t="shared" si="22"/>
        <v>2023-06</v>
      </c>
      <c r="R489">
        <f t="shared" si="23"/>
        <v>13.978125</v>
      </c>
    </row>
    <row r="490" spans="1:18">
      <c r="A490" t="s">
        <v>940</v>
      </c>
      <c r="B490" s="2" t="s">
        <v>933</v>
      </c>
      <c r="C490" t="s">
        <v>328</v>
      </c>
      <c r="D490">
        <v>19010.25</v>
      </c>
      <c r="E490" t="s">
        <v>17</v>
      </c>
      <c r="F490">
        <v>2897742179</v>
      </c>
      <c r="G490" t="s">
        <v>18</v>
      </c>
      <c r="H490" t="s">
        <v>18</v>
      </c>
      <c r="I490" t="s">
        <v>19</v>
      </c>
      <c r="J490" t="s">
        <v>18</v>
      </c>
      <c r="K490" t="s">
        <v>18</v>
      </c>
      <c r="L490" t="s">
        <v>20</v>
      </c>
      <c r="M490" t="s">
        <v>21</v>
      </c>
      <c r="N490" t="s">
        <v>22</v>
      </c>
      <c r="O490" t="s">
        <v>23</v>
      </c>
      <c r="P490" s="2">
        <f t="shared" si="21"/>
        <v>45098</v>
      </c>
      <c r="Q490" t="str">
        <f t="shared" si="22"/>
        <v>2023-06</v>
      </c>
      <c r="R490">
        <f t="shared" si="23"/>
        <v>11.88140625</v>
      </c>
    </row>
    <row r="491" spans="1:18">
      <c r="A491" t="s">
        <v>941</v>
      </c>
      <c r="B491" s="2" t="s">
        <v>942</v>
      </c>
      <c r="C491" t="s">
        <v>943</v>
      </c>
      <c r="D491">
        <v>22365</v>
      </c>
      <c r="E491" t="s">
        <v>172</v>
      </c>
      <c r="F491">
        <v>2901681580</v>
      </c>
      <c r="G491" t="s">
        <v>18</v>
      </c>
      <c r="H491" t="s">
        <v>18</v>
      </c>
      <c r="I491" t="s">
        <v>19</v>
      </c>
      <c r="J491" t="s">
        <v>18</v>
      </c>
      <c r="K491" t="s">
        <v>18</v>
      </c>
      <c r="L491" t="s">
        <v>20</v>
      </c>
      <c r="M491" t="s">
        <v>21</v>
      </c>
      <c r="N491" t="s">
        <v>49</v>
      </c>
      <c r="O491" t="s">
        <v>173</v>
      </c>
      <c r="P491" s="2">
        <f t="shared" si="21"/>
        <v>45100</v>
      </c>
      <c r="Q491" t="str">
        <f t="shared" si="22"/>
        <v>2023-06</v>
      </c>
      <c r="R491">
        <f t="shared" si="23"/>
        <v>13.978125</v>
      </c>
    </row>
    <row r="492" spans="1:18">
      <c r="A492" t="s">
        <v>944</v>
      </c>
      <c r="B492" s="2" t="s">
        <v>942</v>
      </c>
      <c r="C492" t="s">
        <v>943</v>
      </c>
      <c r="D492">
        <v>22365</v>
      </c>
      <c r="E492" t="s">
        <v>17</v>
      </c>
      <c r="F492">
        <v>2901688163</v>
      </c>
      <c r="G492" t="s">
        <v>18</v>
      </c>
      <c r="H492" t="s">
        <v>18</v>
      </c>
      <c r="I492" t="s">
        <v>19</v>
      </c>
      <c r="J492" t="s">
        <v>18</v>
      </c>
      <c r="K492" t="s">
        <v>18</v>
      </c>
      <c r="L492" t="s">
        <v>20</v>
      </c>
      <c r="M492" t="s">
        <v>21</v>
      </c>
      <c r="N492" t="s">
        <v>22</v>
      </c>
      <c r="O492" t="s">
        <v>23</v>
      </c>
      <c r="P492" s="2">
        <f t="shared" si="21"/>
        <v>45100</v>
      </c>
      <c r="Q492" t="str">
        <f t="shared" si="22"/>
        <v>2023-06</v>
      </c>
      <c r="R492">
        <f t="shared" si="23"/>
        <v>13.978125</v>
      </c>
    </row>
    <row r="493" spans="1:18">
      <c r="A493" t="s">
        <v>945</v>
      </c>
      <c r="B493" s="2" t="s">
        <v>946</v>
      </c>
      <c r="C493" t="s">
        <v>947</v>
      </c>
      <c r="D493">
        <v>22365</v>
      </c>
      <c r="E493" t="s">
        <v>17</v>
      </c>
      <c r="F493">
        <v>2905997786</v>
      </c>
      <c r="G493" t="s">
        <v>18</v>
      </c>
      <c r="H493" t="s">
        <v>18</v>
      </c>
      <c r="I493" t="s">
        <v>19</v>
      </c>
      <c r="J493" t="s">
        <v>18</v>
      </c>
      <c r="K493" t="s">
        <v>18</v>
      </c>
      <c r="L493" t="s">
        <v>20</v>
      </c>
      <c r="M493" t="s">
        <v>21</v>
      </c>
      <c r="N493" t="s">
        <v>22</v>
      </c>
      <c r="O493" t="s">
        <v>23</v>
      </c>
      <c r="P493" s="2">
        <f t="shared" si="21"/>
        <v>45102</v>
      </c>
      <c r="Q493" t="str">
        <f t="shared" si="22"/>
        <v>2023-06</v>
      </c>
      <c r="R493">
        <f t="shared" si="23"/>
        <v>13.978125</v>
      </c>
    </row>
    <row r="494" spans="1:18">
      <c r="A494" t="s">
        <v>948</v>
      </c>
      <c r="B494" s="2" t="s">
        <v>946</v>
      </c>
      <c r="C494" t="s">
        <v>949</v>
      </c>
      <c r="D494">
        <v>22365</v>
      </c>
      <c r="E494" t="s">
        <v>17</v>
      </c>
      <c r="F494">
        <v>2906524733</v>
      </c>
      <c r="G494" t="s">
        <v>18</v>
      </c>
      <c r="H494" t="s">
        <v>18</v>
      </c>
      <c r="I494" t="s">
        <v>19</v>
      </c>
      <c r="J494" t="s">
        <v>18</v>
      </c>
      <c r="K494" t="s">
        <v>18</v>
      </c>
      <c r="L494" t="s">
        <v>20</v>
      </c>
      <c r="M494" t="s">
        <v>21</v>
      </c>
      <c r="N494" t="s">
        <v>22</v>
      </c>
      <c r="O494" t="s">
        <v>23</v>
      </c>
      <c r="P494" s="2">
        <f t="shared" si="21"/>
        <v>45102</v>
      </c>
      <c r="Q494" t="str">
        <f t="shared" si="22"/>
        <v>2023-06</v>
      </c>
      <c r="R494">
        <f t="shared" si="23"/>
        <v>13.978125</v>
      </c>
    </row>
    <row r="495" spans="1:18">
      <c r="A495" t="s">
        <v>950</v>
      </c>
      <c r="B495" s="2" t="s">
        <v>946</v>
      </c>
      <c r="C495" t="s">
        <v>951</v>
      </c>
      <c r="D495">
        <v>22365</v>
      </c>
      <c r="E495" t="s">
        <v>17</v>
      </c>
      <c r="F495">
        <v>2907238432</v>
      </c>
      <c r="G495" t="s">
        <v>18</v>
      </c>
      <c r="H495" t="s">
        <v>18</v>
      </c>
      <c r="I495" t="s">
        <v>19</v>
      </c>
      <c r="J495" t="s">
        <v>18</v>
      </c>
      <c r="K495" t="s">
        <v>18</v>
      </c>
      <c r="L495" t="s">
        <v>20</v>
      </c>
      <c r="M495" t="s">
        <v>21</v>
      </c>
      <c r="N495" t="s">
        <v>22</v>
      </c>
      <c r="O495" t="s">
        <v>23</v>
      </c>
      <c r="P495" s="2">
        <f t="shared" si="21"/>
        <v>45102</v>
      </c>
      <c r="Q495" t="str">
        <f t="shared" si="22"/>
        <v>2023-06</v>
      </c>
      <c r="R495">
        <f t="shared" si="23"/>
        <v>13.978125</v>
      </c>
    </row>
    <row r="496" spans="1:18">
      <c r="A496" t="s">
        <v>952</v>
      </c>
      <c r="B496" s="2" t="s">
        <v>946</v>
      </c>
      <c r="C496" t="s">
        <v>953</v>
      </c>
      <c r="D496">
        <v>31.5</v>
      </c>
      <c r="E496" t="s">
        <v>17</v>
      </c>
      <c r="F496">
        <v>2907680802</v>
      </c>
      <c r="G496" t="s">
        <v>18</v>
      </c>
      <c r="H496" t="s">
        <v>18</v>
      </c>
      <c r="I496" t="s">
        <v>19</v>
      </c>
      <c r="J496" t="s">
        <v>18</v>
      </c>
      <c r="K496" t="s">
        <v>18</v>
      </c>
      <c r="L496" t="s">
        <v>197</v>
      </c>
      <c r="M496" t="s">
        <v>21</v>
      </c>
      <c r="N496" t="s">
        <v>22</v>
      </c>
      <c r="O496" t="s">
        <v>23</v>
      </c>
      <c r="P496" s="2">
        <f t="shared" si="21"/>
        <v>45102</v>
      </c>
      <c r="Q496" t="str">
        <f t="shared" si="22"/>
        <v>2023-06</v>
      </c>
      <c r="R496">
        <f t="shared" si="23"/>
        <v>31.5</v>
      </c>
    </row>
    <row r="497" spans="1:18">
      <c r="A497" t="s">
        <v>954</v>
      </c>
      <c r="B497" s="2" t="s">
        <v>955</v>
      </c>
      <c r="C497" t="s">
        <v>956</v>
      </c>
      <c r="D497">
        <v>22365</v>
      </c>
      <c r="E497" t="s">
        <v>17</v>
      </c>
      <c r="F497">
        <v>2908567747</v>
      </c>
      <c r="G497" t="s">
        <v>18</v>
      </c>
      <c r="H497" t="s">
        <v>18</v>
      </c>
      <c r="I497" t="s">
        <v>19</v>
      </c>
      <c r="J497" t="s">
        <v>18</v>
      </c>
      <c r="K497" t="s">
        <v>18</v>
      </c>
      <c r="L497" t="s">
        <v>20</v>
      </c>
      <c r="M497" t="s">
        <v>21</v>
      </c>
      <c r="N497" t="s">
        <v>22</v>
      </c>
      <c r="O497" t="s">
        <v>23</v>
      </c>
      <c r="P497" s="2">
        <f t="shared" si="21"/>
        <v>45103</v>
      </c>
      <c r="Q497" t="str">
        <f t="shared" si="22"/>
        <v>2023-06</v>
      </c>
      <c r="R497">
        <f t="shared" si="23"/>
        <v>13.978125</v>
      </c>
    </row>
    <row r="498" spans="1:18">
      <c r="A498" t="s">
        <v>957</v>
      </c>
      <c r="B498" s="2" t="s">
        <v>955</v>
      </c>
      <c r="C498" t="s">
        <v>958</v>
      </c>
      <c r="D498">
        <v>22365</v>
      </c>
      <c r="E498" t="s">
        <v>94</v>
      </c>
      <c r="F498">
        <v>2908863885</v>
      </c>
      <c r="G498" t="s">
        <v>18</v>
      </c>
      <c r="H498" t="s">
        <v>18</v>
      </c>
      <c r="I498" t="s">
        <v>19</v>
      </c>
      <c r="J498" t="s">
        <v>18</v>
      </c>
      <c r="K498" t="s">
        <v>18</v>
      </c>
      <c r="L498" t="s">
        <v>20</v>
      </c>
      <c r="M498" t="s">
        <v>21</v>
      </c>
      <c r="N498" t="s">
        <v>22</v>
      </c>
      <c r="O498" t="s">
        <v>31</v>
      </c>
      <c r="P498" s="2">
        <f t="shared" si="21"/>
        <v>45103</v>
      </c>
      <c r="Q498" t="str">
        <f t="shared" si="22"/>
        <v>2023-06</v>
      </c>
      <c r="R498">
        <f t="shared" si="23"/>
        <v>13.978125</v>
      </c>
    </row>
    <row r="499" spans="1:18">
      <c r="A499" t="s">
        <v>959</v>
      </c>
      <c r="B499" s="2" t="s">
        <v>955</v>
      </c>
      <c r="C499" t="s">
        <v>960</v>
      </c>
      <c r="D499">
        <v>31.5</v>
      </c>
      <c r="E499" t="s">
        <v>17</v>
      </c>
      <c r="F499">
        <v>2909131936</v>
      </c>
      <c r="G499" t="s">
        <v>18</v>
      </c>
      <c r="H499" t="s">
        <v>18</v>
      </c>
      <c r="I499" t="s">
        <v>19</v>
      </c>
      <c r="J499" t="s">
        <v>18</v>
      </c>
      <c r="K499" t="s">
        <v>18</v>
      </c>
      <c r="L499" t="s">
        <v>197</v>
      </c>
      <c r="M499" t="s">
        <v>21</v>
      </c>
      <c r="N499" t="s">
        <v>22</v>
      </c>
      <c r="O499" t="s">
        <v>23</v>
      </c>
      <c r="P499" s="2">
        <f t="shared" si="21"/>
        <v>45103</v>
      </c>
      <c r="Q499" t="str">
        <f t="shared" si="22"/>
        <v>2023-06</v>
      </c>
      <c r="R499">
        <f t="shared" si="23"/>
        <v>31.5</v>
      </c>
    </row>
    <row r="500" spans="1:18">
      <c r="A500" t="s">
        <v>961</v>
      </c>
      <c r="B500" s="2" t="s">
        <v>955</v>
      </c>
      <c r="C500" t="s">
        <v>962</v>
      </c>
      <c r="D500">
        <v>22365</v>
      </c>
      <c r="E500" t="s">
        <v>17</v>
      </c>
      <c r="F500">
        <v>2909375520</v>
      </c>
      <c r="G500" t="s">
        <v>18</v>
      </c>
      <c r="H500" t="s">
        <v>18</v>
      </c>
      <c r="I500" t="s">
        <v>19</v>
      </c>
      <c r="J500" t="s">
        <v>18</v>
      </c>
      <c r="K500" t="s">
        <v>18</v>
      </c>
      <c r="L500" t="s">
        <v>20</v>
      </c>
      <c r="M500" t="s">
        <v>21</v>
      </c>
      <c r="N500" t="s">
        <v>22</v>
      </c>
      <c r="O500" t="s">
        <v>23</v>
      </c>
      <c r="P500" s="2">
        <f t="shared" si="21"/>
        <v>45103</v>
      </c>
      <c r="Q500" t="str">
        <f t="shared" si="22"/>
        <v>2023-06</v>
      </c>
      <c r="R500">
        <f t="shared" si="23"/>
        <v>13.978125</v>
      </c>
    </row>
    <row r="501" spans="1:18">
      <c r="A501" t="s">
        <v>963</v>
      </c>
      <c r="B501" s="2" t="s">
        <v>955</v>
      </c>
      <c r="C501" t="s">
        <v>964</v>
      </c>
      <c r="D501">
        <v>22365</v>
      </c>
      <c r="E501" t="s">
        <v>17</v>
      </c>
      <c r="F501">
        <v>2909547364</v>
      </c>
      <c r="G501" t="s">
        <v>18</v>
      </c>
      <c r="H501" t="s">
        <v>18</v>
      </c>
      <c r="I501" t="s">
        <v>19</v>
      </c>
      <c r="J501" t="s">
        <v>18</v>
      </c>
      <c r="K501" t="s">
        <v>18</v>
      </c>
      <c r="L501" t="s">
        <v>20</v>
      </c>
      <c r="M501" t="s">
        <v>21</v>
      </c>
      <c r="N501" t="s">
        <v>22</v>
      </c>
      <c r="O501" t="s">
        <v>23</v>
      </c>
      <c r="P501" s="2">
        <f t="shared" si="21"/>
        <v>45103</v>
      </c>
      <c r="Q501" t="str">
        <f t="shared" si="22"/>
        <v>2023-06</v>
      </c>
      <c r="R501">
        <f t="shared" si="23"/>
        <v>13.978125</v>
      </c>
    </row>
    <row r="502" spans="1:18">
      <c r="A502" t="s">
        <v>965</v>
      </c>
      <c r="B502" s="2" t="s">
        <v>955</v>
      </c>
      <c r="C502" t="s">
        <v>966</v>
      </c>
      <c r="D502">
        <v>22365</v>
      </c>
      <c r="E502" t="s">
        <v>17</v>
      </c>
      <c r="F502">
        <v>2909643819</v>
      </c>
      <c r="G502" t="s">
        <v>18</v>
      </c>
      <c r="H502" t="s">
        <v>18</v>
      </c>
      <c r="I502" t="s">
        <v>19</v>
      </c>
      <c r="J502" t="s">
        <v>18</v>
      </c>
      <c r="K502" t="s">
        <v>18</v>
      </c>
      <c r="L502" t="s">
        <v>20</v>
      </c>
      <c r="M502" t="s">
        <v>21</v>
      </c>
      <c r="N502" t="s">
        <v>22</v>
      </c>
      <c r="O502" t="s">
        <v>23</v>
      </c>
      <c r="P502" s="2">
        <f t="shared" si="21"/>
        <v>45103</v>
      </c>
      <c r="Q502" t="str">
        <f t="shared" si="22"/>
        <v>2023-06</v>
      </c>
      <c r="R502">
        <f t="shared" si="23"/>
        <v>13.978125</v>
      </c>
    </row>
    <row r="503" spans="1:18">
      <c r="A503" t="s">
        <v>967</v>
      </c>
      <c r="B503" s="2" t="s">
        <v>955</v>
      </c>
      <c r="C503" t="s">
        <v>968</v>
      </c>
      <c r="D503">
        <v>78724.800000000003</v>
      </c>
      <c r="E503" t="s">
        <v>17</v>
      </c>
      <c r="F503">
        <v>2910256799</v>
      </c>
      <c r="G503" t="s">
        <v>18</v>
      </c>
      <c r="H503" t="s">
        <v>18</v>
      </c>
      <c r="I503" t="s">
        <v>19</v>
      </c>
      <c r="J503" t="s">
        <v>18</v>
      </c>
      <c r="K503" t="s">
        <v>18</v>
      </c>
      <c r="L503" t="s">
        <v>20</v>
      </c>
      <c r="M503" t="s">
        <v>21</v>
      </c>
      <c r="N503" t="s">
        <v>22</v>
      </c>
      <c r="O503" t="s">
        <v>23</v>
      </c>
      <c r="P503" s="2">
        <f t="shared" si="21"/>
        <v>45103</v>
      </c>
      <c r="Q503" t="str">
        <f t="shared" si="22"/>
        <v>2023-06</v>
      </c>
      <c r="R503">
        <f t="shared" si="23"/>
        <v>49.203000000000003</v>
      </c>
    </row>
    <row r="504" spans="1:18">
      <c r="A504" t="s">
        <v>969</v>
      </c>
      <c r="B504" s="2" t="s">
        <v>955</v>
      </c>
      <c r="C504" t="s">
        <v>968</v>
      </c>
      <c r="D504">
        <v>8200.5</v>
      </c>
      <c r="E504" t="s">
        <v>17</v>
      </c>
      <c r="F504">
        <v>2910259198</v>
      </c>
      <c r="G504" t="s">
        <v>18</v>
      </c>
      <c r="H504" t="s">
        <v>18</v>
      </c>
      <c r="I504" t="s">
        <v>19</v>
      </c>
      <c r="J504" t="s">
        <v>18</v>
      </c>
      <c r="K504" t="s">
        <v>18</v>
      </c>
      <c r="L504" t="s">
        <v>20</v>
      </c>
      <c r="M504" t="s">
        <v>21</v>
      </c>
      <c r="N504" t="s">
        <v>22</v>
      </c>
      <c r="O504" t="s">
        <v>23</v>
      </c>
      <c r="P504" s="2">
        <f t="shared" si="21"/>
        <v>45103</v>
      </c>
      <c r="Q504" t="str">
        <f t="shared" si="22"/>
        <v>2023-06</v>
      </c>
      <c r="R504">
        <f t="shared" si="23"/>
        <v>5.1253124999999997</v>
      </c>
    </row>
    <row r="505" spans="1:18">
      <c r="A505" t="s">
        <v>970</v>
      </c>
      <c r="B505" s="2" t="s">
        <v>955</v>
      </c>
      <c r="C505" t="s">
        <v>968</v>
      </c>
      <c r="D505">
        <v>22365</v>
      </c>
      <c r="E505" t="s">
        <v>17</v>
      </c>
      <c r="F505">
        <v>2910274466</v>
      </c>
      <c r="G505" t="s">
        <v>18</v>
      </c>
      <c r="H505" t="s">
        <v>18</v>
      </c>
      <c r="I505" t="s">
        <v>19</v>
      </c>
      <c r="J505" t="s">
        <v>18</v>
      </c>
      <c r="K505" t="s">
        <v>18</v>
      </c>
      <c r="L505" t="s">
        <v>20</v>
      </c>
      <c r="M505" t="s">
        <v>21</v>
      </c>
      <c r="N505" t="s">
        <v>22</v>
      </c>
      <c r="O505" t="s">
        <v>23</v>
      </c>
      <c r="P505" s="2">
        <f t="shared" si="21"/>
        <v>45103</v>
      </c>
      <c r="Q505" t="str">
        <f t="shared" si="22"/>
        <v>2023-06</v>
      </c>
      <c r="R505">
        <f t="shared" si="23"/>
        <v>13.978125</v>
      </c>
    </row>
    <row r="506" spans="1:18">
      <c r="A506" t="s">
        <v>971</v>
      </c>
      <c r="B506" s="2" t="s">
        <v>955</v>
      </c>
      <c r="C506" s="1" t="s">
        <v>972</v>
      </c>
      <c r="D506">
        <v>21924.525000000001</v>
      </c>
      <c r="E506" t="s">
        <v>35</v>
      </c>
      <c r="F506">
        <v>2910421454</v>
      </c>
      <c r="G506" t="s">
        <v>36</v>
      </c>
      <c r="H506" t="s">
        <v>37</v>
      </c>
      <c r="I506" t="s">
        <v>38</v>
      </c>
      <c r="J506" t="s">
        <v>305</v>
      </c>
      <c r="K506" t="s">
        <v>29</v>
      </c>
      <c r="L506" t="s">
        <v>20</v>
      </c>
      <c r="M506" t="s">
        <v>21</v>
      </c>
      <c r="N506" t="s">
        <v>30</v>
      </c>
      <c r="O506" t="s">
        <v>23</v>
      </c>
      <c r="P506" s="2">
        <f t="shared" si="21"/>
        <v>45103</v>
      </c>
      <c r="Q506" t="str">
        <f t="shared" si="22"/>
        <v>2023-06</v>
      </c>
      <c r="R506">
        <f t="shared" si="23"/>
        <v>13.702828125000002</v>
      </c>
    </row>
    <row r="507" spans="1:18">
      <c r="A507" t="s">
        <v>973</v>
      </c>
      <c r="B507" s="2" t="s">
        <v>955</v>
      </c>
      <c r="C507" s="1" t="s">
        <v>972</v>
      </c>
      <c r="D507">
        <v>22365</v>
      </c>
      <c r="E507" t="s">
        <v>17</v>
      </c>
      <c r="F507">
        <v>2910429817</v>
      </c>
      <c r="G507" t="s">
        <v>18</v>
      </c>
      <c r="H507" t="s">
        <v>18</v>
      </c>
      <c r="I507" t="s">
        <v>19</v>
      </c>
      <c r="J507" t="s">
        <v>18</v>
      </c>
      <c r="K507" t="s">
        <v>18</v>
      </c>
      <c r="L507" t="s">
        <v>20</v>
      </c>
      <c r="M507" t="s">
        <v>21</v>
      </c>
      <c r="N507" t="s">
        <v>22</v>
      </c>
      <c r="O507" t="s">
        <v>23</v>
      </c>
      <c r="P507" s="2">
        <f t="shared" si="21"/>
        <v>45103</v>
      </c>
      <c r="Q507" t="str">
        <f t="shared" si="22"/>
        <v>2023-06</v>
      </c>
      <c r="R507">
        <f t="shared" si="23"/>
        <v>13.978125</v>
      </c>
    </row>
    <row r="508" spans="1:18">
      <c r="A508" t="s">
        <v>974</v>
      </c>
      <c r="B508" s="2" t="s">
        <v>955</v>
      </c>
      <c r="C508" s="1" t="s">
        <v>972</v>
      </c>
      <c r="D508">
        <v>22365</v>
      </c>
      <c r="E508" t="s">
        <v>17</v>
      </c>
      <c r="F508">
        <v>2910446728</v>
      </c>
      <c r="G508" t="s">
        <v>18</v>
      </c>
      <c r="H508" t="s">
        <v>18</v>
      </c>
      <c r="I508" t="s">
        <v>19</v>
      </c>
      <c r="J508" t="s">
        <v>18</v>
      </c>
      <c r="K508" t="s">
        <v>18</v>
      </c>
      <c r="L508" t="s">
        <v>20</v>
      </c>
      <c r="M508" t="s">
        <v>21</v>
      </c>
      <c r="N508" t="s">
        <v>22</v>
      </c>
      <c r="O508" t="s">
        <v>23</v>
      </c>
      <c r="P508" s="2">
        <f t="shared" si="21"/>
        <v>45103</v>
      </c>
      <c r="Q508" t="str">
        <f t="shared" si="22"/>
        <v>2023-06</v>
      </c>
      <c r="R508">
        <f t="shared" si="23"/>
        <v>13.978125</v>
      </c>
    </row>
    <row r="509" spans="1:18">
      <c r="A509" t="s">
        <v>975</v>
      </c>
      <c r="B509" s="2" t="s">
        <v>955</v>
      </c>
      <c r="C509" t="s">
        <v>976</v>
      </c>
      <c r="D509">
        <v>22365</v>
      </c>
      <c r="E509" t="s">
        <v>17</v>
      </c>
      <c r="F509">
        <v>2910561894</v>
      </c>
      <c r="G509" t="s">
        <v>18</v>
      </c>
      <c r="H509" t="s">
        <v>18</v>
      </c>
      <c r="I509" t="s">
        <v>19</v>
      </c>
      <c r="J509" t="s">
        <v>18</v>
      </c>
      <c r="K509" t="s">
        <v>18</v>
      </c>
      <c r="L509" t="s">
        <v>20</v>
      </c>
      <c r="M509" t="s">
        <v>21</v>
      </c>
      <c r="N509" t="s">
        <v>22</v>
      </c>
      <c r="O509" t="s">
        <v>23</v>
      </c>
      <c r="P509" s="2">
        <f t="shared" si="21"/>
        <v>45103</v>
      </c>
      <c r="Q509" t="str">
        <f t="shared" si="22"/>
        <v>2023-06</v>
      </c>
      <c r="R509">
        <f t="shared" si="23"/>
        <v>13.978125</v>
      </c>
    </row>
    <row r="510" spans="1:18">
      <c r="A510" t="s">
        <v>977</v>
      </c>
      <c r="B510" s="2" t="s">
        <v>978</v>
      </c>
      <c r="C510" t="s">
        <v>979</v>
      </c>
      <c r="D510">
        <v>22365</v>
      </c>
      <c r="E510" t="s">
        <v>980</v>
      </c>
      <c r="F510">
        <v>2910983644</v>
      </c>
      <c r="G510" t="s">
        <v>18</v>
      </c>
      <c r="H510" t="s">
        <v>18</v>
      </c>
      <c r="I510" t="s">
        <v>19</v>
      </c>
      <c r="J510" t="s">
        <v>18</v>
      </c>
      <c r="K510" t="s">
        <v>18</v>
      </c>
      <c r="L510" t="s">
        <v>20</v>
      </c>
      <c r="M510" t="s">
        <v>21</v>
      </c>
      <c r="N510" t="s">
        <v>22</v>
      </c>
      <c r="O510" t="s">
        <v>31</v>
      </c>
      <c r="P510" s="2">
        <f t="shared" si="21"/>
        <v>45104</v>
      </c>
      <c r="Q510" t="str">
        <f t="shared" si="22"/>
        <v>2023-06</v>
      </c>
      <c r="R510">
        <f t="shared" si="23"/>
        <v>13.978125</v>
      </c>
    </row>
    <row r="511" spans="1:18">
      <c r="A511" t="s">
        <v>981</v>
      </c>
      <c r="B511" s="2" t="s">
        <v>978</v>
      </c>
      <c r="C511" t="s">
        <v>982</v>
      </c>
      <c r="D511">
        <v>7972.4925000000003</v>
      </c>
      <c r="E511" t="s">
        <v>35</v>
      </c>
      <c r="F511">
        <v>2912330734</v>
      </c>
      <c r="G511" t="s">
        <v>983</v>
      </c>
      <c r="H511" t="s">
        <v>231</v>
      </c>
      <c r="I511" t="s">
        <v>38</v>
      </c>
      <c r="J511" t="s">
        <v>984</v>
      </c>
      <c r="K511" t="s">
        <v>29</v>
      </c>
      <c r="L511" t="s">
        <v>20</v>
      </c>
      <c r="M511" t="s">
        <v>21</v>
      </c>
      <c r="N511" t="s">
        <v>30</v>
      </c>
      <c r="O511" t="s">
        <v>23</v>
      </c>
      <c r="P511" s="2">
        <f t="shared" si="21"/>
        <v>45104</v>
      </c>
      <c r="Q511" t="str">
        <f t="shared" si="22"/>
        <v>2023-06</v>
      </c>
      <c r="R511">
        <f t="shared" si="23"/>
        <v>4.9828078124999999</v>
      </c>
    </row>
    <row r="512" spans="1:18">
      <c r="A512" s="1" t="s">
        <v>985</v>
      </c>
      <c r="B512" s="2" t="s">
        <v>978</v>
      </c>
      <c r="C512" t="s">
        <v>986</v>
      </c>
      <c r="D512">
        <v>31.5</v>
      </c>
      <c r="E512" t="s">
        <v>17</v>
      </c>
      <c r="F512">
        <v>2912566830</v>
      </c>
      <c r="G512" t="s">
        <v>18</v>
      </c>
      <c r="H512" t="s">
        <v>18</v>
      </c>
      <c r="I512" t="s">
        <v>19</v>
      </c>
      <c r="J512" t="s">
        <v>18</v>
      </c>
      <c r="K512" t="s">
        <v>18</v>
      </c>
      <c r="L512" t="s">
        <v>197</v>
      </c>
      <c r="M512" t="s">
        <v>21</v>
      </c>
      <c r="N512" t="s">
        <v>22</v>
      </c>
      <c r="O512" t="s">
        <v>23</v>
      </c>
      <c r="P512" s="2">
        <f t="shared" si="21"/>
        <v>45104</v>
      </c>
      <c r="Q512" t="str">
        <f t="shared" si="22"/>
        <v>2023-06</v>
      </c>
      <c r="R512">
        <f t="shared" si="23"/>
        <v>31.5</v>
      </c>
    </row>
    <row r="513" spans="1:18">
      <c r="A513" t="s">
        <v>987</v>
      </c>
      <c r="B513" s="2" t="s">
        <v>978</v>
      </c>
      <c r="C513" t="s">
        <v>988</v>
      </c>
      <c r="D513">
        <v>22365</v>
      </c>
      <c r="E513" t="s">
        <v>17</v>
      </c>
      <c r="F513">
        <v>2912619656</v>
      </c>
      <c r="G513" t="s">
        <v>18</v>
      </c>
      <c r="H513" t="s">
        <v>18</v>
      </c>
      <c r="I513" t="s">
        <v>19</v>
      </c>
      <c r="J513" t="s">
        <v>18</v>
      </c>
      <c r="K513" t="s">
        <v>18</v>
      </c>
      <c r="L513" t="s">
        <v>20</v>
      </c>
      <c r="M513" t="s">
        <v>21</v>
      </c>
      <c r="N513" t="s">
        <v>22</v>
      </c>
      <c r="O513" t="s">
        <v>23</v>
      </c>
      <c r="P513" s="2">
        <f t="shared" si="21"/>
        <v>45104</v>
      </c>
      <c r="Q513" t="str">
        <f t="shared" si="22"/>
        <v>2023-06</v>
      </c>
      <c r="R513">
        <f t="shared" si="23"/>
        <v>13.978125</v>
      </c>
    </row>
    <row r="514" spans="1:18">
      <c r="A514" t="s">
        <v>989</v>
      </c>
      <c r="B514" s="2" t="s">
        <v>990</v>
      </c>
      <c r="C514" t="s">
        <v>991</v>
      </c>
      <c r="D514">
        <v>31.5</v>
      </c>
      <c r="E514" t="s">
        <v>17</v>
      </c>
      <c r="F514">
        <v>2913201516</v>
      </c>
      <c r="G514" t="s">
        <v>18</v>
      </c>
      <c r="H514" t="s">
        <v>18</v>
      </c>
      <c r="I514" t="s">
        <v>19</v>
      </c>
      <c r="J514" t="s">
        <v>18</v>
      </c>
      <c r="K514" t="s">
        <v>18</v>
      </c>
      <c r="L514" t="s">
        <v>197</v>
      </c>
      <c r="M514" t="s">
        <v>21</v>
      </c>
      <c r="N514" t="s">
        <v>22</v>
      </c>
      <c r="O514" t="s">
        <v>23</v>
      </c>
      <c r="P514" s="2">
        <f t="shared" ref="P514:P577" si="24">DATEVALUE(LEFT(B514, 10)) + TIMEVALUE(MID(B514, 12, 8))</f>
        <v>45105</v>
      </c>
      <c r="Q514" t="str">
        <f t="shared" ref="Q514:Q577" si="25">TEXT(P514, "yyyy-mm")</f>
        <v>2023-06</v>
      </c>
      <c r="R514">
        <f t="shared" ref="R514:R577" si="26">IF(L514="NGN", D514/1600, D514)</f>
        <v>31.5</v>
      </c>
    </row>
    <row r="515" spans="1:18">
      <c r="A515" t="s">
        <v>992</v>
      </c>
      <c r="B515" s="2" t="s">
        <v>990</v>
      </c>
      <c r="C515" t="s">
        <v>993</v>
      </c>
      <c r="D515">
        <v>19010.25</v>
      </c>
      <c r="E515" t="s">
        <v>94</v>
      </c>
      <c r="F515">
        <v>2913208590</v>
      </c>
      <c r="G515" t="s">
        <v>18</v>
      </c>
      <c r="H515" t="s">
        <v>18</v>
      </c>
      <c r="I515" t="s">
        <v>19</v>
      </c>
      <c r="J515" t="s">
        <v>18</v>
      </c>
      <c r="K515" t="s">
        <v>18</v>
      </c>
      <c r="L515" t="s">
        <v>20</v>
      </c>
      <c r="M515" t="s">
        <v>21</v>
      </c>
      <c r="N515" t="s">
        <v>22</v>
      </c>
      <c r="O515" t="s">
        <v>31</v>
      </c>
      <c r="P515" s="2">
        <f t="shared" si="24"/>
        <v>45105</v>
      </c>
      <c r="Q515" t="str">
        <f t="shared" si="25"/>
        <v>2023-06</v>
      </c>
      <c r="R515">
        <f t="shared" si="26"/>
        <v>11.88140625</v>
      </c>
    </row>
    <row r="516" spans="1:18">
      <c r="A516" t="s">
        <v>994</v>
      </c>
      <c r="B516" s="2" t="s">
        <v>990</v>
      </c>
      <c r="C516" t="s">
        <v>995</v>
      </c>
      <c r="D516">
        <v>26.774999999999999</v>
      </c>
      <c r="E516" t="s">
        <v>17</v>
      </c>
      <c r="F516">
        <v>2913373612</v>
      </c>
      <c r="G516" t="s">
        <v>18</v>
      </c>
      <c r="H516" t="s">
        <v>18</v>
      </c>
      <c r="I516" t="s">
        <v>19</v>
      </c>
      <c r="J516" t="s">
        <v>18</v>
      </c>
      <c r="K516" t="s">
        <v>18</v>
      </c>
      <c r="L516" t="s">
        <v>197</v>
      </c>
      <c r="M516" t="s">
        <v>21</v>
      </c>
      <c r="N516" t="s">
        <v>22</v>
      </c>
      <c r="O516" t="s">
        <v>23</v>
      </c>
      <c r="P516" s="2">
        <f t="shared" si="24"/>
        <v>45105</v>
      </c>
      <c r="Q516" t="str">
        <f t="shared" si="25"/>
        <v>2023-06</v>
      </c>
      <c r="R516">
        <f t="shared" si="26"/>
        <v>26.774999999999999</v>
      </c>
    </row>
    <row r="517" spans="1:18">
      <c r="A517" t="s">
        <v>996</v>
      </c>
      <c r="B517" s="2" t="s">
        <v>990</v>
      </c>
      <c r="C517" t="s">
        <v>997</v>
      </c>
      <c r="D517">
        <v>22365</v>
      </c>
      <c r="E517" t="s">
        <v>17</v>
      </c>
      <c r="F517">
        <v>2913394710</v>
      </c>
      <c r="G517" t="s">
        <v>18</v>
      </c>
      <c r="H517" t="s">
        <v>18</v>
      </c>
      <c r="I517" t="s">
        <v>19</v>
      </c>
      <c r="J517" t="s">
        <v>18</v>
      </c>
      <c r="K517" t="s">
        <v>18</v>
      </c>
      <c r="L517" t="s">
        <v>20</v>
      </c>
      <c r="M517" t="s">
        <v>21</v>
      </c>
      <c r="N517" t="s">
        <v>22</v>
      </c>
      <c r="O517" t="s">
        <v>23</v>
      </c>
      <c r="P517" s="2">
        <f t="shared" si="24"/>
        <v>45105</v>
      </c>
      <c r="Q517" t="str">
        <f t="shared" si="25"/>
        <v>2023-06</v>
      </c>
      <c r="R517">
        <f t="shared" si="26"/>
        <v>13.978125</v>
      </c>
    </row>
    <row r="518" spans="1:18">
      <c r="A518" t="s">
        <v>998</v>
      </c>
      <c r="B518" s="2" t="s">
        <v>990</v>
      </c>
      <c r="C518" t="s">
        <v>855</v>
      </c>
      <c r="D518">
        <v>17518.62</v>
      </c>
      <c r="E518" t="s">
        <v>26</v>
      </c>
      <c r="F518">
        <v>2913711107</v>
      </c>
      <c r="G518" t="s">
        <v>36</v>
      </c>
      <c r="H518" t="s">
        <v>37</v>
      </c>
      <c r="I518" t="s">
        <v>38</v>
      </c>
      <c r="J518" t="s">
        <v>120</v>
      </c>
      <c r="K518" t="s">
        <v>29</v>
      </c>
      <c r="L518" t="s">
        <v>20</v>
      </c>
      <c r="M518" t="s">
        <v>21</v>
      </c>
      <c r="N518" t="s">
        <v>30</v>
      </c>
      <c r="O518" t="s">
        <v>23</v>
      </c>
      <c r="P518" s="2">
        <f t="shared" si="24"/>
        <v>45105</v>
      </c>
      <c r="Q518" t="str">
        <f t="shared" si="25"/>
        <v>2023-06</v>
      </c>
      <c r="R518">
        <f t="shared" si="26"/>
        <v>10.949137499999999</v>
      </c>
    </row>
    <row r="519" spans="1:18">
      <c r="A519" t="s">
        <v>999</v>
      </c>
      <c r="B519" s="2" t="s">
        <v>990</v>
      </c>
      <c r="C519" t="s">
        <v>1000</v>
      </c>
      <c r="D519">
        <v>19010.25</v>
      </c>
      <c r="E519" t="s">
        <v>17</v>
      </c>
      <c r="F519">
        <v>2913739587</v>
      </c>
      <c r="G519" t="s">
        <v>18</v>
      </c>
      <c r="H519" t="s">
        <v>18</v>
      </c>
      <c r="I519" t="s">
        <v>19</v>
      </c>
      <c r="J519" t="s">
        <v>18</v>
      </c>
      <c r="K519" t="s">
        <v>18</v>
      </c>
      <c r="L519" t="s">
        <v>20</v>
      </c>
      <c r="M519" t="s">
        <v>21</v>
      </c>
      <c r="N519" t="s">
        <v>22</v>
      </c>
      <c r="O519" t="s">
        <v>23</v>
      </c>
      <c r="P519" s="2">
        <f t="shared" si="24"/>
        <v>45105</v>
      </c>
      <c r="Q519" t="str">
        <f t="shared" si="25"/>
        <v>2023-06</v>
      </c>
      <c r="R519">
        <f t="shared" si="26"/>
        <v>11.88140625</v>
      </c>
    </row>
    <row r="520" spans="1:18">
      <c r="A520" t="s">
        <v>1001</v>
      </c>
      <c r="B520" s="2" t="s">
        <v>990</v>
      </c>
      <c r="C520" t="s">
        <v>1002</v>
      </c>
      <c r="D520">
        <v>26.774999999999999</v>
      </c>
      <c r="E520" t="s">
        <v>17</v>
      </c>
      <c r="F520">
        <v>2914725044</v>
      </c>
      <c r="G520" t="s">
        <v>18</v>
      </c>
      <c r="H520" t="s">
        <v>18</v>
      </c>
      <c r="I520" t="s">
        <v>19</v>
      </c>
      <c r="J520" t="s">
        <v>18</v>
      </c>
      <c r="K520" t="s">
        <v>18</v>
      </c>
      <c r="L520" t="s">
        <v>197</v>
      </c>
      <c r="M520" t="s">
        <v>21</v>
      </c>
      <c r="N520" t="s">
        <v>22</v>
      </c>
      <c r="O520" t="s">
        <v>23</v>
      </c>
      <c r="P520" s="2">
        <f t="shared" si="24"/>
        <v>45105</v>
      </c>
      <c r="Q520" t="str">
        <f t="shared" si="25"/>
        <v>2023-06</v>
      </c>
      <c r="R520">
        <f t="shared" si="26"/>
        <v>26.774999999999999</v>
      </c>
    </row>
    <row r="521" spans="1:18">
      <c r="A521" t="s">
        <v>1003</v>
      </c>
      <c r="B521" s="2" t="s">
        <v>990</v>
      </c>
      <c r="C521" t="s">
        <v>1004</v>
      </c>
      <c r="D521">
        <v>22365</v>
      </c>
      <c r="E521" t="s">
        <v>94</v>
      </c>
      <c r="F521">
        <v>2915047622</v>
      </c>
      <c r="G521" t="s">
        <v>18</v>
      </c>
      <c r="H521" t="s">
        <v>18</v>
      </c>
      <c r="I521" t="s">
        <v>19</v>
      </c>
      <c r="J521" t="s">
        <v>18</v>
      </c>
      <c r="K521" t="s">
        <v>18</v>
      </c>
      <c r="L521" t="s">
        <v>20</v>
      </c>
      <c r="M521" t="s">
        <v>21</v>
      </c>
      <c r="N521" t="s">
        <v>22</v>
      </c>
      <c r="O521" t="s">
        <v>31</v>
      </c>
      <c r="P521" s="2">
        <f t="shared" si="24"/>
        <v>45105</v>
      </c>
      <c r="Q521" t="str">
        <f t="shared" si="25"/>
        <v>2023-06</v>
      </c>
      <c r="R521">
        <f t="shared" si="26"/>
        <v>13.978125</v>
      </c>
    </row>
    <row r="522" spans="1:18">
      <c r="A522" t="s">
        <v>1005</v>
      </c>
      <c r="B522" s="2" t="s">
        <v>990</v>
      </c>
      <c r="C522" t="s">
        <v>1006</v>
      </c>
      <c r="D522">
        <v>19010.25</v>
      </c>
      <c r="E522" t="s">
        <v>17</v>
      </c>
      <c r="F522">
        <v>2915095149</v>
      </c>
      <c r="G522" t="s">
        <v>18</v>
      </c>
      <c r="H522" t="s">
        <v>18</v>
      </c>
      <c r="I522" t="s">
        <v>19</v>
      </c>
      <c r="J522" t="s">
        <v>18</v>
      </c>
      <c r="K522" t="s">
        <v>18</v>
      </c>
      <c r="L522" t="s">
        <v>20</v>
      </c>
      <c r="M522" t="s">
        <v>21</v>
      </c>
      <c r="N522" t="s">
        <v>22</v>
      </c>
      <c r="O522" t="s">
        <v>23</v>
      </c>
      <c r="P522" s="2">
        <f t="shared" si="24"/>
        <v>45105</v>
      </c>
      <c r="Q522" t="str">
        <f t="shared" si="25"/>
        <v>2023-06</v>
      </c>
      <c r="R522">
        <f t="shared" si="26"/>
        <v>11.88140625</v>
      </c>
    </row>
    <row r="523" spans="1:18">
      <c r="A523" t="s">
        <v>1007</v>
      </c>
      <c r="B523" s="2" t="s">
        <v>1008</v>
      </c>
      <c r="C523" t="s">
        <v>1009</v>
      </c>
      <c r="D523">
        <v>31.5</v>
      </c>
      <c r="E523" t="s">
        <v>17</v>
      </c>
      <c r="F523">
        <v>2915494073</v>
      </c>
      <c r="G523" t="s">
        <v>18</v>
      </c>
      <c r="H523" t="s">
        <v>18</v>
      </c>
      <c r="I523" t="s">
        <v>19</v>
      </c>
      <c r="J523" t="s">
        <v>18</v>
      </c>
      <c r="K523" t="s">
        <v>18</v>
      </c>
      <c r="L523" t="s">
        <v>197</v>
      </c>
      <c r="M523" t="s">
        <v>21</v>
      </c>
      <c r="N523" t="s">
        <v>22</v>
      </c>
      <c r="O523" t="s">
        <v>23</v>
      </c>
      <c r="P523" s="2">
        <f t="shared" si="24"/>
        <v>45106</v>
      </c>
      <c r="Q523" t="str">
        <f t="shared" si="25"/>
        <v>2023-06</v>
      </c>
      <c r="R523">
        <f t="shared" si="26"/>
        <v>31.5</v>
      </c>
    </row>
    <row r="524" spans="1:18">
      <c r="A524" t="s">
        <v>1010</v>
      </c>
      <c r="B524" s="2" t="s">
        <v>1008</v>
      </c>
      <c r="C524" t="s">
        <v>1011</v>
      </c>
      <c r="D524">
        <v>22365</v>
      </c>
      <c r="E524" t="s">
        <v>17</v>
      </c>
      <c r="F524">
        <v>2915798335</v>
      </c>
      <c r="G524" t="s">
        <v>18</v>
      </c>
      <c r="H524" t="s">
        <v>18</v>
      </c>
      <c r="I524" t="s">
        <v>19</v>
      </c>
      <c r="J524" t="s">
        <v>18</v>
      </c>
      <c r="K524" t="s">
        <v>18</v>
      </c>
      <c r="L524" t="s">
        <v>20</v>
      </c>
      <c r="M524" t="s">
        <v>21</v>
      </c>
      <c r="N524" t="s">
        <v>22</v>
      </c>
      <c r="O524" t="s">
        <v>23</v>
      </c>
      <c r="P524" s="2">
        <f t="shared" si="24"/>
        <v>45106</v>
      </c>
      <c r="Q524" t="str">
        <f t="shared" si="25"/>
        <v>2023-06</v>
      </c>
      <c r="R524">
        <f t="shared" si="26"/>
        <v>13.978125</v>
      </c>
    </row>
    <row r="525" spans="1:18">
      <c r="A525" t="s">
        <v>1012</v>
      </c>
      <c r="B525" s="2" t="s">
        <v>1008</v>
      </c>
      <c r="C525" t="s">
        <v>1013</v>
      </c>
      <c r="D525">
        <v>17892</v>
      </c>
      <c r="E525" t="s">
        <v>17</v>
      </c>
      <c r="F525">
        <v>2916078112</v>
      </c>
      <c r="G525" t="s">
        <v>18</v>
      </c>
      <c r="H525" t="s">
        <v>18</v>
      </c>
      <c r="I525" t="s">
        <v>19</v>
      </c>
      <c r="J525" t="s">
        <v>18</v>
      </c>
      <c r="K525" t="s">
        <v>18</v>
      </c>
      <c r="L525" t="s">
        <v>20</v>
      </c>
      <c r="M525" t="s">
        <v>21</v>
      </c>
      <c r="N525" t="s">
        <v>22</v>
      </c>
      <c r="O525" t="s">
        <v>23</v>
      </c>
      <c r="P525" s="2">
        <f t="shared" si="24"/>
        <v>45106</v>
      </c>
      <c r="Q525" t="str">
        <f t="shared" si="25"/>
        <v>2023-06</v>
      </c>
      <c r="R525">
        <f t="shared" si="26"/>
        <v>11.182499999999999</v>
      </c>
    </row>
    <row r="526" spans="1:18">
      <c r="A526" t="s">
        <v>1014</v>
      </c>
      <c r="B526" s="2" t="s">
        <v>1008</v>
      </c>
      <c r="C526" t="s">
        <v>1015</v>
      </c>
      <c r="D526">
        <v>18620.091</v>
      </c>
      <c r="E526" t="s">
        <v>35</v>
      </c>
      <c r="F526">
        <v>2916352133</v>
      </c>
      <c r="G526" t="s">
        <v>907</v>
      </c>
      <c r="H526" t="s">
        <v>231</v>
      </c>
      <c r="I526" t="s">
        <v>19</v>
      </c>
      <c r="J526" t="s">
        <v>18</v>
      </c>
      <c r="K526" t="s">
        <v>29</v>
      </c>
      <c r="L526" t="s">
        <v>20</v>
      </c>
      <c r="M526" t="s">
        <v>21</v>
      </c>
      <c r="N526" t="s">
        <v>30</v>
      </c>
      <c r="O526" t="s">
        <v>23</v>
      </c>
      <c r="P526" s="2">
        <f t="shared" si="24"/>
        <v>45106</v>
      </c>
      <c r="Q526" t="str">
        <f t="shared" si="25"/>
        <v>2023-06</v>
      </c>
      <c r="R526">
        <f t="shared" si="26"/>
        <v>11.637556875</v>
      </c>
    </row>
    <row r="527" spans="1:18">
      <c r="A527" t="s">
        <v>1016</v>
      </c>
      <c r="B527" s="2" t="s">
        <v>1008</v>
      </c>
      <c r="C527" t="s">
        <v>1017</v>
      </c>
      <c r="D527">
        <v>22365</v>
      </c>
      <c r="E527" t="s">
        <v>17</v>
      </c>
      <c r="F527">
        <v>2916358455</v>
      </c>
      <c r="G527" t="s">
        <v>18</v>
      </c>
      <c r="H527" t="s">
        <v>18</v>
      </c>
      <c r="I527" t="s">
        <v>19</v>
      </c>
      <c r="J527" t="s">
        <v>18</v>
      </c>
      <c r="K527" t="s">
        <v>18</v>
      </c>
      <c r="L527" t="s">
        <v>20</v>
      </c>
      <c r="M527" t="s">
        <v>21</v>
      </c>
      <c r="N527" t="s">
        <v>22</v>
      </c>
      <c r="O527" t="s">
        <v>23</v>
      </c>
      <c r="P527" s="2">
        <f t="shared" si="24"/>
        <v>45106</v>
      </c>
      <c r="Q527" t="str">
        <f t="shared" si="25"/>
        <v>2023-06</v>
      </c>
      <c r="R527">
        <f t="shared" si="26"/>
        <v>13.978125</v>
      </c>
    </row>
    <row r="528" spans="1:18">
      <c r="A528" t="s">
        <v>1018</v>
      </c>
      <c r="B528" s="2" t="s">
        <v>1008</v>
      </c>
      <c r="C528" t="s">
        <v>1019</v>
      </c>
      <c r="D528">
        <v>31.5</v>
      </c>
      <c r="E528" t="s">
        <v>17</v>
      </c>
      <c r="F528">
        <v>2916532378</v>
      </c>
      <c r="G528" t="s">
        <v>18</v>
      </c>
      <c r="H528" t="s">
        <v>18</v>
      </c>
      <c r="I528" t="s">
        <v>19</v>
      </c>
      <c r="J528" t="s">
        <v>18</v>
      </c>
      <c r="K528" t="s">
        <v>18</v>
      </c>
      <c r="L528" t="s">
        <v>197</v>
      </c>
      <c r="M528" t="s">
        <v>21</v>
      </c>
      <c r="N528" t="s">
        <v>22</v>
      </c>
      <c r="O528" t="s">
        <v>23</v>
      </c>
      <c r="P528" s="2">
        <f t="shared" si="24"/>
        <v>45106</v>
      </c>
      <c r="Q528" t="str">
        <f t="shared" si="25"/>
        <v>2023-06</v>
      </c>
      <c r="R528">
        <f t="shared" si="26"/>
        <v>31.5</v>
      </c>
    </row>
    <row r="529" spans="1:18">
      <c r="A529" t="s">
        <v>1020</v>
      </c>
      <c r="B529" s="2" t="s">
        <v>1008</v>
      </c>
      <c r="C529" t="s">
        <v>1021</v>
      </c>
      <c r="D529">
        <v>22365</v>
      </c>
      <c r="E529" t="s">
        <v>17</v>
      </c>
      <c r="F529">
        <v>2916588294</v>
      </c>
      <c r="G529" t="s">
        <v>18</v>
      </c>
      <c r="H529" t="s">
        <v>18</v>
      </c>
      <c r="I529" t="s">
        <v>19</v>
      </c>
      <c r="J529" t="s">
        <v>18</v>
      </c>
      <c r="K529" t="s">
        <v>18</v>
      </c>
      <c r="L529" t="s">
        <v>20</v>
      </c>
      <c r="M529" t="s">
        <v>21</v>
      </c>
      <c r="N529" t="s">
        <v>22</v>
      </c>
      <c r="O529" t="s">
        <v>23</v>
      </c>
      <c r="P529" s="2">
        <f t="shared" si="24"/>
        <v>45106</v>
      </c>
      <c r="Q529" t="str">
        <f t="shared" si="25"/>
        <v>2023-06</v>
      </c>
      <c r="R529">
        <f t="shared" si="26"/>
        <v>13.978125</v>
      </c>
    </row>
    <row r="530" spans="1:18">
      <c r="A530" t="s">
        <v>1022</v>
      </c>
      <c r="B530" s="2" t="s">
        <v>1008</v>
      </c>
      <c r="C530" t="s">
        <v>1023</v>
      </c>
      <c r="D530">
        <v>22365</v>
      </c>
      <c r="E530" t="s">
        <v>17</v>
      </c>
      <c r="F530">
        <v>2916601361</v>
      </c>
      <c r="G530" t="s">
        <v>18</v>
      </c>
      <c r="H530" t="s">
        <v>18</v>
      </c>
      <c r="I530" t="s">
        <v>19</v>
      </c>
      <c r="J530" t="s">
        <v>18</v>
      </c>
      <c r="K530" t="s">
        <v>18</v>
      </c>
      <c r="L530" t="s">
        <v>20</v>
      </c>
      <c r="M530" t="s">
        <v>21</v>
      </c>
      <c r="N530" t="s">
        <v>22</v>
      </c>
      <c r="O530" t="s">
        <v>23</v>
      </c>
      <c r="P530" s="2">
        <f t="shared" si="24"/>
        <v>45106</v>
      </c>
      <c r="Q530" t="str">
        <f t="shared" si="25"/>
        <v>2023-06</v>
      </c>
      <c r="R530">
        <f t="shared" si="26"/>
        <v>13.978125</v>
      </c>
    </row>
    <row r="531" spans="1:18">
      <c r="A531" t="s">
        <v>1024</v>
      </c>
      <c r="B531" s="2" t="s">
        <v>1008</v>
      </c>
      <c r="C531" t="s">
        <v>966</v>
      </c>
      <c r="D531">
        <v>21924.525000000001</v>
      </c>
      <c r="E531" t="s">
        <v>26</v>
      </c>
      <c r="F531">
        <v>2916732179</v>
      </c>
      <c r="G531" t="s">
        <v>27</v>
      </c>
      <c r="H531" t="s">
        <v>27</v>
      </c>
      <c r="I531" t="s">
        <v>19</v>
      </c>
      <c r="J531" t="s">
        <v>278</v>
      </c>
      <c r="K531" t="s">
        <v>29</v>
      </c>
      <c r="L531" t="s">
        <v>20</v>
      </c>
      <c r="M531" t="s">
        <v>21</v>
      </c>
      <c r="N531" t="s">
        <v>30</v>
      </c>
      <c r="O531" t="s">
        <v>31</v>
      </c>
      <c r="P531" s="2">
        <f t="shared" si="24"/>
        <v>45106</v>
      </c>
      <c r="Q531" t="str">
        <f t="shared" si="25"/>
        <v>2023-06</v>
      </c>
      <c r="R531">
        <f t="shared" si="26"/>
        <v>13.702828125000002</v>
      </c>
    </row>
    <row r="532" spans="1:18">
      <c r="A532" t="s">
        <v>1025</v>
      </c>
      <c r="B532" s="2" t="s">
        <v>1008</v>
      </c>
      <c r="C532" t="s">
        <v>1026</v>
      </c>
      <c r="D532">
        <v>31.5</v>
      </c>
      <c r="E532" t="s">
        <v>17</v>
      </c>
      <c r="F532">
        <v>2916830550</v>
      </c>
      <c r="G532" t="s">
        <v>18</v>
      </c>
      <c r="H532" t="s">
        <v>18</v>
      </c>
      <c r="I532" t="s">
        <v>19</v>
      </c>
      <c r="J532" t="s">
        <v>18</v>
      </c>
      <c r="K532" t="s">
        <v>18</v>
      </c>
      <c r="L532" t="s">
        <v>197</v>
      </c>
      <c r="M532" t="s">
        <v>21</v>
      </c>
      <c r="N532" t="s">
        <v>22</v>
      </c>
      <c r="O532" t="s">
        <v>23</v>
      </c>
      <c r="P532" s="2">
        <f t="shared" si="24"/>
        <v>45106</v>
      </c>
      <c r="Q532" t="str">
        <f t="shared" si="25"/>
        <v>2023-06</v>
      </c>
      <c r="R532">
        <f t="shared" si="26"/>
        <v>31.5</v>
      </c>
    </row>
    <row r="533" spans="1:18">
      <c r="A533" t="s">
        <v>1027</v>
      </c>
      <c r="B533" s="2" t="s">
        <v>1008</v>
      </c>
      <c r="C533" t="s">
        <v>1028</v>
      </c>
      <c r="D533">
        <v>21924.525000000001</v>
      </c>
      <c r="E533" t="s">
        <v>26</v>
      </c>
      <c r="F533">
        <v>2916856460</v>
      </c>
      <c r="G533" t="s">
        <v>27</v>
      </c>
      <c r="H533" t="s">
        <v>27</v>
      </c>
      <c r="I533" t="s">
        <v>19</v>
      </c>
      <c r="J533" t="s">
        <v>28</v>
      </c>
      <c r="K533" t="s">
        <v>29</v>
      </c>
      <c r="L533" t="s">
        <v>20</v>
      </c>
      <c r="M533" t="s">
        <v>21</v>
      </c>
      <c r="N533" t="s">
        <v>30</v>
      </c>
      <c r="O533" t="s">
        <v>31</v>
      </c>
      <c r="P533" s="2">
        <f t="shared" si="24"/>
        <v>45106</v>
      </c>
      <c r="Q533" t="str">
        <f t="shared" si="25"/>
        <v>2023-06</v>
      </c>
      <c r="R533">
        <f t="shared" si="26"/>
        <v>13.702828125000002</v>
      </c>
    </row>
    <row r="534" spans="1:18">
      <c r="A534" t="s">
        <v>1029</v>
      </c>
      <c r="B534" s="2" t="s">
        <v>1008</v>
      </c>
      <c r="C534" t="s">
        <v>1030</v>
      </c>
      <c r="D534">
        <v>22365</v>
      </c>
      <c r="E534" t="s">
        <v>94</v>
      </c>
      <c r="F534">
        <v>2916914814</v>
      </c>
      <c r="G534" t="s">
        <v>18</v>
      </c>
      <c r="H534" t="s">
        <v>18</v>
      </c>
      <c r="I534" t="s">
        <v>19</v>
      </c>
      <c r="J534" t="s">
        <v>18</v>
      </c>
      <c r="K534" t="s">
        <v>18</v>
      </c>
      <c r="L534" t="s">
        <v>20</v>
      </c>
      <c r="M534" t="s">
        <v>21</v>
      </c>
      <c r="N534" t="s">
        <v>22</v>
      </c>
      <c r="O534" t="s">
        <v>31</v>
      </c>
      <c r="P534" s="2">
        <f t="shared" si="24"/>
        <v>45106</v>
      </c>
      <c r="Q534" t="str">
        <f t="shared" si="25"/>
        <v>2023-06</v>
      </c>
      <c r="R534">
        <f t="shared" si="26"/>
        <v>13.978125</v>
      </c>
    </row>
    <row r="535" spans="1:18">
      <c r="A535" t="s">
        <v>1031</v>
      </c>
      <c r="B535" s="2" t="s">
        <v>1008</v>
      </c>
      <c r="C535" t="s">
        <v>1032</v>
      </c>
      <c r="D535">
        <v>19010.25</v>
      </c>
      <c r="E535" t="s">
        <v>17</v>
      </c>
      <c r="F535">
        <v>2916948790</v>
      </c>
      <c r="G535" t="s">
        <v>18</v>
      </c>
      <c r="H535" t="s">
        <v>18</v>
      </c>
      <c r="I535" t="s">
        <v>19</v>
      </c>
      <c r="J535" t="s">
        <v>18</v>
      </c>
      <c r="K535" t="s">
        <v>18</v>
      </c>
      <c r="L535" t="s">
        <v>20</v>
      </c>
      <c r="M535" t="s">
        <v>21</v>
      </c>
      <c r="N535" t="s">
        <v>22</v>
      </c>
      <c r="O535" t="s">
        <v>23</v>
      </c>
      <c r="P535" s="2">
        <f t="shared" si="24"/>
        <v>45106</v>
      </c>
      <c r="Q535" t="str">
        <f t="shared" si="25"/>
        <v>2023-06</v>
      </c>
      <c r="R535">
        <f t="shared" si="26"/>
        <v>11.88140625</v>
      </c>
    </row>
    <row r="536" spans="1:18">
      <c r="A536" s="1" t="s">
        <v>1033</v>
      </c>
      <c r="B536" s="2" t="s">
        <v>1034</v>
      </c>
      <c r="C536" t="s">
        <v>1035</v>
      </c>
      <c r="D536">
        <v>31.5</v>
      </c>
      <c r="E536" t="s">
        <v>17</v>
      </c>
      <c r="F536">
        <v>2917531739</v>
      </c>
      <c r="G536" t="s">
        <v>18</v>
      </c>
      <c r="H536" t="s">
        <v>18</v>
      </c>
      <c r="I536" t="s">
        <v>19</v>
      </c>
      <c r="J536" t="s">
        <v>18</v>
      </c>
      <c r="K536" t="s">
        <v>18</v>
      </c>
      <c r="L536" t="s">
        <v>197</v>
      </c>
      <c r="M536" t="s">
        <v>21</v>
      </c>
      <c r="N536" t="s">
        <v>22</v>
      </c>
      <c r="O536" t="s">
        <v>23</v>
      </c>
      <c r="P536" s="2">
        <f t="shared" si="24"/>
        <v>45107</v>
      </c>
      <c r="Q536" t="str">
        <f t="shared" si="25"/>
        <v>2023-06</v>
      </c>
      <c r="R536">
        <f t="shared" si="26"/>
        <v>31.5</v>
      </c>
    </row>
    <row r="537" spans="1:18">
      <c r="A537" t="s">
        <v>1036</v>
      </c>
      <c r="B537" s="2" t="s">
        <v>1034</v>
      </c>
      <c r="C537" t="s">
        <v>1037</v>
      </c>
      <c r="D537">
        <v>22365</v>
      </c>
      <c r="E537" t="s">
        <v>17</v>
      </c>
      <c r="F537">
        <v>2918291194</v>
      </c>
      <c r="G537" t="s">
        <v>18</v>
      </c>
      <c r="H537" t="s">
        <v>18</v>
      </c>
      <c r="I537" t="s">
        <v>19</v>
      </c>
      <c r="J537" t="s">
        <v>18</v>
      </c>
      <c r="K537" t="s">
        <v>18</v>
      </c>
      <c r="L537" t="s">
        <v>20</v>
      </c>
      <c r="M537" t="s">
        <v>21</v>
      </c>
      <c r="N537" t="s">
        <v>22</v>
      </c>
      <c r="O537" t="s">
        <v>23</v>
      </c>
      <c r="P537" s="2">
        <f t="shared" si="24"/>
        <v>45107</v>
      </c>
      <c r="Q537" t="str">
        <f t="shared" si="25"/>
        <v>2023-06</v>
      </c>
      <c r="R537">
        <f t="shared" si="26"/>
        <v>13.978125</v>
      </c>
    </row>
    <row r="538" spans="1:18">
      <c r="A538" t="s">
        <v>1038</v>
      </c>
      <c r="B538" s="2" t="s">
        <v>1034</v>
      </c>
      <c r="C538" t="s">
        <v>1039</v>
      </c>
      <c r="D538">
        <v>19010.25</v>
      </c>
      <c r="E538" t="s">
        <v>17</v>
      </c>
      <c r="F538">
        <v>2919032463</v>
      </c>
      <c r="G538" t="s">
        <v>18</v>
      </c>
      <c r="H538" t="s">
        <v>18</v>
      </c>
      <c r="I538" t="s">
        <v>19</v>
      </c>
      <c r="J538" t="s">
        <v>18</v>
      </c>
      <c r="K538" t="s">
        <v>18</v>
      </c>
      <c r="L538" t="s">
        <v>20</v>
      </c>
      <c r="M538" t="s">
        <v>21</v>
      </c>
      <c r="N538" t="s">
        <v>22</v>
      </c>
      <c r="O538" t="s">
        <v>23</v>
      </c>
      <c r="P538" s="2">
        <f t="shared" si="24"/>
        <v>45107</v>
      </c>
      <c r="Q538" t="str">
        <f t="shared" si="25"/>
        <v>2023-06</v>
      </c>
      <c r="R538">
        <f t="shared" si="26"/>
        <v>11.88140625</v>
      </c>
    </row>
    <row r="539" spans="1:18">
      <c r="A539" t="s">
        <v>1040</v>
      </c>
      <c r="B539" s="2" t="s">
        <v>1034</v>
      </c>
      <c r="C539" t="s">
        <v>1041</v>
      </c>
      <c r="D539">
        <v>13112.715</v>
      </c>
      <c r="E539" t="s">
        <v>26</v>
      </c>
      <c r="F539">
        <v>2919109180</v>
      </c>
      <c r="G539" t="s">
        <v>27</v>
      </c>
      <c r="H539" t="s">
        <v>27</v>
      </c>
      <c r="I539" t="s">
        <v>19</v>
      </c>
      <c r="J539" t="s">
        <v>127</v>
      </c>
      <c r="K539" t="s">
        <v>29</v>
      </c>
      <c r="L539" t="s">
        <v>20</v>
      </c>
      <c r="M539" t="s">
        <v>21</v>
      </c>
      <c r="N539" t="s">
        <v>30</v>
      </c>
      <c r="O539" t="s">
        <v>31</v>
      </c>
      <c r="P539" s="2">
        <f t="shared" si="24"/>
        <v>45107</v>
      </c>
      <c r="Q539" t="str">
        <f t="shared" si="25"/>
        <v>2023-06</v>
      </c>
      <c r="R539">
        <f t="shared" si="26"/>
        <v>8.195446875</v>
      </c>
    </row>
    <row r="540" spans="1:18">
      <c r="A540" t="s">
        <v>1042</v>
      </c>
      <c r="B540" s="2" t="s">
        <v>1034</v>
      </c>
      <c r="C540" t="s">
        <v>958</v>
      </c>
      <c r="D540">
        <v>11550</v>
      </c>
      <c r="E540" t="s">
        <v>17</v>
      </c>
      <c r="F540">
        <v>2919152316</v>
      </c>
      <c r="G540" t="s">
        <v>18</v>
      </c>
      <c r="H540" t="s">
        <v>18</v>
      </c>
      <c r="I540" t="s">
        <v>19</v>
      </c>
      <c r="J540" t="s">
        <v>18</v>
      </c>
      <c r="K540" t="s">
        <v>18</v>
      </c>
      <c r="L540" t="s">
        <v>20</v>
      </c>
      <c r="M540" t="s">
        <v>21</v>
      </c>
      <c r="N540" t="s">
        <v>22</v>
      </c>
      <c r="O540" t="s">
        <v>23</v>
      </c>
      <c r="P540" s="2">
        <f t="shared" si="24"/>
        <v>45107</v>
      </c>
      <c r="Q540" t="str">
        <f t="shared" si="25"/>
        <v>2023-06</v>
      </c>
      <c r="R540">
        <f t="shared" si="26"/>
        <v>7.21875</v>
      </c>
    </row>
    <row r="541" spans="1:18">
      <c r="A541" t="s">
        <v>1043</v>
      </c>
      <c r="B541" s="2" t="s">
        <v>1034</v>
      </c>
      <c r="C541" t="s">
        <v>958</v>
      </c>
      <c r="D541">
        <v>11550</v>
      </c>
      <c r="E541" t="s">
        <v>17</v>
      </c>
      <c r="F541">
        <v>2919157584</v>
      </c>
      <c r="G541" t="s">
        <v>18</v>
      </c>
      <c r="H541" t="s">
        <v>18</v>
      </c>
      <c r="I541" t="s">
        <v>19</v>
      </c>
      <c r="J541" t="s">
        <v>18</v>
      </c>
      <c r="K541" t="s">
        <v>18</v>
      </c>
      <c r="L541" t="s">
        <v>20</v>
      </c>
      <c r="M541" t="s">
        <v>21</v>
      </c>
      <c r="N541" t="s">
        <v>22</v>
      </c>
      <c r="O541" t="s">
        <v>23</v>
      </c>
      <c r="P541" s="2">
        <f t="shared" si="24"/>
        <v>45107</v>
      </c>
      <c r="Q541" t="str">
        <f t="shared" si="25"/>
        <v>2023-06</v>
      </c>
      <c r="R541">
        <f t="shared" si="26"/>
        <v>7.21875</v>
      </c>
    </row>
    <row r="542" spans="1:18">
      <c r="A542" t="s">
        <v>1044</v>
      </c>
      <c r="B542" s="2" t="s">
        <v>1034</v>
      </c>
      <c r="C542" t="s">
        <v>958</v>
      </c>
      <c r="D542">
        <v>11271.75</v>
      </c>
      <c r="E542" t="s">
        <v>26</v>
      </c>
      <c r="F542">
        <v>2919180258</v>
      </c>
      <c r="G542" t="s">
        <v>36</v>
      </c>
      <c r="H542" t="s">
        <v>37</v>
      </c>
      <c r="I542" t="s">
        <v>38</v>
      </c>
      <c r="J542" t="s">
        <v>301</v>
      </c>
      <c r="K542" t="s">
        <v>29</v>
      </c>
      <c r="L542" t="s">
        <v>20</v>
      </c>
      <c r="M542" t="s">
        <v>21</v>
      </c>
      <c r="N542" t="s">
        <v>30</v>
      </c>
      <c r="O542" t="s">
        <v>23</v>
      </c>
      <c r="P542" s="2">
        <f t="shared" si="24"/>
        <v>45107</v>
      </c>
      <c r="Q542" t="str">
        <f t="shared" si="25"/>
        <v>2023-06</v>
      </c>
      <c r="R542">
        <f t="shared" si="26"/>
        <v>7.0448437500000001</v>
      </c>
    </row>
    <row r="543" spans="1:18">
      <c r="A543" t="s">
        <v>1045</v>
      </c>
      <c r="B543" s="2" t="s">
        <v>1034</v>
      </c>
      <c r="C543" t="s">
        <v>1039</v>
      </c>
      <c r="D543">
        <v>17518.62</v>
      </c>
      <c r="E543" t="s">
        <v>26</v>
      </c>
      <c r="F543">
        <v>2919405574</v>
      </c>
      <c r="G543" t="s">
        <v>36</v>
      </c>
      <c r="H543" t="s">
        <v>37</v>
      </c>
      <c r="I543" t="s">
        <v>38</v>
      </c>
      <c r="J543" t="s">
        <v>471</v>
      </c>
      <c r="K543" t="s">
        <v>29</v>
      </c>
      <c r="L543" t="s">
        <v>20</v>
      </c>
      <c r="M543" t="s">
        <v>21</v>
      </c>
      <c r="N543" t="s">
        <v>30</v>
      </c>
      <c r="O543" t="s">
        <v>23</v>
      </c>
      <c r="P543" s="2">
        <f t="shared" si="24"/>
        <v>45107</v>
      </c>
      <c r="Q543" t="str">
        <f t="shared" si="25"/>
        <v>2023-06</v>
      </c>
      <c r="R543">
        <f t="shared" si="26"/>
        <v>10.949137499999999</v>
      </c>
    </row>
    <row r="544" spans="1:18">
      <c r="A544" t="s">
        <v>1046</v>
      </c>
      <c r="B544" s="2" t="s">
        <v>1047</v>
      </c>
      <c r="C544" t="s">
        <v>1048</v>
      </c>
      <c r="D544">
        <v>19010.25</v>
      </c>
      <c r="E544" t="s">
        <v>17</v>
      </c>
      <c r="F544">
        <v>2920481173</v>
      </c>
      <c r="G544" t="s">
        <v>18</v>
      </c>
      <c r="H544" t="s">
        <v>18</v>
      </c>
      <c r="I544" t="s">
        <v>19</v>
      </c>
      <c r="J544" t="s">
        <v>18</v>
      </c>
      <c r="K544" t="s">
        <v>18</v>
      </c>
      <c r="L544" t="s">
        <v>20</v>
      </c>
      <c r="M544" t="s">
        <v>21</v>
      </c>
      <c r="N544" t="s">
        <v>22</v>
      </c>
      <c r="O544" t="s">
        <v>23</v>
      </c>
      <c r="P544" s="2">
        <f t="shared" si="24"/>
        <v>45108</v>
      </c>
      <c r="Q544" t="str">
        <f t="shared" si="25"/>
        <v>2023-07</v>
      </c>
      <c r="R544">
        <f t="shared" si="26"/>
        <v>11.88140625</v>
      </c>
    </row>
    <row r="545" spans="1:18">
      <c r="A545" t="s">
        <v>1049</v>
      </c>
      <c r="B545" s="2" t="s">
        <v>1047</v>
      </c>
      <c r="C545" t="s">
        <v>1050</v>
      </c>
      <c r="D545">
        <v>31.5</v>
      </c>
      <c r="E545" t="s">
        <v>17</v>
      </c>
      <c r="F545">
        <v>2920626199</v>
      </c>
      <c r="G545" t="s">
        <v>18</v>
      </c>
      <c r="H545" t="s">
        <v>18</v>
      </c>
      <c r="I545" t="s">
        <v>19</v>
      </c>
      <c r="J545" t="s">
        <v>18</v>
      </c>
      <c r="K545" t="s">
        <v>18</v>
      </c>
      <c r="L545" t="s">
        <v>197</v>
      </c>
      <c r="M545" t="s">
        <v>21</v>
      </c>
      <c r="N545" t="s">
        <v>22</v>
      </c>
      <c r="O545" t="s">
        <v>23</v>
      </c>
      <c r="P545" s="2">
        <f t="shared" si="24"/>
        <v>45108</v>
      </c>
      <c r="Q545" t="str">
        <f t="shared" si="25"/>
        <v>2023-07</v>
      </c>
      <c r="R545">
        <f t="shared" si="26"/>
        <v>31.5</v>
      </c>
    </row>
    <row r="546" spans="1:18">
      <c r="A546" t="s">
        <v>1051</v>
      </c>
      <c r="B546" s="2" t="s">
        <v>1047</v>
      </c>
      <c r="C546" t="s">
        <v>1052</v>
      </c>
      <c r="D546">
        <v>31.5</v>
      </c>
      <c r="E546" t="s">
        <v>17</v>
      </c>
      <c r="F546">
        <v>2920744745</v>
      </c>
      <c r="G546" t="s">
        <v>18</v>
      </c>
      <c r="H546" t="s">
        <v>18</v>
      </c>
      <c r="I546" t="s">
        <v>19</v>
      </c>
      <c r="J546" t="s">
        <v>18</v>
      </c>
      <c r="K546" t="s">
        <v>18</v>
      </c>
      <c r="L546" t="s">
        <v>197</v>
      </c>
      <c r="M546" t="s">
        <v>21</v>
      </c>
      <c r="N546" t="s">
        <v>22</v>
      </c>
      <c r="O546" t="s">
        <v>23</v>
      </c>
      <c r="P546" s="2">
        <f t="shared" si="24"/>
        <v>45108</v>
      </c>
      <c r="Q546" t="str">
        <f t="shared" si="25"/>
        <v>2023-07</v>
      </c>
      <c r="R546">
        <f t="shared" si="26"/>
        <v>31.5</v>
      </c>
    </row>
    <row r="547" spans="1:18">
      <c r="A547" t="s">
        <v>1053</v>
      </c>
      <c r="B547" s="2" t="s">
        <v>1047</v>
      </c>
      <c r="C547" t="s">
        <v>1054</v>
      </c>
      <c r="D547">
        <v>18620.091</v>
      </c>
      <c r="E547" t="s">
        <v>26</v>
      </c>
      <c r="F547">
        <v>2920853838</v>
      </c>
      <c r="G547" t="s">
        <v>36</v>
      </c>
      <c r="H547" t="s">
        <v>37</v>
      </c>
      <c r="I547" t="s">
        <v>38</v>
      </c>
      <c r="J547" t="s">
        <v>471</v>
      </c>
      <c r="K547" t="s">
        <v>29</v>
      </c>
      <c r="L547" t="s">
        <v>20</v>
      </c>
      <c r="M547" t="s">
        <v>21</v>
      </c>
      <c r="N547" t="s">
        <v>30</v>
      </c>
      <c r="O547" t="s">
        <v>23</v>
      </c>
      <c r="P547" s="2">
        <f t="shared" si="24"/>
        <v>45108</v>
      </c>
      <c r="Q547" t="str">
        <f t="shared" si="25"/>
        <v>2023-07</v>
      </c>
      <c r="R547">
        <f t="shared" si="26"/>
        <v>11.637556875</v>
      </c>
    </row>
    <row r="548" spans="1:18">
      <c r="A548" t="s">
        <v>1055</v>
      </c>
      <c r="B548" s="2" t="s">
        <v>1047</v>
      </c>
      <c r="C548" t="s">
        <v>1056</v>
      </c>
      <c r="D548">
        <v>19010.25</v>
      </c>
      <c r="E548" t="s">
        <v>17</v>
      </c>
      <c r="F548">
        <v>2921537733</v>
      </c>
      <c r="G548" t="s">
        <v>18</v>
      </c>
      <c r="H548" t="s">
        <v>18</v>
      </c>
      <c r="I548" t="s">
        <v>19</v>
      </c>
      <c r="J548" t="s">
        <v>18</v>
      </c>
      <c r="K548" t="s">
        <v>18</v>
      </c>
      <c r="L548" t="s">
        <v>20</v>
      </c>
      <c r="M548" t="s">
        <v>21</v>
      </c>
      <c r="N548" t="s">
        <v>22</v>
      </c>
      <c r="O548" t="s">
        <v>23</v>
      </c>
      <c r="P548" s="2">
        <f t="shared" si="24"/>
        <v>45108</v>
      </c>
      <c r="Q548" t="str">
        <f t="shared" si="25"/>
        <v>2023-07</v>
      </c>
      <c r="R548">
        <f t="shared" si="26"/>
        <v>11.88140625</v>
      </c>
    </row>
    <row r="549" spans="1:18">
      <c r="A549" t="s">
        <v>1057</v>
      </c>
      <c r="B549" s="2" t="s">
        <v>1058</v>
      </c>
      <c r="C549" s="1" t="s">
        <v>1059</v>
      </c>
      <c r="D549">
        <v>31.5</v>
      </c>
      <c r="E549" t="s">
        <v>17</v>
      </c>
      <c r="F549">
        <v>2922666930</v>
      </c>
      <c r="G549" t="s">
        <v>18</v>
      </c>
      <c r="H549" t="s">
        <v>18</v>
      </c>
      <c r="I549" t="s">
        <v>19</v>
      </c>
      <c r="J549" t="s">
        <v>18</v>
      </c>
      <c r="K549" t="s">
        <v>18</v>
      </c>
      <c r="L549" t="s">
        <v>197</v>
      </c>
      <c r="M549" t="s">
        <v>21</v>
      </c>
      <c r="N549" t="s">
        <v>22</v>
      </c>
      <c r="O549" t="s">
        <v>23</v>
      </c>
      <c r="P549" s="2">
        <f t="shared" si="24"/>
        <v>45109</v>
      </c>
      <c r="Q549" t="str">
        <f t="shared" si="25"/>
        <v>2023-07</v>
      </c>
      <c r="R549">
        <f t="shared" si="26"/>
        <v>31.5</v>
      </c>
    </row>
    <row r="550" spans="1:18">
      <c r="A550" t="s">
        <v>1060</v>
      </c>
      <c r="B550" s="2" t="s">
        <v>1058</v>
      </c>
      <c r="C550" s="1" t="s">
        <v>1059</v>
      </c>
      <c r="D550">
        <v>22365</v>
      </c>
      <c r="E550" t="s">
        <v>17</v>
      </c>
      <c r="F550">
        <v>2922667660</v>
      </c>
      <c r="G550" t="s">
        <v>18</v>
      </c>
      <c r="H550" t="s">
        <v>18</v>
      </c>
      <c r="I550" t="s">
        <v>19</v>
      </c>
      <c r="J550" t="s">
        <v>18</v>
      </c>
      <c r="K550" t="s">
        <v>18</v>
      </c>
      <c r="L550" t="s">
        <v>20</v>
      </c>
      <c r="M550" t="s">
        <v>21</v>
      </c>
      <c r="N550" t="s">
        <v>22</v>
      </c>
      <c r="O550" t="s">
        <v>23</v>
      </c>
      <c r="P550" s="2">
        <f t="shared" si="24"/>
        <v>45109</v>
      </c>
      <c r="Q550" t="str">
        <f t="shared" si="25"/>
        <v>2023-07</v>
      </c>
      <c r="R550">
        <f t="shared" si="26"/>
        <v>13.978125</v>
      </c>
    </row>
    <row r="551" spans="1:18">
      <c r="A551" t="s">
        <v>1061</v>
      </c>
      <c r="B551" s="2" t="s">
        <v>1058</v>
      </c>
      <c r="C551" t="s">
        <v>1062</v>
      </c>
      <c r="D551">
        <v>19010.25</v>
      </c>
      <c r="E551" t="s">
        <v>17</v>
      </c>
      <c r="F551">
        <v>2922945723</v>
      </c>
      <c r="G551" t="s">
        <v>18</v>
      </c>
      <c r="H551" t="s">
        <v>18</v>
      </c>
      <c r="I551" t="s">
        <v>19</v>
      </c>
      <c r="J551" t="s">
        <v>18</v>
      </c>
      <c r="K551" t="s">
        <v>18</v>
      </c>
      <c r="L551" t="s">
        <v>20</v>
      </c>
      <c r="M551" t="s">
        <v>21</v>
      </c>
      <c r="N551" t="s">
        <v>22</v>
      </c>
      <c r="O551" t="s">
        <v>23</v>
      </c>
      <c r="P551" s="2">
        <f t="shared" si="24"/>
        <v>45109</v>
      </c>
      <c r="Q551" t="str">
        <f t="shared" si="25"/>
        <v>2023-07</v>
      </c>
      <c r="R551">
        <f t="shared" si="26"/>
        <v>11.88140625</v>
      </c>
    </row>
    <row r="552" spans="1:18">
      <c r="A552" t="s">
        <v>1063</v>
      </c>
      <c r="B552" s="2" t="s">
        <v>1058</v>
      </c>
      <c r="C552" t="s">
        <v>1064</v>
      </c>
      <c r="D552">
        <v>19010.25</v>
      </c>
      <c r="E552" t="s">
        <v>17</v>
      </c>
      <c r="F552">
        <v>2923242746</v>
      </c>
      <c r="G552" t="s">
        <v>18</v>
      </c>
      <c r="H552" t="s">
        <v>18</v>
      </c>
      <c r="I552" t="s">
        <v>19</v>
      </c>
      <c r="J552" t="s">
        <v>18</v>
      </c>
      <c r="K552" t="s">
        <v>18</v>
      </c>
      <c r="L552" t="s">
        <v>20</v>
      </c>
      <c r="M552" t="s">
        <v>21</v>
      </c>
      <c r="N552" t="s">
        <v>22</v>
      </c>
      <c r="O552" t="s">
        <v>23</v>
      </c>
      <c r="P552" s="2">
        <f t="shared" si="24"/>
        <v>45109</v>
      </c>
      <c r="Q552" t="str">
        <f t="shared" si="25"/>
        <v>2023-07</v>
      </c>
      <c r="R552">
        <f t="shared" si="26"/>
        <v>11.88140625</v>
      </c>
    </row>
    <row r="553" spans="1:18">
      <c r="A553" t="s">
        <v>1065</v>
      </c>
      <c r="B553" s="2" t="s">
        <v>1058</v>
      </c>
      <c r="C553" t="s">
        <v>1066</v>
      </c>
      <c r="D553">
        <v>21924.525000000001</v>
      </c>
      <c r="E553" t="s">
        <v>26</v>
      </c>
      <c r="F553">
        <v>2923250631</v>
      </c>
      <c r="G553" t="s">
        <v>27</v>
      </c>
      <c r="H553" t="s">
        <v>27</v>
      </c>
      <c r="I553" t="s">
        <v>19</v>
      </c>
      <c r="J553" t="s">
        <v>28</v>
      </c>
      <c r="K553" t="s">
        <v>29</v>
      </c>
      <c r="L553" t="s">
        <v>20</v>
      </c>
      <c r="M553" t="s">
        <v>21</v>
      </c>
      <c r="N553" t="s">
        <v>30</v>
      </c>
      <c r="O553" t="s">
        <v>31</v>
      </c>
      <c r="P553" s="2">
        <f t="shared" si="24"/>
        <v>45109</v>
      </c>
      <c r="Q553" t="str">
        <f t="shared" si="25"/>
        <v>2023-07</v>
      </c>
      <c r="R553">
        <f t="shared" si="26"/>
        <v>13.702828125000002</v>
      </c>
    </row>
    <row r="554" spans="1:18">
      <c r="A554" t="s">
        <v>1067</v>
      </c>
      <c r="B554" s="2" t="s">
        <v>1058</v>
      </c>
      <c r="C554" t="s">
        <v>1068</v>
      </c>
      <c r="D554">
        <v>22365</v>
      </c>
      <c r="E554" t="s">
        <v>17</v>
      </c>
      <c r="F554">
        <v>2923581488</v>
      </c>
      <c r="G554" t="s">
        <v>18</v>
      </c>
      <c r="H554" t="s">
        <v>18</v>
      </c>
      <c r="I554" t="s">
        <v>19</v>
      </c>
      <c r="J554" t="s">
        <v>18</v>
      </c>
      <c r="K554" t="s">
        <v>18</v>
      </c>
      <c r="L554" t="s">
        <v>20</v>
      </c>
      <c r="M554" t="s">
        <v>21</v>
      </c>
      <c r="N554" t="s">
        <v>22</v>
      </c>
      <c r="O554" t="s">
        <v>23</v>
      </c>
      <c r="P554" s="2">
        <f t="shared" si="24"/>
        <v>45109</v>
      </c>
      <c r="Q554" t="str">
        <f t="shared" si="25"/>
        <v>2023-07</v>
      </c>
      <c r="R554">
        <f t="shared" si="26"/>
        <v>13.978125</v>
      </c>
    </row>
    <row r="555" spans="1:18">
      <c r="A555" t="s">
        <v>1069</v>
      </c>
      <c r="B555" s="2" t="s">
        <v>1058</v>
      </c>
      <c r="C555" t="s">
        <v>1068</v>
      </c>
      <c r="D555">
        <v>19010.25</v>
      </c>
      <c r="E555" t="s">
        <v>17</v>
      </c>
      <c r="F555">
        <v>2923587961</v>
      </c>
      <c r="G555" t="s">
        <v>18</v>
      </c>
      <c r="H555" t="s">
        <v>18</v>
      </c>
      <c r="I555" t="s">
        <v>19</v>
      </c>
      <c r="J555" t="s">
        <v>18</v>
      </c>
      <c r="K555" t="s">
        <v>18</v>
      </c>
      <c r="L555" t="s">
        <v>20</v>
      </c>
      <c r="M555" t="s">
        <v>21</v>
      </c>
      <c r="N555" t="s">
        <v>22</v>
      </c>
      <c r="O555" t="s">
        <v>23</v>
      </c>
      <c r="P555" s="2">
        <f t="shared" si="24"/>
        <v>45109</v>
      </c>
      <c r="Q555" t="str">
        <f t="shared" si="25"/>
        <v>2023-07</v>
      </c>
      <c r="R555">
        <f t="shared" si="26"/>
        <v>11.88140625</v>
      </c>
    </row>
    <row r="556" spans="1:18">
      <c r="A556" t="s">
        <v>1070</v>
      </c>
      <c r="B556" s="2" t="s">
        <v>1058</v>
      </c>
      <c r="C556" t="s">
        <v>1071</v>
      </c>
      <c r="D556">
        <v>22365</v>
      </c>
      <c r="E556" t="s">
        <v>17</v>
      </c>
      <c r="F556">
        <v>2923667948</v>
      </c>
      <c r="G556" t="s">
        <v>18</v>
      </c>
      <c r="H556" t="s">
        <v>18</v>
      </c>
      <c r="I556" t="s">
        <v>19</v>
      </c>
      <c r="J556" t="s">
        <v>18</v>
      </c>
      <c r="K556" t="s">
        <v>18</v>
      </c>
      <c r="L556" t="s">
        <v>20</v>
      </c>
      <c r="M556" t="s">
        <v>21</v>
      </c>
      <c r="N556" t="s">
        <v>22</v>
      </c>
      <c r="O556" t="s">
        <v>23</v>
      </c>
      <c r="P556" s="2">
        <f t="shared" si="24"/>
        <v>45109</v>
      </c>
      <c r="Q556" t="str">
        <f t="shared" si="25"/>
        <v>2023-07</v>
      </c>
      <c r="R556">
        <f t="shared" si="26"/>
        <v>13.978125</v>
      </c>
    </row>
    <row r="557" spans="1:18">
      <c r="A557" t="s">
        <v>1072</v>
      </c>
      <c r="B557" s="2" t="s">
        <v>1058</v>
      </c>
      <c r="C557" t="s">
        <v>1073</v>
      </c>
      <c r="D557">
        <v>31.5</v>
      </c>
      <c r="E557" t="s">
        <v>17</v>
      </c>
      <c r="F557">
        <v>2923716156</v>
      </c>
      <c r="G557" t="s">
        <v>18</v>
      </c>
      <c r="H557" t="s">
        <v>18</v>
      </c>
      <c r="I557" t="s">
        <v>19</v>
      </c>
      <c r="J557" t="s">
        <v>18</v>
      </c>
      <c r="K557" t="s">
        <v>18</v>
      </c>
      <c r="L557" t="s">
        <v>197</v>
      </c>
      <c r="M557" t="s">
        <v>21</v>
      </c>
      <c r="N557" t="s">
        <v>22</v>
      </c>
      <c r="O557" t="s">
        <v>23</v>
      </c>
      <c r="P557" s="2">
        <f t="shared" si="24"/>
        <v>45109</v>
      </c>
      <c r="Q557" t="str">
        <f t="shared" si="25"/>
        <v>2023-07</v>
      </c>
      <c r="R557">
        <f t="shared" si="26"/>
        <v>31.5</v>
      </c>
    </row>
    <row r="558" spans="1:18">
      <c r="A558" t="s">
        <v>1074</v>
      </c>
      <c r="B558" s="2" t="s">
        <v>1058</v>
      </c>
      <c r="C558" t="s">
        <v>1075</v>
      </c>
      <c r="D558">
        <v>22365</v>
      </c>
      <c r="E558" t="s">
        <v>17</v>
      </c>
      <c r="F558">
        <v>2923755965</v>
      </c>
      <c r="G558" t="s">
        <v>18</v>
      </c>
      <c r="H558" t="s">
        <v>18</v>
      </c>
      <c r="I558" t="s">
        <v>19</v>
      </c>
      <c r="J558" t="s">
        <v>18</v>
      </c>
      <c r="K558" t="s">
        <v>18</v>
      </c>
      <c r="L558" t="s">
        <v>20</v>
      </c>
      <c r="M558" t="s">
        <v>21</v>
      </c>
      <c r="N558" t="s">
        <v>22</v>
      </c>
      <c r="O558" t="s">
        <v>23</v>
      </c>
      <c r="P558" s="2">
        <f t="shared" si="24"/>
        <v>45109</v>
      </c>
      <c r="Q558" t="str">
        <f t="shared" si="25"/>
        <v>2023-07</v>
      </c>
      <c r="R558">
        <f t="shared" si="26"/>
        <v>13.978125</v>
      </c>
    </row>
    <row r="559" spans="1:18">
      <c r="A559" t="s">
        <v>1076</v>
      </c>
      <c r="B559" s="2" t="s">
        <v>1058</v>
      </c>
      <c r="C559" t="s">
        <v>1077</v>
      </c>
      <c r="D559">
        <v>22365</v>
      </c>
      <c r="E559" t="s">
        <v>172</v>
      </c>
      <c r="F559">
        <v>2924146164</v>
      </c>
      <c r="G559" t="s">
        <v>18</v>
      </c>
      <c r="H559" t="s">
        <v>18</v>
      </c>
      <c r="I559" t="s">
        <v>19</v>
      </c>
      <c r="J559" t="s">
        <v>18</v>
      </c>
      <c r="K559" t="s">
        <v>18</v>
      </c>
      <c r="L559" t="s">
        <v>20</v>
      </c>
      <c r="M559" t="s">
        <v>21</v>
      </c>
      <c r="N559" t="s">
        <v>22</v>
      </c>
      <c r="O559" t="s">
        <v>173</v>
      </c>
      <c r="P559" s="2">
        <f t="shared" si="24"/>
        <v>45109</v>
      </c>
      <c r="Q559" t="str">
        <f t="shared" si="25"/>
        <v>2023-07</v>
      </c>
      <c r="R559">
        <f t="shared" si="26"/>
        <v>13.978125</v>
      </c>
    </row>
    <row r="560" spans="1:18">
      <c r="A560" t="s">
        <v>1078</v>
      </c>
      <c r="B560" s="2" t="s">
        <v>1058</v>
      </c>
      <c r="C560" t="s">
        <v>1079</v>
      </c>
      <c r="D560">
        <v>22365</v>
      </c>
      <c r="E560" t="s">
        <v>980</v>
      </c>
      <c r="F560">
        <v>2924147093</v>
      </c>
      <c r="G560" t="s">
        <v>18</v>
      </c>
      <c r="H560" t="s">
        <v>18</v>
      </c>
      <c r="I560" t="s">
        <v>19</v>
      </c>
      <c r="J560" t="s">
        <v>18</v>
      </c>
      <c r="K560" t="s">
        <v>18</v>
      </c>
      <c r="L560" t="s">
        <v>20</v>
      </c>
      <c r="M560" t="s">
        <v>21</v>
      </c>
      <c r="N560" t="s">
        <v>22</v>
      </c>
      <c r="O560" t="s">
        <v>31</v>
      </c>
      <c r="P560" s="2">
        <f t="shared" si="24"/>
        <v>45109</v>
      </c>
      <c r="Q560" t="str">
        <f t="shared" si="25"/>
        <v>2023-07</v>
      </c>
      <c r="R560">
        <f t="shared" si="26"/>
        <v>13.978125</v>
      </c>
    </row>
    <row r="561" spans="1:18">
      <c r="A561" t="s">
        <v>1080</v>
      </c>
      <c r="B561" s="2" t="s">
        <v>1058</v>
      </c>
      <c r="C561" t="s">
        <v>899</v>
      </c>
      <c r="D561">
        <v>26.774999999999999</v>
      </c>
      <c r="E561" t="s">
        <v>17</v>
      </c>
      <c r="F561">
        <v>2924257172</v>
      </c>
      <c r="G561" t="s">
        <v>18</v>
      </c>
      <c r="H561" t="s">
        <v>18</v>
      </c>
      <c r="I561" t="s">
        <v>19</v>
      </c>
      <c r="J561" t="s">
        <v>18</v>
      </c>
      <c r="K561" t="s">
        <v>18</v>
      </c>
      <c r="L561" t="s">
        <v>197</v>
      </c>
      <c r="M561" t="s">
        <v>21</v>
      </c>
      <c r="N561" t="s">
        <v>22</v>
      </c>
      <c r="O561" t="s">
        <v>23</v>
      </c>
      <c r="P561" s="2">
        <f t="shared" si="24"/>
        <v>45109</v>
      </c>
      <c r="Q561" t="str">
        <f t="shared" si="25"/>
        <v>2023-07</v>
      </c>
      <c r="R561">
        <f t="shared" si="26"/>
        <v>26.774999999999999</v>
      </c>
    </row>
    <row r="562" spans="1:18">
      <c r="A562" t="s">
        <v>1081</v>
      </c>
      <c r="B562" s="2" t="s">
        <v>1058</v>
      </c>
      <c r="C562" t="s">
        <v>899</v>
      </c>
      <c r="D562">
        <v>19010.25</v>
      </c>
      <c r="E562" t="s">
        <v>17</v>
      </c>
      <c r="F562">
        <v>2924257433</v>
      </c>
      <c r="G562" t="s">
        <v>18</v>
      </c>
      <c r="H562" t="s">
        <v>18</v>
      </c>
      <c r="I562" t="s">
        <v>19</v>
      </c>
      <c r="J562" t="s">
        <v>18</v>
      </c>
      <c r="K562" t="s">
        <v>18</v>
      </c>
      <c r="L562" t="s">
        <v>20</v>
      </c>
      <c r="M562" t="s">
        <v>21</v>
      </c>
      <c r="N562" t="s">
        <v>22</v>
      </c>
      <c r="O562" t="s">
        <v>23</v>
      </c>
      <c r="P562" s="2">
        <f t="shared" si="24"/>
        <v>45109</v>
      </c>
      <c r="Q562" t="str">
        <f t="shared" si="25"/>
        <v>2023-07</v>
      </c>
      <c r="R562">
        <f t="shared" si="26"/>
        <v>11.88140625</v>
      </c>
    </row>
    <row r="563" spans="1:18">
      <c r="A563" t="s">
        <v>1082</v>
      </c>
      <c r="B563" s="2" t="s">
        <v>1058</v>
      </c>
      <c r="C563" t="s">
        <v>1083</v>
      </c>
      <c r="D563">
        <v>22365</v>
      </c>
      <c r="E563" t="s">
        <v>94</v>
      </c>
      <c r="F563">
        <v>2924291505</v>
      </c>
      <c r="G563" t="s">
        <v>18</v>
      </c>
      <c r="H563" t="s">
        <v>18</v>
      </c>
      <c r="I563" t="s">
        <v>19</v>
      </c>
      <c r="J563" t="s">
        <v>18</v>
      </c>
      <c r="K563" t="s">
        <v>18</v>
      </c>
      <c r="L563" t="s">
        <v>20</v>
      </c>
      <c r="M563" t="s">
        <v>21</v>
      </c>
      <c r="N563" t="s">
        <v>22</v>
      </c>
      <c r="O563" t="s">
        <v>31</v>
      </c>
      <c r="P563" s="2">
        <f t="shared" si="24"/>
        <v>45109</v>
      </c>
      <c r="Q563" t="str">
        <f t="shared" si="25"/>
        <v>2023-07</v>
      </c>
      <c r="R563">
        <f t="shared" si="26"/>
        <v>13.978125</v>
      </c>
    </row>
    <row r="564" spans="1:18">
      <c r="A564" s="1" t="s">
        <v>1084</v>
      </c>
      <c r="B564" s="2" t="s">
        <v>1058</v>
      </c>
      <c r="C564" t="s">
        <v>1083</v>
      </c>
      <c r="D564">
        <v>19010.25</v>
      </c>
      <c r="E564" t="s">
        <v>172</v>
      </c>
      <c r="F564">
        <v>2924362118</v>
      </c>
      <c r="G564" t="s">
        <v>18</v>
      </c>
      <c r="H564" t="s">
        <v>18</v>
      </c>
      <c r="I564" t="s">
        <v>19</v>
      </c>
      <c r="J564" t="s">
        <v>18</v>
      </c>
      <c r="K564" t="s">
        <v>18</v>
      </c>
      <c r="L564" t="s">
        <v>20</v>
      </c>
      <c r="M564" t="s">
        <v>21</v>
      </c>
      <c r="N564" t="s">
        <v>22</v>
      </c>
      <c r="O564" t="s">
        <v>173</v>
      </c>
      <c r="P564" s="2">
        <f t="shared" si="24"/>
        <v>45109</v>
      </c>
      <c r="Q564" t="str">
        <f t="shared" si="25"/>
        <v>2023-07</v>
      </c>
      <c r="R564">
        <f t="shared" si="26"/>
        <v>11.88140625</v>
      </c>
    </row>
    <row r="565" spans="1:18">
      <c r="A565" t="s">
        <v>1085</v>
      </c>
      <c r="B565" s="2" t="s">
        <v>1058</v>
      </c>
      <c r="C565" t="s">
        <v>1086</v>
      </c>
      <c r="D565">
        <v>22365</v>
      </c>
      <c r="E565" t="s">
        <v>94</v>
      </c>
      <c r="F565">
        <v>2924426457</v>
      </c>
      <c r="G565" t="s">
        <v>18</v>
      </c>
      <c r="H565" t="s">
        <v>18</v>
      </c>
      <c r="I565" t="s">
        <v>19</v>
      </c>
      <c r="J565" t="s">
        <v>18</v>
      </c>
      <c r="K565" t="s">
        <v>18</v>
      </c>
      <c r="L565" t="s">
        <v>20</v>
      </c>
      <c r="M565" t="s">
        <v>21</v>
      </c>
      <c r="N565" t="s">
        <v>22</v>
      </c>
      <c r="O565" t="s">
        <v>31</v>
      </c>
      <c r="P565" s="2">
        <f t="shared" si="24"/>
        <v>45109</v>
      </c>
      <c r="Q565" t="str">
        <f t="shared" si="25"/>
        <v>2023-07</v>
      </c>
      <c r="R565">
        <f t="shared" si="26"/>
        <v>13.978125</v>
      </c>
    </row>
    <row r="566" spans="1:18">
      <c r="A566" t="s">
        <v>1087</v>
      </c>
      <c r="B566" s="2" t="s">
        <v>1058</v>
      </c>
      <c r="C566" t="s">
        <v>939</v>
      </c>
      <c r="D566">
        <v>1101.471</v>
      </c>
      <c r="E566" t="s">
        <v>35</v>
      </c>
      <c r="F566">
        <v>2924505605</v>
      </c>
      <c r="G566" t="s">
        <v>36</v>
      </c>
      <c r="H566" t="s">
        <v>37</v>
      </c>
      <c r="I566" t="s">
        <v>38</v>
      </c>
      <c r="J566" t="s">
        <v>39</v>
      </c>
      <c r="K566" t="s">
        <v>29</v>
      </c>
      <c r="L566" t="s">
        <v>20</v>
      </c>
      <c r="M566" t="s">
        <v>21</v>
      </c>
      <c r="N566" t="s">
        <v>30</v>
      </c>
      <c r="O566" t="s">
        <v>23</v>
      </c>
      <c r="P566" s="2">
        <f t="shared" si="24"/>
        <v>45109</v>
      </c>
      <c r="Q566" t="str">
        <f t="shared" si="25"/>
        <v>2023-07</v>
      </c>
      <c r="R566">
        <f t="shared" si="26"/>
        <v>0.68841937500000006</v>
      </c>
    </row>
    <row r="567" spans="1:18">
      <c r="A567" t="s">
        <v>1088</v>
      </c>
      <c r="B567" s="2" t="s">
        <v>1089</v>
      </c>
      <c r="C567" t="s">
        <v>1083</v>
      </c>
      <c r="D567">
        <v>18620.091</v>
      </c>
      <c r="E567" t="s">
        <v>26</v>
      </c>
      <c r="F567">
        <v>2925223465</v>
      </c>
      <c r="G567" t="s">
        <v>27</v>
      </c>
      <c r="H567" t="s">
        <v>27</v>
      </c>
      <c r="I567" t="s">
        <v>19</v>
      </c>
      <c r="J567" t="s">
        <v>68</v>
      </c>
      <c r="K567" t="s">
        <v>29</v>
      </c>
      <c r="L567" t="s">
        <v>20</v>
      </c>
      <c r="M567" t="s">
        <v>21</v>
      </c>
      <c r="N567" t="s">
        <v>30</v>
      </c>
      <c r="O567" t="s">
        <v>31</v>
      </c>
      <c r="P567" s="2">
        <f t="shared" si="24"/>
        <v>45110</v>
      </c>
      <c r="Q567" t="str">
        <f t="shared" si="25"/>
        <v>2023-07</v>
      </c>
      <c r="R567">
        <f t="shared" si="26"/>
        <v>11.637556875</v>
      </c>
    </row>
    <row r="568" spans="1:18">
      <c r="A568" t="s">
        <v>1090</v>
      </c>
      <c r="B568" s="2" t="s">
        <v>1089</v>
      </c>
      <c r="C568" t="s">
        <v>1091</v>
      </c>
      <c r="D568">
        <v>31.5</v>
      </c>
      <c r="E568" t="s">
        <v>17</v>
      </c>
      <c r="F568">
        <v>2925248460</v>
      </c>
      <c r="G568" t="s">
        <v>18</v>
      </c>
      <c r="H568" t="s">
        <v>18</v>
      </c>
      <c r="I568" t="s">
        <v>19</v>
      </c>
      <c r="J568" t="s">
        <v>18</v>
      </c>
      <c r="K568" t="s">
        <v>18</v>
      </c>
      <c r="L568" t="s">
        <v>197</v>
      </c>
      <c r="M568" t="s">
        <v>21</v>
      </c>
      <c r="N568" t="s">
        <v>22</v>
      </c>
      <c r="O568" t="s">
        <v>23</v>
      </c>
      <c r="P568" s="2">
        <f t="shared" si="24"/>
        <v>45110</v>
      </c>
      <c r="Q568" t="str">
        <f t="shared" si="25"/>
        <v>2023-07</v>
      </c>
      <c r="R568">
        <f t="shared" si="26"/>
        <v>31.5</v>
      </c>
    </row>
    <row r="569" spans="1:18">
      <c r="A569" t="s">
        <v>1092</v>
      </c>
      <c r="B569" s="2" t="s">
        <v>1089</v>
      </c>
      <c r="C569" t="s">
        <v>1083</v>
      </c>
      <c r="D569">
        <v>19010.25</v>
      </c>
      <c r="E569" t="s">
        <v>980</v>
      </c>
      <c r="F569">
        <v>2925250948</v>
      </c>
      <c r="G569" t="s">
        <v>18</v>
      </c>
      <c r="H569" t="s">
        <v>18</v>
      </c>
      <c r="I569" t="s">
        <v>19</v>
      </c>
      <c r="J569" t="s">
        <v>18</v>
      </c>
      <c r="K569" t="s">
        <v>18</v>
      </c>
      <c r="L569" t="s">
        <v>20</v>
      </c>
      <c r="M569" t="s">
        <v>21</v>
      </c>
      <c r="N569" t="s">
        <v>22</v>
      </c>
      <c r="O569" t="s">
        <v>31</v>
      </c>
      <c r="P569" s="2">
        <f t="shared" si="24"/>
        <v>45110</v>
      </c>
      <c r="Q569" t="str">
        <f t="shared" si="25"/>
        <v>2023-07</v>
      </c>
      <c r="R569">
        <f t="shared" si="26"/>
        <v>11.88140625</v>
      </c>
    </row>
    <row r="570" spans="1:18">
      <c r="A570" t="s">
        <v>1093</v>
      </c>
      <c r="B570" s="2" t="s">
        <v>1089</v>
      </c>
      <c r="C570" t="s">
        <v>1094</v>
      </c>
      <c r="D570">
        <v>31.5</v>
      </c>
      <c r="E570" t="s">
        <v>17</v>
      </c>
      <c r="F570">
        <v>2925357845</v>
      </c>
      <c r="G570" t="s">
        <v>18</v>
      </c>
      <c r="H570" t="s">
        <v>18</v>
      </c>
      <c r="I570" t="s">
        <v>19</v>
      </c>
      <c r="J570" t="s">
        <v>18</v>
      </c>
      <c r="K570" t="s">
        <v>18</v>
      </c>
      <c r="L570" t="s">
        <v>197</v>
      </c>
      <c r="M570" t="s">
        <v>21</v>
      </c>
      <c r="N570" t="s">
        <v>22</v>
      </c>
      <c r="O570" t="s">
        <v>23</v>
      </c>
      <c r="P570" s="2">
        <f t="shared" si="24"/>
        <v>45110</v>
      </c>
      <c r="Q570" t="str">
        <f t="shared" si="25"/>
        <v>2023-07</v>
      </c>
      <c r="R570">
        <f t="shared" si="26"/>
        <v>31.5</v>
      </c>
    </row>
    <row r="571" spans="1:18">
      <c r="A571" t="s">
        <v>1095</v>
      </c>
      <c r="B571" s="2" t="s">
        <v>1089</v>
      </c>
      <c r="C571" t="s">
        <v>1096</v>
      </c>
      <c r="D571">
        <v>22365</v>
      </c>
      <c r="E571" t="s">
        <v>17</v>
      </c>
      <c r="F571">
        <v>2925416061</v>
      </c>
      <c r="G571" t="s">
        <v>18</v>
      </c>
      <c r="H571" t="s">
        <v>18</v>
      </c>
      <c r="I571" t="s">
        <v>19</v>
      </c>
      <c r="J571" t="s">
        <v>18</v>
      </c>
      <c r="K571" t="s">
        <v>18</v>
      </c>
      <c r="L571" t="s">
        <v>20</v>
      </c>
      <c r="M571" t="s">
        <v>21</v>
      </c>
      <c r="N571" t="s">
        <v>22</v>
      </c>
      <c r="O571" t="s">
        <v>23</v>
      </c>
      <c r="P571" s="2">
        <f t="shared" si="24"/>
        <v>45110</v>
      </c>
      <c r="Q571" t="str">
        <f t="shared" si="25"/>
        <v>2023-07</v>
      </c>
      <c r="R571">
        <f t="shared" si="26"/>
        <v>13.978125</v>
      </c>
    </row>
    <row r="572" spans="1:18">
      <c r="A572" t="s">
        <v>1097</v>
      </c>
      <c r="B572" s="2" t="s">
        <v>1089</v>
      </c>
      <c r="C572" t="s">
        <v>1083</v>
      </c>
      <c r="D572">
        <v>19010.25</v>
      </c>
      <c r="E572" t="s">
        <v>980</v>
      </c>
      <c r="F572">
        <v>2925456334</v>
      </c>
      <c r="G572" t="s">
        <v>18</v>
      </c>
      <c r="H572" t="s">
        <v>18</v>
      </c>
      <c r="I572" t="s">
        <v>19</v>
      </c>
      <c r="J572" t="s">
        <v>18</v>
      </c>
      <c r="K572" t="s">
        <v>18</v>
      </c>
      <c r="L572" t="s">
        <v>20</v>
      </c>
      <c r="M572" t="s">
        <v>21</v>
      </c>
      <c r="N572" t="s">
        <v>22</v>
      </c>
      <c r="O572" t="s">
        <v>31</v>
      </c>
      <c r="P572" s="2">
        <f t="shared" si="24"/>
        <v>45110</v>
      </c>
      <c r="Q572" t="str">
        <f t="shared" si="25"/>
        <v>2023-07</v>
      </c>
      <c r="R572">
        <f t="shared" si="26"/>
        <v>11.88140625</v>
      </c>
    </row>
    <row r="573" spans="1:18">
      <c r="A573" t="s">
        <v>1098</v>
      </c>
      <c r="B573" s="2" t="s">
        <v>1089</v>
      </c>
      <c r="C573" t="s">
        <v>1099</v>
      </c>
      <c r="D573">
        <v>22365</v>
      </c>
      <c r="E573" t="s">
        <v>17</v>
      </c>
      <c r="F573">
        <v>2925668636</v>
      </c>
      <c r="G573" t="s">
        <v>18</v>
      </c>
      <c r="H573" t="s">
        <v>18</v>
      </c>
      <c r="I573" t="s">
        <v>19</v>
      </c>
      <c r="J573" t="s">
        <v>18</v>
      </c>
      <c r="K573" t="s">
        <v>18</v>
      </c>
      <c r="L573" t="s">
        <v>20</v>
      </c>
      <c r="M573" t="s">
        <v>21</v>
      </c>
      <c r="N573" t="s">
        <v>22</v>
      </c>
      <c r="O573" t="s">
        <v>23</v>
      </c>
      <c r="P573" s="2">
        <f t="shared" si="24"/>
        <v>45110</v>
      </c>
      <c r="Q573" t="str">
        <f t="shared" si="25"/>
        <v>2023-07</v>
      </c>
      <c r="R573">
        <f t="shared" si="26"/>
        <v>13.978125</v>
      </c>
    </row>
    <row r="574" spans="1:18">
      <c r="A574" t="s">
        <v>1100</v>
      </c>
      <c r="B574" s="2" t="s">
        <v>1089</v>
      </c>
      <c r="C574" t="s">
        <v>1101</v>
      </c>
      <c r="D574">
        <v>22365</v>
      </c>
      <c r="E574" t="s">
        <v>17</v>
      </c>
      <c r="F574">
        <v>2926124897</v>
      </c>
      <c r="G574" t="s">
        <v>18</v>
      </c>
      <c r="H574" t="s">
        <v>18</v>
      </c>
      <c r="I574" t="s">
        <v>19</v>
      </c>
      <c r="J574" t="s">
        <v>18</v>
      </c>
      <c r="K574" t="s">
        <v>18</v>
      </c>
      <c r="L574" t="s">
        <v>20</v>
      </c>
      <c r="M574" t="s">
        <v>21</v>
      </c>
      <c r="N574" t="s">
        <v>22</v>
      </c>
      <c r="O574" t="s">
        <v>23</v>
      </c>
      <c r="P574" s="2">
        <f t="shared" si="24"/>
        <v>45110</v>
      </c>
      <c r="Q574" t="str">
        <f t="shared" si="25"/>
        <v>2023-07</v>
      </c>
      <c r="R574">
        <f t="shared" si="26"/>
        <v>13.978125</v>
      </c>
    </row>
    <row r="575" spans="1:18">
      <c r="A575" t="s">
        <v>1102</v>
      </c>
      <c r="B575" s="2" t="s">
        <v>1089</v>
      </c>
      <c r="C575" t="s">
        <v>1103</v>
      </c>
      <c r="D575">
        <v>17518.62</v>
      </c>
      <c r="E575" t="s">
        <v>26</v>
      </c>
      <c r="F575">
        <v>2926164966</v>
      </c>
      <c r="G575" t="s">
        <v>27</v>
      </c>
      <c r="H575" t="s">
        <v>27</v>
      </c>
      <c r="I575" t="s">
        <v>19</v>
      </c>
      <c r="J575" t="s">
        <v>68</v>
      </c>
      <c r="K575" t="s">
        <v>29</v>
      </c>
      <c r="L575" t="s">
        <v>20</v>
      </c>
      <c r="M575" t="s">
        <v>21</v>
      </c>
      <c r="N575" t="s">
        <v>30</v>
      </c>
      <c r="O575" t="s">
        <v>31</v>
      </c>
      <c r="P575" s="2">
        <f t="shared" si="24"/>
        <v>45110</v>
      </c>
      <c r="Q575" t="str">
        <f t="shared" si="25"/>
        <v>2023-07</v>
      </c>
      <c r="R575">
        <f t="shared" si="26"/>
        <v>10.949137499999999</v>
      </c>
    </row>
    <row r="576" spans="1:18">
      <c r="A576" t="s">
        <v>1104</v>
      </c>
      <c r="B576" s="2" t="s">
        <v>1089</v>
      </c>
      <c r="C576" t="s">
        <v>1105</v>
      </c>
      <c r="D576">
        <v>19010.25</v>
      </c>
      <c r="E576" t="s">
        <v>17</v>
      </c>
      <c r="F576">
        <v>2926387239</v>
      </c>
      <c r="G576" t="s">
        <v>18</v>
      </c>
      <c r="H576" t="s">
        <v>18</v>
      </c>
      <c r="I576" t="s">
        <v>19</v>
      </c>
      <c r="J576" t="s">
        <v>18</v>
      </c>
      <c r="K576" t="s">
        <v>18</v>
      </c>
      <c r="L576" t="s">
        <v>20</v>
      </c>
      <c r="M576" t="s">
        <v>21</v>
      </c>
      <c r="N576" t="s">
        <v>22</v>
      </c>
      <c r="O576" t="s">
        <v>23</v>
      </c>
      <c r="P576" s="2">
        <f t="shared" si="24"/>
        <v>45110</v>
      </c>
      <c r="Q576" t="str">
        <f t="shared" si="25"/>
        <v>2023-07</v>
      </c>
      <c r="R576">
        <f t="shared" si="26"/>
        <v>11.88140625</v>
      </c>
    </row>
    <row r="577" spans="1:18">
      <c r="A577" t="s">
        <v>1106</v>
      </c>
      <c r="B577" s="2" t="s">
        <v>1089</v>
      </c>
      <c r="C577" t="s">
        <v>1107</v>
      </c>
      <c r="D577">
        <v>18620.091</v>
      </c>
      <c r="E577" t="s">
        <v>26</v>
      </c>
      <c r="F577">
        <v>2926468229</v>
      </c>
      <c r="G577" t="s">
        <v>27</v>
      </c>
      <c r="H577" t="s">
        <v>27</v>
      </c>
      <c r="I577" t="s">
        <v>19</v>
      </c>
      <c r="J577" t="s">
        <v>18</v>
      </c>
      <c r="K577" t="s">
        <v>29</v>
      </c>
      <c r="L577" t="s">
        <v>20</v>
      </c>
      <c r="M577" t="s">
        <v>21</v>
      </c>
      <c r="N577" t="s">
        <v>30</v>
      </c>
      <c r="O577" t="s">
        <v>31</v>
      </c>
      <c r="P577" s="2">
        <f t="shared" si="24"/>
        <v>45110</v>
      </c>
      <c r="Q577" t="str">
        <f t="shared" si="25"/>
        <v>2023-07</v>
      </c>
      <c r="R577">
        <f t="shared" si="26"/>
        <v>11.637556875</v>
      </c>
    </row>
    <row r="578" spans="1:18">
      <c r="A578" t="s">
        <v>1108</v>
      </c>
      <c r="B578" s="2" t="s">
        <v>1089</v>
      </c>
      <c r="C578" t="s">
        <v>1109</v>
      </c>
      <c r="D578">
        <v>31.5</v>
      </c>
      <c r="E578" t="s">
        <v>17</v>
      </c>
      <c r="F578">
        <v>2926544222</v>
      </c>
      <c r="G578" t="s">
        <v>18</v>
      </c>
      <c r="H578" t="s">
        <v>18</v>
      </c>
      <c r="I578" t="s">
        <v>19</v>
      </c>
      <c r="J578" t="s">
        <v>18</v>
      </c>
      <c r="K578" t="s">
        <v>18</v>
      </c>
      <c r="L578" t="s">
        <v>197</v>
      </c>
      <c r="M578" t="s">
        <v>21</v>
      </c>
      <c r="N578" t="s">
        <v>22</v>
      </c>
      <c r="O578" t="s">
        <v>23</v>
      </c>
      <c r="P578" s="2">
        <f t="shared" ref="P578:P641" si="27">DATEVALUE(LEFT(B578, 10)) + TIMEVALUE(MID(B578, 12, 8))</f>
        <v>45110</v>
      </c>
      <c r="Q578" t="str">
        <f t="shared" ref="Q578:Q641" si="28">TEXT(P578, "yyyy-mm")</f>
        <v>2023-07</v>
      </c>
      <c r="R578">
        <f t="shared" ref="R578:R641" si="29">IF(L578="NGN", D578/1600, D578)</f>
        <v>31.5</v>
      </c>
    </row>
    <row r="579" spans="1:18">
      <c r="A579" t="s">
        <v>1110</v>
      </c>
      <c r="B579" s="2" t="s">
        <v>1089</v>
      </c>
      <c r="C579" t="s">
        <v>1111</v>
      </c>
      <c r="D579">
        <v>19010.25</v>
      </c>
      <c r="E579" t="s">
        <v>17</v>
      </c>
      <c r="F579">
        <v>2926581773</v>
      </c>
      <c r="G579" t="s">
        <v>18</v>
      </c>
      <c r="H579" t="s">
        <v>18</v>
      </c>
      <c r="I579" t="s">
        <v>19</v>
      </c>
      <c r="J579" t="s">
        <v>18</v>
      </c>
      <c r="K579" t="s">
        <v>18</v>
      </c>
      <c r="L579" t="s">
        <v>20</v>
      </c>
      <c r="M579" t="s">
        <v>21</v>
      </c>
      <c r="N579" t="s">
        <v>22</v>
      </c>
      <c r="O579" t="s">
        <v>23</v>
      </c>
      <c r="P579" s="2">
        <f t="shared" si="27"/>
        <v>45110</v>
      </c>
      <c r="Q579" t="str">
        <f t="shared" si="28"/>
        <v>2023-07</v>
      </c>
      <c r="R579">
        <f t="shared" si="29"/>
        <v>11.88140625</v>
      </c>
    </row>
    <row r="580" spans="1:18">
      <c r="A580" t="s">
        <v>1112</v>
      </c>
      <c r="B580" s="2" t="s">
        <v>1113</v>
      </c>
      <c r="C580" t="s">
        <v>1114</v>
      </c>
      <c r="D580">
        <v>17518.62</v>
      </c>
      <c r="E580" t="s">
        <v>262</v>
      </c>
      <c r="F580">
        <v>2927469387</v>
      </c>
      <c r="G580" t="s">
        <v>36</v>
      </c>
      <c r="H580" t="s">
        <v>37</v>
      </c>
      <c r="I580" t="s">
        <v>38</v>
      </c>
      <c r="J580" t="s">
        <v>471</v>
      </c>
      <c r="K580" t="s">
        <v>29</v>
      </c>
      <c r="L580" t="s">
        <v>20</v>
      </c>
      <c r="M580" t="s">
        <v>21</v>
      </c>
      <c r="N580" t="s">
        <v>30</v>
      </c>
      <c r="O580" t="s">
        <v>23</v>
      </c>
      <c r="P580" s="2">
        <f t="shared" si="27"/>
        <v>45111</v>
      </c>
      <c r="Q580" t="str">
        <f t="shared" si="28"/>
        <v>2023-07</v>
      </c>
      <c r="R580">
        <f t="shared" si="29"/>
        <v>10.949137499999999</v>
      </c>
    </row>
    <row r="581" spans="1:18">
      <c r="A581" t="s">
        <v>1115</v>
      </c>
      <c r="B581" s="2" t="s">
        <v>1113</v>
      </c>
      <c r="C581" t="s">
        <v>1116</v>
      </c>
      <c r="D581">
        <v>22365</v>
      </c>
      <c r="E581" t="s">
        <v>17</v>
      </c>
      <c r="F581">
        <v>2927512886</v>
      </c>
      <c r="G581" t="s">
        <v>18</v>
      </c>
      <c r="H581" t="s">
        <v>18</v>
      </c>
      <c r="I581" t="s">
        <v>19</v>
      </c>
      <c r="J581" t="s">
        <v>18</v>
      </c>
      <c r="K581" t="s">
        <v>18</v>
      </c>
      <c r="L581" t="s">
        <v>20</v>
      </c>
      <c r="M581" t="s">
        <v>21</v>
      </c>
      <c r="N581" t="s">
        <v>22</v>
      </c>
      <c r="O581" t="s">
        <v>23</v>
      </c>
      <c r="P581" s="2">
        <f t="shared" si="27"/>
        <v>45111</v>
      </c>
      <c r="Q581" t="str">
        <f t="shared" si="28"/>
        <v>2023-07</v>
      </c>
      <c r="R581">
        <f t="shared" si="29"/>
        <v>13.978125</v>
      </c>
    </row>
    <row r="582" spans="1:18">
      <c r="A582" t="s">
        <v>1117</v>
      </c>
      <c r="B582" s="2" t="s">
        <v>1113</v>
      </c>
      <c r="C582" t="s">
        <v>1118</v>
      </c>
      <c r="D582">
        <v>18620.091</v>
      </c>
      <c r="E582" t="s">
        <v>26</v>
      </c>
      <c r="F582">
        <v>2928131147</v>
      </c>
      <c r="G582" t="s">
        <v>36</v>
      </c>
      <c r="H582" t="s">
        <v>37</v>
      </c>
      <c r="I582" t="s">
        <v>38</v>
      </c>
      <c r="J582" t="s">
        <v>301</v>
      </c>
      <c r="K582" t="s">
        <v>29</v>
      </c>
      <c r="L582" t="s">
        <v>20</v>
      </c>
      <c r="M582" t="s">
        <v>21</v>
      </c>
      <c r="N582" t="s">
        <v>30</v>
      </c>
      <c r="O582" t="s">
        <v>23</v>
      </c>
      <c r="P582" s="2">
        <f t="shared" si="27"/>
        <v>45111</v>
      </c>
      <c r="Q582" t="str">
        <f t="shared" si="28"/>
        <v>2023-07</v>
      </c>
      <c r="R582">
        <f t="shared" si="29"/>
        <v>11.637556875</v>
      </c>
    </row>
    <row r="583" spans="1:18">
      <c r="A583" t="s">
        <v>1119</v>
      </c>
      <c r="B583" s="2" t="s">
        <v>1113</v>
      </c>
      <c r="C583" t="s">
        <v>1120</v>
      </c>
      <c r="D583">
        <v>18620.091</v>
      </c>
      <c r="E583" t="s">
        <v>26</v>
      </c>
      <c r="F583">
        <v>2928243649</v>
      </c>
      <c r="G583" t="s">
        <v>27</v>
      </c>
      <c r="H583" t="s">
        <v>27</v>
      </c>
      <c r="I583" t="s">
        <v>19</v>
      </c>
      <c r="J583" t="s">
        <v>1121</v>
      </c>
      <c r="K583" t="s">
        <v>29</v>
      </c>
      <c r="L583" t="s">
        <v>20</v>
      </c>
      <c r="M583" t="s">
        <v>21</v>
      </c>
      <c r="N583" t="s">
        <v>30</v>
      </c>
      <c r="O583" t="s">
        <v>31</v>
      </c>
      <c r="P583" s="2">
        <f t="shared" si="27"/>
        <v>45111</v>
      </c>
      <c r="Q583" t="str">
        <f t="shared" si="28"/>
        <v>2023-07</v>
      </c>
      <c r="R583">
        <f t="shared" si="29"/>
        <v>11.637556875</v>
      </c>
    </row>
    <row r="584" spans="1:18">
      <c r="A584" t="s">
        <v>1122</v>
      </c>
      <c r="B584" s="2" t="s">
        <v>1113</v>
      </c>
      <c r="C584" t="s">
        <v>1123</v>
      </c>
      <c r="D584">
        <v>26.774999999999999</v>
      </c>
      <c r="E584" t="s">
        <v>17</v>
      </c>
      <c r="F584">
        <v>2928293299</v>
      </c>
      <c r="G584" t="s">
        <v>18</v>
      </c>
      <c r="H584" t="s">
        <v>18</v>
      </c>
      <c r="I584" t="s">
        <v>19</v>
      </c>
      <c r="J584" t="s">
        <v>18</v>
      </c>
      <c r="K584" t="s">
        <v>18</v>
      </c>
      <c r="L584" t="s">
        <v>197</v>
      </c>
      <c r="M584" t="s">
        <v>21</v>
      </c>
      <c r="N584" t="s">
        <v>22</v>
      </c>
      <c r="O584" t="s">
        <v>23</v>
      </c>
      <c r="P584" s="2">
        <f t="shared" si="27"/>
        <v>45111</v>
      </c>
      <c r="Q584" t="str">
        <f t="shared" si="28"/>
        <v>2023-07</v>
      </c>
      <c r="R584">
        <f t="shared" si="29"/>
        <v>26.774999999999999</v>
      </c>
    </row>
    <row r="585" spans="1:18">
      <c r="A585" t="s">
        <v>1124</v>
      </c>
      <c r="B585" s="2" t="s">
        <v>1113</v>
      </c>
      <c r="C585" t="s">
        <v>1125</v>
      </c>
      <c r="D585">
        <v>22365</v>
      </c>
      <c r="E585" t="s">
        <v>17</v>
      </c>
      <c r="F585">
        <v>2928482058</v>
      </c>
      <c r="G585" t="s">
        <v>18</v>
      </c>
      <c r="H585" t="s">
        <v>18</v>
      </c>
      <c r="I585" t="s">
        <v>19</v>
      </c>
      <c r="J585" t="s">
        <v>18</v>
      </c>
      <c r="K585" t="s">
        <v>18</v>
      </c>
      <c r="L585" t="s">
        <v>20</v>
      </c>
      <c r="M585" t="s">
        <v>21</v>
      </c>
      <c r="N585" t="s">
        <v>22</v>
      </c>
      <c r="O585" t="s">
        <v>23</v>
      </c>
      <c r="P585" s="2">
        <f t="shared" si="27"/>
        <v>45111</v>
      </c>
      <c r="Q585" t="str">
        <f t="shared" si="28"/>
        <v>2023-07</v>
      </c>
      <c r="R585">
        <f t="shared" si="29"/>
        <v>13.978125</v>
      </c>
    </row>
    <row r="586" spans="1:18">
      <c r="A586" t="s">
        <v>1126</v>
      </c>
      <c r="B586" s="2" t="s">
        <v>1113</v>
      </c>
      <c r="C586" t="s">
        <v>1127</v>
      </c>
      <c r="D586">
        <v>21924.525000000001</v>
      </c>
      <c r="E586" t="s">
        <v>26</v>
      </c>
      <c r="F586">
        <v>2928674971</v>
      </c>
      <c r="G586" t="s">
        <v>36</v>
      </c>
      <c r="H586" t="s">
        <v>37</v>
      </c>
      <c r="I586" t="s">
        <v>38</v>
      </c>
      <c r="J586" t="s">
        <v>28</v>
      </c>
      <c r="K586" t="s">
        <v>29</v>
      </c>
      <c r="L586" t="s">
        <v>20</v>
      </c>
      <c r="M586" t="s">
        <v>21</v>
      </c>
      <c r="N586" t="s">
        <v>30</v>
      </c>
      <c r="O586" t="s">
        <v>23</v>
      </c>
      <c r="P586" s="2">
        <f t="shared" si="27"/>
        <v>45111</v>
      </c>
      <c r="Q586" t="str">
        <f t="shared" si="28"/>
        <v>2023-07</v>
      </c>
      <c r="R586">
        <f t="shared" si="29"/>
        <v>13.702828125000002</v>
      </c>
    </row>
    <row r="587" spans="1:18">
      <c r="A587" t="s">
        <v>1128</v>
      </c>
      <c r="B587" s="2" t="s">
        <v>1113</v>
      </c>
      <c r="C587" t="s">
        <v>1129</v>
      </c>
      <c r="D587">
        <v>19010.25</v>
      </c>
      <c r="E587" t="s">
        <v>17</v>
      </c>
      <c r="F587">
        <v>2929020154</v>
      </c>
      <c r="G587" t="s">
        <v>18</v>
      </c>
      <c r="H587" t="s">
        <v>18</v>
      </c>
      <c r="I587" t="s">
        <v>19</v>
      </c>
      <c r="J587" t="s">
        <v>18</v>
      </c>
      <c r="K587" t="s">
        <v>18</v>
      </c>
      <c r="L587" t="s">
        <v>20</v>
      </c>
      <c r="M587" t="s">
        <v>21</v>
      </c>
      <c r="N587" t="s">
        <v>22</v>
      </c>
      <c r="O587" t="s">
        <v>23</v>
      </c>
      <c r="P587" s="2">
        <f t="shared" si="27"/>
        <v>45111</v>
      </c>
      <c r="Q587" t="str">
        <f t="shared" si="28"/>
        <v>2023-07</v>
      </c>
      <c r="R587">
        <f t="shared" si="29"/>
        <v>11.88140625</v>
      </c>
    </row>
    <row r="588" spans="1:18">
      <c r="A588" t="s">
        <v>1130</v>
      </c>
      <c r="B588" s="2" t="s">
        <v>1113</v>
      </c>
      <c r="C588" t="s">
        <v>1131</v>
      </c>
      <c r="D588">
        <v>22365</v>
      </c>
      <c r="E588" t="s">
        <v>17</v>
      </c>
      <c r="F588">
        <v>2929098302</v>
      </c>
      <c r="G588" t="s">
        <v>18</v>
      </c>
      <c r="H588" t="s">
        <v>18</v>
      </c>
      <c r="I588" t="s">
        <v>19</v>
      </c>
      <c r="J588" t="s">
        <v>18</v>
      </c>
      <c r="K588" t="s">
        <v>18</v>
      </c>
      <c r="L588" t="s">
        <v>20</v>
      </c>
      <c r="M588" t="s">
        <v>21</v>
      </c>
      <c r="N588" t="s">
        <v>22</v>
      </c>
      <c r="O588" t="s">
        <v>23</v>
      </c>
      <c r="P588" s="2">
        <f t="shared" si="27"/>
        <v>45111</v>
      </c>
      <c r="Q588" t="str">
        <f t="shared" si="28"/>
        <v>2023-07</v>
      </c>
      <c r="R588">
        <f t="shared" si="29"/>
        <v>13.978125</v>
      </c>
    </row>
    <row r="589" spans="1:18">
      <c r="A589" t="s">
        <v>1132</v>
      </c>
      <c r="B589" s="2" t="s">
        <v>1133</v>
      </c>
      <c r="C589" t="s">
        <v>1134</v>
      </c>
      <c r="D589">
        <v>19010.25</v>
      </c>
      <c r="E589" t="s">
        <v>17</v>
      </c>
      <c r="F589">
        <v>2929857396</v>
      </c>
      <c r="G589" t="s">
        <v>18</v>
      </c>
      <c r="H589" t="s">
        <v>18</v>
      </c>
      <c r="I589" t="s">
        <v>19</v>
      </c>
      <c r="J589" t="s">
        <v>18</v>
      </c>
      <c r="K589" t="s">
        <v>18</v>
      </c>
      <c r="L589" t="s">
        <v>20</v>
      </c>
      <c r="M589" t="s">
        <v>21</v>
      </c>
      <c r="N589" t="s">
        <v>22</v>
      </c>
      <c r="O589" t="s">
        <v>23</v>
      </c>
      <c r="P589" s="2">
        <f t="shared" si="27"/>
        <v>45112</v>
      </c>
      <c r="Q589" t="str">
        <f t="shared" si="28"/>
        <v>2023-07</v>
      </c>
      <c r="R589">
        <f t="shared" si="29"/>
        <v>11.88140625</v>
      </c>
    </row>
    <row r="590" spans="1:18">
      <c r="A590" t="s">
        <v>1135</v>
      </c>
      <c r="B590" s="2" t="s">
        <v>1133</v>
      </c>
      <c r="C590" s="1" t="s">
        <v>1136</v>
      </c>
      <c r="D590">
        <v>18620.091</v>
      </c>
      <c r="E590" t="s">
        <v>26</v>
      </c>
      <c r="F590">
        <v>2930022030</v>
      </c>
      <c r="G590" t="s">
        <v>27</v>
      </c>
      <c r="H590" t="s">
        <v>27</v>
      </c>
      <c r="I590" t="s">
        <v>19</v>
      </c>
      <c r="J590" t="s">
        <v>1137</v>
      </c>
      <c r="K590" t="s">
        <v>29</v>
      </c>
      <c r="L590" t="s">
        <v>20</v>
      </c>
      <c r="M590" t="s">
        <v>21</v>
      </c>
      <c r="N590" t="s">
        <v>30</v>
      </c>
      <c r="O590" t="s">
        <v>31</v>
      </c>
      <c r="P590" s="2">
        <f t="shared" si="27"/>
        <v>45112</v>
      </c>
      <c r="Q590" t="str">
        <f t="shared" si="28"/>
        <v>2023-07</v>
      </c>
      <c r="R590">
        <f t="shared" si="29"/>
        <v>11.637556875</v>
      </c>
    </row>
    <row r="591" spans="1:18">
      <c r="A591" t="s">
        <v>1138</v>
      </c>
      <c r="B591" s="2" t="s">
        <v>1133</v>
      </c>
      <c r="C591" t="s">
        <v>1139</v>
      </c>
      <c r="D591">
        <v>13419</v>
      </c>
      <c r="E591" t="s">
        <v>17</v>
      </c>
      <c r="F591">
        <v>2930788296</v>
      </c>
      <c r="G591" t="s">
        <v>18</v>
      </c>
      <c r="H591" t="s">
        <v>18</v>
      </c>
      <c r="I591" t="s">
        <v>19</v>
      </c>
      <c r="J591" t="s">
        <v>18</v>
      </c>
      <c r="K591" t="s">
        <v>18</v>
      </c>
      <c r="L591" t="s">
        <v>20</v>
      </c>
      <c r="M591" t="s">
        <v>21</v>
      </c>
      <c r="N591" t="s">
        <v>22</v>
      </c>
      <c r="O591" t="s">
        <v>23</v>
      </c>
      <c r="P591" s="2">
        <f t="shared" si="27"/>
        <v>45112</v>
      </c>
      <c r="Q591" t="str">
        <f t="shared" si="28"/>
        <v>2023-07</v>
      </c>
      <c r="R591">
        <f t="shared" si="29"/>
        <v>8.3868749999999999</v>
      </c>
    </row>
    <row r="592" spans="1:18">
      <c r="A592" t="s">
        <v>1140</v>
      </c>
      <c r="B592" s="2" t="s">
        <v>1133</v>
      </c>
      <c r="C592" t="s">
        <v>1141</v>
      </c>
      <c r="D592">
        <v>22365</v>
      </c>
      <c r="E592" t="s">
        <v>17</v>
      </c>
      <c r="F592">
        <v>2931267022</v>
      </c>
      <c r="G592" t="s">
        <v>18</v>
      </c>
      <c r="H592" t="s">
        <v>18</v>
      </c>
      <c r="I592" t="s">
        <v>19</v>
      </c>
      <c r="J592" t="s">
        <v>18</v>
      </c>
      <c r="K592" t="s">
        <v>18</v>
      </c>
      <c r="L592" t="s">
        <v>20</v>
      </c>
      <c r="M592" t="s">
        <v>21</v>
      </c>
      <c r="N592" t="s">
        <v>22</v>
      </c>
      <c r="O592" t="s">
        <v>23</v>
      </c>
      <c r="P592" s="2">
        <f t="shared" si="27"/>
        <v>45112</v>
      </c>
      <c r="Q592" t="str">
        <f t="shared" si="28"/>
        <v>2023-07</v>
      </c>
      <c r="R592">
        <f t="shared" si="29"/>
        <v>13.978125</v>
      </c>
    </row>
    <row r="593" spans="1:18">
      <c r="A593" t="s">
        <v>1142</v>
      </c>
      <c r="B593" s="2" t="s">
        <v>1133</v>
      </c>
      <c r="C593" t="s">
        <v>1143</v>
      </c>
      <c r="D593">
        <v>31.5</v>
      </c>
      <c r="E593" t="s">
        <v>17</v>
      </c>
      <c r="F593">
        <v>2931575000</v>
      </c>
      <c r="G593" t="s">
        <v>18</v>
      </c>
      <c r="H593" t="s">
        <v>18</v>
      </c>
      <c r="I593" t="s">
        <v>19</v>
      </c>
      <c r="J593" t="s">
        <v>18</v>
      </c>
      <c r="K593" t="s">
        <v>18</v>
      </c>
      <c r="L593" t="s">
        <v>197</v>
      </c>
      <c r="M593" t="s">
        <v>21</v>
      </c>
      <c r="N593" t="s">
        <v>22</v>
      </c>
      <c r="O593" t="s">
        <v>23</v>
      </c>
      <c r="P593" s="2">
        <f t="shared" si="27"/>
        <v>45112</v>
      </c>
      <c r="Q593" t="str">
        <f t="shared" si="28"/>
        <v>2023-07</v>
      </c>
      <c r="R593">
        <f t="shared" si="29"/>
        <v>31.5</v>
      </c>
    </row>
    <row r="594" spans="1:18">
      <c r="A594" t="s">
        <v>1144</v>
      </c>
      <c r="B594" s="2" t="s">
        <v>1145</v>
      </c>
      <c r="C594" t="s">
        <v>1146</v>
      </c>
      <c r="D594">
        <v>26.774999999999999</v>
      </c>
      <c r="E594" t="s">
        <v>17</v>
      </c>
      <c r="F594">
        <v>2932409724</v>
      </c>
      <c r="G594" t="s">
        <v>18</v>
      </c>
      <c r="H594" t="s">
        <v>18</v>
      </c>
      <c r="I594" t="s">
        <v>19</v>
      </c>
      <c r="J594" t="s">
        <v>18</v>
      </c>
      <c r="K594" t="s">
        <v>18</v>
      </c>
      <c r="L594" t="s">
        <v>197</v>
      </c>
      <c r="M594" t="s">
        <v>21</v>
      </c>
      <c r="N594" t="s">
        <v>22</v>
      </c>
      <c r="O594" t="s">
        <v>23</v>
      </c>
      <c r="P594" s="2">
        <f t="shared" si="27"/>
        <v>45113</v>
      </c>
      <c r="Q594" t="str">
        <f t="shared" si="28"/>
        <v>2023-07</v>
      </c>
      <c r="R594">
        <f t="shared" si="29"/>
        <v>26.774999999999999</v>
      </c>
    </row>
    <row r="595" spans="1:18">
      <c r="A595" t="s">
        <v>1147</v>
      </c>
      <c r="B595" s="2" t="s">
        <v>1145</v>
      </c>
      <c r="C595" t="s">
        <v>1148</v>
      </c>
      <c r="D595">
        <v>19010.25</v>
      </c>
      <c r="E595" t="s">
        <v>17</v>
      </c>
      <c r="F595">
        <v>2932619306</v>
      </c>
      <c r="G595" t="s">
        <v>18</v>
      </c>
      <c r="H595" t="s">
        <v>18</v>
      </c>
      <c r="I595" t="s">
        <v>19</v>
      </c>
      <c r="J595" t="s">
        <v>18</v>
      </c>
      <c r="K595" t="s">
        <v>18</v>
      </c>
      <c r="L595" t="s">
        <v>20</v>
      </c>
      <c r="M595" t="s">
        <v>21</v>
      </c>
      <c r="N595" t="s">
        <v>22</v>
      </c>
      <c r="O595" t="s">
        <v>23</v>
      </c>
      <c r="P595" s="2">
        <f t="shared" si="27"/>
        <v>45113</v>
      </c>
      <c r="Q595" t="str">
        <f t="shared" si="28"/>
        <v>2023-07</v>
      </c>
      <c r="R595">
        <f t="shared" si="29"/>
        <v>11.88140625</v>
      </c>
    </row>
    <row r="596" spans="1:18">
      <c r="A596" t="s">
        <v>1149</v>
      </c>
      <c r="B596" s="2" t="s">
        <v>1145</v>
      </c>
      <c r="C596" t="s">
        <v>1150</v>
      </c>
      <c r="D596">
        <v>31.5</v>
      </c>
      <c r="E596" t="s">
        <v>17</v>
      </c>
      <c r="F596">
        <v>2932716310</v>
      </c>
      <c r="G596" t="s">
        <v>18</v>
      </c>
      <c r="H596" t="s">
        <v>18</v>
      </c>
      <c r="I596" t="s">
        <v>19</v>
      </c>
      <c r="J596" t="s">
        <v>18</v>
      </c>
      <c r="K596" t="s">
        <v>18</v>
      </c>
      <c r="L596" t="s">
        <v>197</v>
      </c>
      <c r="M596" t="s">
        <v>21</v>
      </c>
      <c r="N596" t="s">
        <v>22</v>
      </c>
      <c r="O596" t="s">
        <v>23</v>
      </c>
      <c r="P596" s="2">
        <f t="shared" si="27"/>
        <v>45113</v>
      </c>
      <c r="Q596" t="str">
        <f t="shared" si="28"/>
        <v>2023-07</v>
      </c>
      <c r="R596">
        <f t="shared" si="29"/>
        <v>31.5</v>
      </c>
    </row>
    <row r="597" spans="1:18">
      <c r="A597" t="s">
        <v>1151</v>
      </c>
      <c r="B597" s="2" t="s">
        <v>1145</v>
      </c>
      <c r="C597" t="s">
        <v>1152</v>
      </c>
      <c r="D597">
        <v>31.5</v>
      </c>
      <c r="E597" t="s">
        <v>17</v>
      </c>
      <c r="F597">
        <v>2933176128</v>
      </c>
      <c r="G597" t="s">
        <v>18</v>
      </c>
      <c r="H597" t="s">
        <v>18</v>
      </c>
      <c r="I597" t="s">
        <v>19</v>
      </c>
      <c r="J597" t="s">
        <v>18</v>
      </c>
      <c r="K597" t="s">
        <v>18</v>
      </c>
      <c r="L597" t="s">
        <v>197</v>
      </c>
      <c r="M597" t="s">
        <v>21</v>
      </c>
      <c r="N597" t="s">
        <v>22</v>
      </c>
      <c r="O597" t="s">
        <v>23</v>
      </c>
      <c r="P597" s="2">
        <f t="shared" si="27"/>
        <v>45113</v>
      </c>
      <c r="Q597" t="str">
        <f t="shared" si="28"/>
        <v>2023-07</v>
      </c>
      <c r="R597">
        <f t="shared" si="29"/>
        <v>31.5</v>
      </c>
    </row>
    <row r="598" spans="1:18">
      <c r="A598" t="s">
        <v>1153</v>
      </c>
      <c r="B598" s="2" t="s">
        <v>1145</v>
      </c>
      <c r="C598" t="s">
        <v>1154</v>
      </c>
      <c r="D598">
        <v>22365</v>
      </c>
      <c r="E598" t="s">
        <v>94</v>
      </c>
      <c r="F598">
        <v>2933917674</v>
      </c>
      <c r="G598" t="s">
        <v>18</v>
      </c>
      <c r="H598" t="s">
        <v>18</v>
      </c>
      <c r="I598" t="s">
        <v>19</v>
      </c>
      <c r="J598" t="s">
        <v>18</v>
      </c>
      <c r="K598" t="s">
        <v>18</v>
      </c>
      <c r="L598" t="s">
        <v>20</v>
      </c>
      <c r="M598" t="s">
        <v>21</v>
      </c>
      <c r="N598" t="s">
        <v>22</v>
      </c>
      <c r="O598" t="s">
        <v>31</v>
      </c>
      <c r="P598" s="2">
        <f t="shared" si="27"/>
        <v>45113</v>
      </c>
      <c r="Q598" t="str">
        <f t="shared" si="28"/>
        <v>2023-07</v>
      </c>
      <c r="R598">
        <f t="shared" si="29"/>
        <v>13.978125</v>
      </c>
    </row>
    <row r="599" spans="1:18">
      <c r="A599" t="s">
        <v>1155</v>
      </c>
      <c r="B599" s="2" t="s">
        <v>1145</v>
      </c>
      <c r="C599" t="s">
        <v>1156</v>
      </c>
      <c r="D599">
        <v>19010.25</v>
      </c>
      <c r="E599" t="s">
        <v>17</v>
      </c>
      <c r="F599">
        <v>2933928510</v>
      </c>
      <c r="G599" t="s">
        <v>18</v>
      </c>
      <c r="H599" t="s">
        <v>18</v>
      </c>
      <c r="I599" t="s">
        <v>19</v>
      </c>
      <c r="J599" t="s">
        <v>18</v>
      </c>
      <c r="K599" t="s">
        <v>18</v>
      </c>
      <c r="L599" t="s">
        <v>20</v>
      </c>
      <c r="M599" t="s">
        <v>21</v>
      </c>
      <c r="N599" t="s">
        <v>22</v>
      </c>
      <c r="O599" t="s">
        <v>23</v>
      </c>
      <c r="P599" s="2">
        <f t="shared" si="27"/>
        <v>45113</v>
      </c>
      <c r="Q599" t="str">
        <f t="shared" si="28"/>
        <v>2023-07</v>
      </c>
      <c r="R599">
        <f t="shared" si="29"/>
        <v>11.88140625</v>
      </c>
    </row>
    <row r="600" spans="1:18">
      <c r="A600" t="s">
        <v>1157</v>
      </c>
      <c r="B600" s="2" t="s">
        <v>1145</v>
      </c>
      <c r="C600" t="s">
        <v>1158</v>
      </c>
      <c r="D600">
        <v>26.774999999999999</v>
      </c>
      <c r="E600" t="s">
        <v>17</v>
      </c>
      <c r="F600">
        <v>2934076423</v>
      </c>
      <c r="G600" t="s">
        <v>18</v>
      </c>
      <c r="H600" t="s">
        <v>18</v>
      </c>
      <c r="I600" t="s">
        <v>19</v>
      </c>
      <c r="J600" t="s">
        <v>18</v>
      </c>
      <c r="K600" t="s">
        <v>18</v>
      </c>
      <c r="L600" t="s">
        <v>197</v>
      </c>
      <c r="M600" t="s">
        <v>21</v>
      </c>
      <c r="N600" t="s">
        <v>22</v>
      </c>
      <c r="O600" t="s">
        <v>23</v>
      </c>
      <c r="P600" s="2">
        <f t="shared" si="27"/>
        <v>45113</v>
      </c>
      <c r="Q600" t="str">
        <f t="shared" si="28"/>
        <v>2023-07</v>
      </c>
      <c r="R600">
        <f t="shared" si="29"/>
        <v>26.774999999999999</v>
      </c>
    </row>
    <row r="601" spans="1:18">
      <c r="A601" t="s">
        <v>1159</v>
      </c>
      <c r="B601" s="2" t="s">
        <v>1145</v>
      </c>
      <c r="C601" t="s">
        <v>1160</v>
      </c>
      <c r="D601">
        <v>26.774999999999999</v>
      </c>
      <c r="E601" t="s">
        <v>407</v>
      </c>
      <c r="F601">
        <v>2934308701</v>
      </c>
      <c r="G601" t="s">
        <v>36</v>
      </c>
      <c r="H601" t="s">
        <v>37</v>
      </c>
      <c r="I601" t="s">
        <v>38</v>
      </c>
      <c r="J601" t="s">
        <v>18</v>
      </c>
      <c r="K601" t="s">
        <v>88</v>
      </c>
      <c r="L601" t="s">
        <v>197</v>
      </c>
      <c r="M601" t="s">
        <v>21</v>
      </c>
      <c r="N601" t="s">
        <v>49</v>
      </c>
      <c r="O601" t="s">
        <v>23</v>
      </c>
      <c r="P601" s="2">
        <f t="shared" si="27"/>
        <v>45113</v>
      </c>
      <c r="Q601" t="str">
        <f t="shared" si="28"/>
        <v>2023-07</v>
      </c>
      <c r="R601">
        <f t="shared" si="29"/>
        <v>26.774999999999999</v>
      </c>
    </row>
    <row r="602" spans="1:18">
      <c r="A602" t="s">
        <v>1161</v>
      </c>
      <c r="B602" s="2" t="s">
        <v>1162</v>
      </c>
      <c r="C602" t="s">
        <v>1160</v>
      </c>
      <c r="D602">
        <v>26.774999999999999</v>
      </c>
      <c r="E602" t="s">
        <v>1163</v>
      </c>
      <c r="F602">
        <v>2934343261</v>
      </c>
      <c r="G602" t="s">
        <v>36</v>
      </c>
      <c r="H602" t="s">
        <v>37</v>
      </c>
      <c r="I602" t="s">
        <v>38</v>
      </c>
      <c r="J602" t="s">
        <v>18</v>
      </c>
      <c r="K602" t="s">
        <v>88</v>
      </c>
      <c r="L602" t="s">
        <v>197</v>
      </c>
      <c r="M602" t="s">
        <v>21</v>
      </c>
      <c r="N602" t="s">
        <v>49</v>
      </c>
      <c r="O602" t="s">
        <v>23</v>
      </c>
      <c r="P602" s="2">
        <f t="shared" si="27"/>
        <v>45114</v>
      </c>
      <c r="Q602" t="str">
        <f t="shared" si="28"/>
        <v>2023-07</v>
      </c>
      <c r="R602">
        <f t="shared" si="29"/>
        <v>26.774999999999999</v>
      </c>
    </row>
    <row r="603" spans="1:18">
      <c r="A603" t="s">
        <v>1164</v>
      </c>
      <c r="B603" s="2" t="s">
        <v>1162</v>
      </c>
      <c r="C603" t="s">
        <v>1165</v>
      </c>
      <c r="D603">
        <v>22365</v>
      </c>
      <c r="E603" t="s">
        <v>17</v>
      </c>
      <c r="F603">
        <v>2934602169</v>
      </c>
      <c r="G603" t="s">
        <v>18</v>
      </c>
      <c r="H603" t="s">
        <v>18</v>
      </c>
      <c r="I603" t="s">
        <v>19</v>
      </c>
      <c r="J603" t="s">
        <v>18</v>
      </c>
      <c r="K603" t="s">
        <v>18</v>
      </c>
      <c r="L603" t="s">
        <v>20</v>
      </c>
      <c r="M603" t="s">
        <v>21</v>
      </c>
      <c r="N603" t="s">
        <v>22</v>
      </c>
      <c r="O603" t="s">
        <v>23</v>
      </c>
      <c r="P603" s="2">
        <f t="shared" si="27"/>
        <v>45114</v>
      </c>
      <c r="Q603" t="str">
        <f t="shared" si="28"/>
        <v>2023-07</v>
      </c>
      <c r="R603">
        <f t="shared" si="29"/>
        <v>13.978125</v>
      </c>
    </row>
    <row r="604" spans="1:18">
      <c r="A604" t="s">
        <v>1166</v>
      </c>
      <c r="B604" s="2" t="s">
        <v>1162</v>
      </c>
      <c r="C604" t="s">
        <v>939</v>
      </c>
      <c r="D604">
        <v>13419</v>
      </c>
      <c r="E604" t="s">
        <v>17</v>
      </c>
      <c r="F604">
        <v>2935014282</v>
      </c>
      <c r="G604" t="s">
        <v>18</v>
      </c>
      <c r="H604" t="s">
        <v>18</v>
      </c>
      <c r="I604" t="s">
        <v>19</v>
      </c>
      <c r="J604" t="s">
        <v>18</v>
      </c>
      <c r="K604" t="s">
        <v>18</v>
      </c>
      <c r="L604" t="s">
        <v>20</v>
      </c>
      <c r="M604" t="s">
        <v>21</v>
      </c>
      <c r="N604" t="s">
        <v>22</v>
      </c>
      <c r="O604" t="s">
        <v>23</v>
      </c>
      <c r="P604" s="2">
        <f t="shared" si="27"/>
        <v>45114</v>
      </c>
      <c r="Q604" t="str">
        <f t="shared" si="28"/>
        <v>2023-07</v>
      </c>
      <c r="R604">
        <f t="shared" si="29"/>
        <v>8.3868749999999999</v>
      </c>
    </row>
    <row r="605" spans="1:18">
      <c r="A605" t="s">
        <v>1167</v>
      </c>
      <c r="B605" s="2" t="s">
        <v>1162</v>
      </c>
      <c r="C605" t="s">
        <v>1168</v>
      </c>
      <c r="D605">
        <v>7972.4925000000003</v>
      </c>
      <c r="E605" t="s">
        <v>262</v>
      </c>
      <c r="F605">
        <v>2935738840</v>
      </c>
      <c r="G605" t="s">
        <v>36</v>
      </c>
      <c r="H605" t="s">
        <v>37</v>
      </c>
      <c r="I605" t="s">
        <v>38</v>
      </c>
      <c r="J605" t="s">
        <v>28</v>
      </c>
      <c r="K605" t="s">
        <v>29</v>
      </c>
      <c r="L605" t="s">
        <v>20</v>
      </c>
      <c r="M605" t="s">
        <v>21</v>
      </c>
      <c r="N605" t="s">
        <v>30</v>
      </c>
      <c r="O605" t="s">
        <v>23</v>
      </c>
      <c r="P605" s="2">
        <f t="shared" si="27"/>
        <v>45114</v>
      </c>
      <c r="Q605" t="str">
        <f t="shared" si="28"/>
        <v>2023-07</v>
      </c>
      <c r="R605">
        <f t="shared" si="29"/>
        <v>4.9828078124999999</v>
      </c>
    </row>
    <row r="606" spans="1:18">
      <c r="A606" t="s">
        <v>1169</v>
      </c>
      <c r="B606" s="2" t="s">
        <v>1162</v>
      </c>
      <c r="C606" t="s">
        <v>1170</v>
      </c>
      <c r="D606">
        <v>18620.091</v>
      </c>
      <c r="E606" t="s">
        <v>26</v>
      </c>
      <c r="F606">
        <v>2935826611</v>
      </c>
      <c r="G606" t="s">
        <v>27</v>
      </c>
      <c r="H606" t="s">
        <v>27</v>
      </c>
      <c r="I606" t="s">
        <v>19</v>
      </c>
      <c r="J606" t="s">
        <v>18</v>
      </c>
      <c r="K606" t="s">
        <v>29</v>
      </c>
      <c r="L606" t="s">
        <v>20</v>
      </c>
      <c r="M606" t="s">
        <v>21</v>
      </c>
      <c r="N606" t="s">
        <v>30</v>
      </c>
      <c r="O606" t="s">
        <v>31</v>
      </c>
      <c r="P606" s="2">
        <f t="shared" si="27"/>
        <v>45114</v>
      </c>
      <c r="Q606" t="str">
        <f t="shared" si="28"/>
        <v>2023-07</v>
      </c>
      <c r="R606">
        <f t="shared" si="29"/>
        <v>11.637556875</v>
      </c>
    </row>
    <row r="607" spans="1:18">
      <c r="A607" t="s">
        <v>1171</v>
      </c>
      <c r="B607" s="2" t="s">
        <v>1162</v>
      </c>
      <c r="C607" t="s">
        <v>1172</v>
      </c>
      <c r="D607">
        <v>31.5</v>
      </c>
      <c r="E607" t="s">
        <v>17</v>
      </c>
      <c r="F607">
        <v>2936112086</v>
      </c>
      <c r="G607" t="s">
        <v>18</v>
      </c>
      <c r="H607" t="s">
        <v>18</v>
      </c>
      <c r="I607" t="s">
        <v>19</v>
      </c>
      <c r="J607" t="s">
        <v>18</v>
      </c>
      <c r="K607" t="s">
        <v>18</v>
      </c>
      <c r="L607" t="s">
        <v>197</v>
      </c>
      <c r="M607" t="s">
        <v>21</v>
      </c>
      <c r="N607" t="s">
        <v>22</v>
      </c>
      <c r="O607" t="s">
        <v>23</v>
      </c>
      <c r="P607" s="2">
        <f t="shared" si="27"/>
        <v>45114</v>
      </c>
      <c r="Q607" t="str">
        <f t="shared" si="28"/>
        <v>2023-07</v>
      </c>
      <c r="R607">
        <f t="shared" si="29"/>
        <v>31.5</v>
      </c>
    </row>
    <row r="608" spans="1:18">
      <c r="A608" t="s">
        <v>1173</v>
      </c>
      <c r="B608" s="2" t="s">
        <v>1162</v>
      </c>
      <c r="C608" t="s">
        <v>1172</v>
      </c>
      <c r="D608">
        <v>31.5</v>
      </c>
      <c r="E608" t="s">
        <v>17</v>
      </c>
      <c r="F608">
        <v>2936168564</v>
      </c>
      <c r="G608" t="s">
        <v>36</v>
      </c>
      <c r="H608" t="s">
        <v>37</v>
      </c>
      <c r="I608" t="s">
        <v>38</v>
      </c>
      <c r="J608" t="s">
        <v>301</v>
      </c>
      <c r="K608" t="s">
        <v>29</v>
      </c>
      <c r="L608" t="s">
        <v>197</v>
      </c>
      <c r="M608" t="s">
        <v>21</v>
      </c>
      <c r="N608" t="s">
        <v>22</v>
      </c>
      <c r="O608" t="s">
        <v>23</v>
      </c>
      <c r="P608" s="2">
        <f t="shared" si="27"/>
        <v>45114</v>
      </c>
      <c r="Q608" t="str">
        <f t="shared" si="28"/>
        <v>2023-07</v>
      </c>
      <c r="R608">
        <f t="shared" si="29"/>
        <v>31.5</v>
      </c>
    </row>
    <row r="609" spans="1:18">
      <c r="A609" t="s">
        <v>1174</v>
      </c>
      <c r="B609" s="2" t="s">
        <v>1162</v>
      </c>
      <c r="C609" t="s">
        <v>1172</v>
      </c>
      <c r="D609">
        <v>31.5</v>
      </c>
      <c r="E609" t="s">
        <v>17</v>
      </c>
      <c r="F609">
        <v>2936176769</v>
      </c>
      <c r="G609" t="s">
        <v>36</v>
      </c>
      <c r="H609" t="s">
        <v>37</v>
      </c>
      <c r="I609" t="s">
        <v>38</v>
      </c>
      <c r="J609" t="s">
        <v>301</v>
      </c>
      <c r="K609" t="s">
        <v>29</v>
      </c>
      <c r="L609" t="s">
        <v>197</v>
      </c>
      <c r="M609" t="s">
        <v>21</v>
      </c>
      <c r="N609" t="s">
        <v>22</v>
      </c>
      <c r="O609" t="s">
        <v>23</v>
      </c>
      <c r="P609" s="2">
        <f t="shared" si="27"/>
        <v>45114</v>
      </c>
      <c r="Q609" t="str">
        <f t="shared" si="28"/>
        <v>2023-07</v>
      </c>
      <c r="R609">
        <f t="shared" si="29"/>
        <v>31.5</v>
      </c>
    </row>
    <row r="610" spans="1:18">
      <c r="A610" t="s">
        <v>1175</v>
      </c>
      <c r="B610" s="2" t="s">
        <v>1162</v>
      </c>
      <c r="C610" t="s">
        <v>1176</v>
      </c>
      <c r="D610">
        <v>8200.5</v>
      </c>
      <c r="E610" t="s">
        <v>17</v>
      </c>
      <c r="F610">
        <v>2936390190</v>
      </c>
      <c r="G610" t="s">
        <v>36</v>
      </c>
      <c r="H610" t="s">
        <v>37</v>
      </c>
      <c r="I610" t="s">
        <v>38</v>
      </c>
      <c r="J610" t="s">
        <v>28</v>
      </c>
      <c r="K610" t="s">
        <v>29</v>
      </c>
      <c r="L610" t="s">
        <v>20</v>
      </c>
      <c r="M610" t="s">
        <v>21</v>
      </c>
      <c r="N610" t="s">
        <v>22</v>
      </c>
      <c r="O610" t="s">
        <v>23</v>
      </c>
      <c r="P610" s="2">
        <f t="shared" si="27"/>
        <v>45114</v>
      </c>
      <c r="Q610" t="str">
        <f t="shared" si="28"/>
        <v>2023-07</v>
      </c>
      <c r="R610">
        <f t="shared" si="29"/>
        <v>5.1253124999999997</v>
      </c>
    </row>
    <row r="611" spans="1:18">
      <c r="A611" t="s">
        <v>1177</v>
      </c>
      <c r="B611" s="2" t="s">
        <v>1162</v>
      </c>
      <c r="C611" t="s">
        <v>1176</v>
      </c>
      <c r="D611">
        <v>8200.5</v>
      </c>
      <c r="E611" t="s">
        <v>17</v>
      </c>
      <c r="F611">
        <v>2936402930</v>
      </c>
      <c r="G611" t="s">
        <v>36</v>
      </c>
      <c r="H611" t="s">
        <v>37</v>
      </c>
      <c r="I611" t="s">
        <v>38</v>
      </c>
      <c r="J611" t="s">
        <v>28</v>
      </c>
      <c r="K611" t="s">
        <v>29</v>
      </c>
      <c r="L611" t="s">
        <v>20</v>
      </c>
      <c r="M611" t="s">
        <v>21</v>
      </c>
      <c r="N611" t="s">
        <v>22</v>
      </c>
      <c r="O611" t="s">
        <v>23</v>
      </c>
      <c r="P611" s="2">
        <f t="shared" si="27"/>
        <v>45114</v>
      </c>
      <c r="Q611" t="str">
        <f t="shared" si="28"/>
        <v>2023-07</v>
      </c>
      <c r="R611">
        <f t="shared" si="29"/>
        <v>5.1253124999999997</v>
      </c>
    </row>
    <row r="612" spans="1:18">
      <c r="A612" t="s">
        <v>1178</v>
      </c>
      <c r="B612" s="2" t="s">
        <v>1162</v>
      </c>
      <c r="C612" t="s">
        <v>951</v>
      </c>
      <c r="D612">
        <v>13112.715</v>
      </c>
      <c r="E612" t="s">
        <v>26</v>
      </c>
      <c r="F612">
        <v>2936413133</v>
      </c>
      <c r="G612" t="s">
        <v>27</v>
      </c>
      <c r="H612" t="s">
        <v>27</v>
      </c>
      <c r="I612" t="s">
        <v>19</v>
      </c>
      <c r="J612" t="s">
        <v>28</v>
      </c>
      <c r="K612" t="s">
        <v>29</v>
      </c>
      <c r="L612" t="s">
        <v>20</v>
      </c>
      <c r="M612" t="s">
        <v>21</v>
      </c>
      <c r="N612" t="s">
        <v>30</v>
      </c>
      <c r="O612" t="s">
        <v>31</v>
      </c>
      <c r="P612" s="2">
        <f t="shared" si="27"/>
        <v>45114</v>
      </c>
      <c r="Q612" t="str">
        <f t="shared" si="28"/>
        <v>2023-07</v>
      </c>
      <c r="R612">
        <f t="shared" si="29"/>
        <v>8.195446875</v>
      </c>
    </row>
    <row r="613" spans="1:18">
      <c r="A613" t="s">
        <v>1179</v>
      </c>
      <c r="B613" s="2" t="s">
        <v>1162</v>
      </c>
      <c r="C613" t="s">
        <v>997</v>
      </c>
      <c r="D613">
        <v>19010.25</v>
      </c>
      <c r="E613" t="s">
        <v>17</v>
      </c>
      <c r="F613">
        <v>2936453723</v>
      </c>
      <c r="G613" t="s">
        <v>18</v>
      </c>
      <c r="H613" t="s">
        <v>18</v>
      </c>
      <c r="I613" t="s">
        <v>19</v>
      </c>
      <c r="J613" t="s">
        <v>18</v>
      </c>
      <c r="K613" t="s">
        <v>18</v>
      </c>
      <c r="L613" t="s">
        <v>20</v>
      </c>
      <c r="M613" t="s">
        <v>21</v>
      </c>
      <c r="N613" t="s">
        <v>22</v>
      </c>
      <c r="O613" t="s">
        <v>23</v>
      </c>
      <c r="P613" s="2">
        <f t="shared" si="27"/>
        <v>45114</v>
      </c>
      <c r="Q613" t="str">
        <f t="shared" si="28"/>
        <v>2023-07</v>
      </c>
      <c r="R613">
        <f t="shared" si="29"/>
        <v>11.88140625</v>
      </c>
    </row>
    <row r="614" spans="1:18">
      <c r="A614" t="s">
        <v>1180</v>
      </c>
      <c r="B614" s="2" t="s">
        <v>1181</v>
      </c>
      <c r="C614" t="s">
        <v>1035</v>
      </c>
      <c r="D614">
        <v>31.5</v>
      </c>
      <c r="E614" t="s">
        <v>17</v>
      </c>
      <c r="F614">
        <v>2936565555</v>
      </c>
      <c r="G614" t="s">
        <v>18</v>
      </c>
      <c r="H614" t="s">
        <v>18</v>
      </c>
      <c r="I614" t="s">
        <v>19</v>
      </c>
      <c r="J614" t="s">
        <v>18</v>
      </c>
      <c r="K614" t="s">
        <v>18</v>
      </c>
      <c r="L614" t="s">
        <v>197</v>
      </c>
      <c r="M614" t="s">
        <v>21</v>
      </c>
      <c r="N614" t="s">
        <v>22</v>
      </c>
      <c r="O614" t="s">
        <v>23</v>
      </c>
      <c r="P614" s="2">
        <f t="shared" si="27"/>
        <v>45115</v>
      </c>
      <c r="Q614" t="str">
        <f t="shared" si="28"/>
        <v>2023-07</v>
      </c>
      <c r="R614">
        <f t="shared" si="29"/>
        <v>31.5</v>
      </c>
    </row>
    <row r="615" spans="1:18">
      <c r="A615" t="s">
        <v>1182</v>
      </c>
      <c r="B615" s="2" t="s">
        <v>1181</v>
      </c>
      <c r="C615" t="s">
        <v>1176</v>
      </c>
      <c r="D615">
        <v>7972.4925000000003</v>
      </c>
      <c r="E615" t="s">
        <v>26</v>
      </c>
      <c r="F615">
        <v>2936620192</v>
      </c>
      <c r="G615" t="s">
        <v>36</v>
      </c>
      <c r="H615" t="s">
        <v>37</v>
      </c>
      <c r="I615" t="s">
        <v>38</v>
      </c>
      <c r="J615" t="s">
        <v>28</v>
      </c>
      <c r="K615" t="s">
        <v>29</v>
      </c>
      <c r="L615" t="s">
        <v>20</v>
      </c>
      <c r="M615" t="s">
        <v>21</v>
      </c>
      <c r="N615" t="s">
        <v>30</v>
      </c>
      <c r="O615" t="s">
        <v>23</v>
      </c>
      <c r="P615" s="2">
        <f t="shared" si="27"/>
        <v>45115</v>
      </c>
      <c r="Q615" t="str">
        <f t="shared" si="28"/>
        <v>2023-07</v>
      </c>
      <c r="R615">
        <f t="shared" si="29"/>
        <v>4.9828078124999999</v>
      </c>
    </row>
    <row r="616" spans="1:18">
      <c r="A616" t="s">
        <v>1183</v>
      </c>
      <c r="B616" s="2" t="s">
        <v>1181</v>
      </c>
      <c r="C616" t="s">
        <v>1184</v>
      </c>
      <c r="D616">
        <v>22365</v>
      </c>
      <c r="E616" t="s">
        <v>17</v>
      </c>
      <c r="F616">
        <v>2936708178</v>
      </c>
      <c r="G616" t="s">
        <v>18</v>
      </c>
      <c r="H616" t="s">
        <v>18</v>
      </c>
      <c r="I616" t="s">
        <v>19</v>
      </c>
      <c r="J616" t="s">
        <v>18</v>
      </c>
      <c r="K616" t="s">
        <v>18</v>
      </c>
      <c r="L616" t="s">
        <v>20</v>
      </c>
      <c r="M616" t="s">
        <v>21</v>
      </c>
      <c r="N616" t="s">
        <v>22</v>
      </c>
      <c r="O616" t="s">
        <v>23</v>
      </c>
      <c r="P616" s="2">
        <f t="shared" si="27"/>
        <v>45115</v>
      </c>
      <c r="Q616" t="str">
        <f t="shared" si="28"/>
        <v>2023-07</v>
      </c>
      <c r="R616">
        <f t="shared" si="29"/>
        <v>13.978125</v>
      </c>
    </row>
    <row r="617" spans="1:18">
      <c r="A617" t="s">
        <v>1185</v>
      </c>
      <c r="B617" s="2" t="s">
        <v>1181</v>
      </c>
      <c r="C617" t="s">
        <v>1184</v>
      </c>
      <c r="D617">
        <v>19010.25</v>
      </c>
      <c r="E617" t="s">
        <v>172</v>
      </c>
      <c r="F617">
        <v>2936708341</v>
      </c>
      <c r="G617" t="s">
        <v>18</v>
      </c>
      <c r="H617" t="s">
        <v>18</v>
      </c>
      <c r="I617" t="s">
        <v>19</v>
      </c>
      <c r="J617" t="s">
        <v>18</v>
      </c>
      <c r="K617" t="s">
        <v>18</v>
      </c>
      <c r="L617" t="s">
        <v>20</v>
      </c>
      <c r="M617" t="s">
        <v>21</v>
      </c>
      <c r="N617" t="s">
        <v>22</v>
      </c>
      <c r="O617" t="s">
        <v>173</v>
      </c>
      <c r="P617" s="2">
        <f t="shared" si="27"/>
        <v>45115</v>
      </c>
      <c r="Q617" t="str">
        <f t="shared" si="28"/>
        <v>2023-07</v>
      </c>
      <c r="R617">
        <f t="shared" si="29"/>
        <v>11.88140625</v>
      </c>
    </row>
    <row r="618" spans="1:18">
      <c r="A618" t="s">
        <v>1186</v>
      </c>
      <c r="B618" s="2" t="s">
        <v>1181</v>
      </c>
      <c r="C618" t="s">
        <v>1187</v>
      </c>
      <c r="D618">
        <v>21924.525000000001</v>
      </c>
      <c r="E618" t="s">
        <v>26</v>
      </c>
      <c r="F618">
        <v>2937289953</v>
      </c>
      <c r="G618" t="s">
        <v>36</v>
      </c>
      <c r="H618" t="s">
        <v>37</v>
      </c>
      <c r="I618" t="s">
        <v>38</v>
      </c>
      <c r="J618" t="s">
        <v>68</v>
      </c>
      <c r="K618" t="s">
        <v>29</v>
      </c>
      <c r="L618" t="s">
        <v>20</v>
      </c>
      <c r="M618" t="s">
        <v>21</v>
      </c>
      <c r="N618" t="s">
        <v>30</v>
      </c>
      <c r="O618" t="s">
        <v>23</v>
      </c>
      <c r="P618" s="2">
        <f t="shared" si="27"/>
        <v>45115</v>
      </c>
      <c r="Q618" t="str">
        <f t="shared" si="28"/>
        <v>2023-07</v>
      </c>
      <c r="R618">
        <f t="shared" si="29"/>
        <v>13.702828125000002</v>
      </c>
    </row>
    <row r="619" spans="1:18">
      <c r="A619" t="s">
        <v>1188</v>
      </c>
      <c r="B619" s="2" t="s">
        <v>1181</v>
      </c>
      <c r="C619" t="s">
        <v>909</v>
      </c>
      <c r="D619">
        <v>17892</v>
      </c>
      <c r="E619" t="s">
        <v>17</v>
      </c>
      <c r="F619">
        <v>2937606214</v>
      </c>
      <c r="G619" t="s">
        <v>18</v>
      </c>
      <c r="H619" t="s">
        <v>18</v>
      </c>
      <c r="I619" t="s">
        <v>19</v>
      </c>
      <c r="J619" t="s">
        <v>18</v>
      </c>
      <c r="K619" t="s">
        <v>18</v>
      </c>
      <c r="L619" t="s">
        <v>20</v>
      </c>
      <c r="M619" t="s">
        <v>21</v>
      </c>
      <c r="N619" t="s">
        <v>22</v>
      </c>
      <c r="O619" t="s">
        <v>23</v>
      </c>
      <c r="P619" s="2">
        <f t="shared" si="27"/>
        <v>45115</v>
      </c>
      <c r="Q619" t="str">
        <f t="shared" si="28"/>
        <v>2023-07</v>
      </c>
      <c r="R619">
        <f t="shared" si="29"/>
        <v>11.182499999999999</v>
      </c>
    </row>
    <row r="620" spans="1:18">
      <c r="A620" t="s">
        <v>1189</v>
      </c>
      <c r="B620" s="2" t="s">
        <v>1181</v>
      </c>
      <c r="C620" t="s">
        <v>1190</v>
      </c>
      <c r="D620">
        <v>22365</v>
      </c>
      <c r="E620" t="s">
        <v>17</v>
      </c>
      <c r="F620">
        <v>2937628941</v>
      </c>
      <c r="G620" t="s">
        <v>18</v>
      </c>
      <c r="H620" t="s">
        <v>18</v>
      </c>
      <c r="I620" t="s">
        <v>19</v>
      </c>
      <c r="J620" t="s">
        <v>18</v>
      </c>
      <c r="K620" t="s">
        <v>18</v>
      </c>
      <c r="L620" t="s">
        <v>20</v>
      </c>
      <c r="M620" t="s">
        <v>21</v>
      </c>
      <c r="N620" t="s">
        <v>22</v>
      </c>
      <c r="O620" t="s">
        <v>23</v>
      </c>
      <c r="P620" s="2">
        <f t="shared" si="27"/>
        <v>45115</v>
      </c>
      <c r="Q620" t="str">
        <f t="shared" si="28"/>
        <v>2023-07</v>
      </c>
      <c r="R620">
        <f t="shared" si="29"/>
        <v>13.978125</v>
      </c>
    </row>
    <row r="621" spans="1:18">
      <c r="A621" t="s">
        <v>1191</v>
      </c>
      <c r="B621" s="2" t="s">
        <v>1181</v>
      </c>
      <c r="C621" t="s">
        <v>909</v>
      </c>
      <c r="D621">
        <v>17518.62</v>
      </c>
      <c r="E621" t="s">
        <v>26</v>
      </c>
      <c r="F621">
        <v>2937643686</v>
      </c>
      <c r="G621" t="s">
        <v>36</v>
      </c>
      <c r="H621" t="s">
        <v>37</v>
      </c>
      <c r="I621" t="s">
        <v>38</v>
      </c>
      <c r="J621" t="s">
        <v>120</v>
      </c>
      <c r="K621" t="s">
        <v>29</v>
      </c>
      <c r="L621" t="s">
        <v>20</v>
      </c>
      <c r="M621" t="s">
        <v>21</v>
      </c>
      <c r="N621" t="s">
        <v>30</v>
      </c>
      <c r="O621" t="s">
        <v>23</v>
      </c>
      <c r="P621" s="2">
        <f t="shared" si="27"/>
        <v>45115</v>
      </c>
      <c r="Q621" t="str">
        <f t="shared" si="28"/>
        <v>2023-07</v>
      </c>
      <c r="R621">
        <f t="shared" si="29"/>
        <v>10.949137499999999</v>
      </c>
    </row>
    <row r="622" spans="1:18">
      <c r="A622" s="1" t="s">
        <v>1192</v>
      </c>
      <c r="B622" s="2" t="s">
        <v>1181</v>
      </c>
      <c r="C622" t="s">
        <v>1193</v>
      </c>
      <c r="D622">
        <v>21924.525000000001</v>
      </c>
      <c r="E622" t="s">
        <v>26</v>
      </c>
      <c r="F622">
        <v>2938179892</v>
      </c>
      <c r="G622" t="s">
        <v>18</v>
      </c>
      <c r="H622" t="s">
        <v>18</v>
      </c>
      <c r="I622" t="s">
        <v>19</v>
      </c>
      <c r="J622" t="s">
        <v>127</v>
      </c>
      <c r="K622" t="s">
        <v>29</v>
      </c>
      <c r="L622" t="s">
        <v>20</v>
      </c>
      <c r="M622" t="s">
        <v>21</v>
      </c>
      <c r="N622" t="s">
        <v>30</v>
      </c>
      <c r="O622" t="s">
        <v>190</v>
      </c>
      <c r="P622" s="2">
        <f t="shared" si="27"/>
        <v>45115</v>
      </c>
      <c r="Q622" t="str">
        <f t="shared" si="28"/>
        <v>2023-07</v>
      </c>
      <c r="R622">
        <f t="shared" si="29"/>
        <v>13.702828125000002</v>
      </c>
    </row>
    <row r="623" spans="1:18">
      <c r="A623" t="s">
        <v>1194</v>
      </c>
      <c r="B623" s="2" t="s">
        <v>1181</v>
      </c>
      <c r="C623" t="s">
        <v>1195</v>
      </c>
      <c r="D623">
        <v>19010.25</v>
      </c>
      <c r="E623" t="s">
        <v>17</v>
      </c>
      <c r="F623">
        <v>2938294327</v>
      </c>
      <c r="G623" t="s">
        <v>18</v>
      </c>
      <c r="H623" t="s">
        <v>18</v>
      </c>
      <c r="I623" t="s">
        <v>19</v>
      </c>
      <c r="J623" t="s">
        <v>18</v>
      </c>
      <c r="K623" t="s">
        <v>18</v>
      </c>
      <c r="L623" t="s">
        <v>20</v>
      </c>
      <c r="M623" t="s">
        <v>21</v>
      </c>
      <c r="N623" t="s">
        <v>22</v>
      </c>
      <c r="O623" t="s">
        <v>23</v>
      </c>
      <c r="P623" s="2">
        <f t="shared" si="27"/>
        <v>45115</v>
      </c>
      <c r="Q623" t="str">
        <f t="shared" si="28"/>
        <v>2023-07</v>
      </c>
      <c r="R623">
        <f t="shared" si="29"/>
        <v>11.88140625</v>
      </c>
    </row>
    <row r="624" spans="1:18">
      <c r="A624" t="s">
        <v>1196</v>
      </c>
      <c r="B624" s="2" t="s">
        <v>1181</v>
      </c>
      <c r="C624" t="s">
        <v>1160</v>
      </c>
      <c r="D624">
        <v>13419</v>
      </c>
      <c r="E624" t="s">
        <v>407</v>
      </c>
      <c r="F624">
        <v>2938496123</v>
      </c>
      <c r="G624" t="s">
        <v>36</v>
      </c>
      <c r="H624" t="s">
        <v>37</v>
      </c>
      <c r="I624" t="s">
        <v>38</v>
      </c>
      <c r="J624" t="s">
        <v>18</v>
      </c>
      <c r="K624" t="s">
        <v>88</v>
      </c>
      <c r="L624" t="s">
        <v>20</v>
      </c>
      <c r="M624" t="s">
        <v>21</v>
      </c>
      <c r="N624" t="s">
        <v>49</v>
      </c>
      <c r="O624" t="s">
        <v>23</v>
      </c>
      <c r="P624" s="2">
        <f t="shared" si="27"/>
        <v>45115</v>
      </c>
      <c r="Q624" t="str">
        <f t="shared" si="28"/>
        <v>2023-07</v>
      </c>
      <c r="R624">
        <f t="shared" si="29"/>
        <v>8.3868749999999999</v>
      </c>
    </row>
    <row r="625" spans="1:18">
      <c r="A625" t="s">
        <v>1197</v>
      </c>
      <c r="B625" s="2" t="s">
        <v>1181</v>
      </c>
      <c r="C625" t="s">
        <v>1160</v>
      </c>
      <c r="D625">
        <v>13419</v>
      </c>
      <c r="E625" t="s">
        <v>17</v>
      </c>
      <c r="F625">
        <v>2938499592</v>
      </c>
      <c r="G625" t="s">
        <v>79</v>
      </c>
      <c r="H625" t="s">
        <v>45</v>
      </c>
      <c r="I625" t="s">
        <v>38</v>
      </c>
      <c r="J625" t="s">
        <v>124</v>
      </c>
      <c r="K625" t="s">
        <v>88</v>
      </c>
      <c r="L625" t="s">
        <v>20</v>
      </c>
      <c r="M625" t="s">
        <v>21</v>
      </c>
      <c r="N625" t="s">
        <v>22</v>
      </c>
      <c r="O625" t="s">
        <v>23</v>
      </c>
      <c r="P625" s="2">
        <f t="shared" si="27"/>
        <v>45115</v>
      </c>
      <c r="Q625" t="str">
        <f t="shared" si="28"/>
        <v>2023-07</v>
      </c>
      <c r="R625">
        <f t="shared" si="29"/>
        <v>8.3868749999999999</v>
      </c>
    </row>
    <row r="626" spans="1:18">
      <c r="A626" t="s">
        <v>1198</v>
      </c>
      <c r="B626" s="2" t="s">
        <v>1181</v>
      </c>
      <c r="C626" t="s">
        <v>1160</v>
      </c>
      <c r="D626">
        <v>18.899999999999999</v>
      </c>
      <c r="E626" t="s">
        <v>17</v>
      </c>
      <c r="F626">
        <v>2938507702</v>
      </c>
      <c r="G626" t="s">
        <v>18</v>
      </c>
      <c r="H626" t="s">
        <v>18</v>
      </c>
      <c r="I626" t="s">
        <v>19</v>
      </c>
      <c r="J626" t="s">
        <v>18</v>
      </c>
      <c r="K626" t="s">
        <v>18</v>
      </c>
      <c r="L626" t="s">
        <v>197</v>
      </c>
      <c r="M626" t="s">
        <v>21</v>
      </c>
      <c r="N626" t="s">
        <v>22</v>
      </c>
      <c r="O626" t="s">
        <v>23</v>
      </c>
      <c r="P626" s="2">
        <f t="shared" si="27"/>
        <v>45115</v>
      </c>
      <c r="Q626" t="str">
        <f t="shared" si="28"/>
        <v>2023-07</v>
      </c>
      <c r="R626">
        <f t="shared" si="29"/>
        <v>18.899999999999999</v>
      </c>
    </row>
    <row r="627" spans="1:18">
      <c r="A627" t="s">
        <v>1199</v>
      </c>
      <c r="B627" s="2" t="s">
        <v>1181</v>
      </c>
      <c r="C627" t="s">
        <v>1160</v>
      </c>
      <c r="D627">
        <v>13419</v>
      </c>
      <c r="E627" t="s">
        <v>94</v>
      </c>
      <c r="F627">
        <v>2938508010</v>
      </c>
      <c r="G627" t="s">
        <v>18</v>
      </c>
      <c r="H627" t="s">
        <v>18</v>
      </c>
      <c r="I627" t="s">
        <v>19</v>
      </c>
      <c r="J627" t="s">
        <v>18</v>
      </c>
      <c r="K627" t="s">
        <v>18</v>
      </c>
      <c r="L627" t="s">
        <v>20</v>
      </c>
      <c r="M627" t="s">
        <v>21</v>
      </c>
      <c r="N627" t="s">
        <v>22</v>
      </c>
      <c r="O627" t="s">
        <v>31</v>
      </c>
      <c r="P627" s="2">
        <f t="shared" si="27"/>
        <v>45115</v>
      </c>
      <c r="Q627" t="str">
        <f t="shared" si="28"/>
        <v>2023-07</v>
      </c>
      <c r="R627">
        <f t="shared" si="29"/>
        <v>8.3868749999999999</v>
      </c>
    </row>
    <row r="628" spans="1:18">
      <c r="A628" t="s">
        <v>1200</v>
      </c>
      <c r="B628" s="2" t="s">
        <v>1181</v>
      </c>
      <c r="C628" t="s">
        <v>1160</v>
      </c>
      <c r="D628">
        <v>18.154499999999999</v>
      </c>
      <c r="E628" t="s">
        <v>262</v>
      </c>
      <c r="F628">
        <v>2938510200</v>
      </c>
      <c r="G628" t="s">
        <v>79</v>
      </c>
      <c r="H628" t="s">
        <v>45</v>
      </c>
      <c r="I628" t="s">
        <v>38</v>
      </c>
      <c r="J628" t="s">
        <v>124</v>
      </c>
      <c r="K628" t="s">
        <v>88</v>
      </c>
      <c r="L628" t="s">
        <v>197</v>
      </c>
      <c r="M628" t="s">
        <v>21</v>
      </c>
      <c r="N628" t="s">
        <v>30</v>
      </c>
      <c r="O628" t="s">
        <v>23</v>
      </c>
      <c r="P628" s="2">
        <f t="shared" si="27"/>
        <v>45115</v>
      </c>
      <c r="Q628" t="str">
        <f t="shared" si="28"/>
        <v>2023-07</v>
      </c>
      <c r="R628">
        <f t="shared" si="29"/>
        <v>18.154499999999999</v>
      </c>
    </row>
    <row r="629" spans="1:18">
      <c r="A629" t="s">
        <v>1201</v>
      </c>
      <c r="B629" s="2" t="s">
        <v>1202</v>
      </c>
      <c r="C629" t="s">
        <v>997</v>
      </c>
      <c r="D629">
        <v>18620.091</v>
      </c>
      <c r="E629" t="s">
        <v>26</v>
      </c>
      <c r="F629">
        <v>2938819992</v>
      </c>
      <c r="G629" t="s">
        <v>27</v>
      </c>
      <c r="H629" t="s">
        <v>27</v>
      </c>
      <c r="I629" t="s">
        <v>19</v>
      </c>
      <c r="J629" t="s">
        <v>120</v>
      </c>
      <c r="K629" t="s">
        <v>29</v>
      </c>
      <c r="L629" t="s">
        <v>20</v>
      </c>
      <c r="M629" t="s">
        <v>21</v>
      </c>
      <c r="N629" t="s">
        <v>30</v>
      </c>
      <c r="O629" t="s">
        <v>31</v>
      </c>
      <c r="P629" s="2">
        <f t="shared" si="27"/>
        <v>45116</v>
      </c>
      <c r="Q629" t="str">
        <f t="shared" si="28"/>
        <v>2023-07</v>
      </c>
      <c r="R629">
        <f t="shared" si="29"/>
        <v>11.637556875</v>
      </c>
    </row>
    <row r="630" spans="1:18">
      <c r="A630" t="s">
        <v>1203</v>
      </c>
      <c r="B630" s="2" t="s">
        <v>1202</v>
      </c>
      <c r="C630" t="s">
        <v>1204</v>
      </c>
      <c r="D630">
        <v>22365</v>
      </c>
      <c r="E630" t="s">
        <v>94</v>
      </c>
      <c r="F630">
        <v>2939275988</v>
      </c>
      <c r="G630" t="s">
        <v>18</v>
      </c>
      <c r="H630" t="s">
        <v>18</v>
      </c>
      <c r="I630" t="s">
        <v>19</v>
      </c>
      <c r="J630" t="s">
        <v>18</v>
      </c>
      <c r="K630" t="s">
        <v>18</v>
      </c>
      <c r="L630" t="s">
        <v>20</v>
      </c>
      <c r="M630" t="s">
        <v>21</v>
      </c>
      <c r="N630" t="s">
        <v>22</v>
      </c>
      <c r="O630" t="s">
        <v>31</v>
      </c>
      <c r="P630" s="2">
        <f t="shared" si="27"/>
        <v>45116</v>
      </c>
      <c r="Q630" t="str">
        <f t="shared" si="28"/>
        <v>2023-07</v>
      </c>
      <c r="R630">
        <f t="shared" si="29"/>
        <v>13.978125</v>
      </c>
    </row>
    <row r="631" spans="1:18">
      <c r="A631" t="s">
        <v>1205</v>
      </c>
      <c r="B631" s="2" t="s">
        <v>1202</v>
      </c>
      <c r="C631" t="s">
        <v>1206</v>
      </c>
      <c r="D631">
        <v>18620.091</v>
      </c>
      <c r="E631" t="s">
        <v>26</v>
      </c>
      <c r="F631">
        <v>2939380846</v>
      </c>
      <c r="G631" t="s">
        <v>36</v>
      </c>
      <c r="H631" t="s">
        <v>37</v>
      </c>
      <c r="I631" t="s">
        <v>38</v>
      </c>
      <c r="J631" t="s">
        <v>28</v>
      </c>
      <c r="K631" t="s">
        <v>29</v>
      </c>
      <c r="L631" t="s">
        <v>20</v>
      </c>
      <c r="M631" t="s">
        <v>21</v>
      </c>
      <c r="N631" t="s">
        <v>30</v>
      </c>
      <c r="O631" t="s">
        <v>23</v>
      </c>
      <c r="P631" s="2">
        <f t="shared" si="27"/>
        <v>45116</v>
      </c>
      <c r="Q631" t="str">
        <f t="shared" si="28"/>
        <v>2023-07</v>
      </c>
      <c r="R631">
        <f t="shared" si="29"/>
        <v>11.637556875</v>
      </c>
    </row>
    <row r="632" spans="1:18">
      <c r="A632" t="s">
        <v>1207</v>
      </c>
      <c r="B632" s="2" t="s">
        <v>1202</v>
      </c>
      <c r="C632" t="s">
        <v>1208</v>
      </c>
      <c r="D632">
        <v>19010.25</v>
      </c>
      <c r="E632" t="s">
        <v>980</v>
      </c>
      <c r="F632">
        <v>2939414668</v>
      </c>
      <c r="G632" t="s">
        <v>18</v>
      </c>
      <c r="H632" t="s">
        <v>18</v>
      </c>
      <c r="I632" t="s">
        <v>19</v>
      </c>
      <c r="J632" t="s">
        <v>18</v>
      </c>
      <c r="K632" t="s">
        <v>18</v>
      </c>
      <c r="L632" t="s">
        <v>20</v>
      </c>
      <c r="M632" t="s">
        <v>21</v>
      </c>
      <c r="N632" t="s">
        <v>22</v>
      </c>
      <c r="O632" t="s">
        <v>31</v>
      </c>
      <c r="P632" s="2">
        <f t="shared" si="27"/>
        <v>45116</v>
      </c>
      <c r="Q632" t="str">
        <f t="shared" si="28"/>
        <v>2023-07</v>
      </c>
      <c r="R632">
        <f t="shared" si="29"/>
        <v>11.88140625</v>
      </c>
    </row>
    <row r="633" spans="1:18">
      <c r="A633" t="s">
        <v>1209</v>
      </c>
      <c r="B633" s="2" t="s">
        <v>1202</v>
      </c>
      <c r="C633" t="s">
        <v>1210</v>
      </c>
      <c r="D633">
        <v>31.5</v>
      </c>
      <c r="E633" t="s">
        <v>17</v>
      </c>
      <c r="F633">
        <v>2939492690</v>
      </c>
      <c r="G633" t="s">
        <v>18</v>
      </c>
      <c r="H633" t="s">
        <v>18</v>
      </c>
      <c r="I633" t="s">
        <v>19</v>
      </c>
      <c r="J633" t="s">
        <v>18</v>
      </c>
      <c r="K633" t="s">
        <v>18</v>
      </c>
      <c r="L633" t="s">
        <v>197</v>
      </c>
      <c r="M633" t="s">
        <v>21</v>
      </c>
      <c r="N633" t="s">
        <v>22</v>
      </c>
      <c r="O633" t="s">
        <v>23</v>
      </c>
      <c r="P633" s="2">
        <f t="shared" si="27"/>
        <v>45116</v>
      </c>
      <c r="Q633" t="str">
        <f t="shared" si="28"/>
        <v>2023-07</v>
      </c>
      <c r="R633">
        <f t="shared" si="29"/>
        <v>31.5</v>
      </c>
    </row>
    <row r="634" spans="1:18">
      <c r="A634" t="s">
        <v>1211</v>
      </c>
      <c r="B634" s="2" t="s">
        <v>1202</v>
      </c>
      <c r="C634" t="s">
        <v>1212</v>
      </c>
      <c r="D634">
        <v>26.774999999999999</v>
      </c>
      <c r="E634" t="s">
        <v>17</v>
      </c>
      <c r="F634">
        <v>2939657852</v>
      </c>
      <c r="G634" t="s">
        <v>18</v>
      </c>
      <c r="H634" t="s">
        <v>18</v>
      </c>
      <c r="I634" t="s">
        <v>19</v>
      </c>
      <c r="J634" t="s">
        <v>18</v>
      </c>
      <c r="K634" t="s">
        <v>18</v>
      </c>
      <c r="L634" t="s">
        <v>197</v>
      </c>
      <c r="M634" t="s">
        <v>21</v>
      </c>
      <c r="N634" t="s">
        <v>22</v>
      </c>
      <c r="O634" t="s">
        <v>23</v>
      </c>
      <c r="P634" s="2">
        <f t="shared" si="27"/>
        <v>45116</v>
      </c>
      <c r="Q634" t="str">
        <f t="shared" si="28"/>
        <v>2023-07</v>
      </c>
      <c r="R634">
        <f t="shared" si="29"/>
        <v>26.774999999999999</v>
      </c>
    </row>
    <row r="635" spans="1:18">
      <c r="A635" t="s">
        <v>1213</v>
      </c>
      <c r="B635" s="2" t="s">
        <v>1202</v>
      </c>
      <c r="C635" t="s">
        <v>1212</v>
      </c>
      <c r="D635">
        <v>26.774999999999999</v>
      </c>
      <c r="E635" t="s">
        <v>700</v>
      </c>
      <c r="F635">
        <v>2939670042</v>
      </c>
      <c r="G635" t="s">
        <v>907</v>
      </c>
      <c r="H635" t="s">
        <v>231</v>
      </c>
      <c r="I635" t="s">
        <v>19</v>
      </c>
      <c r="J635" t="s">
        <v>68</v>
      </c>
      <c r="K635" t="s">
        <v>29</v>
      </c>
      <c r="L635" t="s">
        <v>197</v>
      </c>
      <c r="M635" t="s">
        <v>21</v>
      </c>
      <c r="N635" t="s">
        <v>49</v>
      </c>
      <c r="O635" t="s">
        <v>23</v>
      </c>
      <c r="P635" s="2">
        <f t="shared" si="27"/>
        <v>45116</v>
      </c>
      <c r="Q635" t="str">
        <f t="shared" si="28"/>
        <v>2023-07</v>
      </c>
      <c r="R635">
        <f t="shared" si="29"/>
        <v>26.774999999999999</v>
      </c>
    </row>
    <row r="636" spans="1:18">
      <c r="A636" t="s">
        <v>1214</v>
      </c>
      <c r="B636" s="2" t="s">
        <v>1202</v>
      </c>
      <c r="C636" t="s">
        <v>1172</v>
      </c>
      <c r="D636">
        <v>30.2715</v>
      </c>
      <c r="E636" t="s">
        <v>262</v>
      </c>
      <c r="F636">
        <v>2939771110</v>
      </c>
      <c r="G636" t="s">
        <v>36</v>
      </c>
      <c r="H636" t="s">
        <v>37</v>
      </c>
      <c r="I636" t="s">
        <v>38</v>
      </c>
      <c r="J636" t="s">
        <v>301</v>
      </c>
      <c r="K636" t="s">
        <v>29</v>
      </c>
      <c r="L636" t="s">
        <v>197</v>
      </c>
      <c r="M636" t="s">
        <v>21</v>
      </c>
      <c r="N636" t="s">
        <v>30</v>
      </c>
      <c r="O636" t="s">
        <v>23</v>
      </c>
      <c r="P636" s="2">
        <f t="shared" si="27"/>
        <v>45116</v>
      </c>
      <c r="Q636" t="str">
        <f t="shared" si="28"/>
        <v>2023-07</v>
      </c>
      <c r="R636">
        <f t="shared" si="29"/>
        <v>30.2715</v>
      </c>
    </row>
    <row r="637" spans="1:18">
      <c r="A637" t="s">
        <v>1215</v>
      </c>
      <c r="B637" s="2" t="s">
        <v>1202</v>
      </c>
      <c r="C637" t="s">
        <v>1216</v>
      </c>
      <c r="D637">
        <v>22365</v>
      </c>
      <c r="E637" t="s">
        <v>17</v>
      </c>
      <c r="F637">
        <v>2939797567</v>
      </c>
      <c r="G637" t="s">
        <v>18</v>
      </c>
      <c r="H637" t="s">
        <v>18</v>
      </c>
      <c r="I637" t="s">
        <v>19</v>
      </c>
      <c r="J637" t="s">
        <v>18</v>
      </c>
      <c r="K637" t="s">
        <v>18</v>
      </c>
      <c r="L637" t="s">
        <v>20</v>
      </c>
      <c r="M637" t="s">
        <v>21</v>
      </c>
      <c r="N637" t="s">
        <v>22</v>
      </c>
      <c r="O637" t="s">
        <v>23</v>
      </c>
      <c r="P637" s="2">
        <f t="shared" si="27"/>
        <v>45116</v>
      </c>
      <c r="Q637" t="str">
        <f t="shared" si="28"/>
        <v>2023-07</v>
      </c>
      <c r="R637">
        <f t="shared" si="29"/>
        <v>13.978125</v>
      </c>
    </row>
    <row r="638" spans="1:18">
      <c r="A638" t="s">
        <v>1217</v>
      </c>
      <c r="B638" s="2" t="s">
        <v>1202</v>
      </c>
      <c r="C638" t="s">
        <v>1218</v>
      </c>
      <c r="D638">
        <v>18620.091</v>
      </c>
      <c r="E638" t="s">
        <v>26</v>
      </c>
      <c r="F638">
        <v>2940344472</v>
      </c>
      <c r="G638" t="s">
        <v>27</v>
      </c>
      <c r="H638" t="s">
        <v>27</v>
      </c>
      <c r="I638" t="s">
        <v>19</v>
      </c>
      <c r="J638" t="s">
        <v>120</v>
      </c>
      <c r="K638" t="s">
        <v>29</v>
      </c>
      <c r="L638" t="s">
        <v>20</v>
      </c>
      <c r="M638" t="s">
        <v>21</v>
      </c>
      <c r="N638" t="s">
        <v>30</v>
      </c>
      <c r="O638" t="s">
        <v>31</v>
      </c>
      <c r="P638" s="2">
        <f t="shared" si="27"/>
        <v>45116</v>
      </c>
      <c r="Q638" t="str">
        <f t="shared" si="28"/>
        <v>2023-07</v>
      </c>
      <c r="R638">
        <f t="shared" si="29"/>
        <v>11.637556875</v>
      </c>
    </row>
    <row r="639" spans="1:18">
      <c r="A639" t="s">
        <v>1219</v>
      </c>
      <c r="B639" s="2" t="s">
        <v>1202</v>
      </c>
      <c r="C639" t="s">
        <v>1220</v>
      </c>
      <c r="D639">
        <v>21924.525000000001</v>
      </c>
      <c r="E639" t="s">
        <v>26</v>
      </c>
      <c r="F639">
        <v>2940382363</v>
      </c>
      <c r="G639" t="s">
        <v>36</v>
      </c>
      <c r="H639" t="s">
        <v>37</v>
      </c>
      <c r="I639" t="s">
        <v>38</v>
      </c>
      <c r="J639" t="s">
        <v>28</v>
      </c>
      <c r="K639" t="s">
        <v>29</v>
      </c>
      <c r="L639" t="s">
        <v>20</v>
      </c>
      <c r="M639" t="s">
        <v>21</v>
      </c>
      <c r="N639" t="s">
        <v>30</v>
      </c>
      <c r="O639" t="s">
        <v>23</v>
      </c>
      <c r="P639" s="2">
        <f t="shared" si="27"/>
        <v>45116</v>
      </c>
      <c r="Q639" t="str">
        <f t="shared" si="28"/>
        <v>2023-07</v>
      </c>
      <c r="R639">
        <f t="shared" si="29"/>
        <v>13.702828125000002</v>
      </c>
    </row>
    <row r="640" spans="1:18">
      <c r="A640" t="s">
        <v>1221</v>
      </c>
      <c r="B640" s="2" t="s">
        <v>1202</v>
      </c>
      <c r="C640" t="s">
        <v>1220</v>
      </c>
      <c r="D640">
        <v>78724.800000000003</v>
      </c>
      <c r="E640" t="s">
        <v>17</v>
      </c>
      <c r="F640">
        <v>2940424252</v>
      </c>
      <c r="G640" t="s">
        <v>18</v>
      </c>
      <c r="H640" t="s">
        <v>18</v>
      </c>
      <c r="I640" t="s">
        <v>19</v>
      </c>
      <c r="J640" t="s">
        <v>18</v>
      </c>
      <c r="K640" t="s">
        <v>18</v>
      </c>
      <c r="L640" t="s">
        <v>20</v>
      </c>
      <c r="M640" t="s">
        <v>21</v>
      </c>
      <c r="N640" t="s">
        <v>22</v>
      </c>
      <c r="O640" t="s">
        <v>23</v>
      </c>
      <c r="P640" s="2">
        <f t="shared" si="27"/>
        <v>45116</v>
      </c>
      <c r="Q640" t="str">
        <f t="shared" si="28"/>
        <v>2023-07</v>
      </c>
      <c r="R640">
        <f t="shared" si="29"/>
        <v>49.203000000000003</v>
      </c>
    </row>
    <row r="641" spans="1:18">
      <c r="A641" t="s">
        <v>1222</v>
      </c>
      <c r="B641" s="2" t="s">
        <v>1202</v>
      </c>
      <c r="C641" s="1" t="s">
        <v>1223</v>
      </c>
      <c r="D641">
        <v>22365</v>
      </c>
      <c r="E641" t="s">
        <v>17</v>
      </c>
      <c r="F641">
        <v>2940610171</v>
      </c>
      <c r="G641" t="s">
        <v>18</v>
      </c>
      <c r="H641" t="s">
        <v>18</v>
      </c>
      <c r="I641" t="s">
        <v>19</v>
      </c>
      <c r="J641" t="s">
        <v>18</v>
      </c>
      <c r="K641" t="s">
        <v>18</v>
      </c>
      <c r="L641" t="s">
        <v>20</v>
      </c>
      <c r="M641" t="s">
        <v>21</v>
      </c>
      <c r="N641" t="s">
        <v>22</v>
      </c>
      <c r="O641" t="s">
        <v>23</v>
      </c>
      <c r="P641" s="2">
        <f t="shared" si="27"/>
        <v>45116</v>
      </c>
      <c r="Q641" t="str">
        <f t="shared" si="28"/>
        <v>2023-07</v>
      </c>
      <c r="R641">
        <f t="shared" si="29"/>
        <v>13.978125</v>
      </c>
    </row>
    <row r="642" spans="1:18">
      <c r="A642" t="s">
        <v>1224</v>
      </c>
      <c r="B642" s="2" t="s">
        <v>1202</v>
      </c>
      <c r="C642" t="s">
        <v>1225</v>
      </c>
      <c r="D642">
        <v>31.5</v>
      </c>
      <c r="E642" t="s">
        <v>17</v>
      </c>
      <c r="F642">
        <v>2940651092</v>
      </c>
      <c r="G642" t="s">
        <v>18</v>
      </c>
      <c r="H642" t="s">
        <v>18</v>
      </c>
      <c r="I642" t="s">
        <v>19</v>
      </c>
      <c r="J642" t="s">
        <v>18</v>
      </c>
      <c r="K642" t="s">
        <v>18</v>
      </c>
      <c r="L642" t="s">
        <v>197</v>
      </c>
      <c r="M642" t="s">
        <v>21</v>
      </c>
      <c r="N642" t="s">
        <v>22</v>
      </c>
      <c r="O642" t="s">
        <v>23</v>
      </c>
      <c r="P642" s="2">
        <f t="shared" ref="P642:P705" si="30">DATEVALUE(LEFT(B642, 10)) + TIMEVALUE(MID(B642, 12, 8))</f>
        <v>45116</v>
      </c>
      <c r="Q642" t="str">
        <f t="shared" ref="Q642:Q705" si="31">TEXT(P642, "yyyy-mm")</f>
        <v>2023-07</v>
      </c>
      <c r="R642">
        <f t="shared" ref="R642:R705" si="32">IF(L642="NGN", D642/1600, D642)</f>
        <v>31.5</v>
      </c>
    </row>
    <row r="643" spans="1:18">
      <c r="A643" t="s">
        <v>1226</v>
      </c>
      <c r="B643" s="2" t="s">
        <v>1202</v>
      </c>
      <c r="C643" t="s">
        <v>1227</v>
      </c>
      <c r="D643">
        <v>19010.25</v>
      </c>
      <c r="E643" t="s">
        <v>17</v>
      </c>
      <c r="F643">
        <v>2940708754</v>
      </c>
      <c r="G643" t="s">
        <v>18</v>
      </c>
      <c r="H643" t="s">
        <v>18</v>
      </c>
      <c r="I643" t="s">
        <v>19</v>
      </c>
      <c r="J643" t="s">
        <v>18</v>
      </c>
      <c r="K643" t="s">
        <v>18</v>
      </c>
      <c r="L643" t="s">
        <v>20</v>
      </c>
      <c r="M643" t="s">
        <v>21</v>
      </c>
      <c r="N643" t="s">
        <v>22</v>
      </c>
      <c r="O643" t="s">
        <v>23</v>
      </c>
      <c r="P643" s="2">
        <f t="shared" si="30"/>
        <v>45116</v>
      </c>
      <c r="Q643" t="str">
        <f t="shared" si="31"/>
        <v>2023-07</v>
      </c>
      <c r="R643">
        <f t="shared" si="32"/>
        <v>11.88140625</v>
      </c>
    </row>
    <row r="644" spans="1:18">
      <c r="A644" t="s">
        <v>1228</v>
      </c>
      <c r="B644" s="2" t="s">
        <v>1229</v>
      </c>
      <c r="C644" t="s">
        <v>1230</v>
      </c>
      <c r="D644">
        <v>18.154499999999999</v>
      </c>
      <c r="E644" t="s">
        <v>262</v>
      </c>
      <c r="F644">
        <v>2941269324</v>
      </c>
      <c r="G644" t="s">
        <v>1231</v>
      </c>
      <c r="H644" t="s">
        <v>45</v>
      </c>
      <c r="I644" t="s">
        <v>38</v>
      </c>
      <c r="J644" t="s">
        <v>1232</v>
      </c>
      <c r="K644" t="s">
        <v>1233</v>
      </c>
      <c r="L644" t="s">
        <v>197</v>
      </c>
      <c r="M644" t="s">
        <v>21</v>
      </c>
      <c r="N644" t="s">
        <v>30</v>
      </c>
      <c r="O644" t="s">
        <v>23</v>
      </c>
      <c r="P644" s="2">
        <f t="shared" si="30"/>
        <v>45117</v>
      </c>
      <c r="Q644" t="str">
        <f t="shared" si="31"/>
        <v>2023-07</v>
      </c>
      <c r="R644">
        <f t="shared" si="32"/>
        <v>18.154499999999999</v>
      </c>
    </row>
    <row r="645" spans="1:18">
      <c r="A645" t="s">
        <v>1234</v>
      </c>
      <c r="B645" s="2" t="s">
        <v>1229</v>
      </c>
      <c r="C645" t="s">
        <v>1212</v>
      </c>
      <c r="D645">
        <v>26.774999999999999</v>
      </c>
      <c r="E645" t="s">
        <v>404</v>
      </c>
      <c r="F645">
        <v>2941311960</v>
      </c>
      <c r="G645" t="s">
        <v>36</v>
      </c>
      <c r="H645" t="s">
        <v>37</v>
      </c>
      <c r="I645" t="s">
        <v>38</v>
      </c>
      <c r="J645" t="s">
        <v>301</v>
      </c>
      <c r="K645" t="s">
        <v>29</v>
      </c>
      <c r="L645" t="s">
        <v>197</v>
      </c>
      <c r="M645" t="s">
        <v>21</v>
      </c>
      <c r="N645" t="s">
        <v>49</v>
      </c>
      <c r="O645" t="s">
        <v>23</v>
      </c>
      <c r="P645" s="2">
        <f t="shared" si="30"/>
        <v>45117</v>
      </c>
      <c r="Q645" t="str">
        <f t="shared" si="31"/>
        <v>2023-07</v>
      </c>
      <c r="R645">
        <f t="shared" si="32"/>
        <v>26.774999999999999</v>
      </c>
    </row>
    <row r="646" spans="1:18">
      <c r="A646" t="s">
        <v>1235</v>
      </c>
      <c r="B646" s="2" t="s">
        <v>1229</v>
      </c>
      <c r="C646" t="s">
        <v>1212</v>
      </c>
      <c r="D646">
        <v>19010.25</v>
      </c>
      <c r="E646" t="s">
        <v>17</v>
      </c>
      <c r="F646">
        <v>2941335410</v>
      </c>
      <c r="G646" t="s">
        <v>18</v>
      </c>
      <c r="H646" t="s">
        <v>18</v>
      </c>
      <c r="I646" t="s">
        <v>19</v>
      </c>
      <c r="J646" t="s">
        <v>18</v>
      </c>
      <c r="K646" t="s">
        <v>18</v>
      </c>
      <c r="L646" t="s">
        <v>20</v>
      </c>
      <c r="M646" t="s">
        <v>21</v>
      </c>
      <c r="N646" t="s">
        <v>22</v>
      </c>
      <c r="O646" t="s">
        <v>23</v>
      </c>
      <c r="P646" s="2">
        <f t="shared" si="30"/>
        <v>45117</v>
      </c>
      <c r="Q646" t="str">
        <f t="shared" si="31"/>
        <v>2023-07</v>
      </c>
      <c r="R646">
        <f t="shared" si="32"/>
        <v>11.88140625</v>
      </c>
    </row>
    <row r="647" spans="1:18">
      <c r="A647" t="s">
        <v>1236</v>
      </c>
      <c r="B647" s="2" t="s">
        <v>1229</v>
      </c>
      <c r="C647" t="s">
        <v>1212</v>
      </c>
      <c r="D647">
        <v>18620.091</v>
      </c>
      <c r="E647" t="s">
        <v>262</v>
      </c>
      <c r="F647">
        <v>2941341724</v>
      </c>
      <c r="G647" t="s">
        <v>36</v>
      </c>
      <c r="H647" t="s">
        <v>37</v>
      </c>
      <c r="I647" t="s">
        <v>38</v>
      </c>
      <c r="J647" t="s">
        <v>301</v>
      </c>
      <c r="K647" t="s">
        <v>29</v>
      </c>
      <c r="L647" t="s">
        <v>20</v>
      </c>
      <c r="M647" t="s">
        <v>21</v>
      </c>
      <c r="N647" t="s">
        <v>30</v>
      </c>
      <c r="O647" t="s">
        <v>23</v>
      </c>
      <c r="P647" s="2">
        <f t="shared" si="30"/>
        <v>45117</v>
      </c>
      <c r="Q647" t="str">
        <f t="shared" si="31"/>
        <v>2023-07</v>
      </c>
      <c r="R647">
        <f t="shared" si="32"/>
        <v>11.637556875</v>
      </c>
    </row>
    <row r="648" spans="1:18">
      <c r="A648" t="s">
        <v>1237</v>
      </c>
      <c r="B648" s="2" t="s">
        <v>1229</v>
      </c>
      <c r="C648" t="s">
        <v>997</v>
      </c>
      <c r="D648">
        <v>31.5</v>
      </c>
      <c r="E648" t="s">
        <v>17</v>
      </c>
      <c r="F648">
        <v>2941348827</v>
      </c>
      <c r="G648" t="s">
        <v>18</v>
      </c>
      <c r="H648" t="s">
        <v>18</v>
      </c>
      <c r="I648" t="s">
        <v>19</v>
      </c>
      <c r="J648" t="s">
        <v>18</v>
      </c>
      <c r="K648" t="s">
        <v>18</v>
      </c>
      <c r="L648" t="s">
        <v>197</v>
      </c>
      <c r="M648" t="s">
        <v>21</v>
      </c>
      <c r="N648" t="s">
        <v>22</v>
      </c>
      <c r="O648" t="s">
        <v>23</v>
      </c>
      <c r="P648" s="2">
        <f t="shared" si="30"/>
        <v>45117</v>
      </c>
      <c r="Q648" t="str">
        <f t="shared" si="31"/>
        <v>2023-07</v>
      </c>
      <c r="R648">
        <f t="shared" si="32"/>
        <v>31.5</v>
      </c>
    </row>
    <row r="649" spans="1:18">
      <c r="A649" t="s">
        <v>1238</v>
      </c>
      <c r="B649" s="2" t="s">
        <v>1229</v>
      </c>
      <c r="C649" t="s">
        <v>1239</v>
      </c>
      <c r="D649">
        <v>31.5</v>
      </c>
      <c r="E649" t="s">
        <v>17</v>
      </c>
      <c r="F649">
        <v>2941602932</v>
      </c>
      <c r="G649" t="s">
        <v>44</v>
      </c>
      <c r="H649" t="s">
        <v>45</v>
      </c>
      <c r="I649" t="s">
        <v>46</v>
      </c>
      <c r="J649" t="s">
        <v>1240</v>
      </c>
      <c r="K649" t="s">
        <v>81</v>
      </c>
      <c r="L649" t="s">
        <v>197</v>
      </c>
      <c r="M649" t="s">
        <v>21</v>
      </c>
      <c r="N649" t="s">
        <v>22</v>
      </c>
      <c r="O649" t="s">
        <v>23</v>
      </c>
      <c r="P649" s="2">
        <f t="shared" si="30"/>
        <v>45117</v>
      </c>
      <c r="Q649" t="str">
        <f t="shared" si="31"/>
        <v>2023-07</v>
      </c>
      <c r="R649">
        <f t="shared" si="32"/>
        <v>31.5</v>
      </c>
    </row>
    <row r="650" spans="1:18">
      <c r="A650" t="s">
        <v>1241</v>
      </c>
      <c r="B650" s="2" t="s">
        <v>1229</v>
      </c>
      <c r="C650" t="s">
        <v>1242</v>
      </c>
      <c r="D650">
        <v>22365</v>
      </c>
      <c r="E650" t="s">
        <v>94</v>
      </c>
      <c r="F650">
        <v>2942269424</v>
      </c>
      <c r="G650" t="s">
        <v>18</v>
      </c>
      <c r="H650" t="s">
        <v>18</v>
      </c>
      <c r="I650" t="s">
        <v>19</v>
      </c>
      <c r="J650" t="s">
        <v>18</v>
      </c>
      <c r="K650" t="s">
        <v>18</v>
      </c>
      <c r="L650" t="s">
        <v>20</v>
      </c>
      <c r="M650" t="s">
        <v>21</v>
      </c>
      <c r="N650" t="s">
        <v>22</v>
      </c>
      <c r="O650" t="s">
        <v>31</v>
      </c>
      <c r="P650" s="2">
        <f t="shared" si="30"/>
        <v>45117</v>
      </c>
      <c r="Q650" t="str">
        <f t="shared" si="31"/>
        <v>2023-07</v>
      </c>
      <c r="R650">
        <f t="shared" si="32"/>
        <v>13.978125</v>
      </c>
    </row>
    <row r="651" spans="1:18">
      <c r="A651" t="s">
        <v>1243</v>
      </c>
      <c r="B651" s="2" t="s">
        <v>1229</v>
      </c>
      <c r="C651" t="s">
        <v>260</v>
      </c>
      <c r="D651">
        <v>734.3175</v>
      </c>
      <c r="E651" t="s">
        <v>35</v>
      </c>
      <c r="F651">
        <v>2942800035</v>
      </c>
      <c r="G651" t="s">
        <v>36</v>
      </c>
      <c r="H651" t="s">
        <v>37</v>
      </c>
      <c r="I651" t="s">
        <v>38</v>
      </c>
      <c r="J651" t="s">
        <v>39</v>
      </c>
      <c r="K651" t="s">
        <v>29</v>
      </c>
      <c r="L651" t="s">
        <v>20</v>
      </c>
      <c r="M651" t="s">
        <v>21</v>
      </c>
      <c r="N651" t="s">
        <v>30</v>
      </c>
      <c r="O651" t="s">
        <v>23</v>
      </c>
      <c r="P651" s="2">
        <f t="shared" si="30"/>
        <v>45117</v>
      </c>
      <c r="Q651" t="str">
        <f t="shared" si="31"/>
        <v>2023-07</v>
      </c>
      <c r="R651">
        <f t="shared" si="32"/>
        <v>0.45894843749999997</v>
      </c>
    </row>
    <row r="652" spans="1:18">
      <c r="A652" t="s">
        <v>1244</v>
      </c>
      <c r="B652" s="2" t="s">
        <v>1245</v>
      </c>
      <c r="C652" t="s">
        <v>1246</v>
      </c>
      <c r="D652">
        <v>21924.525000000001</v>
      </c>
      <c r="E652" t="s">
        <v>26</v>
      </c>
      <c r="F652">
        <v>2943821001</v>
      </c>
      <c r="G652" t="s">
        <v>27</v>
      </c>
      <c r="H652" t="s">
        <v>27</v>
      </c>
      <c r="I652" t="s">
        <v>19</v>
      </c>
      <c r="J652" t="s">
        <v>18</v>
      </c>
      <c r="K652" t="s">
        <v>29</v>
      </c>
      <c r="L652" t="s">
        <v>20</v>
      </c>
      <c r="M652" t="s">
        <v>21</v>
      </c>
      <c r="N652" t="s">
        <v>30</v>
      </c>
      <c r="O652" t="s">
        <v>31</v>
      </c>
      <c r="P652" s="2">
        <f t="shared" si="30"/>
        <v>45118</v>
      </c>
      <c r="Q652" t="str">
        <f t="shared" si="31"/>
        <v>2023-07</v>
      </c>
      <c r="R652">
        <f t="shared" si="32"/>
        <v>13.702828125000002</v>
      </c>
    </row>
    <row r="653" spans="1:18">
      <c r="A653" t="s">
        <v>1247</v>
      </c>
      <c r="B653" s="2" t="s">
        <v>1248</v>
      </c>
      <c r="C653" t="s">
        <v>1249</v>
      </c>
      <c r="D653">
        <v>31.5</v>
      </c>
      <c r="E653" t="s">
        <v>17</v>
      </c>
      <c r="F653">
        <v>2948061797</v>
      </c>
      <c r="G653" t="s">
        <v>18</v>
      </c>
      <c r="H653" t="s">
        <v>18</v>
      </c>
      <c r="I653" t="s">
        <v>19</v>
      </c>
      <c r="J653" t="s">
        <v>18</v>
      </c>
      <c r="K653" t="s">
        <v>18</v>
      </c>
      <c r="L653" t="s">
        <v>197</v>
      </c>
      <c r="M653" t="s">
        <v>21</v>
      </c>
      <c r="N653" t="s">
        <v>22</v>
      </c>
      <c r="O653" t="s">
        <v>23</v>
      </c>
      <c r="P653" s="2">
        <f t="shared" si="30"/>
        <v>45120</v>
      </c>
      <c r="Q653" t="str">
        <f t="shared" si="31"/>
        <v>2023-07</v>
      </c>
      <c r="R653">
        <f t="shared" si="32"/>
        <v>31.5</v>
      </c>
    </row>
    <row r="654" spans="1:18">
      <c r="A654" t="s">
        <v>1250</v>
      </c>
      <c r="B654" s="2" t="s">
        <v>1251</v>
      </c>
      <c r="C654" t="s">
        <v>1252</v>
      </c>
      <c r="D654">
        <v>22365</v>
      </c>
      <c r="E654" t="s">
        <v>1253</v>
      </c>
      <c r="F654">
        <v>2951451480</v>
      </c>
      <c r="G654" t="s">
        <v>27</v>
      </c>
      <c r="H654" t="s">
        <v>27</v>
      </c>
      <c r="I654" t="s">
        <v>19</v>
      </c>
      <c r="J654" t="s">
        <v>278</v>
      </c>
      <c r="K654" t="s">
        <v>29</v>
      </c>
      <c r="L654" t="s">
        <v>20</v>
      </c>
      <c r="M654" t="s">
        <v>21</v>
      </c>
      <c r="N654" t="s">
        <v>49</v>
      </c>
      <c r="O654" t="s">
        <v>31</v>
      </c>
      <c r="P654" s="2">
        <f t="shared" si="30"/>
        <v>45122</v>
      </c>
      <c r="Q654" t="str">
        <f t="shared" si="31"/>
        <v>2023-07</v>
      </c>
      <c r="R654">
        <f t="shared" si="32"/>
        <v>13.978125</v>
      </c>
    </row>
    <row r="655" spans="1:18">
      <c r="A655" t="s">
        <v>1254</v>
      </c>
      <c r="B655" s="2" t="s">
        <v>1255</v>
      </c>
      <c r="C655" t="s">
        <v>1256</v>
      </c>
      <c r="D655">
        <v>22365</v>
      </c>
      <c r="E655" t="s">
        <v>17</v>
      </c>
      <c r="F655">
        <v>2957492213</v>
      </c>
      <c r="G655" t="s">
        <v>18</v>
      </c>
      <c r="H655" t="s">
        <v>18</v>
      </c>
      <c r="I655" t="s">
        <v>19</v>
      </c>
      <c r="J655" t="s">
        <v>18</v>
      </c>
      <c r="K655" t="s">
        <v>18</v>
      </c>
      <c r="L655" t="s">
        <v>20</v>
      </c>
      <c r="M655" t="s">
        <v>21</v>
      </c>
      <c r="N655" t="s">
        <v>22</v>
      </c>
      <c r="O655" t="s">
        <v>23</v>
      </c>
      <c r="P655" s="2">
        <f t="shared" si="30"/>
        <v>45124</v>
      </c>
      <c r="Q655" t="str">
        <f t="shared" si="31"/>
        <v>2023-07</v>
      </c>
      <c r="R655">
        <f t="shared" si="32"/>
        <v>13.978125</v>
      </c>
    </row>
    <row r="656" spans="1:18">
      <c r="A656" t="s">
        <v>1257</v>
      </c>
      <c r="B656" s="2" t="s">
        <v>1255</v>
      </c>
      <c r="C656" t="s">
        <v>1258</v>
      </c>
      <c r="D656">
        <v>22365</v>
      </c>
      <c r="E656" t="s">
        <v>17</v>
      </c>
      <c r="F656">
        <v>2957613555</v>
      </c>
      <c r="G656" t="s">
        <v>18</v>
      </c>
      <c r="H656" t="s">
        <v>18</v>
      </c>
      <c r="I656" t="s">
        <v>19</v>
      </c>
      <c r="J656" t="s">
        <v>18</v>
      </c>
      <c r="K656" t="s">
        <v>18</v>
      </c>
      <c r="L656" t="s">
        <v>20</v>
      </c>
      <c r="M656" t="s">
        <v>21</v>
      </c>
      <c r="N656" t="s">
        <v>22</v>
      </c>
      <c r="O656" t="s">
        <v>23</v>
      </c>
      <c r="P656" s="2">
        <f t="shared" si="30"/>
        <v>45124</v>
      </c>
      <c r="Q656" t="str">
        <f t="shared" si="31"/>
        <v>2023-07</v>
      </c>
      <c r="R656">
        <f t="shared" si="32"/>
        <v>13.978125</v>
      </c>
    </row>
    <row r="657" spans="1:18">
      <c r="A657" t="s">
        <v>1259</v>
      </c>
      <c r="B657" s="2" t="s">
        <v>1260</v>
      </c>
      <c r="C657" t="s">
        <v>1261</v>
      </c>
      <c r="D657">
        <v>28.35</v>
      </c>
      <c r="E657" t="s">
        <v>17</v>
      </c>
      <c r="F657">
        <v>2960978004</v>
      </c>
      <c r="G657" t="s">
        <v>18</v>
      </c>
      <c r="H657" t="s">
        <v>18</v>
      </c>
      <c r="I657" t="s">
        <v>19</v>
      </c>
      <c r="J657" t="s">
        <v>18</v>
      </c>
      <c r="K657" t="s">
        <v>18</v>
      </c>
      <c r="L657" t="s">
        <v>197</v>
      </c>
      <c r="M657" t="s">
        <v>21</v>
      </c>
      <c r="N657" t="s">
        <v>22</v>
      </c>
      <c r="O657" t="s">
        <v>23</v>
      </c>
      <c r="P657" s="2">
        <f t="shared" si="30"/>
        <v>45126</v>
      </c>
      <c r="Q657" t="str">
        <f t="shared" si="31"/>
        <v>2023-07</v>
      </c>
      <c r="R657">
        <f t="shared" si="32"/>
        <v>28.35</v>
      </c>
    </row>
    <row r="658" spans="1:18">
      <c r="A658" t="s">
        <v>1262</v>
      </c>
      <c r="B658" s="2" t="s">
        <v>1260</v>
      </c>
      <c r="C658" t="s">
        <v>1263</v>
      </c>
      <c r="D658">
        <v>31.5</v>
      </c>
      <c r="E658" t="s">
        <v>17</v>
      </c>
      <c r="F658">
        <v>2961393905</v>
      </c>
      <c r="G658" t="s">
        <v>18</v>
      </c>
      <c r="H658" t="s">
        <v>18</v>
      </c>
      <c r="I658" t="s">
        <v>19</v>
      </c>
      <c r="J658" t="s">
        <v>18</v>
      </c>
      <c r="K658" t="s">
        <v>18</v>
      </c>
      <c r="L658" t="s">
        <v>197</v>
      </c>
      <c r="M658" t="s">
        <v>21</v>
      </c>
      <c r="N658" t="s">
        <v>22</v>
      </c>
      <c r="O658" t="s">
        <v>23</v>
      </c>
      <c r="P658" s="2">
        <f t="shared" si="30"/>
        <v>45126</v>
      </c>
      <c r="Q658" t="str">
        <f t="shared" si="31"/>
        <v>2023-07</v>
      </c>
      <c r="R658">
        <f t="shared" si="32"/>
        <v>31.5</v>
      </c>
    </row>
    <row r="659" spans="1:18">
      <c r="A659" t="s">
        <v>1264</v>
      </c>
      <c r="B659" s="2" t="s">
        <v>1260</v>
      </c>
      <c r="C659" t="s">
        <v>1265</v>
      </c>
      <c r="D659">
        <v>24255</v>
      </c>
      <c r="E659" t="s">
        <v>17</v>
      </c>
      <c r="F659">
        <v>2961561542</v>
      </c>
      <c r="G659" t="s">
        <v>18</v>
      </c>
      <c r="H659" t="s">
        <v>18</v>
      </c>
      <c r="I659" t="s">
        <v>19</v>
      </c>
      <c r="J659" t="s">
        <v>18</v>
      </c>
      <c r="K659" t="s">
        <v>18</v>
      </c>
      <c r="L659" t="s">
        <v>20</v>
      </c>
      <c r="M659" t="s">
        <v>21</v>
      </c>
      <c r="N659" t="s">
        <v>22</v>
      </c>
      <c r="O659" t="s">
        <v>23</v>
      </c>
      <c r="P659" s="2">
        <f t="shared" si="30"/>
        <v>45126</v>
      </c>
      <c r="Q659" t="str">
        <f t="shared" si="31"/>
        <v>2023-07</v>
      </c>
      <c r="R659">
        <f t="shared" si="32"/>
        <v>15.159375000000001</v>
      </c>
    </row>
    <row r="660" spans="1:18">
      <c r="A660" t="s">
        <v>1266</v>
      </c>
      <c r="B660" s="2" t="s">
        <v>1260</v>
      </c>
      <c r="C660" t="s">
        <v>1267</v>
      </c>
      <c r="D660">
        <v>28.35</v>
      </c>
      <c r="E660" t="s">
        <v>17</v>
      </c>
      <c r="F660">
        <v>2961597067</v>
      </c>
      <c r="G660" t="s">
        <v>18</v>
      </c>
      <c r="H660" t="s">
        <v>18</v>
      </c>
      <c r="I660" t="s">
        <v>19</v>
      </c>
      <c r="J660" t="s">
        <v>18</v>
      </c>
      <c r="K660" t="s">
        <v>18</v>
      </c>
      <c r="L660" t="s">
        <v>197</v>
      </c>
      <c r="M660" t="s">
        <v>21</v>
      </c>
      <c r="N660" t="s">
        <v>22</v>
      </c>
      <c r="O660" t="s">
        <v>23</v>
      </c>
      <c r="P660" s="2">
        <f t="shared" si="30"/>
        <v>45126</v>
      </c>
      <c r="Q660" t="str">
        <f t="shared" si="31"/>
        <v>2023-07</v>
      </c>
      <c r="R660">
        <f t="shared" si="32"/>
        <v>28.35</v>
      </c>
    </row>
    <row r="661" spans="1:18">
      <c r="A661" t="s">
        <v>1268</v>
      </c>
      <c r="B661" s="2" t="s">
        <v>1260</v>
      </c>
      <c r="C661" t="s">
        <v>1269</v>
      </c>
      <c r="D661">
        <v>24255</v>
      </c>
      <c r="E661" t="s">
        <v>17</v>
      </c>
      <c r="F661">
        <v>2962543141</v>
      </c>
      <c r="G661" t="s">
        <v>18</v>
      </c>
      <c r="H661" t="s">
        <v>18</v>
      </c>
      <c r="I661" t="s">
        <v>19</v>
      </c>
      <c r="J661" t="s">
        <v>18</v>
      </c>
      <c r="K661" t="s">
        <v>18</v>
      </c>
      <c r="L661" t="s">
        <v>20</v>
      </c>
      <c r="M661" t="s">
        <v>21</v>
      </c>
      <c r="N661" t="s">
        <v>22</v>
      </c>
      <c r="O661" t="s">
        <v>23</v>
      </c>
      <c r="P661" s="2">
        <f t="shared" si="30"/>
        <v>45126</v>
      </c>
      <c r="Q661" t="str">
        <f t="shared" si="31"/>
        <v>2023-07</v>
      </c>
      <c r="R661">
        <f t="shared" si="32"/>
        <v>15.159375000000001</v>
      </c>
    </row>
    <row r="662" spans="1:18">
      <c r="A662" t="s">
        <v>1270</v>
      </c>
      <c r="B662" s="2" t="s">
        <v>1260</v>
      </c>
      <c r="C662" t="s">
        <v>1271</v>
      </c>
      <c r="D662">
        <v>28.35</v>
      </c>
      <c r="E662" t="s">
        <v>126</v>
      </c>
      <c r="F662">
        <v>2962732047</v>
      </c>
      <c r="G662" t="s">
        <v>36</v>
      </c>
      <c r="H662" t="s">
        <v>37</v>
      </c>
      <c r="I662" t="s">
        <v>38</v>
      </c>
      <c r="J662" t="s">
        <v>1272</v>
      </c>
      <c r="K662" t="s">
        <v>81</v>
      </c>
      <c r="L662" t="s">
        <v>197</v>
      </c>
      <c r="M662" t="s">
        <v>21</v>
      </c>
      <c r="N662" t="s">
        <v>49</v>
      </c>
      <c r="O662" t="s">
        <v>23</v>
      </c>
      <c r="P662" s="2">
        <f t="shared" si="30"/>
        <v>45126</v>
      </c>
      <c r="Q662" t="str">
        <f t="shared" si="31"/>
        <v>2023-07</v>
      </c>
      <c r="R662">
        <f t="shared" si="32"/>
        <v>28.35</v>
      </c>
    </row>
    <row r="663" spans="1:18">
      <c r="A663" t="s">
        <v>1273</v>
      </c>
      <c r="B663" s="2" t="s">
        <v>1274</v>
      </c>
      <c r="C663" t="s">
        <v>1275</v>
      </c>
      <c r="D663">
        <v>21829.5</v>
      </c>
      <c r="E663" t="s">
        <v>17</v>
      </c>
      <c r="F663">
        <v>2963342469</v>
      </c>
      <c r="G663" t="s">
        <v>18</v>
      </c>
      <c r="H663" t="s">
        <v>18</v>
      </c>
      <c r="I663" t="s">
        <v>19</v>
      </c>
      <c r="J663" t="s">
        <v>18</v>
      </c>
      <c r="K663" t="s">
        <v>18</v>
      </c>
      <c r="L663" t="s">
        <v>20</v>
      </c>
      <c r="M663" t="s">
        <v>21</v>
      </c>
      <c r="N663" t="s">
        <v>22</v>
      </c>
      <c r="O663" t="s">
        <v>23</v>
      </c>
      <c r="P663" s="2">
        <f t="shared" si="30"/>
        <v>45127</v>
      </c>
      <c r="Q663" t="str">
        <f t="shared" si="31"/>
        <v>2023-07</v>
      </c>
      <c r="R663">
        <f t="shared" si="32"/>
        <v>13.643437499999999</v>
      </c>
    </row>
    <row r="664" spans="1:18">
      <c r="A664" t="s">
        <v>1276</v>
      </c>
      <c r="B664" s="2" t="s">
        <v>1274</v>
      </c>
      <c r="C664" t="s">
        <v>1277</v>
      </c>
      <c r="D664">
        <v>24255</v>
      </c>
      <c r="E664" t="s">
        <v>17</v>
      </c>
      <c r="F664">
        <v>2963379673</v>
      </c>
      <c r="G664" t="s">
        <v>18</v>
      </c>
      <c r="H664" t="s">
        <v>18</v>
      </c>
      <c r="I664" t="s">
        <v>19</v>
      </c>
      <c r="J664" t="s">
        <v>18</v>
      </c>
      <c r="K664" t="s">
        <v>18</v>
      </c>
      <c r="L664" t="s">
        <v>20</v>
      </c>
      <c r="M664" t="s">
        <v>21</v>
      </c>
      <c r="N664" t="s">
        <v>22</v>
      </c>
      <c r="O664" t="s">
        <v>23</v>
      </c>
      <c r="P664" s="2">
        <f t="shared" si="30"/>
        <v>45127</v>
      </c>
      <c r="Q664" t="str">
        <f t="shared" si="31"/>
        <v>2023-07</v>
      </c>
      <c r="R664">
        <f t="shared" si="32"/>
        <v>15.159375000000001</v>
      </c>
    </row>
    <row r="665" spans="1:18">
      <c r="A665" s="1" t="s">
        <v>1278</v>
      </c>
      <c r="B665" s="2" t="s">
        <v>1274</v>
      </c>
      <c r="C665" t="s">
        <v>1279</v>
      </c>
      <c r="D665">
        <v>31.5</v>
      </c>
      <c r="E665" t="s">
        <v>17</v>
      </c>
      <c r="F665">
        <v>2963446810</v>
      </c>
      <c r="G665" t="s">
        <v>18</v>
      </c>
      <c r="H665" t="s">
        <v>18</v>
      </c>
      <c r="I665" t="s">
        <v>19</v>
      </c>
      <c r="J665" t="s">
        <v>18</v>
      </c>
      <c r="K665" t="s">
        <v>18</v>
      </c>
      <c r="L665" t="s">
        <v>197</v>
      </c>
      <c r="M665" t="s">
        <v>21</v>
      </c>
      <c r="N665" t="s">
        <v>22</v>
      </c>
      <c r="O665" t="s">
        <v>23</v>
      </c>
      <c r="P665" s="2">
        <f t="shared" si="30"/>
        <v>45127</v>
      </c>
      <c r="Q665" t="str">
        <f t="shared" si="31"/>
        <v>2023-07</v>
      </c>
      <c r="R665">
        <f t="shared" si="32"/>
        <v>31.5</v>
      </c>
    </row>
    <row r="666" spans="1:18">
      <c r="A666" t="s">
        <v>1280</v>
      </c>
      <c r="B666" s="2" t="s">
        <v>1274</v>
      </c>
      <c r="C666" t="s">
        <v>1281</v>
      </c>
      <c r="D666">
        <v>21829.5</v>
      </c>
      <c r="E666" t="s">
        <v>17</v>
      </c>
      <c r="F666">
        <v>2964779894</v>
      </c>
      <c r="G666" t="s">
        <v>18</v>
      </c>
      <c r="H666" t="s">
        <v>18</v>
      </c>
      <c r="I666" t="s">
        <v>19</v>
      </c>
      <c r="J666" t="s">
        <v>18</v>
      </c>
      <c r="K666" t="s">
        <v>18</v>
      </c>
      <c r="L666" t="s">
        <v>20</v>
      </c>
      <c r="M666" t="s">
        <v>21</v>
      </c>
      <c r="N666" t="s">
        <v>22</v>
      </c>
      <c r="O666" t="s">
        <v>23</v>
      </c>
      <c r="P666" s="2">
        <f t="shared" si="30"/>
        <v>45127</v>
      </c>
      <c r="Q666" t="str">
        <f t="shared" si="31"/>
        <v>2023-07</v>
      </c>
      <c r="R666">
        <f t="shared" si="32"/>
        <v>13.643437499999999</v>
      </c>
    </row>
    <row r="667" spans="1:18">
      <c r="A667" t="s">
        <v>1282</v>
      </c>
      <c r="B667" s="2" t="s">
        <v>1283</v>
      </c>
      <c r="C667" t="s">
        <v>1284</v>
      </c>
      <c r="D667">
        <v>21829.5</v>
      </c>
      <c r="E667" t="s">
        <v>17</v>
      </c>
      <c r="F667">
        <v>2965790912</v>
      </c>
      <c r="G667" t="s">
        <v>18</v>
      </c>
      <c r="H667" t="s">
        <v>18</v>
      </c>
      <c r="I667" t="s">
        <v>19</v>
      </c>
      <c r="J667" t="s">
        <v>18</v>
      </c>
      <c r="K667" t="s">
        <v>18</v>
      </c>
      <c r="L667" t="s">
        <v>20</v>
      </c>
      <c r="M667" t="s">
        <v>21</v>
      </c>
      <c r="N667" t="s">
        <v>22</v>
      </c>
      <c r="O667" t="s">
        <v>23</v>
      </c>
      <c r="P667" s="2">
        <f t="shared" si="30"/>
        <v>45128</v>
      </c>
      <c r="Q667" t="str">
        <f t="shared" si="31"/>
        <v>2023-07</v>
      </c>
      <c r="R667">
        <f t="shared" si="32"/>
        <v>13.643437499999999</v>
      </c>
    </row>
    <row r="668" spans="1:18">
      <c r="A668" t="s">
        <v>1285</v>
      </c>
      <c r="B668" s="2" t="s">
        <v>1283</v>
      </c>
      <c r="C668" t="s">
        <v>1286</v>
      </c>
      <c r="D668">
        <v>24255</v>
      </c>
      <c r="E668" t="s">
        <v>17</v>
      </c>
      <c r="F668">
        <v>2966298518</v>
      </c>
      <c r="G668" t="s">
        <v>18</v>
      </c>
      <c r="H668" t="s">
        <v>18</v>
      </c>
      <c r="I668" t="s">
        <v>19</v>
      </c>
      <c r="J668" t="s">
        <v>18</v>
      </c>
      <c r="K668" t="s">
        <v>18</v>
      </c>
      <c r="L668" t="s">
        <v>20</v>
      </c>
      <c r="M668" t="s">
        <v>21</v>
      </c>
      <c r="N668" t="s">
        <v>22</v>
      </c>
      <c r="O668" t="s">
        <v>23</v>
      </c>
      <c r="P668" s="2">
        <f t="shared" si="30"/>
        <v>45128</v>
      </c>
      <c r="Q668" t="str">
        <f t="shared" si="31"/>
        <v>2023-07</v>
      </c>
      <c r="R668">
        <f t="shared" si="32"/>
        <v>15.159375000000001</v>
      </c>
    </row>
    <row r="669" spans="1:18">
      <c r="A669" t="s">
        <v>1287</v>
      </c>
      <c r="B669" s="2" t="s">
        <v>1283</v>
      </c>
      <c r="C669" t="s">
        <v>1288</v>
      </c>
      <c r="D669">
        <v>31.5</v>
      </c>
      <c r="E669" t="s">
        <v>17</v>
      </c>
      <c r="F669">
        <v>2966573540</v>
      </c>
      <c r="G669" t="s">
        <v>18</v>
      </c>
      <c r="H669" t="s">
        <v>18</v>
      </c>
      <c r="I669" t="s">
        <v>19</v>
      </c>
      <c r="J669" t="s">
        <v>18</v>
      </c>
      <c r="K669" t="s">
        <v>18</v>
      </c>
      <c r="L669" t="s">
        <v>197</v>
      </c>
      <c r="M669" t="s">
        <v>21</v>
      </c>
      <c r="N669" t="s">
        <v>22</v>
      </c>
      <c r="O669" t="s">
        <v>23</v>
      </c>
      <c r="P669" s="2">
        <f t="shared" si="30"/>
        <v>45128</v>
      </c>
      <c r="Q669" t="str">
        <f t="shared" si="31"/>
        <v>2023-07</v>
      </c>
      <c r="R669">
        <f t="shared" si="32"/>
        <v>31.5</v>
      </c>
    </row>
    <row r="670" spans="1:18">
      <c r="A670" t="s">
        <v>1289</v>
      </c>
      <c r="B670" s="2" t="s">
        <v>1283</v>
      </c>
      <c r="C670" t="s">
        <v>1288</v>
      </c>
      <c r="D670">
        <v>24255</v>
      </c>
      <c r="E670" t="s">
        <v>17</v>
      </c>
      <c r="F670">
        <v>2966575290</v>
      </c>
      <c r="G670" t="s">
        <v>18</v>
      </c>
      <c r="H670" t="s">
        <v>18</v>
      </c>
      <c r="I670" t="s">
        <v>19</v>
      </c>
      <c r="J670" t="s">
        <v>18</v>
      </c>
      <c r="K670" t="s">
        <v>18</v>
      </c>
      <c r="L670" t="s">
        <v>20</v>
      </c>
      <c r="M670" t="s">
        <v>21</v>
      </c>
      <c r="N670" t="s">
        <v>22</v>
      </c>
      <c r="O670" t="s">
        <v>23</v>
      </c>
      <c r="P670" s="2">
        <f t="shared" si="30"/>
        <v>45128</v>
      </c>
      <c r="Q670" t="str">
        <f t="shared" si="31"/>
        <v>2023-07</v>
      </c>
      <c r="R670">
        <f t="shared" si="32"/>
        <v>15.159375000000001</v>
      </c>
    </row>
    <row r="671" spans="1:18">
      <c r="A671" t="s">
        <v>1290</v>
      </c>
      <c r="B671" s="2" t="s">
        <v>1283</v>
      </c>
      <c r="C671" t="s">
        <v>1291</v>
      </c>
      <c r="D671">
        <v>31.5</v>
      </c>
      <c r="E671" t="s">
        <v>17</v>
      </c>
      <c r="F671">
        <v>2966958444</v>
      </c>
      <c r="G671" t="s">
        <v>18</v>
      </c>
      <c r="H671" t="s">
        <v>18</v>
      </c>
      <c r="I671" t="s">
        <v>19</v>
      </c>
      <c r="J671" t="s">
        <v>18</v>
      </c>
      <c r="K671" t="s">
        <v>18</v>
      </c>
      <c r="L671" t="s">
        <v>197</v>
      </c>
      <c r="M671" t="s">
        <v>21</v>
      </c>
      <c r="N671" t="s">
        <v>22</v>
      </c>
      <c r="O671" t="s">
        <v>23</v>
      </c>
      <c r="P671" s="2">
        <f t="shared" si="30"/>
        <v>45128</v>
      </c>
      <c r="Q671" t="str">
        <f t="shared" si="31"/>
        <v>2023-07</v>
      </c>
      <c r="R671">
        <f t="shared" si="32"/>
        <v>31.5</v>
      </c>
    </row>
    <row r="672" spans="1:18">
      <c r="A672" t="s">
        <v>1292</v>
      </c>
      <c r="B672" s="2" t="s">
        <v>1283</v>
      </c>
      <c r="C672" t="s">
        <v>1252</v>
      </c>
      <c r="D672">
        <v>24255</v>
      </c>
      <c r="E672" t="s">
        <v>980</v>
      </c>
      <c r="F672">
        <v>2967046500</v>
      </c>
      <c r="G672" t="s">
        <v>18</v>
      </c>
      <c r="H672" t="s">
        <v>18</v>
      </c>
      <c r="I672" t="s">
        <v>19</v>
      </c>
      <c r="J672" t="s">
        <v>18</v>
      </c>
      <c r="K672" t="s">
        <v>18</v>
      </c>
      <c r="L672" t="s">
        <v>20</v>
      </c>
      <c r="M672" t="s">
        <v>21</v>
      </c>
      <c r="N672" t="s">
        <v>22</v>
      </c>
      <c r="O672" t="s">
        <v>31</v>
      </c>
      <c r="P672" s="2">
        <f t="shared" si="30"/>
        <v>45128</v>
      </c>
      <c r="Q672" t="str">
        <f t="shared" si="31"/>
        <v>2023-07</v>
      </c>
      <c r="R672">
        <f t="shared" si="32"/>
        <v>15.159375000000001</v>
      </c>
    </row>
    <row r="673" spans="1:18">
      <c r="A673" t="s">
        <v>1293</v>
      </c>
      <c r="B673" s="2" t="s">
        <v>1283</v>
      </c>
      <c r="C673" t="s">
        <v>1294</v>
      </c>
      <c r="D673">
        <v>31.5</v>
      </c>
      <c r="E673" t="s">
        <v>17</v>
      </c>
      <c r="F673">
        <v>2967214232</v>
      </c>
      <c r="G673" t="s">
        <v>18</v>
      </c>
      <c r="H673" t="s">
        <v>18</v>
      </c>
      <c r="I673" t="s">
        <v>19</v>
      </c>
      <c r="J673" t="s">
        <v>18</v>
      </c>
      <c r="K673" t="s">
        <v>18</v>
      </c>
      <c r="L673" t="s">
        <v>197</v>
      </c>
      <c r="M673" t="s">
        <v>21</v>
      </c>
      <c r="N673" t="s">
        <v>22</v>
      </c>
      <c r="O673" t="s">
        <v>23</v>
      </c>
      <c r="P673" s="2">
        <f t="shared" si="30"/>
        <v>45128</v>
      </c>
      <c r="Q673" t="str">
        <f t="shared" si="31"/>
        <v>2023-07</v>
      </c>
      <c r="R673">
        <f t="shared" si="32"/>
        <v>31.5</v>
      </c>
    </row>
    <row r="674" spans="1:18">
      <c r="A674" t="s">
        <v>1295</v>
      </c>
      <c r="B674" s="2" t="s">
        <v>1283</v>
      </c>
      <c r="C674" t="s">
        <v>1296</v>
      </c>
      <c r="D674">
        <v>31.5</v>
      </c>
      <c r="E674" t="s">
        <v>17</v>
      </c>
      <c r="F674">
        <v>2967731734</v>
      </c>
      <c r="G674" t="s">
        <v>18</v>
      </c>
      <c r="H674" t="s">
        <v>18</v>
      </c>
      <c r="I674" t="s">
        <v>19</v>
      </c>
      <c r="J674" t="s">
        <v>18</v>
      </c>
      <c r="K674" t="s">
        <v>18</v>
      </c>
      <c r="L674" t="s">
        <v>197</v>
      </c>
      <c r="M674" t="s">
        <v>21</v>
      </c>
      <c r="N674" t="s">
        <v>22</v>
      </c>
      <c r="O674" t="s">
        <v>23</v>
      </c>
      <c r="P674" s="2">
        <f t="shared" si="30"/>
        <v>45128</v>
      </c>
      <c r="Q674" t="str">
        <f t="shared" si="31"/>
        <v>2023-07</v>
      </c>
      <c r="R674">
        <f t="shared" si="32"/>
        <v>31.5</v>
      </c>
    </row>
    <row r="675" spans="1:18">
      <c r="A675" t="s">
        <v>1297</v>
      </c>
      <c r="B675" s="2" t="s">
        <v>1283</v>
      </c>
      <c r="C675" t="s">
        <v>1296</v>
      </c>
      <c r="D675">
        <v>31.5</v>
      </c>
      <c r="E675" t="s">
        <v>17</v>
      </c>
      <c r="F675">
        <v>2967744969</v>
      </c>
      <c r="G675" t="s">
        <v>18</v>
      </c>
      <c r="H675" t="s">
        <v>18</v>
      </c>
      <c r="I675" t="s">
        <v>19</v>
      </c>
      <c r="J675" t="s">
        <v>18</v>
      </c>
      <c r="K675" t="s">
        <v>18</v>
      </c>
      <c r="L675" t="s">
        <v>197</v>
      </c>
      <c r="M675" t="s">
        <v>21</v>
      </c>
      <c r="N675" t="s">
        <v>22</v>
      </c>
      <c r="O675" t="s">
        <v>23</v>
      </c>
      <c r="P675" s="2">
        <f t="shared" si="30"/>
        <v>45128</v>
      </c>
      <c r="Q675" t="str">
        <f t="shared" si="31"/>
        <v>2023-07</v>
      </c>
      <c r="R675">
        <f t="shared" si="32"/>
        <v>31.5</v>
      </c>
    </row>
    <row r="676" spans="1:18">
      <c r="A676" t="s">
        <v>1298</v>
      </c>
      <c r="B676" s="2" t="s">
        <v>1283</v>
      </c>
      <c r="C676" t="s">
        <v>1296</v>
      </c>
      <c r="D676">
        <v>24255</v>
      </c>
      <c r="E676" t="s">
        <v>94</v>
      </c>
      <c r="F676">
        <v>2967746058</v>
      </c>
      <c r="G676" t="s">
        <v>18</v>
      </c>
      <c r="H676" t="s">
        <v>18</v>
      </c>
      <c r="I676" t="s">
        <v>19</v>
      </c>
      <c r="J676" t="s">
        <v>18</v>
      </c>
      <c r="K676" t="s">
        <v>18</v>
      </c>
      <c r="L676" t="s">
        <v>20</v>
      </c>
      <c r="M676" t="s">
        <v>21</v>
      </c>
      <c r="N676" t="s">
        <v>49</v>
      </c>
      <c r="O676" t="s">
        <v>31</v>
      </c>
      <c r="P676" s="2">
        <f t="shared" si="30"/>
        <v>45128</v>
      </c>
      <c r="Q676" t="str">
        <f t="shared" si="31"/>
        <v>2023-07</v>
      </c>
      <c r="R676">
        <f t="shared" si="32"/>
        <v>15.159375000000001</v>
      </c>
    </row>
    <row r="677" spans="1:18">
      <c r="A677" t="s">
        <v>1299</v>
      </c>
      <c r="B677" s="2" t="s">
        <v>1283</v>
      </c>
      <c r="C677" t="s">
        <v>1300</v>
      </c>
      <c r="D677">
        <v>23786.174999999999</v>
      </c>
      <c r="E677" t="s">
        <v>26</v>
      </c>
      <c r="F677">
        <v>2968117822</v>
      </c>
      <c r="G677" t="s">
        <v>27</v>
      </c>
      <c r="H677" t="s">
        <v>27</v>
      </c>
      <c r="I677" t="s">
        <v>19</v>
      </c>
      <c r="J677" t="s">
        <v>278</v>
      </c>
      <c r="K677" t="s">
        <v>29</v>
      </c>
      <c r="L677" t="s">
        <v>20</v>
      </c>
      <c r="M677" t="s">
        <v>21</v>
      </c>
      <c r="N677" t="s">
        <v>30</v>
      </c>
      <c r="O677" t="s">
        <v>31</v>
      </c>
      <c r="P677" s="2">
        <f t="shared" si="30"/>
        <v>45128</v>
      </c>
      <c r="Q677" t="str">
        <f t="shared" si="31"/>
        <v>2023-07</v>
      </c>
      <c r="R677">
        <f t="shared" si="32"/>
        <v>14.866359375</v>
      </c>
    </row>
    <row r="678" spans="1:18">
      <c r="A678" t="s">
        <v>1301</v>
      </c>
      <c r="B678" s="2" t="s">
        <v>1283</v>
      </c>
      <c r="C678" t="s">
        <v>1252</v>
      </c>
      <c r="D678">
        <v>24255</v>
      </c>
      <c r="E678" t="s">
        <v>980</v>
      </c>
      <c r="F678">
        <v>2968124791</v>
      </c>
      <c r="G678" t="s">
        <v>18</v>
      </c>
      <c r="H678" t="s">
        <v>18</v>
      </c>
      <c r="I678" t="s">
        <v>19</v>
      </c>
      <c r="J678" t="s">
        <v>18</v>
      </c>
      <c r="K678" t="s">
        <v>18</v>
      </c>
      <c r="L678" t="s">
        <v>20</v>
      </c>
      <c r="M678" t="s">
        <v>21</v>
      </c>
      <c r="N678" t="s">
        <v>22</v>
      </c>
      <c r="O678" t="s">
        <v>31</v>
      </c>
      <c r="P678" s="2">
        <f t="shared" si="30"/>
        <v>45128</v>
      </c>
      <c r="Q678" t="str">
        <f t="shared" si="31"/>
        <v>2023-07</v>
      </c>
      <c r="R678">
        <f t="shared" si="32"/>
        <v>15.159375000000001</v>
      </c>
    </row>
    <row r="679" spans="1:18">
      <c r="A679" t="s">
        <v>1302</v>
      </c>
      <c r="B679" s="2" t="s">
        <v>1283</v>
      </c>
      <c r="C679" t="s">
        <v>1252</v>
      </c>
      <c r="D679">
        <v>24255</v>
      </c>
      <c r="E679" t="s">
        <v>980</v>
      </c>
      <c r="F679">
        <v>2968130485</v>
      </c>
      <c r="G679" t="s">
        <v>18</v>
      </c>
      <c r="H679" t="s">
        <v>18</v>
      </c>
      <c r="I679" t="s">
        <v>19</v>
      </c>
      <c r="J679" t="s">
        <v>18</v>
      </c>
      <c r="K679" t="s">
        <v>18</v>
      </c>
      <c r="L679" t="s">
        <v>20</v>
      </c>
      <c r="M679" t="s">
        <v>21</v>
      </c>
      <c r="N679" t="s">
        <v>22</v>
      </c>
      <c r="O679" t="s">
        <v>31</v>
      </c>
      <c r="P679" s="2">
        <f t="shared" si="30"/>
        <v>45128</v>
      </c>
      <c r="Q679" t="str">
        <f t="shared" si="31"/>
        <v>2023-07</v>
      </c>
      <c r="R679">
        <f t="shared" si="32"/>
        <v>15.159375000000001</v>
      </c>
    </row>
    <row r="680" spans="1:18">
      <c r="A680" t="s">
        <v>1303</v>
      </c>
      <c r="B680" s="2" t="s">
        <v>1304</v>
      </c>
      <c r="C680" t="s">
        <v>1305</v>
      </c>
      <c r="D680">
        <v>24255</v>
      </c>
      <c r="E680" t="s">
        <v>17</v>
      </c>
      <c r="F680">
        <v>2968630925</v>
      </c>
      <c r="G680" t="s">
        <v>18</v>
      </c>
      <c r="H680" t="s">
        <v>18</v>
      </c>
      <c r="I680" t="s">
        <v>19</v>
      </c>
      <c r="J680" t="s">
        <v>18</v>
      </c>
      <c r="K680" t="s">
        <v>18</v>
      </c>
      <c r="L680" t="s">
        <v>20</v>
      </c>
      <c r="M680" t="s">
        <v>21</v>
      </c>
      <c r="N680" t="s">
        <v>22</v>
      </c>
      <c r="O680" t="s">
        <v>23</v>
      </c>
      <c r="P680" s="2">
        <f t="shared" si="30"/>
        <v>45129</v>
      </c>
      <c r="Q680" t="str">
        <f t="shared" si="31"/>
        <v>2023-07</v>
      </c>
      <c r="R680">
        <f t="shared" si="32"/>
        <v>15.159375000000001</v>
      </c>
    </row>
    <row r="681" spans="1:18">
      <c r="A681" t="s">
        <v>1306</v>
      </c>
      <c r="B681" s="2" t="s">
        <v>1304</v>
      </c>
      <c r="C681" t="s">
        <v>1307</v>
      </c>
      <c r="D681">
        <v>24255</v>
      </c>
      <c r="E681" t="s">
        <v>17</v>
      </c>
      <c r="F681">
        <v>2968742713</v>
      </c>
      <c r="G681" t="s">
        <v>18</v>
      </c>
      <c r="H681" t="s">
        <v>18</v>
      </c>
      <c r="I681" t="s">
        <v>19</v>
      </c>
      <c r="J681" t="s">
        <v>18</v>
      </c>
      <c r="K681" t="s">
        <v>18</v>
      </c>
      <c r="L681" t="s">
        <v>20</v>
      </c>
      <c r="M681" t="s">
        <v>21</v>
      </c>
      <c r="N681" t="s">
        <v>22</v>
      </c>
      <c r="O681" t="s">
        <v>23</v>
      </c>
      <c r="P681" s="2">
        <f t="shared" si="30"/>
        <v>45129</v>
      </c>
      <c r="Q681" t="str">
        <f t="shared" si="31"/>
        <v>2023-07</v>
      </c>
      <c r="R681">
        <f t="shared" si="32"/>
        <v>15.159375000000001</v>
      </c>
    </row>
    <row r="682" spans="1:18">
      <c r="A682" t="s">
        <v>1308</v>
      </c>
      <c r="B682" s="2" t="s">
        <v>1304</v>
      </c>
      <c r="C682" t="s">
        <v>1309</v>
      </c>
      <c r="D682">
        <v>31.5</v>
      </c>
      <c r="E682" t="s">
        <v>17</v>
      </c>
      <c r="F682">
        <v>2968994199</v>
      </c>
      <c r="G682" t="s">
        <v>18</v>
      </c>
      <c r="H682" t="s">
        <v>18</v>
      </c>
      <c r="I682" t="s">
        <v>19</v>
      </c>
      <c r="J682" t="s">
        <v>18</v>
      </c>
      <c r="K682" t="s">
        <v>18</v>
      </c>
      <c r="L682" t="s">
        <v>197</v>
      </c>
      <c r="M682" t="s">
        <v>21</v>
      </c>
      <c r="N682" t="s">
        <v>22</v>
      </c>
      <c r="O682" t="s">
        <v>23</v>
      </c>
      <c r="P682" s="2">
        <f t="shared" si="30"/>
        <v>45129</v>
      </c>
      <c r="Q682" t="str">
        <f t="shared" si="31"/>
        <v>2023-07</v>
      </c>
      <c r="R682">
        <f t="shared" si="32"/>
        <v>31.5</v>
      </c>
    </row>
    <row r="683" spans="1:18">
      <c r="A683" t="s">
        <v>1310</v>
      </c>
      <c r="B683" s="2" t="s">
        <v>1304</v>
      </c>
      <c r="C683" t="s">
        <v>1311</v>
      </c>
      <c r="D683">
        <v>24255</v>
      </c>
      <c r="E683" t="s">
        <v>17</v>
      </c>
      <c r="F683">
        <v>2969205434</v>
      </c>
      <c r="G683" t="s">
        <v>18</v>
      </c>
      <c r="H683" t="s">
        <v>18</v>
      </c>
      <c r="I683" t="s">
        <v>19</v>
      </c>
      <c r="J683" t="s">
        <v>18</v>
      </c>
      <c r="K683" t="s">
        <v>18</v>
      </c>
      <c r="L683" t="s">
        <v>20</v>
      </c>
      <c r="M683" t="s">
        <v>21</v>
      </c>
      <c r="N683" t="s">
        <v>22</v>
      </c>
      <c r="O683" t="s">
        <v>23</v>
      </c>
      <c r="P683" s="2">
        <f t="shared" si="30"/>
        <v>45129</v>
      </c>
      <c r="Q683" t="str">
        <f t="shared" si="31"/>
        <v>2023-07</v>
      </c>
      <c r="R683">
        <f t="shared" si="32"/>
        <v>15.159375000000001</v>
      </c>
    </row>
    <row r="684" spans="1:18">
      <c r="A684" t="s">
        <v>1312</v>
      </c>
      <c r="B684" s="2" t="s">
        <v>1304</v>
      </c>
      <c r="C684" t="s">
        <v>1313</v>
      </c>
      <c r="D684">
        <v>24255</v>
      </c>
      <c r="E684" t="s">
        <v>17</v>
      </c>
      <c r="F684">
        <v>2969245463</v>
      </c>
      <c r="G684" t="s">
        <v>18</v>
      </c>
      <c r="H684" t="s">
        <v>18</v>
      </c>
      <c r="I684" t="s">
        <v>19</v>
      </c>
      <c r="J684" t="s">
        <v>18</v>
      </c>
      <c r="K684" t="s">
        <v>18</v>
      </c>
      <c r="L684" t="s">
        <v>20</v>
      </c>
      <c r="M684" t="s">
        <v>21</v>
      </c>
      <c r="N684" t="s">
        <v>22</v>
      </c>
      <c r="O684" t="s">
        <v>23</v>
      </c>
      <c r="P684" s="2">
        <f t="shared" si="30"/>
        <v>45129</v>
      </c>
      <c r="Q684" t="str">
        <f t="shared" si="31"/>
        <v>2023-07</v>
      </c>
      <c r="R684">
        <f t="shared" si="32"/>
        <v>15.159375000000001</v>
      </c>
    </row>
    <row r="685" spans="1:18">
      <c r="A685" t="s">
        <v>1314</v>
      </c>
      <c r="B685" s="2" t="s">
        <v>1304</v>
      </c>
      <c r="C685" t="s">
        <v>1315</v>
      </c>
      <c r="D685">
        <v>24255</v>
      </c>
      <c r="E685" t="s">
        <v>17</v>
      </c>
      <c r="F685">
        <v>2969736410</v>
      </c>
      <c r="G685" t="s">
        <v>18</v>
      </c>
      <c r="H685" t="s">
        <v>18</v>
      </c>
      <c r="I685" t="s">
        <v>19</v>
      </c>
      <c r="J685" t="s">
        <v>18</v>
      </c>
      <c r="K685" t="s">
        <v>18</v>
      </c>
      <c r="L685" t="s">
        <v>20</v>
      </c>
      <c r="M685" t="s">
        <v>21</v>
      </c>
      <c r="N685" t="s">
        <v>22</v>
      </c>
      <c r="O685" t="s">
        <v>23</v>
      </c>
      <c r="P685" s="2">
        <f t="shared" si="30"/>
        <v>45129</v>
      </c>
      <c r="Q685" t="str">
        <f t="shared" si="31"/>
        <v>2023-07</v>
      </c>
      <c r="R685">
        <f t="shared" si="32"/>
        <v>15.159375000000001</v>
      </c>
    </row>
    <row r="686" spans="1:18">
      <c r="A686" t="s">
        <v>1316</v>
      </c>
      <c r="B686" s="2" t="s">
        <v>1317</v>
      </c>
      <c r="C686" t="s">
        <v>1318</v>
      </c>
      <c r="D686">
        <v>24255</v>
      </c>
      <c r="E686" t="s">
        <v>94</v>
      </c>
      <c r="F686">
        <v>2971372817</v>
      </c>
      <c r="G686" t="s">
        <v>18</v>
      </c>
      <c r="H686" t="s">
        <v>18</v>
      </c>
      <c r="I686" t="s">
        <v>19</v>
      </c>
      <c r="J686" t="s">
        <v>18</v>
      </c>
      <c r="K686" t="s">
        <v>18</v>
      </c>
      <c r="L686" t="s">
        <v>20</v>
      </c>
      <c r="M686" t="s">
        <v>21</v>
      </c>
      <c r="N686" t="s">
        <v>22</v>
      </c>
      <c r="O686" t="s">
        <v>31</v>
      </c>
      <c r="P686" s="2">
        <f t="shared" si="30"/>
        <v>45130</v>
      </c>
      <c r="Q686" t="str">
        <f t="shared" si="31"/>
        <v>2023-07</v>
      </c>
      <c r="R686">
        <f t="shared" si="32"/>
        <v>15.159375000000001</v>
      </c>
    </row>
    <row r="687" spans="1:18">
      <c r="A687" t="s">
        <v>1319</v>
      </c>
      <c r="B687" s="2" t="s">
        <v>1317</v>
      </c>
      <c r="C687" t="s">
        <v>1320</v>
      </c>
      <c r="D687">
        <v>24255</v>
      </c>
      <c r="E687" t="s">
        <v>17</v>
      </c>
      <c r="F687">
        <v>2972244525</v>
      </c>
      <c r="G687" t="s">
        <v>18</v>
      </c>
      <c r="H687" t="s">
        <v>18</v>
      </c>
      <c r="I687" t="s">
        <v>19</v>
      </c>
      <c r="J687" t="s">
        <v>18</v>
      </c>
      <c r="K687" t="s">
        <v>18</v>
      </c>
      <c r="L687" t="s">
        <v>20</v>
      </c>
      <c r="M687" t="s">
        <v>21</v>
      </c>
      <c r="N687" t="s">
        <v>22</v>
      </c>
      <c r="O687" t="s">
        <v>23</v>
      </c>
      <c r="P687" s="2">
        <f t="shared" si="30"/>
        <v>45130</v>
      </c>
      <c r="Q687" t="str">
        <f t="shared" si="31"/>
        <v>2023-07</v>
      </c>
      <c r="R687">
        <f t="shared" si="32"/>
        <v>15.159375000000001</v>
      </c>
    </row>
    <row r="688" spans="1:18">
      <c r="A688" t="s">
        <v>1321</v>
      </c>
      <c r="B688" s="2" t="s">
        <v>1322</v>
      </c>
      <c r="C688" t="s">
        <v>1323</v>
      </c>
      <c r="D688">
        <v>31.5</v>
      </c>
      <c r="E688" t="s">
        <v>17</v>
      </c>
      <c r="F688">
        <v>2972566338</v>
      </c>
      <c r="G688" t="s">
        <v>18</v>
      </c>
      <c r="H688" t="s">
        <v>18</v>
      </c>
      <c r="I688" t="s">
        <v>19</v>
      </c>
      <c r="J688" t="s">
        <v>18</v>
      </c>
      <c r="K688" t="s">
        <v>18</v>
      </c>
      <c r="L688" t="s">
        <v>197</v>
      </c>
      <c r="M688" t="s">
        <v>21</v>
      </c>
      <c r="N688" t="s">
        <v>22</v>
      </c>
      <c r="O688" t="s">
        <v>23</v>
      </c>
      <c r="P688" s="2">
        <f t="shared" si="30"/>
        <v>45131</v>
      </c>
      <c r="Q688" t="str">
        <f t="shared" si="31"/>
        <v>2023-07</v>
      </c>
      <c r="R688">
        <f t="shared" si="32"/>
        <v>31.5</v>
      </c>
    </row>
    <row r="689" spans="1:18">
      <c r="A689" t="s">
        <v>1324</v>
      </c>
      <c r="B689" s="2" t="s">
        <v>1322</v>
      </c>
      <c r="C689" t="s">
        <v>1325</v>
      </c>
      <c r="D689">
        <v>21829.5</v>
      </c>
      <c r="E689" t="s">
        <v>980</v>
      </c>
      <c r="F689">
        <v>2972593892</v>
      </c>
      <c r="G689" t="s">
        <v>18</v>
      </c>
      <c r="H689" t="s">
        <v>18</v>
      </c>
      <c r="I689" t="s">
        <v>19</v>
      </c>
      <c r="J689" t="s">
        <v>18</v>
      </c>
      <c r="K689" t="s">
        <v>18</v>
      </c>
      <c r="L689" t="s">
        <v>20</v>
      </c>
      <c r="M689" t="s">
        <v>21</v>
      </c>
      <c r="N689" t="s">
        <v>22</v>
      </c>
      <c r="O689" t="s">
        <v>31</v>
      </c>
      <c r="P689" s="2">
        <f t="shared" si="30"/>
        <v>45131</v>
      </c>
      <c r="Q689" t="str">
        <f t="shared" si="31"/>
        <v>2023-07</v>
      </c>
      <c r="R689">
        <f t="shared" si="32"/>
        <v>13.643437499999999</v>
      </c>
    </row>
    <row r="690" spans="1:18">
      <c r="A690" t="s">
        <v>1326</v>
      </c>
      <c r="B690" s="2" t="s">
        <v>1322</v>
      </c>
      <c r="C690" t="s">
        <v>1327</v>
      </c>
      <c r="D690">
        <v>21397.057499999999</v>
      </c>
      <c r="E690" t="s">
        <v>26</v>
      </c>
      <c r="F690">
        <v>2972972248</v>
      </c>
      <c r="G690" t="s">
        <v>27</v>
      </c>
      <c r="H690" t="s">
        <v>27</v>
      </c>
      <c r="I690" t="s">
        <v>19</v>
      </c>
      <c r="J690" t="s">
        <v>1137</v>
      </c>
      <c r="K690" t="s">
        <v>29</v>
      </c>
      <c r="L690" t="s">
        <v>20</v>
      </c>
      <c r="M690" t="s">
        <v>21</v>
      </c>
      <c r="N690" t="s">
        <v>30</v>
      </c>
      <c r="O690" t="s">
        <v>31</v>
      </c>
      <c r="P690" s="2">
        <f t="shared" si="30"/>
        <v>45131</v>
      </c>
      <c r="Q690" t="str">
        <f t="shared" si="31"/>
        <v>2023-07</v>
      </c>
      <c r="R690">
        <f t="shared" si="32"/>
        <v>13.3731609375</v>
      </c>
    </row>
    <row r="691" spans="1:18">
      <c r="A691" t="s">
        <v>1328</v>
      </c>
      <c r="B691" s="2" t="s">
        <v>1322</v>
      </c>
      <c r="C691" t="s">
        <v>1329</v>
      </c>
      <c r="D691">
        <v>21829.5</v>
      </c>
      <c r="E691" t="s">
        <v>94</v>
      </c>
      <c r="F691">
        <v>2973080820</v>
      </c>
      <c r="G691" t="s">
        <v>18</v>
      </c>
      <c r="H691" t="s">
        <v>18</v>
      </c>
      <c r="I691" t="s">
        <v>19</v>
      </c>
      <c r="J691" t="s">
        <v>18</v>
      </c>
      <c r="K691" t="s">
        <v>18</v>
      </c>
      <c r="L691" t="s">
        <v>20</v>
      </c>
      <c r="M691" t="s">
        <v>21</v>
      </c>
      <c r="N691" t="s">
        <v>22</v>
      </c>
      <c r="O691" t="s">
        <v>31</v>
      </c>
      <c r="P691" s="2">
        <f t="shared" si="30"/>
        <v>45131</v>
      </c>
      <c r="Q691" t="str">
        <f t="shared" si="31"/>
        <v>2023-07</v>
      </c>
      <c r="R691">
        <f t="shared" si="32"/>
        <v>13.643437499999999</v>
      </c>
    </row>
    <row r="692" spans="1:18">
      <c r="A692" t="s">
        <v>1330</v>
      </c>
      <c r="B692" s="2" t="s">
        <v>1322</v>
      </c>
      <c r="C692" t="s">
        <v>1331</v>
      </c>
      <c r="D692">
        <v>31.5</v>
      </c>
      <c r="E692" t="s">
        <v>17</v>
      </c>
      <c r="F692">
        <v>2973231359</v>
      </c>
      <c r="G692" t="s">
        <v>18</v>
      </c>
      <c r="H692" t="s">
        <v>18</v>
      </c>
      <c r="I692" t="s">
        <v>19</v>
      </c>
      <c r="J692" t="s">
        <v>18</v>
      </c>
      <c r="K692" t="s">
        <v>18</v>
      </c>
      <c r="L692" t="s">
        <v>197</v>
      </c>
      <c r="M692" t="s">
        <v>21</v>
      </c>
      <c r="N692" t="s">
        <v>22</v>
      </c>
      <c r="O692" t="s">
        <v>23</v>
      </c>
      <c r="P692" s="2">
        <f t="shared" si="30"/>
        <v>45131</v>
      </c>
      <c r="Q692" t="str">
        <f t="shared" si="31"/>
        <v>2023-07</v>
      </c>
      <c r="R692">
        <f t="shared" si="32"/>
        <v>31.5</v>
      </c>
    </row>
    <row r="693" spans="1:18">
      <c r="A693" t="s">
        <v>1332</v>
      </c>
      <c r="B693" s="2" t="s">
        <v>1322</v>
      </c>
      <c r="C693" t="s">
        <v>1333</v>
      </c>
      <c r="D693">
        <v>24255</v>
      </c>
      <c r="E693" t="s">
        <v>17</v>
      </c>
      <c r="F693">
        <v>2974068642</v>
      </c>
      <c r="G693" t="s">
        <v>18</v>
      </c>
      <c r="H693" t="s">
        <v>18</v>
      </c>
      <c r="I693" t="s">
        <v>19</v>
      </c>
      <c r="J693" t="s">
        <v>18</v>
      </c>
      <c r="K693" t="s">
        <v>18</v>
      </c>
      <c r="L693" t="s">
        <v>20</v>
      </c>
      <c r="M693" t="s">
        <v>21</v>
      </c>
      <c r="N693" t="s">
        <v>22</v>
      </c>
      <c r="O693" t="s">
        <v>23</v>
      </c>
      <c r="P693" s="2">
        <f t="shared" si="30"/>
        <v>45131</v>
      </c>
      <c r="Q693" t="str">
        <f t="shared" si="31"/>
        <v>2023-07</v>
      </c>
      <c r="R693">
        <f t="shared" si="32"/>
        <v>15.159375000000001</v>
      </c>
    </row>
    <row r="694" spans="1:18">
      <c r="A694" t="s">
        <v>1334</v>
      </c>
      <c r="B694" s="2" t="s">
        <v>1335</v>
      </c>
      <c r="C694" t="s">
        <v>1336</v>
      </c>
      <c r="D694">
        <v>24255</v>
      </c>
      <c r="E694" t="s">
        <v>94</v>
      </c>
      <c r="F694">
        <v>2974955650</v>
      </c>
      <c r="G694" t="s">
        <v>18</v>
      </c>
      <c r="H694" t="s">
        <v>18</v>
      </c>
      <c r="I694" t="s">
        <v>19</v>
      </c>
      <c r="J694" t="s">
        <v>18</v>
      </c>
      <c r="K694" t="s">
        <v>18</v>
      </c>
      <c r="L694" t="s">
        <v>20</v>
      </c>
      <c r="M694" t="s">
        <v>21</v>
      </c>
      <c r="N694" t="s">
        <v>22</v>
      </c>
      <c r="O694" t="s">
        <v>31</v>
      </c>
      <c r="P694" s="2">
        <f t="shared" si="30"/>
        <v>45132</v>
      </c>
      <c r="Q694" t="str">
        <f t="shared" si="31"/>
        <v>2023-07</v>
      </c>
      <c r="R694">
        <f t="shared" si="32"/>
        <v>15.159375000000001</v>
      </c>
    </row>
    <row r="695" spans="1:18">
      <c r="A695" t="s">
        <v>1337</v>
      </c>
      <c r="B695" s="2" t="s">
        <v>1335</v>
      </c>
      <c r="C695" t="s">
        <v>1338</v>
      </c>
      <c r="D695">
        <v>31.5</v>
      </c>
      <c r="E695" t="s">
        <v>17</v>
      </c>
      <c r="F695">
        <v>2974970586</v>
      </c>
      <c r="G695" t="s">
        <v>18</v>
      </c>
      <c r="H695" t="s">
        <v>18</v>
      </c>
      <c r="I695" t="s">
        <v>19</v>
      </c>
      <c r="J695" t="s">
        <v>18</v>
      </c>
      <c r="K695" t="s">
        <v>18</v>
      </c>
      <c r="L695" t="s">
        <v>197</v>
      </c>
      <c r="M695" t="s">
        <v>21</v>
      </c>
      <c r="N695" t="s">
        <v>22</v>
      </c>
      <c r="O695" t="s">
        <v>23</v>
      </c>
      <c r="P695" s="2">
        <f t="shared" si="30"/>
        <v>45132</v>
      </c>
      <c r="Q695" t="str">
        <f t="shared" si="31"/>
        <v>2023-07</v>
      </c>
      <c r="R695">
        <f t="shared" si="32"/>
        <v>31.5</v>
      </c>
    </row>
    <row r="696" spans="1:18">
      <c r="A696" t="s">
        <v>1339</v>
      </c>
      <c r="B696" s="2" t="s">
        <v>1335</v>
      </c>
      <c r="C696" t="s">
        <v>1340</v>
      </c>
      <c r="D696">
        <v>21829.5</v>
      </c>
      <c r="E696" t="s">
        <v>17</v>
      </c>
      <c r="F696">
        <v>2976349189</v>
      </c>
      <c r="G696" t="s">
        <v>18</v>
      </c>
      <c r="H696" t="s">
        <v>18</v>
      </c>
      <c r="I696" t="s">
        <v>19</v>
      </c>
      <c r="J696" t="s">
        <v>18</v>
      </c>
      <c r="K696" t="s">
        <v>18</v>
      </c>
      <c r="L696" t="s">
        <v>20</v>
      </c>
      <c r="M696" t="s">
        <v>21</v>
      </c>
      <c r="N696" t="s">
        <v>22</v>
      </c>
      <c r="O696" t="s">
        <v>23</v>
      </c>
      <c r="P696" s="2">
        <f t="shared" si="30"/>
        <v>45132</v>
      </c>
      <c r="Q696" t="str">
        <f t="shared" si="31"/>
        <v>2023-07</v>
      </c>
      <c r="R696">
        <f t="shared" si="32"/>
        <v>13.643437499999999</v>
      </c>
    </row>
    <row r="697" spans="1:18">
      <c r="A697" t="s">
        <v>1341</v>
      </c>
      <c r="B697" s="2" t="s">
        <v>1335</v>
      </c>
      <c r="C697" t="s">
        <v>1342</v>
      </c>
      <c r="D697">
        <v>28.35</v>
      </c>
      <c r="E697" t="s">
        <v>17</v>
      </c>
      <c r="F697">
        <v>2976594681</v>
      </c>
      <c r="G697" t="s">
        <v>18</v>
      </c>
      <c r="H697" t="s">
        <v>18</v>
      </c>
      <c r="I697" t="s">
        <v>19</v>
      </c>
      <c r="J697" t="s">
        <v>18</v>
      </c>
      <c r="K697" t="s">
        <v>18</v>
      </c>
      <c r="L697" t="s">
        <v>197</v>
      </c>
      <c r="M697" t="s">
        <v>21</v>
      </c>
      <c r="N697" t="s">
        <v>22</v>
      </c>
      <c r="O697" t="s">
        <v>23</v>
      </c>
      <c r="P697" s="2">
        <f t="shared" si="30"/>
        <v>45132</v>
      </c>
      <c r="Q697" t="str">
        <f t="shared" si="31"/>
        <v>2023-07</v>
      </c>
      <c r="R697">
        <f t="shared" si="32"/>
        <v>28.35</v>
      </c>
    </row>
    <row r="698" spans="1:18">
      <c r="A698" t="s">
        <v>1343</v>
      </c>
      <c r="B698" s="2" t="s">
        <v>1335</v>
      </c>
      <c r="C698" t="s">
        <v>1342</v>
      </c>
      <c r="D698">
        <v>21829.5</v>
      </c>
      <c r="E698" t="s">
        <v>94</v>
      </c>
      <c r="F698">
        <v>2976594944</v>
      </c>
      <c r="G698" t="s">
        <v>18</v>
      </c>
      <c r="H698" t="s">
        <v>18</v>
      </c>
      <c r="I698" t="s">
        <v>19</v>
      </c>
      <c r="J698" t="s">
        <v>18</v>
      </c>
      <c r="K698" t="s">
        <v>18</v>
      </c>
      <c r="L698" t="s">
        <v>20</v>
      </c>
      <c r="M698" t="s">
        <v>21</v>
      </c>
      <c r="N698" t="s">
        <v>22</v>
      </c>
      <c r="O698" t="s">
        <v>31</v>
      </c>
      <c r="P698" s="2">
        <f t="shared" si="30"/>
        <v>45132</v>
      </c>
      <c r="Q698" t="str">
        <f t="shared" si="31"/>
        <v>2023-07</v>
      </c>
      <c r="R698">
        <f t="shared" si="32"/>
        <v>13.643437499999999</v>
      </c>
    </row>
    <row r="699" spans="1:18">
      <c r="A699" t="s">
        <v>1344</v>
      </c>
      <c r="B699" s="2" t="s">
        <v>1335</v>
      </c>
      <c r="C699" t="s">
        <v>1342</v>
      </c>
      <c r="D699">
        <v>21829.5</v>
      </c>
      <c r="E699" t="s">
        <v>94</v>
      </c>
      <c r="F699">
        <v>2976599807</v>
      </c>
      <c r="G699" t="s">
        <v>18</v>
      </c>
      <c r="H699" t="s">
        <v>18</v>
      </c>
      <c r="I699" t="s">
        <v>19</v>
      </c>
      <c r="J699" t="s">
        <v>18</v>
      </c>
      <c r="K699" t="s">
        <v>18</v>
      </c>
      <c r="L699" t="s">
        <v>20</v>
      </c>
      <c r="M699" t="s">
        <v>21</v>
      </c>
      <c r="N699" t="s">
        <v>22</v>
      </c>
      <c r="O699" t="s">
        <v>31</v>
      </c>
      <c r="P699" s="2">
        <f t="shared" si="30"/>
        <v>45132</v>
      </c>
      <c r="Q699" t="str">
        <f t="shared" si="31"/>
        <v>2023-07</v>
      </c>
      <c r="R699">
        <f t="shared" si="32"/>
        <v>13.643437499999999</v>
      </c>
    </row>
    <row r="700" spans="1:18">
      <c r="A700" t="s">
        <v>1345</v>
      </c>
      <c r="B700" s="2" t="s">
        <v>1335</v>
      </c>
      <c r="C700" t="s">
        <v>1346</v>
      </c>
      <c r="D700">
        <v>28.35</v>
      </c>
      <c r="E700" t="s">
        <v>17</v>
      </c>
      <c r="F700">
        <v>2976630242</v>
      </c>
      <c r="G700" t="s">
        <v>18</v>
      </c>
      <c r="H700" t="s">
        <v>18</v>
      </c>
      <c r="I700" t="s">
        <v>19</v>
      </c>
      <c r="J700" t="s">
        <v>18</v>
      </c>
      <c r="K700" t="s">
        <v>18</v>
      </c>
      <c r="L700" t="s">
        <v>197</v>
      </c>
      <c r="M700" t="s">
        <v>21</v>
      </c>
      <c r="N700" t="s">
        <v>22</v>
      </c>
      <c r="O700" t="s">
        <v>23</v>
      </c>
      <c r="P700" s="2">
        <f t="shared" si="30"/>
        <v>45132</v>
      </c>
      <c r="Q700" t="str">
        <f t="shared" si="31"/>
        <v>2023-07</v>
      </c>
      <c r="R700">
        <f t="shared" si="32"/>
        <v>28.35</v>
      </c>
    </row>
    <row r="701" spans="1:18">
      <c r="A701" t="s">
        <v>1347</v>
      </c>
      <c r="B701" s="2" t="s">
        <v>1335</v>
      </c>
      <c r="C701" t="s">
        <v>1348</v>
      </c>
      <c r="D701">
        <v>28.35</v>
      </c>
      <c r="E701" t="s">
        <v>17</v>
      </c>
      <c r="F701">
        <v>2976649043</v>
      </c>
      <c r="G701" t="s">
        <v>18</v>
      </c>
      <c r="H701" t="s">
        <v>18</v>
      </c>
      <c r="I701" t="s">
        <v>19</v>
      </c>
      <c r="J701" t="s">
        <v>18</v>
      </c>
      <c r="K701" t="s">
        <v>18</v>
      </c>
      <c r="L701" t="s">
        <v>197</v>
      </c>
      <c r="M701" t="s">
        <v>21</v>
      </c>
      <c r="N701" t="s">
        <v>22</v>
      </c>
      <c r="O701" t="s">
        <v>23</v>
      </c>
      <c r="P701" s="2">
        <f t="shared" si="30"/>
        <v>45132</v>
      </c>
      <c r="Q701" t="str">
        <f t="shared" si="31"/>
        <v>2023-07</v>
      </c>
      <c r="R701">
        <f t="shared" si="32"/>
        <v>28.35</v>
      </c>
    </row>
    <row r="702" spans="1:18">
      <c r="A702" t="s">
        <v>1349</v>
      </c>
      <c r="B702" s="2" t="s">
        <v>1335</v>
      </c>
      <c r="C702" t="s">
        <v>1350</v>
      </c>
      <c r="D702">
        <v>24255</v>
      </c>
      <c r="E702" t="s">
        <v>17</v>
      </c>
      <c r="F702">
        <v>2976955244</v>
      </c>
      <c r="G702" t="s">
        <v>18</v>
      </c>
      <c r="H702" t="s">
        <v>18</v>
      </c>
      <c r="I702" t="s">
        <v>19</v>
      </c>
      <c r="J702" t="s">
        <v>18</v>
      </c>
      <c r="K702" t="s">
        <v>18</v>
      </c>
      <c r="L702" t="s">
        <v>20</v>
      </c>
      <c r="M702" t="s">
        <v>21</v>
      </c>
      <c r="N702" t="s">
        <v>22</v>
      </c>
      <c r="O702" t="s">
        <v>23</v>
      </c>
      <c r="P702" s="2">
        <f t="shared" si="30"/>
        <v>45132</v>
      </c>
      <c r="Q702" t="str">
        <f t="shared" si="31"/>
        <v>2023-07</v>
      </c>
      <c r="R702">
        <f t="shared" si="32"/>
        <v>15.159375000000001</v>
      </c>
    </row>
    <row r="703" spans="1:18">
      <c r="A703" t="s">
        <v>1351</v>
      </c>
      <c r="B703" s="2" t="s">
        <v>1352</v>
      </c>
      <c r="C703" t="s">
        <v>1353</v>
      </c>
      <c r="D703">
        <v>31.5</v>
      </c>
      <c r="E703" t="s">
        <v>17</v>
      </c>
      <c r="F703">
        <v>2977766556</v>
      </c>
      <c r="G703" t="s">
        <v>18</v>
      </c>
      <c r="H703" t="s">
        <v>18</v>
      </c>
      <c r="I703" t="s">
        <v>19</v>
      </c>
      <c r="J703" t="s">
        <v>18</v>
      </c>
      <c r="K703" t="s">
        <v>18</v>
      </c>
      <c r="L703" t="s">
        <v>197</v>
      </c>
      <c r="M703" t="s">
        <v>21</v>
      </c>
      <c r="N703" t="s">
        <v>22</v>
      </c>
      <c r="O703" t="s">
        <v>23</v>
      </c>
      <c r="P703" s="2">
        <f t="shared" si="30"/>
        <v>45133</v>
      </c>
      <c r="Q703" t="str">
        <f t="shared" si="31"/>
        <v>2023-07</v>
      </c>
      <c r="R703">
        <f t="shared" si="32"/>
        <v>31.5</v>
      </c>
    </row>
    <row r="704" spans="1:18">
      <c r="A704" t="s">
        <v>1354</v>
      </c>
      <c r="B704" s="2" t="s">
        <v>1352</v>
      </c>
      <c r="C704" t="s">
        <v>1355</v>
      </c>
      <c r="D704">
        <v>24255</v>
      </c>
      <c r="E704" t="s">
        <v>17</v>
      </c>
      <c r="F704">
        <v>2977990826</v>
      </c>
      <c r="G704" t="s">
        <v>18</v>
      </c>
      <c r="H704" t="s">
        <v>18</v>
      </c>
      <c r="I704" t="s">
        <v>19</v>
      </c>
      <c r="J704" t="s">
        <v>18</v>
      </c>
      <c r="K704" t="s">
        <v>18</v>
      </c>
      <c r="L704" t="s">
        <v>20</v>
      </c>
      <c r="M704" t="s">
        <v>21</v>
      </c>
      <c r="N704" t="s">
        <v>22</v>
      </c>
      <c r="O704" t="s">
        <v>23</v>
      </c>
      <c r="P704" s="2">
        <f t="shared" si="30"/>
        <v>45133</v>
      </c>
      <c r="Q704" t="str">
        <f t="shared" si="31"/>
        <v>2023-07</v>
      </c>
      <c r="R704">
        <f t="shared" si="32"/>
        <v>15.159375000000001</v>
      </c>
    </row>
    <row r="705" spans="1:18">
      <c r="A705" t="s">
        <v>1356</v>
      </c>
      <c r="B705" s="2" t="s">
        <v>1352</v>
      </c>
      <c r="C705" t="s">
        <v>1357</v>
      </c>
      <c r="D705">
        <v>21397.057499999999</v>
      </c>
      <c r="E705" t="s">
        <v>26</v>
      </c>
      <c r="F705">
        <v>2978711764</v>
      </c>
      <c r="G705" t="s">
        <v>27</v>
      </c>
      <c r="H705" t="s">
        <v>27</v>
      </c>
      <c r="I705" t="s">
        <v>19</v>
      </c>
      <c r="J705" t="s">
        <v>28</v>
      </c>
      <c r="K705" t="s">
        <v>29</v>
      </c>
      <c r="L705" t="s">
        <v>20</v>
      </c>
      <c r="M705" t="s">
        <v>21</v>
      </c>
      <c r="N705" t="s">
        <v>30</v>
      </c>
      <c r="O705" t="s">
        <v>31</v>
      </c>
      <c r="P705" s="2">
        <f t="shared" si="30"/>
        <v>45133</v>
      </c>
      <c r="Q705" t="str">
        <f t="shared" si="31"/>
        <v>2023-07</v>
      </c>
      <c r="R705">
        <f t="shared" si="32"/>
        <v>13.3731609375</v>
      </c>
    </row>
    <row r="706" spans="1:18">
      <c r="A706" t="s">
        <v>1358</v>
      </c>
      <c r="B706" s="2" t="s">
        <v>1359</v>
      </c>
      <c r="C706" t="s">
        <v>1360</v>
      </c>
      <c r="D706">
        <v>31.5</v>
      </c>
      <c r="E706" t="s">
        <v>17</v>
      </c>
      <c r="F706">
        <v>2981645605</v>
      </c>
      <c r="G706" t="s">
        <v>18</v>
      </c>
      <c r="H706" t="s">
        <v>18</v>
      </c>
      <c r="I706" t="s">
        <v>19</v>
      </c>
      <c r="J706" t="s">
        <v>18</v>
      </c>
      <c r="K706" t="s">
        <v>18</v>
      </c>
      <c r="L706" t="s">
        <v>197</v>
      </c>
      <c r="M706" t="s">
        <v>21</v>
      </c>
      <c r="N706" t="s">
        <v>22</v>
      </c>
      <c r="O706" t="s">
        <v>23</v>
      </c>
      <c r="P706" s="2">
        <f t="shared" ref="P706:P769" si="33">DATEVALUE(LEFT(B706, 10)) + TIMEVALUE(MID(B706, 12, 8))</f>
        <v>45134</v>
      </c>
      <c r="Q706" t="str">
        <f t="shared" ref="Q706:Q769" si="34">TEXT(P706, "yyyy-mm")</f>
        <v>2023-07</v>
      </c>
      <c r="R706">
        <f t="shared" ref="R706:R769" si="35">IF(L706="NGN", D706/1600, D706)</f>
        <v>31.5</v>
      </c>
    </row>
    <row r="707" spans="1:18">
      <c r="A707" t="s">
        <v>1361</v>
      </c>
      <c r="B707" s="2" t="s">
        <v>1359</v>
      </c>
      <c r="C707" t="s">
        <v>1362</v>
      </c>
      <c r="D707">
        <v>21829.5</v>
      </c>
      <c r="E707" t="s">
        <v>17</v>
      </c>
      <c r="F707">
        <v>2981864887</v>
      </c>
      <c r="G707" t="s">
        <v>18</v>
      </c>
      <c r="H707" t="s">
        <v>18</v>
      </c>
      <c r="I707" t="s">
        <v>19</v>
      </c>
      <c r="J707" t="s">
        <v>18</v>
      </c>
      <c r="K707" t="s">
        <v>18</v>
      </c>
      <c r="L707" t="s">
        <v>20</v>
      </c>
      <c r="M707" t="s">
        <v>21</v>
      </c>
      <c r="N707" t="s">
        <v>22</v>
      </c>
      <c r="O707" t="s">
        <v>23</v>
      </c>
      <c r="P707" s="2">
        <f t="shared" si="33"/>
        <v>45134</v>
      </c>
      <c r="Q707" t="str">
        <f t="shared" si="34"/>
        <v>2023-07</v>
      </c>
      <c r="R707">
        <f t="shared" si="35"/>
        <v>13.643437499999999</v>
      </c>
    </row>
    <row r="708" spans="1:18">
      <c r="A708" t="s">
        <v>1363</v>
      </c>
      <c r="B708" s="2" t="s">
        <v>1364</v>
      </c>
      <c r="C708" t="s">
        <v>1365</v>
      </c>
      <c r="D708">
        <v>31.5</v>
      </c>
      <c r="E708" t="s">
        <v>17</v>
      </c>
      <c r="F708">
        <v>2982571088</v>
      </c>
      <c r="G708" t="s">
        <v>18</v>
      </c>
      <c r="H708" t="s">
        <v>18</v>
      </c>
      <c r="I708" t="s">
        <v>19</v>
      </c>
      <c r="J708" t="s">
        <v>18</v>
      </c>
      <c r="K708" t="s">
        <v>18</v>
      </c>
      <c r="L708" t="s">
        <v>197</v>
      </c>
      <c r="M708" t="s">
        <v>21</v>
      </c>
      <c r="N708" t="s">
        <v>22</v>
      </c>
      <c r="O708" t="s">
        <v>23</v>
      </c>
      <c r="P708" s="2">
        <f t="shared" si="33"/>
        <v>45135</v>
      </c>
      <c r="Q708" t="str">
        <f t="shared" si="34"/>
        <v>2023-07</v>
      </c>
      <c r="R708">
        <f t="shared" si="35"/>
        <v>31.5</v>
      </c>
    </row>
    <row r="709" spans="1:18">
      <c r="A709" t="s">
        <v>1366</v>
      </c>
      <c r="B709" s="2" t="s">
        <v>1364</v>
      </c>
      <c r="C709" t="s">
        <v>1365</v>
      </c>
      <c r="D709">
        <v>31.5</v>
      </c>
      <c r="E709" t="s">
        <v>1367</v>
      </c>
      <c r="F709">
        <v>2982587064</v>
      </c>
      <c r="G709" t="s">
        <v>566</v>
      </c>
      <c r="H709" t="s">
        <v>37</v>
      </c>
      <c r="I709" t="s">
        <v>46</v>
      </c>
      <c r="J709" t="s">
        <v>1368</v>
      </c>
      <c r="K709" t="s">
        <v>81</v>
      </c>
      <c r="L709" t="s">
        <v>197</v>
      </c>
      <c r="M709" t="s">
        <v>21</v>
      </c>
      <c r="N709" t="s">
        <v>49</v>
      </c>
      <c r="O709" t="s">
        <v>23</v>
      </c>
      <c r="P709" s="2">
        <f t="shared" si="33"/>
        <v>45135</v>
      </c>
      <c r="Q709" t="str">
        <f t="shared" si="34"/>
        <v>2023-07</v>
      </c>
      <c r="R709">
        <f t="shared" si="35"/>
        <v>31.5</v>
      </c>
    </row>
    <row r="710" spans="1:18">
      <c r="A710" t="s">
        <v>1369</v>
      </c>
      <c r="B710" s="2" t="s">
        <v>1364</v>
      </c>
      <c r="C710" t="s">
        <v>1370</v>
      </c>
      <c r="D710">
        <v>23786.174999999999</v>
      </c>
      <c r="E710" t="s">
        <v>26</v>
      </c>
      <c r="F710">
        <v>2982628968</v>
      </c>
      <c r="G710" t="s">
        <v>27</v>
      </c>
      <c r="H710" t="s">
        <v>27</v>
      </c>
      <c r="I710" t="s">
        <v>19</v>
      </c>
      <c r="J710" t="s">
        <v>301</v>
      </c>
      <c r="K710" t="s">
        <v>29</v>
      </c>
      <c r="L710" t="s">
        <v>20</v>
      </c>
      <c r="M710" t="s">
        <v>21</v>
      </c>
      <c r="N710" t="s">
        <v>30</v>
      </c>
      <c r="O710" t="s">
        <v>31</v>
      </c>
      <c r="P710" s="2">
        <f t="shared" si="33"/>
        <v>45135</v>
      </c>
      <c r="Q710" t="str">
        <f t="shared" si="34"/>
        <v>2023-07</v>
      </c>
      <c r="R710">
        <f t="shared" si="35"/>
        <v>14.866359375</v>
      </c>
    </row>
    <row r="711" spans="1:18">
      <c r="A711" t="s">
        <v>1371</v>
      </c>
      <c r="B711" s="2" t="s">
        <v>1364</v>
      </c>
      <c r="C711" t="s">
        <v>1372</v>
      </c>
      <c r="D711">
        <v>31.5</v>
      </c>
      <c r="E711" t="s">
        <v>700</v>
      </c>
      <c r="F711">
        <v>2982720085</v>
      </c>
      <c r="G711" t="s">
        <v>907</v>
      </c>
      <c r="H711" t="s">
        <v>231</v>
      </c>
      <c r="I711" t="s">
        <v>19</v>
      </c>
      <c r="J711" t="s">
        <v>305</v>
      </c>
      <c r="K711" t="s">
        <v>29</v>
      </c>
      <c r="L711" t="s">
        <v>197</v>
      </c>
      <c r="M711" t="s">
        <v>21</v>
      </c>
      <c r="N711" t="s">
        <v>49</v>
      </c>
      <c r="O711" t="s">
        <v>23</v>
      </c>
      <c r="P711" s="2">
        <f t="shared" si="33"/>
        <v>45135</v>
      </c>
      <c r="Q711" t="str">
        <f t="shared" si="34"/>
        <v>2023-07</v>
      </c>
      <c r="R711">
        <f t="shared" si="35"/>
        <v>31.5</v>
      </c>
    </row>
    <row r="712" spans="1:18">
      <c r="A712" t="s">
        <v>1373</v>
      </c>
      <c r="B712" s="2" t="s">
        <v>1364</v>
      </c>
      <c r="C712" t="s">
        <v>1374</v>
      </c>
      <c r="D712">
        <v>21829.5</v>
      </c>
      <c r="E712" t="s">
        <v>17</v>
      </c>
      <c r="F712">
        <v>2983986346</v>
      </c>
      <c r="G712" t="s">
        <v>18</v>
      </c>
      <c r="H712" t="s">
        <v>18</v>
      </c>
      <c r="I712" t="s">
        <v>19</v>
      </c>
      <c r="J712" t="s">
        <v>18</v>
      </c>
      <c r="K712" t="s">
        <v>18</v>
      </c>
      <c r="L712" t="s">
        <v>20</v>
      </c>
      <c r="M712" t="s">
        <v>21</v>
      </c>
      <c r="N712" t="s">
        <v>22</v>
      </c>
      <c r="O712" t="s">
        <v>23</v>
      </c>
      <c r="P712" s="2">
        <f t="shared" si="33"/>
        <v>45135</v>
      </c>
      <c r="Q712" t="str">
        <f t="shared" si="34"/>
        <v>2023-07</v>
      </c>
      <c r="R712">
        <f t="shared" si="35"/>
        <v>13.643437499999999</v>
      </c>
    </row>
    <row r="713" spans="1:18">
      <c r="A713" t="s">
        <v>1375</v>
      </c>
      <c r="B713" s="2" t="s">
        <v>1364</v>
      </c>
      <c r="C713" t="s">
        <v>958</v>
      </c>
      <c r="D713">
        <v>11550</v>
      </c>
      <c r="E713" t="s">
        <v>78</v>
      </c>
      <c r="F713">
        <v>2984160710</v>
      </c>
      <c r="G713" t="s">
        <v>36</v>
      </c>
      <c r="H713" t="s">
        <v>37</v>
      </c>
      <c r="I713" t="s">
        <v>38</v>
      </c>
      <c r="J713" t="s">
        <v>301</v>
      </c>
      <c r="K713" t="s">
        <v>29</v>
      </c>
      <c r="L713" t="s">
        <v>20</v>
      </c>
      <c r="M713" t="s">
        <v>1376</v>
      </c>
      <c r="N713" t="s">
        <v>49</v>
      </c>
      <c r="O713" t="s">
        <v>23</v>
      </c>
      <c r="P713" s="2">
        <f t="shared" si="33"/>
        <v>45135</v>
      </c>
      <c r="Q713" t="str">
        <f t="shared" si="34"/>
        <v>2023-07</v>
      </c>
      <c r="R713">
        <f t="shared" si="35"/>
        <v>7.21875</v>
      </c>
    </row>
    <row r="714" spans="1:18">
      <c r="A714" t="s">
        <v>1377</v>
      </c>
      <c r="B714" s="2" t="s">
        <v>1378</v>
      </c>
      <c r="C714" t="s">
        <v>1379</v>
      </c>
      <c r="D714">
        <v>28.35</v>
      </c>
      <c r="E714" t="s">
        <v>17</v>
      </c>
      <c r="F714">
        <v>2985363840</v>
      </c>
      <c r="G714" t="s">
        <v>18</v>
      </c>
      <c r="H714" t="s">
        <v>18</v>
      </c>
      <c r="I714" t="s">
        <v>19</v>
      </c>
      <c r="J714" t="s">
        <v>18</v>
      </c>
      <c r="K714" t="s">
        <v>18</v>
      </c>
      <c r="L714" t="s">
        <v>197</v>
      </c>
      <c r="M714" t="s">
        <v>21</v>
      </c>
      <c r="N714" t="s">
        <v>22</v>
      </c>
      <c r="O714" t="s">
        <v>23</v>
      </c>
      <c r="P714" s="2">
        <f t="shared" si="33"/>
        <v>45136</v>
      </c>
      <c r="Q714" t="str">
        <f t="shared" si="34"/>
        <v>2023-07</v>
      </c>
      <c r="R714">
        <f t="shared" si="35"/>
        <v>28.35</v>
      </c>
    </row>
    <row r="715" spans="1:18">
      <c r="A715" t="s">
        <v>1380</v>
      </c>
      <c r="B715" s="2" t="s">
        <v>1378</v>
      </c>
      <c r="C715" t="s">
        <v>1381</v>
      </c>
      <c r="D715">
        <v>24255</v>
      </c>
      <c r="E715" t="s">
        <v>17</v>
      </c>
      <c r="F715">
        <v>2986576397</v>
      </c>
      <c r="G715" t="s">
        <v>18</v>
      </c>
      <c r="H715" t="s">
        <v>18</v>
      </c>
      <c r="I715" t="s">
        <v>19</v>
      </c>
      <c r="J715" t="s">
        <v>18</v>
      </c>
      <c r="K715" t="s">
        <v>18</v>
      </c>
      <c r="L715" t="s">
        <v>20</v>
      </c>
      <c r="M715" t="s">
        <v>21</v>
      </c>
      <c r="N715" t="s">
        <v>22</v>
      </c>
      <c r="O715" t="s">
        <v>23</v>
      </c>
      <c r="P715" s="2">
        <f t="shared" si="33"/>
        <v>45136</v>
      </c>
      <c r="Q715" t="str">
        <f t="shared" si="34"/>
        <v>2023-07</v>
      </c>
      <c r="R715">
        <f t="shared" si="35"/>
        <v>15.159375000000001</v>
      </c>
    </row>
    <row r="716" spans="1:18">
      <c r="A716" t="s">
        <v>1382</v>
      </c>
      <c r="B716" s="2" t="s">
        <v>1378</v>
      </c>
      <c r="C716" t="s">
        <v>1383</v>
      </c>
      <c r="D716">
        <v>21829.5</v>
      </c>
      <c r="E716" t="s">
        <v>17</v>
      </c>
      <c r="F716">
        <v>2986665606</v>
      </c>
      <c r="G716" t="s">
        <v>18</v>
      </c>
      <c r="H716" t="s">
        <v>18</v>
      </c>
      <c r="I716" t="s">
        <v>19</v>
      </c>
      <c r="J716" t="s">
        <v>18</v>
      </c>
      <c r="K716" t="s">
        <v>18</v>
      </c>
      <c r="L716" t="s">
        <v>20</v>
      </c>
      <c r="M716" t="s">
        <v>21</v>
      </c>
      <c r="N716" t="s">
        <v>22</v>
      </c>
      <c r="O716" t="s">
        <v>23</v>
      </c>
      <c r="P716" s="2">
        <f t="shared" si="33"/>
        <v>45136</v>
      </c>
      <c r="Q716" t="str">
        <f t="shared" si="34"/>
        <v>2023-07</v>
      </c>
      <c r="R716">
        <f t="shared" si="35"/>
        <v>13.643437499999999</v>
      </c>
    </row>
    <row r="717" spans="1:18">
      <c r="A717" t="s">
        <v>1384</v>
      </c>
      <c r="B717" s="2" t="s">
        <v>1378</v>
      </c>
      <c r="C717" t="s">
        <v>1385</v>
      </c>
      <c r="D717">
        <v>31.5</v>
      </c>
      <c r="E717" t="s">
        <v>17</v>
      </c>
      <c r="F717">
        <v>2986939161</v>
      </c>
      <c r="G717" t="s">
        <v>18</v>
      </c>
      <c r="H717" t="s">
        <v>18</v>
      </c>
      <c r="I717" t="s">
        <v>19</v>
      </c>
      <c r="J717" t="s">
        <v>18</v>
      </c>
      <c r="K717" t="s">
        <v>18</v>
      </c>
      <c r="L717" t="s">
        <v>197</v>
      </c>
      <c r="M717" t="s">
        <v>21</v>
      </c>
      <c r="N717" t="s">
        <v>22</v>
      </c>
      <c r="O717" t="s">
        <v>23</v>
      </c>
      <c r="P717" s="2">
        <f t="shared" si="33"/>
        <v>45136</v>
      </c>
      <c r="Q717" t="str">
        <f t="shared" si="34"/>
        <v>2023-07</v>
      </c>
      <c r="R717">
        <f t="shared" si="35"/>
        <v>31.5</v>
      </c>
    </row>
    <row r="718" spans="1:18">
      <c r="A718" t="s">
        <v>1386</v>
      </c>
      <c r="B718" s="2" t="s">
        <v>1378</v>
      </c>
      <c r="C718" t="s">
        <v>1387</v>
      </c>
      <c r="D718">
        <v>21829.5</v>
      </c>
      <c r="E718" t="s">
        <v>17</v>
      </c>
      <c r="F718">
        <v>2986997895</v>
      </c>
      <c r="G718" t="s">
        <v>18</v>
      </c>
      <c r="H718" t="s">
        <v>18</v>
      </c>
      <c r="I718" t="s">
        <v>19</v>
      </c>
      <c r="J718" t="s">
        <v>18</v>
      </c>
      <c r="K718" t="s">
        <v>18</v>
      </c>
      <c r="L718" t="s">
        <v>20</v>
      </c>
      <c r="M718" t="s">
        <v>21</v>
      </c>
      <c r="N718" t="s">
        <v>22</v>
      </c>
      <c r="O718" t="s">
        <v>23</v>
      </c>
      <c r="P718" s="2">
        <f t="shared" si="33"/>
        <v>45136</v>
      </c>
      <c r="Q718" t="str">
        <f t="shared" si="34"/>
        <v>2023-07</v>
      </c>
      <c r="R718">
        <f t="shared" si="35"/>
        <v>13.643437499999999</v>
      </c>
    </row>
    <row r="719" spans="1:18">
      <c r="A719" t="s">
        <v>1388</v>
      </c>
      <c r="B719" s="2" t="s">
        <v>1389</v>
      </c>
      <c r="C719" s="1" t="s">
        <v>1390</v>
      </c>
      <c r="D719">
        <v>21397.057499999999</v>
      </c>
      <c r="E719" t="s">
        <v>26</v>
      </c>
      <c r="F719">
        <v>2987823570</v>
      </c>
      <c r="G719" t="s">
        <v>27</v>
      </c>
      <c r="H719" t="s">
        <v>27</v>
      </c>
      <c r="I719" t="s">
        <v>19</v>
      </c>
      <c r="J719" t="s">
        <v>28</v>
      </c>
      <c r="K719" t="s">
        <v>29</v>
      </c>
      <c r="L719" t="s">
        <v>20</v>
      </c>
      <c r="M719" t="s">
        <v>21</v>
      </c>
      <c r="N719" t="s">
        <v>30</v>
      </c>
      <c r="O719" t="s">
        <v>31</v>
      </c>
      <c r="P719" s="2">
        <f t="shared" si="33"/>
        <v>45137</v>
      </c>
      <c r="Q719" t="str">
        <f t="shared" si="34"/>
        <v>2023-07</v>
      </c>
      <c r="R719">
        <f t="shared" si="35"/>
        <v>13.3731609375</v>
      </c>
    </row>
    <row r="720" spans="1:18">
      <c r="A720" t="s">
        <v>1391</v>
      </c>
      <c r="B720" s="2" t="s">
        <v>1389</v>
      </c>
      <c r="C720" t="s">
        <v>1392</v>
      </c>
      <c r="D720">
        <v>24255</v>
      </c>
      <c r="E720" t="s">
        <v>17</v>
      </c>
      <c r="F720">
        <v>2987852571</v>
      </c>
      <c r="G720" t="s">
        <v>18</v>
      </c>
      <c r="H720" t="s">
        <v>18</v>
      </c>
      <c r="I720" t="s">
        <v>19</v>
      </c>
      <c r="J720" t="s">
        <v>18</v>
      </c>
      <c r="K720" t="s">
        <v>18</v>
      </c>
      <c r="L720" t="s">
        <v>20</v>
      </c>
      <c r="M720" t="s">
        <v>21</v>
      </c>
      <c r="N720" t="s">
        <v>22</v>
      </c>
      <c r="O720" t="s">
        <v>23</v>
      </c>
      <c r="P720" s="2">
        <f t="shared" si="33"/>
        <v>45137</v>
      </c>
      <c r="Q720" t="str">
        <f t="shared" si="34"/>
        <v>2023-07</v>
      </c>
      <c r="R720">
        <f t="shared" si="35"/>
        <v>15.159375000000001</v>
      </c>
    </row>
    <row r="721" spans="1:18">
      <c r="A721" t="s">
        <v>1393</v>
      </c>
      <c r="B721" s="2" t="s">
        <v>1389</v>
      </c>
      <c r="C721" t="s">
        <v>1394</v>
      </c>
      <c r="D721">
        <v>24255</v>
      </c>
      <c r="E721" t="s">
        <v>17</v>
      </c>
      <c r="F721">
        <v>2987919965</v>
      </c>
      <c r="G721" t="s">
        <v>18</v>
      </c>
      <c r="H721" t="s">
        <v>18</v>
      </c>
      <c r="I721" t="s">
        <v>19</v>
      </c>
      <c r="J721" t="s">
        <v>18</v>
      </c>
      <c r="K721" t="s">
        <v>18</v>
      </c>
      <c r="L721" t="s">
        <v>20</v>
      </c>
      <c r="M721" t="s">
        <v>21</v>
      </c>
      <c r="N721" t="s">
        <v>22</v>
      </c>
      <c r="O721" t="s">
        <v>23</v>
      </c>
      <c r="P721" s="2">
        <f t="shared" si="33"/>
        <v>45137</v>
      </c>
      <c r="Q721" t="str">
        <f t="shared" si="34"/>
        <v>2023-07</v>
      </c>
      <c r="R721">
        <f t="shared" si="35"/>
        <v>15.159375000000001</v>
      </c>
    </row>
    <row r="722" spans="1:18">
      <c r="A722" t="s">
        <v>1395</v>
      </c>
      <c r="B722" s="2" t="s">
        <v>1389</v>
      </c>
      <c r="C722" t="s">
        <v>1396</v>
      </c>
      <c r="D722">
        <v>31.5</v>
      </c>
      <c r="E722" t="s">
        <v>17</v>
      </c>
      <c r="F722">
        <v>2988061933</v>
      </c>
      <c r="G722" t="s">
        <v>18</v>
      </c>
      <c r="H722" t="s">
        <v>18</v>
      </c>
      <c r="I722" t="s">
        <v>19</v>
      </c>
      <c r="J722" t="s">
        <v>18</v>
      </c>
      <c r="K722" t="s">
        <v>18</v>
      </c>
      <c r="L722" t="s">
        <v>197</v>
      </c>
      <c r="M722" t="s">
        <v>21</v>
      </c>
      <c r="N722" t="s">
        <v>22</v>
      </c>
      <c r="O722" t="s">
        <v>23</v>
      </c>
      <c r="P722" s="2">
        <f t="shared" si="33"/>
        <v>45137</v>
      </c>
      <c r="Q722" t="str">
        <f t="shared" si="34"/>
        <v>2023-07</v>
      </c>
      <c r="R722">
        <f t="shared" si="35"/>
        <v>31.5</v>
      </c>
    </row>
    <row r="723" spans="1:18">
      <c r="A723" t="s">
        <v>1397</v>
      </c>
      <c r="B723" s="2" t="s">
        <v>1389</v>
      </c>
      <c r="C723" t="s">
        <v>1398</v>
      </c>
      <c r="D723">
        <v>24255</v>
      </c>
      <c r="E723" t="s">
        <v>94</v>
      </c>
      <c r="F723">
        <v>2988125120</v>
      </c>
      <c r="G723" t="s">
        <v>18</v>
      </c>
      <c r="H723" t="s">
        <v>18</v>
      </c>
      <c r="I723" t="s">
        <v>19</v>
      </c>
      <c r="J723" t="s">
        <v>18</v>
      </c>
      <c r="K723" t="s">
        <v>18</v>
      </c>
      <c r="L723" t="s">
        <v>20</v>
      </c>
      <c r="M723" t="s">
        <v>21</v>
      </c>
      <c r="N723" t="s">
        <v>22</v>
      </c>
      <c r="O723" t="s">
        <v>31</v>
      </c>
      <c r="P723" s="2">
        <f t="shared" si="33"/>
        <v>45137</v>
      </c>
      <c r="Q723" t="str">
        <f t="shared" si="34"/>
        <v>2023-07</v>
      </c>
      <c r="R723">
        <f t="shared" si="35"/>
        <v>15.159375000000001</v>
      </c>
    </row>
    <row r="724" spans="1:18">
      <c r="A724" t="s">
        <v>1399</v>
      </c>
      <c r="B724" s="2" t="s">
        <v>1389</v>
      </c>
      <c r="C724" t="s">
        <v>1400</v>
      </c>
      <c r="D724">
        <v>31.5</v>
      </c>
      <c r="E724" t="s">
        <v>17</v>
      </c>
      <c r="F724">
        <v>2988206646</v>
      </c>
      <c r="G724" t="s">
        <v>18</v>
      </c>
      <c r="H724" t="s">
        <v>18</v>
      </c>
      <c r="I724" t="s">
        <v>19</v>
      </c>
      <c r="J724" t="s">
        <v>18</v>
      </c>
      <c r="K724" t="s">
        <v>18</v>
      </c>
      <c r="L724" t="s">
        <v>197</v>
      </c>
      <c r="M724" t="s">
        <v>21</v>
      </c>
      <c r="N724" t="s">
        <v>22</v>
      </c>
      <c r="O724" t="s">
        <v>23</v>
      </c>
      <c r="P724" s="2">
        <f t="shared" si="33"/>
        <v>45137</v>
      </c>
      <c r="Q724" t="str">
        <f t="shared" si="34"/>
        <v>2023-07</v>
      </c>
      <c r="R724">
        <f t="shared" si="35"/>
        <v>31.5</v>
      </c>
    </row>
    <row r="725" spans="1:18">
      <c r="A725" t="s">
        <v>1401</v>
      </c>
      <c r="B725" s="2" t="s">
        <v>1389</v>
      </c>
      <c r="C725" t="s">
        <v>1402</v>
      </c>
      <c r="D725">
        <v>21397.057499999999</v>
      </c>
      <c r="E725" t="s">
        <v>26</v>
      </c>
      <c r="F725">
        <v>2989312915</v>
      </c>
      <c r="G725" t="s">
        <v>79</v>
      </c>
      <c r="H725" t="s">
        <v>45</v>
      </c>
      <c r="I725" t="s">
        <v>38</v>
      </c>
      <c r="J725" t="s">
        <v>288</v>
      </c>
      <c r="K725" t="s">
        <v>29</v>
      </c>
      <c r="L725" t="s">
        <v>20</v>
      </c>
      <c r="M725" t="s">
        <v>21</v>
      </c>
      <c r="N725" t="s">
        <v>30</v>
      </c>
      <c r="O725" t="s">
        <v>23</v>
      </c>
      <c r="P725" s="2">
        <f t="shared" si="33"/>
        <v>45137</v>
      </c>
      <c r="Q725" t="str">
        <f t="shared" si="34"/>
        <v>2023-07</v>
      </c>
      <c r="R725">
        <f t="shared" si="35"/>
        <v>13.3731609375</v>
      </c>
    </row>
    <row r="726" spans="1:18">
      <c r="A726" t="s">
        <v>1403</v>
      </c>
      <c r="B726" s="2" t="s">
        <v>1389</v>
      </c>
      <c r="C726" t="s">
        <v>1404</v>
      </c>
      <c r="D726">
        <v>31.5</v>
      </c>
      <c r="E726" t="s">
        <v>17</v>
      </c>
      <c r="F726">
        <v>2989445689</v>
      </c>
      <c r="G726" t="s">
        <v>18</v>
      </c>
      <c r="H726" t="s">
        <v>18</v>
      </c>
      <c r="I726" t="s">
        <v>19</v>
      </c>
      <c r="J726" t="s">
        <v>18</v>
      </c>
      <c r="K726" t="s">
        <v>18</v>
      </c>
      <c r="L726" t="s">
        <v>197</v>
      </c>
      <c r="M726" t="s">
        <v>21</v>
      </c>
      <c r="N726" t="s">
        <v>22</v>
      </c>
      <c r="O726" t="s">
        <v>23</v>
      </c>
      <c r="P726" s="2">
        <f t="shared" si="33"/>
        <v>45137</v>
      </c>
      <c r="Q726" t="str">
        <f t="shared" si="34"/>
        <v>2023-07</v>
      </c>
      <c r="R726">
        <f t="shared" si="35"/>
        <v>31.5</v>
      </c>
    </row>
    <row r="727" spans="1:18">
      <c r="A727" t="s">
        <v>1405</v>
      </c>
      <c r="B727" s="2" t="s">
        <v>1389</v>
      </c>
      <c r="C727" t="s">
        <v>1406</v>
      </c>
      <c r="D727">
        <v>21829.5</v>
      </c>
      <c r="E727" t="s">
        <v>980</v>
      </c>
      <c r="F727">
        <v>2989457142</v>
      </c>
      <c r="G727" t="s">
        <v>18</v>
      </c>
      <c r="H727" t="s">
        <v>18</v>
      </c>
      <c r="I727" t="s">
        <v>19</v>
      </c>
      <c r="J727" t="s">
        <v>18</v>
      </c>
      <c r="K727" t="s">
        <v>18</v>
      </c>
      <c r="L727" t="s">
        <v>20</v>
      </c>
      <c r="M727" t="s">
        <v>21</v>
      </c>
      <c r="N727" t="s">
        <v>22</v>
      </c>
      <c r="O727" t="s">
        <v>31</v>
      </c>
      <c r="P727" s="2">
        <f t="shared" si="33"/>
        <v>45137</v>
      </c>
      <c r="Q727" t="str">
        <f t="shared" si="34"/>
        <v>2023-07</v>
      </c>
      <c r="R727">
        <f t="shared" si="35"/>
        <v>13.643437499999999</v>
      </c>
    </row>
    <row r="728" spans="1:18">
      <c r="A728" t="s">
        <v>1407</v>
      </c>
      <c r="B728" s="2" t="s">
        <v>1408</v>
      </c>
      <c r="C728" t="s">
        <v>1409</v>
      </c>
      <c r="D728">
        <v>21829.5</v>
      </c>
      <c r="E728" t="s">
        <v>17</v>
      </c>
      <c r="F728">
        <v>2989790078</v>
      </c>
      <c r="G728" t="s">
        <v>18</v>
      </c>
      <c r="H728" t="s">
        <v>18</v>
      </c>
      <c r="I728" t="s">
        <v>19</v>
      </c>
      <c r="J728" t="s">
        <v>18</v>
      </c>
      <c r="K728" t="s">
        <v>18</v>
      </c>
      <c r="L728" t="s">
        <v>20</v>
      </c>
      <c r="M728" t="s">
        <v>21</v>
      </c>
      <c r="N728" t="s">
        <v>22</v>
      </c>
      <c r="O728" t="s">
        <v>23</v>
      </c>
      <c r="P728" s="2">
        <f t="shared" si="33"/>
        <v>45138</v>
      </c>
      <c r="Q728" t="str">
        <f t="shared" si="34"/>
        <v>2023-07</v>
      </c>
      <c r="R728">
        <f t="shared" si="35"/>
        <v>13.643437499999999</v>
      </c>
    </row>
    <row r="729" spans="1:18">
      <c r="A729" t="s">
        <v>1410</v>
      </c>
      <c r="B729" s="2" t="s">
        <v>1408</v>
      </c>
      <c r="C729" t="s">
        <v>1411</v>
      </c>
      <c r="D729">
        <v>21829.5</v>
      </c>
      <c r="E729" t="s">
        <v>17</v>
      </c>
      <c r="F729">
        <v>2990181973</v>
      </c>
      <c r="G729" t="s">
        <v>18</v>
      </c>
      <c r="H729" t="s">
        <v>18</v>
      </c>
      <c r="I729" t="s">
        <v>19</v>
      </c>
      <c r="J729" t="s">
        <v>18</v>
      </c>
      <c r="K729" t="s">
        <v>18</v>
      </c>
      <c r="L729" t="s">
        <v>20</v>
      </c>
      <c r="M729" t="s">
        <v>21</v>
      </c>
      <c r="N729" t="s">
        <v>22</v>
      </c>
      <c r="O729" t="s">
        <v>23</v>
      </c>
      <c r="P729" s="2">
        <f t="shared" si="33"/>
        <v>45138</v>
      </c>
      <c r="Q729" t="str">
        <f t="shared" si="34"/>
        <v>2023-07</v>
      </c>
      <c r="R729">
        <f t="shared" si="35"/>
        <v>13.643437499999999</v>
      </c>
    </row>
    <row r="730" spans="1:18">
      <c r="A730" t="s">
        <v>1412</v>
      </c>
      <c r="B730" s="2" t="s">
        <v>1408</v>
      </c>
      <c r="C730" t="s">
        <v>1413</v>
      </c>
      <c r="D730">
        <v>21829.5</v>
      </c>
      <c r="E730" t="s">
        <v>17</v>
      </c>
      <c r="F730">
        <v>2990394822</v>
      </c>
      <c r="G730" t="s">
        <v>18</v>
      </c>
      <c r="H730" t="s">
        <v>18</v>
      </c>
      <c r="I730" t="s">
        <v>19</v>
      </c>
      <c r="J730" t="s">
        <v>18</v>
      </c>
      <c r="K730" t="s">
        <v>18</v>
      </c>
      <c r="L730" t="s">
        <v>20</v>
      </c>
      <c r="M730" t="s">
        <v>21</v>
      </c>
      <c r="N730" t="s">
        <v>22</v>
      </c>
      <c r="O730" t="s">
        <v>23</v>
      </c>
      <c r="P730" s="2">
        <f t="shared" si="33"/>
        <v>45138</v>
      </c>
      <c r="Q730" t="str">
        <f t="shared" si="34"/>
        <v>2023-07</v>
      </c>
      <c r="R730">
        <f t="shared" si="35"/>
        <v>13.643437499999999</v>
      </c>
    </row>
    <row r="731" spans="1:18">
      <c r="A731" t="s">
        <v>1414</v>
      </c>
      <c r="B731" s="2" t="s">
        <v>1408</v>
      </c>
      <c r="C731" t="s">
        <v>1413</v>
      </c>
      <c r="D731">
        <v>27.236999999999998</v>
      </c>
      <c r="E731" t="s">
        <v>262</v>
      </c>
      <c r="F731">
        <v>2990395416</v>
      </c>
      <c r="G731" t="s">
        <v>731</v>
      </c>
      <c r="H731" t="s">
        <v>37</v>
      </c>
      <c r="I731" t="s">
        <v>19</v>
      </c>
      <c r="J731" t="s">
        <v>1415</v>
      </c>
      <c r="K731" t="s">
        <v>1416</v>
      </c>
      <c r="L731" t="s">
        <v>197</v>
      </c>
      <c r="M731" t="s">
        <v>21</v>
      </c>
      <c r="N731" t="s">
        <v>30</v>
      </c>
      <c r="O731" t="s">
        <v>23</v>
      </c>
      <c r="P731" s="2">
        <f t="shared" si="33"/>
        <v>45138</v>
      </c>
      <c r="Q731" t="str">
        <f t="shared" si="34"/>
        <v>2023-07</v>
      </c>
      <c r="R731">
        <f t="shared" si="35"/>
        <v>27.236999999999998</v>
      </c>
    </row>
    <row r="732" spans="1:18">
      <c r="A732" t="s">
        <v>1417</v>
      </c>
      <c r="B732" s="2" t="s">
        <v>1408</v>
      </c>
      <c r="C732" t="s">
        <v>1418</v>
      </c>
      <c r="D732">
        <v>21397.057499999999</v>
      </c>
      <c r="E732" t="s">
        <v>26</v>
      </c>
      <c r="F732">
        <v>2991335646</v>
      </c>
      <c r="G732" t="s">
        <v>36</v>
      </c>
      <c r="H732" t="s">
        <v>37</v>
      </c>
      <c r="I732" t="s">
        <v>38</v>
      </c>
      <c r="J732" t="s">
        <v>28</v>
      </c>
      <c r="K732" t="s">
        <v>29</v>
      </c>
      <c r="L732" t="s">
        <v>20</v>
      </c>
      <c r="M732" t="s">
        <v>21</v>
      </c>
      <c r="N732" t="s">
        <v>30</v>
      </c>
      <c r="O732" t="s">
        <v>23</v>
      </c>
      <c r="P732" s="2">
        <f t="shared" si="33"/>
        <v>45138</v>
      </c>
      <c r="Q732" t="str">
        <f t="shared" si="34"/>
        <v>2023-07</v>
      </c>
      <c r="R732">
        <f t="shared" si="35"/>
        <v>13.3731609375</v>
      </c>
    </row>
    <row r="733" spans="1:18">
      <c r="A733" t="s">
        <v>1419</v>
      </c>
      <c r="B733" s="2" t="s">
        <v>1420</v>
      </c>
      <c r="C733" t="s">
        <v>1421</v>
      </c>
      <c r="D733">
        <v>31.5</v>
      </c>
      <c r="E733" t="s">
        <v>17</v>
      </c>
      <c r="F733">
        <v>2992148539</v>
      </c>
      <c r="G733" t="s">
        <v>18</v>
      </c>
      <c r="H733" t="s">
        <v>18</v>
      </c>
      <c r="I733" t="s">
        <v>19</v>
      </c>
      <c r="J733" t="s">
        <v>18</v>
      </c>
      <c r="K733" t="s">
        <v>18</v>
      </c>
      <c r="L733" t="s">
        <v>197</v>
      </c>
      <c r="M733" t="s">
        <v>21</v>
      </c>
      <c r="N733" t="s">
        <v>22</v>
      </c>
      <c r="O733" t="s">
        <v>23</v>
      </c>
      <c r="P733" s="2">
        <f t="shared" si="33"/>
        <v>45139</v>
      </c>
      <c r="Q733" t="str">
        <f t="shared" si="34"/>
        <v>2023-08</v>
      </c>
      <c r="R733">
        <f t="shared" si="35"/>
        <v>31.5</v>
      </c>
    </row>
    <row r="734" spans="1:18">
      <c r="A734" t="s">
        <v>1422</v>
      </c>
      <c r="B734" s="2" t="s">
        <v>1420</v>
      </c>
      <c r="C734" t="s">
        <v>1423</v>
      </c>
      <c r="D734">
        <v>24255</v>
      </c>
      <c r="E734" t="s">
        <v>17</v>
      </c>
      <c r="F734">
        <v>2992472105</v>
      </c>
      <c r="G734" t="s">
        <v>18</v>
      </c>
      <c r="H734" t="s">
        <v>18</v>
      </c>
      <c r="I734" t="s">
        <v>19</v>
      </c>
      <c r="J734" t="s">
        <v>18</v>
      </c>
      <c r="K734" t="s">
        <v>18</v>
      </c>
      <c r="L734" t="s">
        <v>20</v>
      </c>
      <c r="M734" t="s">
        <v>21</v>
      </c>
      <c r="N734" t="s">
        <v>22</v>
      </c>
      <c r="O734" t="s">
        <v>23</v>
      </c>
      <c r="P734" s="2">
        <f t="shared" si="33"/>
        <v>45139</v>
      </c>
      <c r="Q734" t="str">
        <f t="shared" si="34"/>
        <v>2023-08</v>
      </c>
      <c r="R734">
        <f t="shared" si="35"/>
        <v>15.159375000000001</v>
      </c>
    </row>
    <row r="735" spans="1:18">
      <c r="A735" t="s">
        <v>1424</v>
      </c>
      <c r="B735" s="2" t="s">
        <v>1420</v>
      </c>
      <c r="C735" t="s">
        <v>1425</v>
      </c>
      <c r="D735">
        <v>24255</v>
      </c>
      <c r="E735" t="s">
        <v>17</v>
      </c>
      <c r="F735">
        <v>2992609258</v>
      </c>
      <c r="G735" t="s">
        <v>18</v>
      </c>
      <c r="H735" t="s">
        <v>18</v>
      </c>
      <c r="I735" t="s">
        <v>19</v>
      </c>
      <c r="J735" t="s">
        <v>18</v>
      </c>
      <c r="K735" t="s">
        <v>18</v>
      </c>
      <c r="L735" t="s">
        <v>20</v>
      </c>
      <c r="M735" t="s">
        <v>21</v>
      </c>
      <c r="N735" t="s">
        <v>22</v>
      </c>
      <c r="O735" t="s">
        <v>23</v>
      </c>
      <c r="P735" s="2">
        <f t="shared" si="33"/>
        <v>45139</v>
      </c>
      <c r="Q735" t="str">
        <f t="shared" si="34"/>
        <v>2023-08</v>
      </c>
      <c r="R735">
        <f t="shared" si="35"/>
        <v>15.159375000000001</v>
      </c>
    </row>
    <row r="736" spans="1:18">
      <c r="A736" t="s">
        <v>1426</v>
      </c>
      <c r="B736" s="2" t="s">
        <v>1420</v>
      </c>
      <c r="C736" t="s">
        <v>1427</v>
      </c>
      <c r="D736">
        <v>21829.5</v>
      </c>
      <c r="E736" t="s">
        <v>17</v>
      </c>
      <c r="F736">
        <v>2992654832</v>
      </c>
      <c r="G736" t="s">
        <v>18</v>
      </c>
      <c r="H736" t="s">
        <v>18</v>
      </c>
      <c r="I736" t="s">
        <v>19</v>
      </c>
      <c r="J736" t="s">
        <v>18</v>
      </c>
      <c r="K736" t="s">
        <v>18</v>
      </c>
      <c r="L736" t="s">
        <v>20</v>
      </c>
      <c r="M736" t="s">
        <v>21</v>
      </c>
      <c r="N736" t="s">
        <v>22</v>
      </c>
      <c r="O736" t="s">
        <v>23</v>
      </c>
      <c r="P736" s="2">
        <f t="shared" si="33"/>
        <v>45139</v>
      </c>
      <c r="Q736" t="str">
        <f t="shared" si="34"/>
        <v>2023-08</v>
      </c>
      <c r="R736">
        <f t="shared" si="35"/>
        <v>13.643437499999999</v>
      </c>
    </row>
    <row r="737" spans="1:18">
      <c r="A737" t="s">
        <v>1428</v>
      </c>
      <c r="B737" s="2" t="s">
        <v>1420</v>
      </c>
      <c r="C737" t="s">
        <v>1269</v>
      </c>
      <c r="D737">
        <v>23786.174999999999</v>
      </c>
      <c r="E737" t="s">
        <v>26</v>
      </c>
      <c r="F737">
        <v>2993300229</v>
      </c>
      <c r="G737" t="s">
        <v>27</v>
      </c>
      <c r="H737" t="s">
        <v>27</v>
      </c>
      <c r="I737" t="s">
        <v>19</v>
      </c>
      <c r="J737" t="s">
        <v>18</v>
      </c>
      <c r="K737" t="s">
        <v>29</v>
      </c>
      <c r="L737" t="s">
        <v>20</v>
      </c>
      <c r="M737" t="s">
        <v>21</v>
      </c>
      <c r="N737" t="s">
        <v>30</v>
      </c>
      <c r="O737" t="s">
        <v>31</v>
      </c>
      <c r="P737" s="2">
        <f t="shared" si="33"/>
        <v>45139</v>
      </c>
      <c r="Q737" t="str">
        <f t="shared" si="34"/>
        <v>2023-08</v>
      </c>
      <c r="R737">
        <f t="shared" si="35"/>
        <v>14.866359375</v>
      </c>
    </row>
    <row r="738" spans="1:18">
      <c r="A738" t="s">
        <v>1429</v>
      </c>
      <c r="B738" s="2" t="s">
        <v>1420</v>
      </c>
      <c r="C738" t="s">
        <v>1430</v>
      </c>
      <c r="D738">
        <v>24255</v>
      </c>
      <c r="E738" t="s">
        <v>17</v>
      </c>
      <c r="F738">
        <v>2993772899</v>
      </c>
      <c r="G738" t="s">
        <v>18</v>
      </c>
      <c r="H738" t="s">
        <v>18</v>
      </c>
      <c r="I738" t="s">
        <v>19</v>
      </c>
      <c r="J738" t="s">
        <v>18</v>
      </c>
      <c r="K738" t="s">
        <v>18</v>
      </c>
      <c r="L738" t="s">
        <v>20</v>
      </c>
      <c r="M738" t="s">
        <v>21</v>
      </c>
      <c r="N738" t="s">
        <v>22</v>
      </c>
      <c r="O738" t="s">
        <v>23</v>
      </c>
      <c r="P738" s="2">
        <f t="shared" si="33"/>
        <v>45139</v>
      </c>
      <c r="Q738" t="str">
        <f t="shared" si="34"/>
        <v>2023-08</v>
      </c>
      <c r="R738">
        <f t="shared" si="35"/>
        <v>15.159375000000001</v>
      </c>
    </row>
    <row r="739" spans="1:18">
      <c r="A739" t="s">
        <v>1431</v>
      </c>
      <c r="B739" s="2" t="s">
        <v>1420</v>
      </c>
      <c r="C739" t="s">
        <v>951</v>
      </c>
      <c r="D739">
        <v>4652.55</v>
      </c>
      <c r="E739" t="s">
        <v>26</v>
      </c>
      <c r="F739">
        <v>2994006418</v>
      </c>
      <c r="G739" t="s">
        <v>27</v>
      </c>
      <c r="H739" t="s">
        <v>27</v>
      </c>
      <c r="I739" t="s">
        <v>19</v>
      </c>
      <c r="J739" t="s">
        <v>278</v>
      </c>
      <c r="K739" t="s">
        <v>29</v>
      </c>
      <c r="L739" t="s">
        <v>20</v>
      </c>
      <c r="M739" t="s">
        <v>21</v>
      </c>
      <c r="N739" t="s">
        <v>30</v>
      </c>
      <c r="O739" t="s">
        <v>31</v>
      </c>
      <c r="P739" s="2">
        <f t="shared" si="33"/>
        <v>45139</v>
      </c>
      <c r="Q739" t="str">
        <f t="shared" si="34"/>
        <v>2023-08</v>
      </c>
      <c r="R739">
        <f t="shared" si="35"/>
        <v>2.9078437500000001</v>
      </c>
    </row>
    <row r="740" spans="1:18">
      <c r="A740" t="s">
        <v>1432</v>
      </c>
      <c r="B740" s="2" t="s">
        <v>1420</v>
      </c>
      <c r="C740" t="s">
        <v>1433</v>
      </c>
      <c r="D740">
        <v>31.5</v>
      </c>
      <c r="E740" t="s">
        <v>17</v>
      </c>
      <c r="F740">
        <v>2994033628</v>
      </c>
      <c r="G740" t="s">
        <v>18</v>
      </c>
      <c r="H740" t="s">
        <v>18</v>
      </c>
      <c r="I740" t="s">
        <v>19</v>
      </c>
      <c r="J740" t="s">
        <v>18</v>
      </c>
      <c r="K740" t="s">
        <v>18</v>
      </c>
      <c r="L740" t="s">
        <v>197</v>
      </c>
      <c r="M740" t="s">
        <v>21</v>
      </c>
      <c r="N740" t="s">
        <v>22</v>
      </c>
      <c r="O740" t="s">
        <v>23</v>
      </c>
      <c r="P740" s="2">
        <f t="shared" si="33"/>
        <v>45139</v>
      </c>
      <c r="Q740" t="str">
        <f t="shared" si="34"/>
        <v>2023-08</v>
      </c>
      <c r="R740">
        <f t="shared" si="35"/>
        <v>31.5</v>
      </c>
    </row>
    <row r="741" spans="1:18">
      <c r="A741" t="s">
        <v>1434</v>
      </c>
      <c r="B741" s="2" t="s">
        <v>1420</v>
      </c>
      <c r="C741" t="s">
        <v>1435</v>
      </c>
      <c r="D741">
        <v>21397.057499999999</v>
      </c>
      <c r="E741" t="s">
        <v>26</v>
      </c>
      <c r="F741">
        <v>2994090275</v>
      </c>
      <c r="G741" t="s">
        <v>27</v>
      </c>
      <c r="H741" t="s">
        <v>27</v>
      </c>
      <c r="I741" t="s">
        <v>19</v>
      </c>
      <c r="J741" t="s">
        <v>1137</v>
      </c>
      <c r="K741" t="s">
        <v>29</v>
      </c>
      <c r="L741" t="s">
        <v>20</v>
      </c>
      <c r="M741" t="s">
        <v>21</v>
      </c>
      <c r="N741" t="s">
        <v>30</v>
      </c>
      <c r="O741" t="s">
        <v>31</v>
      </c>
      <c r="P741" s="2">
        <f t="shared" si="33"/>
        <v>45139</v>
      </c>
      <c r="Q741" t="str">
        <f t="shared" si="34"/>
        <v>2023-08</v>
      </c>
      <c r="R741">
        <f t="shared" si="35"/>
        <v>13.3731609375</v>
      </c>
    </row>
    <row r="742" spans="1:18">
      <c r="A742" t="s">
        <v>1436</v>
      </c>
      <c r="B742" s="2" t="s">
        <v>1420</v>
      </c>
      <c r="C742" t="s">
        <v>1437</v>
      </c>
      <c r="D742">
        <v>24255</v>
      </c>
      <c r="E742" t="s">
        <v>94</v>
      </c>
      <c r="F742">
        <v>2994392578</v>
      </c>
      <c r="G742" t="s">
        <v>18</v>
      </c>
      <c r="H742" t="s">
        <v>18</v>
      </c>
      <c r="I742" t="s">
        <v>19</v>
      </c>
      <c r="J742" t="s">
        <v>18</v>
      </c>
      <c r="K742" t="s">
        <v>18</v>
      </c>
      <c r="L742" t="s">
        <v>20</v>
      </c>
      <c r="M742" t="s">
        <v>21</v>
      </c>
      <c r="N742" t="s">
        <v>22</v>
      </c>
      <c r="O742" t="s">
        <v>31</v>
      </c>
      <c r="P742" s="2">
        <f t="shared" si="33"/>
        <v>45139</v>
      </c>
      <c r="Q742" t="str">
        <f t="shared" si="34"/>
        <v>2023-08</v>
      </c>
      <c r="R742">
        <f t="shared" si="35"/>
        <v>15.159375000000001</v>
      </c>
    </row>
    <row r="743" spans="1:18">
      <c r="A743" t="s">
        <v>1438</v>
      </c>
      <c r="B743" s="2" t="s">
        <v>1439</v>
      </c>
      <c r="C743" t="s">
        <v>1440</v>
      </c>
      <c r="D743">
        <v>28.35</v>
      </c>
      <c r="E743" t="s">
        <v>554</v>
      </c>
      <c r="F743">
        <v>2994808439</v>
      </c>
      <c r="G743" t="s">
        <v>79</v>
      </c>
      <c r="H743" t="s">
        <v>45</v>
      </c>
      <c r="I743" t="s">
        <v>38</v>
      </c>
      <c r="J743" t="s">
        <v>68</v>
      </c>
      <c r="K743" t="s">
        <v>29</v>
      </c>
      <c r="L743" t="s">
        <v>197</v>
      </c>
      <c r="M743" t="s">
        <v>21</v>
      </c>
      <c r="N743" t="s">
        <v>49</v>
      </c>
      <c r="O743" t="s">
        <v>23</v>
      </c>
      <c r="P743" s="2">
        <f t="shared" si="33"/>
        <v>45140</v>
      </c>
      <c r="Q743" t="str">
        <f t="shared" si="34"/>
        <v>2023-08</v>
      </c>
      <c r="R743">
        <f t="shared" si="35"/>
        <v>28.35</v>
      </c>
    </row>
    <row r="744" spans="1:18">
      <c r="A744" t="s">
        <v>1441</v>
      </c>
      <c r="B744" s="2" t="s">
        <v>1439</v>
      </c>
      <c r="C744" t="s">
        <v>1442</v>
      </c>
      <c r="D744">
        <v>21829.5</v>
      </c>
      <c r="E744" t="s">
        <v>17</v>
      </c>
      <c r="F744">
        <v>2994884449</v>
      </c>
      <c r="G744" t="s">
        <v>18</v>
      </c>
      <c r="H744" t="s">
        <v>18</v>
      </c>
      <c r="I744" t="s">
        <v>19</v>
      </c>
      <c r="J744" t="s">
        <v>18</v>
      </c>
      <c r="K744" t="s">
        <v>18</v>
      </c>
      <c r="L744" t="s">
        <v>20</v>
      </c>
      <c r="M744" t="s">
        <v>21</v>
      </c>
      <c r="N744" t="s">
        <v>22</v>
      </c>
      <c r="O744" t="s">
        <v>23</v>
      </c>
      <c r="P744" s="2">
        <f t="shared" si="33"/>
        <v>45140</v>
      </c>
      <c r="Q744" t="str">
        <f t="shared" si="34"/>
        <v>2023-08</v>
      </c>
      <c r="R744">
        <f t="shared" si="35"/>
        <v>13.643437499999999</v>
      </c>
    </row>
    <row r="745" spans="1:18">
      <c r="A745" t="s">
        <v>1443</v>
      </c>
      <c r="B745" s="2" t="s">
        <v>1439</v>
      </c>
      <c r="C745" t="s">
        <v>1444</v>
      </c>
      <c r="D745">
        <v>27.236999999999998</v>
      </c>
      <c r="E745" t="s">
        <v>262</v>
      </c>
      <c r="F745">
        <v>2994915522</v>
      </c>
      <c r="G745" t="s">
        <v>36</v>
      </c>
      <c r="H745" t="s">
        <v>37</v>
      </c>
      <c r="I745" t="s">
        <v>38</v>
      </c>
      <c r="J745" t="s">
        <v>1232</v>
      </c>
      <c r="K745" t="s">
        <v>1233</v>
      </c>
      <c r="L745" t="s">
        <v>197</v>
      </c>
      <c r="M745" t="s">
        <v>21</v>
      </c>
      <c r="N745" t="s">
        <v>30</v>
      </c>
      <c r="O745" t="s">
        <v>23</v>
      </c>
      <c r="P745" s="2">
        <f t="shared" si="33"/>
        <v>45140</v>
      </c>
      <c r="Q745" t="str">
        <f t="shared" si="34"/>
        <v>2023-08</v>
      </c>
      <c r="R745">
        <f t="shared" si="35"/>
        <v>27.236999999999998</v>
      </c>
    </row>
    <row r="746" spans="1:18">
      <c r="A746" t="s">
        <v>1445</v>
      </c>
      <c r="B746" s="2" t="s">
        <v>1439</v>
      </c>
      <c r="C746" t="s">
        <v>1446</v>
      </c>
      <c r="D746">
        <v>21829.5</v>
      </c>
      <c r="E746" t="s">
        <v>17</v>
      </c>
      <c r="F746">
        <v>2995267849</v>
      </c>
      <c r="G746" t="s">
        <v>18</v>
      </c>
      <c r="H746" t="s">
        <v>18</v>
      </c>
      <c r="I746" t="s">
        <v>19</v>
      </c>
      <c r="J746" t="s">
        <v>18</v>
      </c>
      <c r="K746" t="s">
        <v>18</v>
      </c>
      <c r="L746" t="s">
        <v>20</v>
      </c>
      <c r="M746" t="s">
        <v>21</v>
      </c>
      <c r="N746" t="s">
        <v>22</v>
      </c>
      <c r="O746" t="s">
        <v>23</v>
      </c>
      <c r="P746" s="2">
        <f t="shared" si="33"/>
        <v>45140</v>
      </c>
      <c r="Q746" t="str">
        <f t="shared" si="34"/>
        <v>2023-08</v>
      </c>
      <c r="R746">
        <f t="shared" si="35"/>
        <v>13.643437499999999</v>
      </c>
    </row>
    <row r="747" spans="1:18">
      <c r="A747" t="s">
        <v>1447</v>
      </c>
      <c r="B747" s="2" t="s">
        <v>1439</v>
      </c>
      <c r="C747" t="s">
        <v>1448</v>
      </c>
      <c r="D747">
        <v>21829.5</v>
      </c>
      <c r="E747" t="s">
        <v>1449</v>
      </c>
      <c r="F747">
        <v>2995718679</v>
      </c>
      <c r="G747" t="s">
        <v>36</v>
      </c>
      <c r="H747" t="s">
        <v>37</v>
      </c>
      <c r="I747" t="s">
        <v>38</v>
      </c>
      <c r="J747" t="s">
        <v>28</v>
      </c>
      <c r="K747" t="s">
        <v>29</v>
      </c>
      <c r="L747" t="s">
        <v>20</v>
      </c>
      <c r="M747" t="s">
        <v>21</v>
      </c>
      <c r="N747" t="s">
        <v>49</v>
      </c>
      <c r="O747" t="s">
        <v>23</v>
      </c>
      <c r="P747" s="2">
        <f t="shared" si="33"/>
        <v>45140</v>
      </c>
      <c r="Q747" t="str">
        <f t="shared" si="34"/>
        <v>2023-08</v>
      </c>
      <c r="R747">
        <f t="shared" si="35"/>
        <v>13.643437499999999</v>
      </c>
    </row>
    <row r="748" spans="1:18">
      <c r="A748" t="s">
        <v>1450</v>
      </c>
      <c r="B748" s="2" t="s">
        <v>1439</v>
      </c>
      <c r="C748" t="s">
        <v>1448</v>
      </c>
      <c r="D748">
        <v>21397.057499999999</v>
      </c>
      <c r="E748" t="s">
        <v>26</v>
      </c>
      <c r="F748">
        <v>2995882239</v>
      </c>
      <c r="G748" t="s">
        <v>27</v>
      </c>
      <c r="H748" t="s">
        <v>27</v>
      </c>
      <c r="I748" t="s">
        <v>19</v>
      </c>
      <c r="J748" t="s">
        <v>18</v>
      </c>
      <c r="K748" t="s">
        <v>29</v>
      </c>
      <c r="L748" t="s">
        <v>20</v>
      </c>
      <c r="M748" t="s">
        <v>21</v>
      </c>
      <c r="N748" t="s">
        <v>30</v>
      </c>
      <c r="O748" t="s">
        <v>31</v>
      </c>
      <c r="P748" s="2">
        <f t="shared" si="33"/>
        <v>45140</v>
      </c>
      <c r="Q748" t="str">
        <f t="shared" si="34"/>
        <v>2023-08</v>
      </c>
      <c r="R748">
        <f t="shared" si="35"/>
        <v>13.3731609375</v>
      </c>
    </row>
    <row r="749" spans="1:18">
      <c r="A749" t="s">
        <v>1451</v>
      </c>
      <c r="B749" s="2" t="s">
        <v>1439</v>
      </c>
      <c r="C749" t="s">
        <v>1452</v>
      </c>
      <c r="D749">
        <v>21397.057499999999</v>
      </c>
      <c r="E749" t="s">
        <v>26</v>
      </c>
      <c r="F749">
        <v>2995952881</v>
      </c>
      <c r="G749" t="s">
        <v>27</v>
      </c>
      <c r="H749" t="s">
        <v>27</v>
      </c>
      <c r="I749" t="s">
        <v>19</v>
      </c>
      <c r="J749" t="s">
        <v>120</v>
      </c>
      <c r="K749" t="s">
        <v>29</v>
      </c>
      <c r="L749" t="s">
        <v>20</v>
      </c>
      <c r="M749" t="s">
        <v>21</v>
      </c>
      <c r="N749" t="s">
        <v>30</v>
      </c>
      <c r="O749" t="s">
        <v>31</v>
      </c>
      <c r="P749" s="2">
        <f t="shared" si="33"/>
        <v>45140</v>
      </c>
      <c r="Q749" t="str">
        <f t="shared" si="34"/>
        <v>2023-08</v>
      </c>
      <c r="R749">
        <f t="shared" si="35"/>
        <v>13.3731609375</v>
      </c>
    </row>
    <row r="750" spans="1:18">
      <c r="A750" t="s">
        <v>1453</v>
      </c>
      <c r="B750" s="2" t="s">
        <v>1439</v>
      </c>
      <c r="C750" t="s">
        <v>1454</v>
      </c>
      <c r="D750">
        <v>28.35</v>
      </c>
      <c r="E750" t="s">
        <v>17</v>
      </c>
      <c r="F750">
        <v>2995983153</v>
      </c>
      <c r="G750" t="s">
        <v>18</v>
      </c>
      <c r="H750" t="s">
        <v>18</v>
      </c>
      <c r="I750" t="s">
        <v>19</v>
      </c>
      <c r="J750" t="s">
        <v>18</v>
      </c>
      <c r="K750" t="s">
        <v>18</v>
      </c>
      <c r="L750" t="s">
        <v>197</v>
      </c>
      <c r="M750" t="s">
        <v>21</v>
      </c>
      <c r="N750" t="s">
        <v>22</v>
      </c>
      <c r="O750" t="s">
        <v>23</v>
      </c>
      <c r="P750" s="2">
        <f t="shared" si="33"/>
        <v>45140</v>
      </c>
      <c r="Q750" t="str">
        <f t="shared" si="34"/>
        <v>2023-08</v>
      </c>
      <c r="R750">
        <f t="shared" si="35"/>
        <v>28.35</v>
      </c>
    </row>
    <row r="751" spans="1:18">
      <c r="A751" t="s">
        <v>1455</v>
      </c>
      <c r="B751" s="2" t="s">
        <v>1439</v>
      </c>
      <c r="C751" t="s">
        <v>1456</v>
      </c>
      <c r="D751">
        <v>21397.057499999999</v>
      </c>
      <c r="E751" t="s">
        <v>26</v>
      </c>
      <c r="F751">
        <v>2996072764</v>
      </c>
      <c r="G751" t="s">
        <v>79</v>
      </c>
      <c r="H751" t="s">
        <v>45</v>
      </c>
      <c r="I751" t="s">
        <v>38</v>
      </c>
      <c r="J751" t="s">
        <v>120</v>
      </c>
      <c r="K751" t="s">
        <v>29</v>
      </c>
      <c r="L751" t="s">
        <v>20</v>
      </c>
      <c r="M751" t="s">
        <v>21</v>
      </c>
      <c r="N751" t="s">
        <v>30</v>
      </c>
      <c r="O751" t="s">
        <v>23</v>
      </c>
      <c r="P751" s="2">
        <f t="shared" si="33"/>
        <v>45140</v>
      </c>
      <c r="Q751" t="str">
        <f t="shared" si="34"/>
        <v>2023-08</v>
      </c>
      <c r="R751">
        <f t="shared" si="35"/>
        <v>13.3731609375</v>
      </c>
    </row>
    <row r="752" spans="1:18">
      <c r="A752" t="s">
        <v>1457</v>
      </c>
      <c r="B752" s="2" t="s">
        <v>1439</v>
      </c>
      <c r="C752" t="s">
        <v>1458</v>
      </c>
      <c r="D752">
        <v>21829.5</v>
      </c>
      <c r="E752" t="s">
        <v>17</v>
      </c>
      <c r="F752">
        <v>2996945388</v>
      </c>
      <c r="G752" t="s">
        <v>18</v>
      </c>
      <c r="H752" t="s">
        <v>18</v>
      </c>
      <c r="I752" t="s">
        <v>19</v>
      </c>
      <c r="J752" t="s">
        <v>18</v>
      </c>
      <c r="K752" t="s">
        <v>18</v>
      </c>
      <c r="L752" t="s">
        <v>20</v>
      </c>
      <c r="M752" t="s">
        <v>21</v>
      </c>
      <c r="N752" t="s">
        <v>22</v>
      </c>
      <c r="O752" t="s">
        <v>23</v>
      </c>
      <c r="P752" s="2">
        <f t="shared" si="33"/>
        <v>45140</v>
      </c>
      <c r="Q752" t="str">
        <f t="shared" si="34"/>
        <v>2023-08</v>
      </c>
      <c r="R752">
        <f t="shared" si="35"/>
        <v>13.643437499999999</v>
      </c>
    </row>
    <row r="753" spans="1:18">
      <c r="A753" t="s">
        <v>1459</v>
      </c>
      <c r="B753" s="2" t="s">
        <v>1439</v>
      </c>
      <c r="C753" t="s">
        <v>1066</v>
      </c>
      <c r="D753">
        <v>4652.55</v>
      </c>
      <c r="E753" t="s">
        <v>26</v>
      </c>
      <c r="F753">
        <v>2997026035</v>
      </c>
      <c r="G753" t="s">
        <v>27</v>
      </c>
      <c r="H753" t="s">
        <v>27</v>
      </c>
      <c r="I753" t="s">
        <v>19</v>
      </c>
      <c r="J753" t="s">
        <v>1137</v>
      </c>
      <c r="K753" t="s">
        <v>29</v>
      </c>
      <c r="L753" t="s">
        <v>20</v>
      </c>
      <c r="M753" t="s">
        <v>21</v>
      </c>
      <c r="N753" t="s">
        <v>30</v>
      </c>
      <c r="O753" t="s">
        <v>31</v>
      </c>
      <c r="P753" s="2">
        <f t="shared" si="33"/>
        <v>45140</v>
      </c>
      <c r="Q753" t="str">
        <f t="shared" si="34"/>
        <v>2023-08</v>
      </c>
      <c r="R753">
        <f t="shared" si="35"/>
        <v>2.9078437500000001</v>
      </c>
    </row>
    <row r="754" spans="1:18">
      <c r="A754" t="s">
        <v>1460</v>
      </c>
      <c r="B754" s="2" t="s">
        <v>1439</v>
      </c>
      <c r="C754" t="s">
        <v>1461</v>
      </c>
      <c r="D754">
        <v>11.55</v>
      </c>
      <c r="E754" t="s">
        <v>17</v>
      </c>
      <c r="F754">
        <v>2997188258</v>
      </c>
      <c r="G754" t="s">
        <v>18</v>
      </c>
      <c r="H754" t="s">
        <v>18</v>
      </c>
      <c r="I754" t="s">
        <v>19</v>
      </c>
      <c r="J754" t="s">
        <v>18</v>
      </c>
      <c r="K754" t="s">
        <v>18</v>
      </c>
      <c r="L754" t="s">
        <v>197</v>
      </c>
      <c r="M754" t="s">
        <v>21</v>
      </c>
      <c r="N754" t="s">
        <v>22</v>
      </c>
      <c r="O754" t="s">
        <v>23</v>
      </c>
      <c r="P754" s="2">
        <f t="shared" si="33"/>
        <v>45140</v>
      </c>
      <c r="Q754" t="str">
        <f t="shared" si="34"/>
        <v>2023-08</v>
      </c>
      <c r="R754">
        <f t="shared" si="35"/>
        <v>11.55</v>
      </c>
    </row>
    <row r="755" spans="1:18">
      <c r="A755" t="s">
        <v>1462</v>
      </c>
      <c r="B755" s="2" t="s">
        <v>1439</v>
      </c>
      <c r="C755" t="s">
        <v>1461</v>
      </c>
      <c r="D755">
        <v>8893.5</v>
      </c>
      <c r="E755" t="s">
        <v>17</v>
      </c>
      <c r="F755">
        <v>2997188949</v>
      </c>
      <c r="G755" t="s">
        <v>18</v>
      </c>
      <c r="H755" t="s">
        <v>18</v>
      </c>
      <c r="I755" t="s">
        <v>19</v>
      </c>
      <c r="J755" t="s">
        <v>18</v>
      </c>
      <c r="K755" t="s">
        <v>18</v>
      </c>
      <c r="L755" t="s">
        <v>20</v>
      </c>
      <c r="M755" t="s">
        <v>21</v>
      </c>
      <c r="N755" t="s">
        <v>22</v>
      </c>
      <c r="O755" t="s">
        <v>23</v>
      </c>
      <c r="P755" s="2">
        <f t="shared" si="33"/>
        <v>45140</v>
      </c>
      <c r="Q755" t="str">
        <f t="shared" si="34"/>
        <v>2023-08</v>
      </c>
      <c r="R755">
        <f t="shared" si="35"/>
        <v>5.5584375000000001</v>
      </c>
    </row>
    <row r="756" spans="1:18">
      <c r="A756" t="s">
        <v>1463</v>
      </c>
      <c r="B756" s="2" t="s">
        <v>1439</v>
      </c>
      <c r="C756" t="s">
        <v>1458</v>
      </c>
      <c r="D756">
        <v>21829.5</v>
      </c>
      <c r="E756" t="s">
        <v>94</v>
      </c>
      <c r="F756">
        <v>2997235966</v>
      </c>
      <c r="G756" t="s">
        <v>18</v>
      </c>
      <c r="H756" t="s">
        <v>18</v>
      </c>
      <c r="I756" t="s">
        <v>19</v>
      </c>
      <c r="J756" t="s">
        <v>18</v>
      </c>
      <c r="K756" t="s">
        <v>18</v>
      </c>
      <c r="L756" t="s">
        <v>20</v>
      </c>
      <c r="M756" t="s">
        <v>21</v>
      </c>
      <c r="N756" t="s">
        <v>22</v>
      </c>
      <c r="O756" t="s">
        <v>31</v>
      </c>
      <c r="P756" s="2">
        <f t="shared" si="33"/>
        <v>45140</v>
      </c>
      <c r="Q756" t="str">
        <f t="shared" si="34"/>
        <v>2023-08</v>
      </c>
      <c r="R756">
        <f t="shared" si="35"/>
        <v>13.643437499999999</v>
      </c>
    </row>
    <row r="757" spans="1:18">
      <c r="A757" t="s">
        <v>1464</v>
      </c>
      <c r="B757" s="2" t="s">
        <v>1465</v>
      </c>
      <c r="C757" t="s">
        <v>1466</v>
      </c>
      <c r="D757">
        <v>31.5</v>
      </c>
      <c r="E757" t="s">
        <v>17</v>
      </c>
      <c r="F757">
        <v>2997366704</v>
      </c>
      <c r="G757" t="s">
        <v>18</v>
      </c>
      <c r="H757" t="s">
        <v>18</v>
      </c>
      <c r="I757" t="s">
        <v>19</v>
      </c>
      <c r="J757" t="s">
        <v>18</v>
      </c>
      <c r="K757" t="s">
        <v>18</v>
      </c>
      <c r="L757" t="s">
        <v>197</v>
      </c>
      <c r="M757" t="s">
        <v>21</v>
      </c>
      <c r="N757" t="s">
        <v>22</v>
      </c>
      <c r="O757" t="s">
        <v>23</v>
      </c>
      <c r="P757" s="2">
        <f t="shared" si="33"/>
        <v>45141</v>
      </c>
      <c r="Q757" t="str">
        <f t="shared" si="34"/>
        <v>2023-08</v>
      </c>
      <c r="R757">
        <f t="shared" si="35"/>
        <v>31.5</v>
      </c>
    </row>
    <row r="758" spans="1:18">
      <c r="A758" t="s">
        <v>1467</v>
      </c>
      <c r="B758" s="2" t="s">
        <v>1465</v>
      </c>
      <c r="C758" t="s">
        <v>1458</v>
      </c>
      <c r="D758">
        <v>21397.057499999999</v>
      </c>
      <c r="E758" t="s">
        <v>26</v>
      </c>
      <c r="F758">
        <v>2997965609</v>
      </c>
      <c r="G758" t="s">
        <v>27</v>
      </c>
      <c r="H758" t="s">
        <v>27</v>
      </c>
      <c r="I758" t="s">
        <v>19</v>
      </c>
      <c r="J758" t="s">
        <v>68</v>
      </c>
      <c r="K758" t="s">
        <v>29</v>
      </c>
      <c r="L758" t="s">
        <v>20</v>
      </c>
      <c r="M758" t="s">
        <v>21</v>
      </c>
      <c r="N758" t="s">
        <v>30</v>
      </c>
      <c r="O758" t="s">
        <v>31</v>
      </c>
      <c r="P758" s="2">
        <f t="shared" si="33"/>
        <v>45141</v>
      </c>
      <c r="Q758" t="str">
        <f t="shared" si="34"/>
        <v>2023-08</v>
      </c>
      <c r="R758">
        <f t="shared" si="35"/>
        <v>13.3731609375</v>
      </c>
    </row>
    <row r="759" spans="1:18">
      <c r="A759" t="s">
        <v>1468</v>
      </c>
      <c r="B759" s="2" t="s">
        <v>1465</v>
      </c>
      <c r="C759" t="s">
        <v>1469</v>
      </c>
      <c r="D759">
        <v>21397.057499999999</v>
      </c>
      <c r="E759" t="s">
        <v>26</v>
      </c>
      <c r="F759">
        <v>2998330532</v>
      </c>
      <c r="G759" t="s">
        <v>27</v>
      </c>
      <c r="H759" t="s">
        <v>27</v>
      </c>
      <c r="I759" t="s">
        <v>19</v>
      </c>
      <c r="J759" t="s">
        <v>1137</v>
      </c>
      <c r="K759" t="s">
        <v>29</v>
      </c>
      <c r="L759" t="s">
        <v>20</v>
      </c>
      <c r="M759" t="s">
        <v>21</v>
      </c>
      <c r="N759" t="s">
        <v>30</v>
      </c>
      <c r="O759" t="s">
        <v>31</v>
      </c>
      <c r="P759" s="2">
        <f t="shared" si="33"/>
        <v>45141</v>
      </c>
      <c r="Q759" t="str">
        <f t="shared" si="34"/>
        <v>2023-08</v>
      </c>
      <c r="R759">
        <f t="shared" si="35"/>
        <v>13.3731609375</v>
      </c>
    </row>
    <row r="760" spans="1:18">
      <c r="A760" t="s">
        <v>1470</v>
      </c>
      <c r="B760" s="2" t="s">
        <v>1465</v>
      </c>
      <c r="C760" t="s">
        <v>1454</v>
      </c>
      <c r="D760">
        <v>21397.057499999999</v>
      </c>
      <c r="E760" t="s">
        <v>262</v>
      </c>
      <c r="F760">
        <v>2998772641</v>
      </c>
      <c r="G760" t="s">
        <v>79</v>
      </c>
      <c r="H760" t="s">
        <v>45</v>
      </c>
      <c r="I760" t="s">
        <v>38</v>
      </c>
      <c r="J760" t="s">
        <v>127</v>
      </c>
      <c r="K760" t="s">
        <v>29</v>
      </c>
      <c r="L760" t="s">
        <v>20</v>
      </c>
      <c r="M760" t="s">
        <v>21</v>
      </c>
      <c r="N760" t="s">
        <v>30</v>
      </c>
      <c r="O760" t="s">
        <v>23</v>
      </c>
      <c r="P760" s="2">
        <f t="shared" si="33"/>
        <v>45141</v>
      </c>
      <c r="Q760" t="str">
        <f t="shared" si="34"/>
        <v>2023-08</v>
      </c>
      <c r="R760">
        <f t="shared" si="35"/>
        <v>13.3731609375</v>
      </c>
    </row>
    <row r="761" spans="1:18">
      <c r="A761" t="s">
        <v>1471</v>
      </c>
      <c r="B761" s="2" t="s">
        <v>1465</v>
      </c>
      <c r="C761" t="s">
        <v>1472</v>
      </c>
      <c r="D761">
        <v>31.5</v>
      </c>
      <c r="E761" t="s">
        <v>17</v>
      </c>
      <c r="F761">
        <v>2999055496</v>
      </c>
      <c r="G761" t="s">
        <v>18</v>
      </c>
      <c r="H761" t="s">
        <v>18</v>
      </c>
      <c r="I761" t="s">
        <v>19</v>
      </c>
      <c r="J761" t="s">
        <v>18</v>
      </c>
      <c r="K761" t="s">
        <v>18</v>
      </c>
      <c r="L761" t="s">
        <v>197</v>
      </c>
      <c r="M761" t="s">
        <v>21</v>
      </c>
      <c r="N761" t="s">
        <v>22</v>
      </c>
      <c r="O761" t="s">
        <v>23</v>
      </c>
      <c r="P761" s="2">
        <f t="shared" si="33"/>
        <v>45141</v>
      </c>
      <c r="Q761" t="str">
        <f t="shared" si="34"/>
        <v>2023-08</v>
      </c>
      <c r="R761">
        <f t="shared" si="35"/>
        <v>31.5</v>
      </c>
    </row>
    <row r="762" spans="1:18">
      <c r="A762" t="s">
        <v>1473</v>
      </c>
      <c r="B762" s="2" t="s">
        <v>1465</v>
      </c>
      <c r="C762" t="s">
        <v>1474</v>
      </c>
      <c r="D762">
        <v>21397.057499999999</v>
      </c>
      <c r="E762" t="s">
        <v>26</v>
      </c>
      <c r="F762">
        <v>2999166034</v>
      </c>
      <c r="G762" t="s">
        <v>27</v>
      </c>
      <c r="H762" t="s">
        <v>27</v>
      </c>
      <c r="I762" t="s">
        <v>19</v>
      </c>
      <c r="J762" t="s">
        <v>68</v>
      </c>
      <c r="K762" t="s">
        <v>29</v>
      </c>
      <c r="L762" t="s">
        <v>20</v>
      </c>
      <c r="M762" t="s">
        <v>21</v>
      </c>
      <c r="N762" t="s">
        <v>30</v>
      </c>
      <c r="O762" t="s">
        <v>31</v>
      </c>
      <c r="P762" s="2">
        <f t="shared" si="33"/>
        <v>45141</v>
      </c>
      <c r="Q762" t="str">
        <f t="shared" si="34"/>
        <v>2023-08</v>
      </c>
      <c r="R762">
        <f t="shared" si="35"/>
        <v>13.3731609375</v>
      </c>
    </row>
    <row r="763" spans="1:18">
      <c r="A763" t="s">
        <v>1475</v>
      </c>
      <c r="B763" s="2" t="s">
        <v>1465</v>
      </c>
      <c r="C763" t="s">
        <v>943</v>
      </c>
      <c r="D763">
        <v>24255</v>
      </c>
      <c r="E763" t="s">
        <v>17</v>
      </c>
      <c r="F763">
        <v>2999204430</v>
      </c>
      <c r="G763" t="s">
        <v>18</v>
      </c>
      <c r="H763" t="s">
        <v>18</v>
      </c>
      <c r="I763" t="s">
        <v>19</v>
      </c>
      <c r="J763" t="s">
        <v>18</v>
      </c>
      <c r="K763" t="s">
        <v>18</v>
      </c>
      <c r="L763" t="s">
        <v>20</v>
      </c>
      <c r="M763" t="s">
        <v>21</v>
      </c>
      <c r="N763" t="s">
        <v>22</v>
      </c>
      <c r="O763" t="s">
        <v>23</v>
      </c>
      <c r="P763" s="2">
        <f t="shared" si="33"/>
        <v>45141</v>
      </c>
      <c r="Q763" t="str">
        <f t="shared" si="34"/>
        <v>2023-08</v>
      </c>
      <c r="R763">
        <f t="shared" si="35"/>
        <v>15.159375000000001</v>
      </c>
    </row>
    <row r="764" spans="1:18">
      <c r="A764" t="s">
        <v>1476</v>
      </c>
      <c r="B764" s="2" t="s">
        <v>1465</v>
      </c>
      <c r="C764" t="s">
        <v>1477</v>
      </c>
      <c r="D764">
        <v>21829.5</v>
      </c>
      <c r="E764" t="s">
        <v>17</v>
      </c>
      <c r="F764">
        <v>2999314448</v>
      </c>
      <c r="G764" t="s">
        <v>18</v>
      </c>
      <c r="H764" t="s">
        <v>18</v>
      </c>
      <c r="I764" t="s">
        <v>19</v>
      </c>
      <c r="J764" t="s">
        <v>18</v>
      </c>
      <c r="K764" t="s">
        <v>18</v>
      </c>
      <c r="L764" t="s">
        <v>20</v>
      </c>
      <c r="M764" t="s">
        <v>21</v>
      </c>
      <c r="N764" t="s">
        <v>22</v>
      </c>
      <c r="O764" t="s">
        <v>23</v>
      </c>
      <c r="P764" s="2">
        <f t="shared" si="33"/>
        <v>45141</v>
      </c>
      <c r="Q764" t="str">
        <f t="shared" si="34"/>
        <v>2023-08</v>
      </c>
      <c r="R764">
        <f t="shared" si="35"/>
        <v>13.643437499999999</v>
      </c>
    </row>
    <row r="765" spans="1:18">
      <c r="A765" t="s">
        <v>1478</v>
      </c>
      <c r="B765" s="2" t="s">
        <v>1465</v>
      </c>
      <c r="C765" t="s">
        <v>1461</v>
      </c>
      <c r="D765">
        <v>31.5</v>
      </c>
      <c r="E765" t="s">
        <v>17</v>
      </c>
      <c r="F765">
        <v>2999710050</v>
      </c>
      <c r="G765" t="s">
        <v>18</v>
      </c>
      <c r="H765" t="s">
        <v>18</v>
      </c>
      <c r="I765" t="s">
        <v>19</v>
      </c>
      <c r="J765" t="s">
        <v>18</v>
      </c>
      <c r="K765" t="s">
        <v>18</v>
      </c>
      <c r="L765" t="s">
        <v>197</v>
      </c>
      <c r="M765" t="s">
        <v>21</v>
      </c>
      <c r="N765" t="s">
        <v>22</v>
      </c>
      <c r="O765" t="s">
        <v>23</v>
      </c>
      <c r="P765" s="2">
        <f t="shared" si="33"/>
        <v>45141</v>
      </c>
      <c r="Q765" t="str">
        <f t="shared" si="34"/>
        <v>2023-08</v>
      </c>
      <c r="R765">
        <f t="shared" si="35"/>
        <v>31.5</v>
      </c>
    </row>
    <row r="766" spans="1:18">
      <c r="A766" t="s">
        <v>1479</v>
      </c>
      <c r="B766" s="2" t="s">
        <v>1480</v>
      </c>
      <c r="C766" t="s">
        <v>1481</v>
      </c>
      <c r="D766">
        <v>21829.5</v>
      </c>
      <c r="E766" t="s">
        <v>94</v>
      </c>
      <c r="F766">
        <v>3000237263</v>
      </c>
      <c r="G766" t="s">
        <v>18</v>
      </c>
      <c r="H766" t="s">
        <v>18</v>
      </c>
      <c r="I766" t="s">
        <v>19</v>
      </c>
      <c r="J766" t="s">
        <v>18</v>
      </c>
      <c r="K766" t="s">
        <v>18</v>
      </c>
      <c r="L766" t="s">
        <v>20</v>
      </c>
      <c r="M766" t="s">
        <v>21</v>
      </c>
      <c r="N766" t="s">
        <v>22</v>
      </c>
      <c r="O766" t="s">
        <v>31</v>
      </c>
      <c r="P766" s="2">
        <f t="shared" si="33"/>
        <v>45142</v>
      </c>
      <c r="Q766" t="str">
        <f t="shared" si="34"/>
        <v>2023-08</v>
      </c>
      <c r="R766">
        <f t="shared" si="35"/>
        <v>13.643437499999999</v>
      </c>
    </row>
    <row r="767" spans="1:18">
      <c r="A767" s="1" t="s">
        <v>1482</v>
      </c>
      <c r="B767" s="2" t="s">
        <v>1480</v>
      </c>
      <c r="C767" t="s">
        <v>1483</v>
      </c>
      <c r="D767">
        <v>21829.5</v>
      </c>
      <c r="E767" t="s">
        <v>17</v>
      </c>
      <c r="F767">
        <v>3000489614</v>
      </c>
      <c r="G767" t="s">
        <v>18</v>
      </c>
      <c r="H767" t="s">
        <v>18</v>
      </c>
      <c r="I767" t="s">
        <v>19</v>
      </c>
      <c r="J767" t="s">
        <v>18</v>
      </c>
      <c r="K767" t="s">
        <v>18</v>
      </c>
      <c r="L767" t="s">
        <v>20</v>
      </c>
      <c r="M767" t="s">
        <v>21</v>
      </c>
      <c r="N767" t="s">
        <v>22</v>
      </c>
      <c r="O767" t="s">
        <v>23</v>
      </c>
      <c r="P767" s="2">
        <f t="shared" si="33"/>
        <v>45142</v>
      </c>
      <c r="Q767" t="str">
        <f t="shared" si="34"/>
        <v>2023-08</v>
      </c>
      <c r="R767">
        <f t="shared" si="35"/>
        <v>13.643437499999999</v>
      </c>
    </row>
    <row r="768" spans="1:18">
      <c r="A768" t="s">
        <v>1484</v>
      </c>
      <c r="B768" s="2" t="s">
        <v>1480</v>
      </c>
      <c r="C768" t="s">
        <v>1481</v>
      </c>
      <c r="D768">
        <v>21829.5</v>
      </c>
      <c r="E768" t="s">
        <v>94</v>
      </c>
      <c r="F768">
        <v>3000748950</v>
      </c>
      <c r="G768" t="s">
        <v>18</v>
      </c>
      <c r="H768" t="s">
        <v>18</v>
      </c>
      <c r="I768" t="s">
        <v>19</v>
      </c>
      <c r="J768" t="s">
        <v>18</v>
      </c>
      <c r="K768" t="s">
        <v>18</v>
      </c>
      <c r="L768" t="s">
        <v>20</v>
      </c>
      <c r="M768" t="s">
        <v>21</v>
      </c>
      <c r="N768" t="s">
        <v>22</v>
      </c>
      <c r="O768" t="s">
        <v>31</v>
      </c>
      <c r="P768" s="2">
        <f t="shared" si="33"/>
        <v>45142</v>
      </c>
      <c r="Q768" t="str">
        <f t="shared" si="34"/>
        <v>2023-08</v>
      </c>
      <c r="R768">
        <f t="shared" si="35"/>
        <v>13.643437499999999</v>
      </c>
    </row>
    <row r="769" spans="1:18">
      <c r="A769" t="s">
        <v>1485</v>
      </c>
      <c r="B769" s="2" t="s">
        <v>1480</v>
      </c>
      <c r="C769" t="s">
        <v>1481</v>
      </c>
      <c r="D769">
        <v>21829.5</v>
      </c>
      <c r="E769" t="s">
        <v>94</v>
      </c>
      <c r="F769">
        <v>3001190742</v>
      </c>
      <c r="G769" t="s">
        <v>18</v>
      </c>
      <c r="H769" t="s">
        <v>18</v>
      </c>
      <c r="I769" t="s">
        <v>19</v>
      </c>
      <c r="J769" t="s">
        <v>18</v>
      </c>
      <c r="K769" t="s">
        <v>18</v>
      </c>
      <c r="L769" t="s">
        <v>20</v>
      </c>
      <c r="M769" t="s">
        <v>21</v>
      </c>
      <c r="N769" t="s">
        <v>22</v>
      </c>
      <c r="O769" t="s">
        <v>31</v>
      </c>
      <c r="P769" s="2">
        <f t="shared" si="33"/>
        <v>45142</v>
      </c>
      <c r="Q769" t="str">
        <f t="shared" si="34"/>
        <v>2023-08</v>
      </c>
      <c r="R769">
        <f t="shared" si="35"/>
        <v>13.643437499999999</v>
      </c>
    </row>
    <row r="770" spans="1:18">
      <c r="A770" t="s">
        <v>1486</v>
      </c>
      <c r="B770" s="2" t="s">
        <v>1480</v>
      </c>
      <c r="C770" t="s">
        <v>1487</v>
      </c>
      <c r="D770">
        <v>31.5</v>
      </c>
      <c r="E770" t="s">
        <v>17</v>
      </c>
      <c r="F770">
        <v>3001490667</v>
      </c>
      <c r="G770" t="s">
        <v>18</v>
      </c>
      <c r="H770" t="s">
        <v>18</v>
      </c>
      <c r="I770" t="s">
        <v>19</v>
      </c>
      <c r="J770" t="s">
        <v>18</v>
      </c>
      <c r="K770" t="s">
        <v>18</v>
      </c>
      <c r="L770" t="s">
        <v>197</v>
      </c>
      <c r="M770" t="s">
        <v>21</v>
      </c>
      <c r="N770" t="s">
        <v>22</v>
      </c>
      <c r="O770" t="s">
        <v>23</v>
      </c>
      <c r="P770" s="2">
        <f t="shared" ref="P770:P833" si="36">DATEVALUE(LEFT(B770, 10)) + TIMEVALUE(MID(B770, 12, 8))</f>
        <v>45142</v>
      </c>
      <c r="Q770" t="str">
        <f t="shared" ref="Q770:Q833" si="37">TEXT(P770, "yyyy-mm")</f>
        <v>2023-08</v>
      </c>
      <c r="R770">
        <f t="shared" ref="R770:R833" si="38">IF(L770="NGN", D770/1600, D770)</f>
        <v>31.5</v>
      </c>
    </row>
    <row r="771" spans="1:18">
      <c r="A771" t="s">
        <v>1488</v>
      </c>
      <c r="B771" s="2" t="s">
        <v>1480</v>
      </c>
      <c r="C771" t="s">
        <v>1489</v>
      </c>
      <c r="D771">
        <v>24255</v>
      </c>
      <c r="E771" t="s">
        <v>17</v>
      </c>
      <c r="F771">
        <v>3001984168</v>
      </c>
      <c r="G771" t="s">
        <v>18</v>
      </c>
      <c r="H771" t="s">
        <v>18</v>
      </c>
      <c r="I771" t="s">
        <v>19</v>
      </c>
      <c r="J771" t="s">
        <v>18</v>
      </c>
      <c r="K771" t="s">
        <v>18</v>
      </c>
      <c r="L771" t="s">
        <v>20</v>
      </c>
      <c r="M771" t="s">
        <v>21</v>
      </c>
      <c r="N771" t="s">
        <v>22</v>
      </c>
      <c r="O771" t="s">
        <v>23</v>
      </c>
      <c r="P771" s="2">
        <f t="shared" si="36"/>
        <v>45142</v>
      </c>
      <c r="Q771" t="str">
        <f t="shared" si="37"/>
        <v>2023-08</v>
      </c>
      <c r="R771">
        <f t="shared" si="38"/>
        <v>15.159375000000001</v>
      </c>
    </row>
    <row r="772" spans="1:18">
      <c r="A772" t="s">
        <v>1490</v>
      </c>
      <c r="B772" s="2" t="s">
        <v>1491</v>
      </c>
      <c r="C772" t="s">
        <v>1492</v>
      </c>
      <c r="D772">
        <v>11271.75</v>
      </c>
      <c r="E772" t="s">
        <v>26</v>
      </c>
      <c r="F772">
        <v>3002737687</v>
      </c>
      <c r="G772" t="s">
        <v>36</v>
      </c>
      <c r="H772" t="s">
        <v>37</v>
      </c>
      <c r="I772" t="s">
        <v>38</v>
      </c>
      <c r="J772" t="s">
        <v>471</v>
      </c>
      <c r="K772" t="s">
        <v>29</v>
      </c>
      <c r="L772" t="s">
        <v>20</v>
      </c>
      <c r="M772" t="s">
        <v>21</v>
      </c>
      <c r="N772" t="s">
        <v>30</v>
      </c>
      <c r="O772" t="s">
        <v>23</v>
      </c>
      <c r="P772" s="2">
        <f t="shared" si="36"/>
        <v>45143</v>
      </c>
      <c r="Q772" t="str">
        <f t="shared" si="37"/>
        <v>2023-08</v>
      </c>
      <c r="R772">
        <f t="shared" si="38"/>
        <v>7.0448437500000001</v>
      </c>
    </row>
    <row r="773" spans="1:18">
      <c r="A773" t="s">
        <v>1493</v>
      </c>
      <c r="B773" s="2" t="s">
        <v>1491</v>
      </c>
      <c r="C773" t="s">
        <v>1370</v>
      </c>
      <c r="D773">
        <v>11.55</v>
      </c>
      <c r="E773" t="s">
        <v>17</v>
      </c>
      <c r="F773">
        <v>3002854023</v>
      </c>
      <c r="G773" t="s">
        <v>18</v>
      </c>
      <c r="H773" t="s">
        <v>18</v>
      </c>
      <c r="I773" t="s">
        <v>19</v>
      </c>
      <c r="J773" t="s">
        <v>18</v>
      </c>
      <c r="K773" t="s">
        <v>18</v>
      </c>
      <c r="L773" t="s">
        <v>197</v>
      </c>
      <c r="M773" t="s">
        <v>21</v>
      </c>
      <c r="N773" t="s">
        <v>22</v>
      </c>
      <c r="O773" t="s">
        <v>23</v>
      </c>
      <c r="P773" s="2">
        <f t="shared" si="36"/>
        <v>45143</v>
      </c>
      <c r="Q773" t="str">
        <f t="shared" si="37"/>
        <v>2023-08</v>
      </c>
      <c r="R773">
        <f t="shared" si="38"/>
        <v>11.55</v>
      </c>
    </row>
    <row r="774" spans="1:18">
      <c r="A774" t="s">
        <v>1494</v>
      </c>
      <c r="B774" s="2" t="s">
        <v>1491</v>
      </c>
      <c r="C774" t="s">
        <v>1370</v>
      </c>
      <c r="D774">
        <v>11.55</v>
      </c>
      <c r="E774" t="s">
        <v>17</v>
      </c>
      <c r="F774">
        <v>3002896115</v>
      </c>
      <c r="G774" t="s">
        <v>18</v>
      </c>
      <c r="H774" t="s">
        <v>18</v>
      </c>
      <c r="I774" t="s">
        <v>19</v>
      </c>
      <c r="J774" t="s">
        <v>18</v>
      </c>
      <c r="K774" t="s">
        <v>18</v>
      </c>
      <c r="L774" t="s">
        <v>197</v>
      </c>
      <c r="M774" t="s">
        <v>21</v>
      </c>
      <c r="N774" t="s">
        <v>22</v>
      </c>
      <c r="O774" t="s">
        <v>23</v>
      </c>
      <c r="P774" s="2">
        <f t="shared" si="36"/>
        <v>45143</v>
      </c>
      <c r="Q774" t="str">
        <f t="shared" si="37"/>
        <v>2023-08</v>
      </c>
      <c r="R774">
        <f t="shared" si="38"/>
        <v>11.55</v>
      </c>
    </row>
    <row r="775" spans="1:18">
      <c r="A775" t="s">
        <v>1495</v>
      </c>
      <c r="B775" s="2" t="s">
        <v>1491</v>
      </c>
      <c r="C775" t="s">
        <v>1370</v>
      </c>
      <c r="D775">
        <v>8893.5</v>
      </c>
      <c r="E775" t="s">
        <v>94</v>
      </c>
      <c r="F775">
        <v>3002897256</v>
      </c>
      <c r="G775" t="s">
        <v>18</v>
      </c>
      <c r="H775" t="s">
        <v>18</v>
      </c>
      <c r="I775" t="s">
        <v>19</v>
      </c>
      <c r="J775" t="s">
        <v>18</v>
      </c>
      <c r="K775" t="s">
        <v>18</v>
      </c>
      <c r="L775" t="s">
        <v>20</v>
      </c>
      <c r="M775" t="s">
        <v>21</v>
      </c>
      <c r="N775" t="s">
        <v>49</v>
      </c>
      <c r="O775" t="s">
        <v>31</v>
      </c>
      <c r="P775" s="2">
        <f t="shared" si="36"/>
        <v>45143</v>
      </c>
      <c r="Q775" t="str">
        <f t="shared" si="37"/>
        <v>2023-08</v>
      </c>
      <c r="R775">
        <f t="shared" si="38"/>
        <v>5.5584375000000001</v>
      </c>
    </row>
    <row r="776" spans="1:18">
      <c r="A776" t="s">
        <v>1496</v>
      </c>
      <c r="B776" s="2" t="s">
        <v>1491</v>
      </c>
      <c r="C776" t="s">
        <v>1497</v>
      </c>
      <c r="D776">
        <v>31.5</v>
      </c>
      <c r="E776" t="s">
        <v>17</v>
      </c>
      <c r="F776">
        <v>3003076471</v>
      </c>
      <c r="G776" t="s">
        <v>18</v>
      </c>
      <c r="H776" t="s">
        <v>18</v>
      </c>
      <c r="I776" t="s">
        <v>19</v>
      </c>
      <c r="J776" t="s">
        <v>18</v>
      </c>
      <c r="K776" t="s">
        <v>18</v>
      </c>
      <c r="L776" t="s">
        <v>197</v>
      </c>
      <c r="M776" t="s">
        <v>21</v>
      </c>
      <c r="N776" t="s">
        <v>22</v>
      </c>
      <c r="O776" t="s">
        <v>23</v>
      </c>
      <c r="P776" s="2">
        <f t="shared" si="36"/>
        <v>45143</v>
      </c>
      <c r="Q776" t="str">
        <f t="shared" si="37"/>
        <v>2023-08</v>
      </c>
      <c r="R776">
        <f t="shared" si="38"/>
        <v>31.5</v>
      </c>
    </row>
    <row r="777" spans="1:18">
      <c r="A777" t="s">
        <v>1498</v>
      </c>
      <c r="B777" s="2" t="s">
        <v>1491</v>
      </c>
      <c r="C777" t="s">
        <v>1499</v>
      </c>
      <c r="D777">
        <v>21829.5</v>
      </c>
      <c r="E777" t="s">
        <v>17</v>
      </c>
      <c r="F777">
        <v>3003100848</v>
      </c>
      <c r="G777" t="s">
        <v>18</v>
      </c>
      <c r="H777" t="s">
        <v>18</v>
      </c>
      <c r="I777" t="s">
        <v>19</v>
      </c>
      <c r="J777" t="s">
        <v>18</v>
      </c>
      <c r="K777" t="s">
        <v>18</v>
      </c>
      <c r="L777" t="s">
        <v>20</v>
      </c>
      <c r="M777" t="s">
        <v>21</v>
      </c>
      <c r="N777" t="s">
        <v>22</v>
      </c>
      <c r="O777" t="s">
        <v>23</v>
      </c>
      <c r="P777" s="2">
        <f t="shared" si="36"/>
        <v>45143</v>
      </c>
      <c r="Q777" t="str">
        <f t="shared" si="37"/>
        <v>2023-08</v>
      </c>
      <c r="R777">
        <f t="shared" si="38"/>
        <v>13.643437499999999</v>
      </c>
    </row>
    <row r="778" spans="1:18">
      <c r="A778" t="s">
        <v>1500</v>
      </c>
      <c r="B778" s="2" t="s">
        <v>1491</v>
      </c>
      <c r="C778" t="s">
        <v>1501</v>
      </c>
      <c r="D778">
        <v>24255</v>
      </c>
      <c r="E778" t="s">
        <v>17</v>
      </c>
      <c r="F778">
        <v>3003569752</v>
      </c>
      <c r="G778" t="s">
        <v>18</v>
      </c>
      <c r="H778" t="s">
        <v>18</v>
      </c>
      <c r="I778" t="s">
        <v>19</v>
      </c>
      <c r="J778" t="s">
        <v>18</v>
      </c>
      <c r="K778" t="s">
        <v>18</v>
      </c>
      <c r="L778" t="s">
        <v>20</v>
      </c>
      <c r="M778" t="s">
        <v>21</v>
      </c>
      <c r="N778" t="s">
        <v>22</v>
      </c>
      <c r="O778" t="s">
        <v>23</v>
      </c>
      <c r="P778" s="2">
        <f t="shared" si="36"/>
        <v>45143</v>
      </c>
      <c r="Q778" t="str">
        <f t="shared" si="37"/>
        <v>2023-08</v>
      </c>
      <c r="R778">
        <f t="shared" si="38"/>
        <v>15.159375000000001</v>
      </c>
    </row>
    <row r="779" spans="1:18">
      <c r="A779" t="s">
        <v>1502</v>
      </c>
      <c r="B779" s="2" t="s">
        <v>1491</v>
      </c>
      <c r="C779" s="1" t="s">
        <v>1223</v>
      </c>
      <c r="D779">
        <v>24.213000000000001</v>
      </c>
      <c r="E779" t="s">
        <v>262</v>
      </c>
      <c r="F779">
        <v>3003584597</v>
      </c>
      <c r="G779" t="s">
        <v>79</v>
      </c>
      <c r="H779" t="s">
        <v>45</v>
      </c>
      <c r="I779" t="s">
        <v>38</v>
      </c>
      <c r="J779" t="s">
        <v>47</v>
      </c>
      <c r="K779" t="s">
        <v>48</v>
      </c>
      <c r="L779" t="s">
        <v>197</v>
      </c>
      <c r="M779" t="s">
        <v>21</v>
      </c>
      <c r="N779" t="s">
        <v>30</v>
      </c>
      <c r="O779" t="s">
        <v>23</v>
      </c>
      <c r="P779" s="2">
        <f t="shared" si="36"/>
        <v>45143</v>
      </c>
      <c r="Q779" t="str">
        <f t="shared" si="37"/>
        <v>2023-08</v>
      </c>
      <c r="R779">
        <f t="shared" si="38"/>
        <v>24.213000000000001</v>
      </c>
    </row>
    <row r="780" spans="1:18">
      <c r="A780" t="s">
        <v>1503</v>
      </c>
      <c r="B780" s="2" t="s">
        <v>1491</v>
      </c>
      <c r="C780" t="s">
        <v>1504</v>
      </c>
      <c r="D780">
        <v>21829.5</v>
      </c>
      <c r="E780" t="s">
        <v>17</v>
      </c>
      <c r="F780">
        <v>3003799559</v>
      </c>
      <c r="G780" t="s">
        <v>18</v>
      </c>
      <c r="H780" t="s">
        <v>18</v>
      </c>
      <c r="I780" t="s">
        <v>19</v>
      </c>
      <c r="J780" t="s">
        <v>18</v>
      </c>
      <c r="K780" t="s">
        <v>18</v>
      </c>
      <c r="L780" t="s">
        <v>20</v>
      </c>
      <c r="M780" t="s">
        <v>21</v>
      </c>
      <c r="N780" t="s">
        <v>22</v>
      </c>
      <c r="O780" t="s">
        <v>23</v>
      </c>
      <c r="P780" s="2">
        <f t="shared" si="36"/>
        <v>45143</v>
      </c>
      <c r="Q780" t="str">
        <f t="shared" si="37"/>
        <v>2023-08</v>
      </c>
      <c r="R780">
        <f t="shared" si="38"/>
        <v>13.643437499999999</v>
      </c>
    </row>
    <row r="781" spans="1:18">
      <c r="A781" t="s">
        <v>1505</v>
      </c>
      <c r="B781" s="2" t="s">
        <v>1491</v>
      </c>
      <c r="C781" t="s">
        <v>1275</v>
      </c>
      <c r="D781">
        <v>11550</v>
      </c>
      <c r="E781" t="s">
        <v>17</v>
      </c>
      <c r="F781">
        <v>3003873039</v>
      </c>
      <c r="G781" t="s">
        <v>18</v>
      </c>
      <c r="H781" t="s">
        <v>18</v>
      </c>
      <c r="I781" t="s">
        <v>19</v>
      </c>
      <c r="J781" t="s">
        <v>18</v>
      </c>
      <c r="K781" t="s">
        <v>18</v>
      </c>
      <c r="L781" t="s">
        <v>20</v>
      </c>
      <c r="M781" t="s">
        <v>21</v>
      </c>
      <c r="N781" t="s">
        <v>22</v>
      </c>
      <c r="O781" t="s">
        <v>23</v>
      </c>
      <c r="P781" s="2">
        <f t="shared" si="36"/>
        <v>45143</v>
      </c>
      <c r="Q781" t="str">
        <f t="shared" si="37"/>
        <v>2023-08</v>
      </c>
      <c r="R781">
        <f t="shared" si="38"/>
        <v>7.21875</v>
      </c>
    </row>
    <row r="782" spans="1:18">
      <c r="A782" t="s">
        <v>1506</v>
      </c>
      <c r="B782" s="2" t="s">
        <v>1491</v>
      </c>
      <c r="C782" t="s">
        <v>1507</v>
      </c>
      <c r="D782">
        <v>21829.5</v>
      </c>
      <c r="E782" t="s">
        <v>17</v>
      </c>
      <c r="F782">
        <v>3003955682</v>
      </c>
      <c r="G782" t="s">
        <v>18</v>
      </c>
      <c r="H782" t="s">
        <v>18</v>
      </c>
      <c r="I782" t="s">
        <v>19</v>
      </c>
      <c r="J782" t="s">
        <v>18</v>
      </c>
      <c r="K782" t="s">
        <v>18</v>
      </c>
      <c r="L782" t="s">
        <v>20</v>
      </c>
      <c r="M782" t="s">
        <v>21</v>
      </c>
      <c r="N782" t="s">
        <v>22</v>
      </c>
      <c r="O782" t="s">
        <v>23</v>
      </c>
      <c r="P782" s="2">
        <f t="shared" si="36"/>
        <v>45143</v>
      </c>
      <c r="Q782" t="str">
        <f t="shared" si="37"/>
        <v>2023-08</v>
      </c>
      <c r="R782">
        <f t="shared" si="38"/>
        <v>13.643437499999999</v>
      </c>
    </row>
    <row r="783" spans="1:18">
      <c r="A783" t="s">
        <v>1508</v>
      </c>
      <c r="B783" s="2" t="s">
        <v>1491</v>
      </c>
      <c r="C783" t="s">
        <v>1509</v>
      </c>
      <c r="D783">
        <v>31.5</v>
      </c>
      <c r="E783" t="s">
        <v>17</v>
      </c>
      <c r="F783">
        <v>3004000381</v>
      </c>
      <c r="G783" t="s">
        <v>18</v>
      </c>
      <c r="H783" t="s">
        <v>18</v>
      </c>
      <c r="I783" t="s">
        <v>19</v>
      </c>
      <c r="J783" t="s">
        <v>18</v>
      </c>
      <c r="K783" t="s">
        <v>18</v>
      </c>
      <c r="L783" t="s">
        <v>197</v>
      </c>
      <c r="M783" t="s">
        <v>21</v>
      </c>
      <c r="N783" t="s">
        <v>22</v>
      </c>
      <c r="O783" t="s">
        <v>23</v>
      </c>
      <c r="P783" s="2">
        <f t="shared" si="36"/>
        <v>45143</v>
      </c>
      <c r="Q783" t="str">
        <f t="shared" si="37"/>
        <v>2023-08</v>
      </c>
      <c r="R783">
        <f t="shared" si="38"/>
        <v>31.5</v>
      </c>
    </row>
    <row r="784" spans="1:18">
      <c r="A784" t="s">
        <v>1510</v>
      </c>
      <c r="B784" s="2" t="s">
        <v>1491</v>
      </c>
      <c r="C784" t="s">
        <v>1275</v>
      </c>
      <c r="D784">
        <v>11271.75</v>
      </c>
      <c r="E784" t="s">
        <v>26</v>
      </c>
      <c r="F784">
        <v>3004080637</v>
      </c>
      <c r="G784" t="s">
        <v>79</v>
      </c>
      <c r="H784" t="s">
        <v>45</v>
      </c>
      <c r="I784" t="s">
        <v>38</v>
      </c>
      <c r="J784" t="s">
        <v>120</v>
      </c>
      <c r="K784" t="s">
        <v>29</v>
      </c>
      <c r="L784" t="s">
        <v>20</v>
      </c>
      <c r="M784" t="s">
        <v>21</v>
      </c>
      <c r="N784" t="s">
        <v>30</v>
      </c>
      <c r="O784" t="s">
        <v>23</v>
      </c>
      <c r="P784" s="2">
        <f t="shared" si="36"/>
        <v>45143</v>
      </c>
      <c r="Q784" t="str">
        <f t="shared" si="37"/>
        <v>2023-08</v>
      </c>
      <c r="R784">
        <f t="shared" si="38"/>
        <v>7.0448437500000001</v>
      </c>
    </row>
    <row r="785" spans="1:18">
      <c r="A785" t="s">
        <v>1511</v>
      </c>
      <c r="B785" s="2" t="s">
        <v>1491</v>
      </c>
      <c r="C785" t="s">
        <v>1512</v>
      </c>
      <c r="D785">
        <v>21397.057499999999</v>
      </c>
      <c r="E785" t="s">
        <v>26</v>
      </c>
      <c r="F785">
        <v>3004229742</v>
      </c>
      <c r="G785" t="s">
        <v>36</v>
      </c>
      <c r="H785" t="s">
        <v>37</v>
      </c>
      <c r="I785" t="s">
        <v>38</v>
      </c>
      <c r="J785" t="s">
        <v>68</v>
      </c>
      <c r="K785" t="s">
        <v>29</v>
      </c>
      <c r="L785" t="s">
        <v>20</v>
      </c>
      <c r="M785" t="s">
        <v>21</v>
      </c>
      <c r="N785" t="s">
        <v>30</v>
      </c>
      <c r="O785" t="s">
        <v>23</v>
      </c>
      <c r="P785" s="2">
        <f t="shared" si="36"/>
        <v>45143</v>
      </c>
      <c r="Q785" t="str">
        <f t="shared" si="37"/>
        <v>2023-08</v>
      </c>
      <c r="R785">
        <f t="shared" si="38"/>
        <v>13.3731609375</v>
      </c>
    </row>
    <row r="786" spans="1:18">
      <c r="A786" t="s">
        <v>1513</v>
      </c>
      <c r="B786" s="2" t="s">
        <v>1491</v>
      </c>
      <c r="C786" t="s">
        <v>1499</v>
      </c>
      <c r="D786">
        <v>21397.057499999999</v>
      </c>
      <c r="E786" t="s">
        <v>26</v>
      </c>
      <c r="F786">
        <v>3004398659</v>
      </c>
      <c r="G786" t="s">
        <v>27</v>
      </c>
      <c r="H786" t="s">
        <v>27</v>
      </c>
      <c r="I786" t="s">
        <v>19</v>
      </c>
      <c r="J786" t="s">
        <v>18</v>
      </c>
      <c r="K786" t="s">
        <v>29</v>
      </c>
      <c r="L786" t="s">
        <v>20</v>
      </c>
      <c r="M786" t="s">
        <v>21</v>
      </c>
      <c r="N786" t="s">
        <v>30</v>
      </c>
      <c r="O786" t="s">
        <v>31</v>
      </c>
      <c r="P786" s="2">
        <f t="shared" si="36"/>
        <v>45143</v>
      </c>
      <c r="Q786" t="str">
        <f t="shared" si="37"/>
        <v>2023-08</v>
      </c>
      <c r="R786">
        <f t="shared" si="38"/>
        <v>13.3731609375</v>
      </c>
    </row>
    <row r="787" spans="1:18">
      <c r="A787" t="s">
        <v>1514</v>
      </c>
      <c r="B787" s="2" t="s">
        <v>1491</v>
      </c>
      <c r="C787" s="1" t="s">
        <v>1515</v>
      </c>
      <c r="D787">
        <v>19007.939999999999</v>
      </c>
      <c r="E787" t="s">
        <v>26</v>
      </c>
      <c r="F787">
        <v>3004516986</v>
      </c>
      <c r="G787" t="s">
        <v>36</v>
      </c>
      <c r="H787" t="s">
        <v>37</v>
      </c>
      <c r="I787" t="s">
        <v>38</v>
      </c>
      <c r="J787" t="s">
        <v>68</v>
      </c>
      <c r="K787" t="s">
        <v>29</v>
      </c>
      <c r="L787" t="s">
        <v>20</v>
      </c>
      <c r="M787" t="s">
        <v>21</v>
      </c>
      <c r="N787" t="s">
        <v>30</v>
      </c>
      <c r="O787" t="s">
        <v>23</v>
      </c>
      <c r="P787" s="2">
        <f t="shared" si="36"/>
        <v>45143</v>
      </c>
      <c r="Q787" t="str">
        <f t="shared" si="37"/>
        <v>2023-08</v>
      </c>
      <c r="R787">
        <f t="shared" si="38"/>
        <v>11.8799625</v>
      </c>
    </row>
    <row r="788" spans="1:18">
      <c r="A788" t="s">
        <v>1516</v>
      </c>
      <c r="B788" s="2" t="s">
        <v>1491</v>
      </c>
      <c r="C788" t="s">
        <v>1517</v>
      </c>
      <c r="D788">
        <v>24255</v>
      </c>
      <c r="E788" t="s">
        <v>17</v>
      </c>
      <c r="F788">
        <v>3004695036</v>
      </c>
      <c r="G788" t="s">
        <v>18</v>
      </c>
      <c r="H788" t="s">
        <v>18</v>
      </c>
      <c r="I788" t="s">
        <v>19</v>
      </c>
      <c r="J788" t="s">
        <v>18</v>
      </c>
      <c r="K788" t="s">
        <v>18</v>
      </c>
      <c r="L788" t="s">
        <v>20</v>
      </c>
      <c r="M788" t="s">
        <v>21</v>
      </c>
      <c r="N788" t="s">
        <v>22</v>
      </c>
      <c r="O788" t="s">
        <v>23</v>
      </c>
      <c r="P788" s="2">
        <f t="shared" si="36"/>
        <v>45143</v>
      </c>
      <c r="Q788" t="str">
        <f t="shared" si="37"/>
        <v>2023-08</v>
      </c>
      <c r="R788">
        <f t="shared" si="38"/>
        <v>15.159375000000001</v>
      </c>
    </row>
    <row r="789" spans="1:18">
      <c r="A789" t="s">
        <v>1518</v>
      </c>
      <c r="B789" s="2" t="s">
        <v>1491</v>
      </c>
      <c r="C789" t="s">
        <v>1519</v>
      </c>
      <c r="D789">
        <v>24255</v>
      </c>
      <c r="E789" t="s">
        <v>17</v>
      </c>
      <c r="F789">
        <v>3004702032</v>
      </c>
      <c r="G789" t="s">
        <v>18</v>
      </c>
      <c r="H789" t="s">
        <v>18</v>
      </c>
      <c r="I789" t="s">
        <v>19</v>
      </c>
      <c r="J789" t="s">
        <v>18</v>
      </c>
      <c r="K789" t="s">
        <v>18</v>
      </c>
      <c r="L789" t="s">
        <v>20</v>
      </c>
      <c r="M789" t="s">
        <v>21</v>
      </c>
      <c r="N789" t="s">
        <v>22</v>
      </c>
      <c r="O789" t="s">
        <v>23</v>
      </c>
      <c r="P789" s="2">
        <f t="shared" si="36"/>
        <v>45143</v>
      </c>
      <c r="Q789" t="str">
        <f t="shared" si="37"/>
        <v>2023-08</v>
      </c>
      <c r="R789">
        <f t="shared" si="38"/>
        <v>15.159375000000001</v>
      </c>
    </row>
    <row r="790" spans="1:18">
      <c r="A790" t="s">
        <v>1520</v>
      </c>
      <c r="B790" s="2" t="s">
        <v>1491</v>
      </c>
      <c r="C790" t="s">
        <v>1517</v>
      </c>
      <c r="D790">
        <v>19007.939999999999</v>
      </c>
      <c r="E790" t="s">
        <v>26</v>
      </c>
      <c r="F790">
        <v>3004702702</v>
      </c>
      <c r="G790" t="s">
        <v>27</v>
      </c>
      <c r="H790" t="s">
        <v>27</v>
      </c>
      <c r="I790" t="s">
        <v>19</v>
      </c>
      <c r="J790" t="s">
        <v>120</v>
      </c>
      <c r="K790" t="s">
        <v>29</v>
      </c>
      <c r="L790" t="s">
        <v>20</v>
      </c>
      <c r="M790" t="s">
        <v>21</v>
      </c>
      <c r="N790" t="s">
        <v>30</v>
      </c>
      <c r="O790" t="s">
        <v>31</v>
      </c>
      <c r="P790" s="2">
        <f t="shared" si="36"/>
        <v>45143</v>
      </c>
      <c r="Q790" t="str">
        <f t="shared" si="37"/>
        <v>2023-08</v>
      </c>
      <c r="R790">
        <f t="shared" si="38"/>
        <v>11.8799625</v>
      </c>
    </row>
    <row r="791" spans="1:18">
      <c r="A791" t="s">
        <v>1521</v>
      </c>
      <c r="B791" s="2" t="s">
        <v>1491</v>
      </c>
      <c r="C791" t="s">
        <v>1342</v>
      </c>
      <c r="D791">
        <v>19007.939999999999</v>
      </c>
      <c r="E791" t="s">
        <v>26</v>
      </c>
      <c r="F791">
        <v>3005044064</v>
      </c>
      <c r="G791" t="s">
        <v>36</v>
      </c>
      <c r="H791" t="s">
        <v>37</v>
      </c>
      <c r="I791" t="s">
        <v>38</v>
      </c>
      <c r="J791" t="s">
        <v>471</v>
      </c>
      <c r="K791" t="s">
        <v>29</v>
      </c>
      <c r="L791" t="s">
        <v>20</v>
      </c>
      <c r="M791" t="s">
        <v>21</v>
      </c>
      <c r="N791" t="s">
        <v>30</v>
      </c>
      <c r="O791" t="s">
        <v>23</v>
      </c>
      <c r="P791" s="2">
        <f t="shared" si="36"/>
        <v>45143</v>
      </c>
      <c r="Q791" t="str">
        <f t="shared" si="37"/>
        <v>2023-08</v>
      </c>
      <c r="R791">
        <f t="shared" si="38"/>
        <v>11.8799625</v>
      </c>
    </row>
    <row r="792" spans="1:18">
      <c r="A792" t="s">
        <v>1522</v>
      </c>
      <c r="B792" s="2" t="s">
        <v>1491</v>
      </c>
      <c r="C792" t="s">
        <v>1461</v>
      </c>
      <c r="D792">
        <v>21397.057499999999</v>
      </c>
      <c r="E792" t="s">
        <v>35</v>
      </c>
      <c r="F792">
        <v>3005215099</v>
      </c>
      <c r="G792" t="s">
        <v>907</v>
      </c>
      <c r="H792" t="s">
        <v>231</v>
      </c>
      <c r="I792" t="s">
        <v>19</v>
      </c>
      <c r="J792" t="s">
        <v>255</v>
      </c>
      <c r="K792" t="s">
        <v>29</v>
      </c>
      <c r="L792" t="s">
        <v>20</v>
      </c>
      <c r="M792" t="s">
        <v>21</v>
      </c>
      <c r="N792" t="s">
        <v>30</v>
      </c>
      <c r="O792" t="s">
        <v>23</v>
      </c>
      <c r="P792" s="2">
        <f t="shared" si="36"/>
        <v>45143</v>
      </c>
      <c r="Q792" t="str">
        <f t="shared" si="37"/>
        <v>2023-08</v>
      </c>
      <c r="R792">
        <f t="shared" si="38"/>
        <v>13.3731609375</v>
      </c>
    </row>
    <row r="793" spans="1:18">
      <c r="A793" t="s">
        <v>1523</v>
      </c>
      <c r="B793" s="2" t="s">
        <v>1524</v>
      </c>
      <c r="C793" t="s">
        <v>1525</v>
      </c>
      <c r="D793">
        <v>24255</v>
      </c>
      <c r="E793" t="s">
        <v>94</v>
      </c>
      <c r="F793">
        <v>3005454072</v>
      </c>
      <c r="G793" t="s">
        <v>18</v>
      </c>
      <c r="H793" t="s">
        <v>18</v>
      </c>
      <c r="I793" t="s">
        <v>19</v>
      </c>
      <c r="J793" t="s">
        <v>18</v>
      </c>
      <c r="K793" t="s">
        <v>18</v>
      </c>
      <c r="L793" t="s">
        <v>20</v>
      </c>
      <c r="M793" t="s">
        <v>21</v>
      </c>
      <c r="N793" t="s">
        <v>22</v>
      </c>
      <c r="O793" t="s">
        <v>31</v>
      </c>
      <c r="P793" s="2">
        <f t="shared" si="36"/>
        <v>45144</v>
      </c>
      <c r="Q793" t="str">
        <f t="shared" si="37"/>
        <v>2023-08</v>
      </c>
      <c r="R793">
        <f t="shared" si="38"/>
        <v>15.159375000000001</v>
      </c>
    </row>
    <row r="794" spans="1:18">
      <c r="A794" t="s">
        <v>1526</v>
      </c>
      <c r="B794" s="2" t="s">
        <v>1524</v>
      </c>
      <c r="C794" t="s">
        <v>1527</v>
      </c>
      <c r="D794">
        <v>31.5</v>
      </c>
      <c r="E794" t="s">
        <v>17</v>
      </c>
      <c r="F794">
        <v>3005622580</v>
      </c>
      <c r="G794" t="s">
        <v>18</v>
      </c>
      <c r="H794" t="s">
        <v>18</v>
      </c>
      <c r="I794" t="s">
        <v>19</v>
      </c>
      <c r="J794" t="s">
        <v>18</v>
      </c>
      <c r="K794" t="s">
        <v>18</v>
      </c>
      <c r="L794" t="s">
        <v>197</v>
      </c>
      <c r="M794" t="s">
        <v>21</v>
      </c>
      <c r="N794" t="s">
        <v>22</v>
      </c>
      <c r="O794" t="s">
        <v>23</v>
      </c>
      <c r="P794" s="2">
        <f t="shared" si="36"/>
        <v>45144</v>
      </c>
      <c r="Q794" t="str">
        <f t="shared" si="37"/>
        <v>2023-08</v>
      </c>
      <c r="R794">
        <f t="shared" si="38"/>
        <v>31.5</v>
      </c>
    </row>
    <row r="795" spans="1:18">
      <c r="A795" t="s">
        <v>1528</v>
      </c>
      <c r="B795" s="2" t="s">
        <v>1524</v>
      </c>
      <c r="C795" t="s">
        <v>1529</v>
      </c>
      <c r="D795">
        <v>21829.5</v>
      </c>
      <c r="E795" t="s">
        <v>94</v>
      </c>
      <c r="F795">
        <v>3005630530</v>
      </c>
      <c r="G795" t="s">
        <v>18</v>
      </c>
      <c r="H795" t="s">
        <v>18</v>
      </c>
      <c r="I795" t="s">
        <v>19</v>
      </c>
      <c r="J795" t="s">
        <v>18</v>
      </c>
      <c r="K795" t="s">
        <v>18</v>
      </c>
      <c r="L795" t="s">
        <v>20</v>
      </c>
      <c r="M795" t="s">
        <v>21</v>
      </c>
      <c r="N795" t="s">
        <v>22</v>
      </c>
      <c r="O795" t="s">
        <v>31</v>
      </c>
      <c r="P795" s="2">
        <f t="shared" si="36"/>
        <v>45144</v>
      </c>
      <c r="Q795" t="str">
        <f t="shared" si="37"/>
        <v>2023-08</v>
      </c>
      <c r="R795">
        <f t="shared" si="38"/>
        <v>13.643437499999999</v>
      </c>
    </row>
    <row r="796" spans="1:18">
      <c r="A796" t="s">
        <v>1530</v>
      </c>
      <c r="B796" s="2" t="s">
        <v>1524</v>
      </c>
      <c r="C796" t="s">
        <v>1529</v>
      </c>
      <c r="D796">
        <v>19007.939999999999</v>
      </c>
      <c r="E796" t="s">
        <v>26</v>
      </c>
      <c r="F796">
        <v>3005659396</v>
      </c>
      <c r="G796" t="s">
        <v>27</v>
      </c>
      <c r="H796" t="s">
        <v>27</v>
      </c>
      <c r="I796" t="s">
        <v>19</v>
      </c>
      <c r="J796" t="s">
        <v>278</v>
      </c>
      <c r="K796" t="s">
        <v>29</v>
      </c>
      <c r="L796" t="s">
        <v>20</v>
      </c>
      <c r="M796" t="s">
        <v>21</v>
      </c>
      <c r="N796" t="s">
        <v>30</v>
      </c>
      <c r="O796" t="s">
        <v>31</v>
      </c>
      <c r="P796" s="2">
        <f t="shared" si="36"/>
        <v>45144</v>
      </c>
      <c r="Q796" t="str">
        <f t="shared" si="37"/>
        <v>2023-08</v>
      </c>
      <c r="R796">
        <f t="shared" si="38"/>
        <v>11.8799625</v>
      </c>
    </row>
    <row r="797" spans="1:18">
      <c r="A797" t="s">
        <v>1531</v>
      </c>
      <c r="B797" s="2" t="s">
        <v>1524</v>
      </c>
      <c r="C797" t="s">
        <v>1532</v>
      </c>
      <c r="D797">
        <v>24255</v>
      </c>
      <c r="E797" t="s">
        <v>17</v>
      </c>
      <c r="F797">
        <v>3005675413</v>
      </c>
      <c r="G797" t="s">
        <v>18</v>
      </c>
      <c r="H797" t="s">
        <v>18</v>
      </c>
      <c r="I797" t="s">
        <v>19</v>
      </c>
      <c r="J797" t="s">
        <v>18</v>
      </c>
      <c r="K797" t="s">
        <v>18</v>
      </c>
      <c r="L797" t="s">
        <v>20</v>
      </c>
      <c r="M797" t="s">
        <v>21</v>
      </c>
      <c r="N797" t="s">
        <v>22</v>
      </c>
      <c r="O797" t="s">
        <v>23</v>
      </c>
      <c r="P797" s="2">
        <f t="shared" si="36"/>
        <v>45144</v>
      </c>
      <c r="Q797" t="str">
        <f t="shared" si="37"/>
        <v>2023-08</v>
      </c>
      <c r="R797">
        <f t="shared" si="38"/>
        <v>15.159375000000001</v>
      </c>
    </row>
    <row r="798" spans="1:18">
      <c r="A798" s="1" t="s">
        <v>1533</v>
      </c>
      <c r="B798" s="2" t="s">
        <v>1524</v>
      </c>
      <c r="C798" t="s">
        <v>1294</v>
      </c>
      <c r="D798">
        <v>25.2</v>
      </c>
      <c r="E798" t="s">
        <v>1534</v>
      </c>
      <c r="F798">
        <v>3006020010</v>
      </c>
      <c r="G798" t="s">
        <v>79</v>
      </c>
      <c r="H798" t="s">
        <v>45</v>
      </c>
      <c r="I798" t="s">
        <v>38</v>
      </c>
      <c r="J798" t="s">
        <v>1535</v>
      </c>
      <c r="K798" t="s">
        <v>88</v>
      </c>
      <c r="L798" t="s">
        <v>197</v>
      </c>
      <c r="M798" t="s">
        <v>21</v>
      </c>
      <c r="N798" t="s">
        <v>49</v>
      </c>
      <c r="O798" t="s">
        <v>23</v>
      </c>
      <c r="P798" s="2">
        <f t="shared" si="36"/>
        <v>45144</v>
      </c>
      <c r="Q798" t="str">
        <f t="shared" si="37"/>
        <v>2023-08</v>
      </c>
      <c r="R798">
        <f t="shared" si="38"/>
        <v>25.2</v>
      </c>
    </row>
    <row r="799" spans="1:18">
      <c r="A799" t="s">
        <v>1536</v>
      </c>
      <c r="B799" s="2" t="s">
        <v>1524</v>
      </c>
      <c r="C799" t="s">
        <v>1294</v>
      </c>
      <c r="D799">
        <v>19007.939999999999</v>
      </c>
      <c r="E799" t="s">
        <v>35</v>
      </c>
      <c r="F799">
        <v>3006038867</v>
      </c>
      <c r="G799" t="s">
        <v>36</v>
      </c>
      <c r="H799" t="s">
        <v>37</v>
      </c>
      <c r="I799" t="s">
        <v>38</v>
      </c>
      <c r="J799" t="s">
        <v>1537</v>
      </c>
      <c r="K799" t="s">
        <v>29</v>
      </c>
      <c r="L799" t="s">
        <v>20</v>
      </c>
      <c r="M799" t="s">
        <v>21</v>
      </c>
      <c r="N799" t="s">
        <v>30</v>
      </c>
      <c r="O799" t="s">
        <v>23</v>
      </c>
      <c r="P799" s="2">
        <f t="shared" si="36"/>
        <v>45144</v>
      </c>
      <c r="Q799" t="str">
        <f t="shared" si="37"/>
        <v>2023-08</v>
      </c>
      <c r="R799">
        <f t="shared" si="38"/>
        <v>11.8799625</v>
      </c>
    </row>
    <row r="800" spans="1:18">
      <c r="A800" t="s">
        <v>1538</v>
      </c>
      <c r="B800" s="2" t="s">
        <v>1524</v>
      </c>
      <c r="C800" t="s">
        <v>1539</v>
      </c>
      <c r="D800">
        <v>28.35</v>
      </c>
      <c r="E800" t="s">
        <v>17</v>
      </c>
      <c r="F800">
        <v>3006104506</v>
      </c>
      <c r="G800" t="s">
        <v>18</v>
      </c>
      <c r="H800" t="s">
        <v>18</v>
      </c>
      <c r="I800" t="s">
        <v>19</v>
      </c>
      <c r="J800" t="s">
        <v>18</v>
      </c>
      <c r="K800" t="s">
        <v>18</v>
      </c>
      <c r="L800" t="s">
        <v>197</v>
      </c>
      <c r="M800" t="s">
        <v>21</v>
      </c>
      <c r="N800" t="s">
        <v>22</v>
      </c>
      <c r="O800" t="s">
        <v>23</v>
      </c>
      <c r="P800" s="2">
        <f t="shared" si="36"/>
        <v>45144</v>
      </c>
      <c r="Q800" t="str">
        <f t="shared" si="37"/>
        <v>2023-08</v>
      </c>
      <c r="R800">
        <f t="shared" si="38"/>
        <v>28.35</v>
      </c>
    </row>
    <row r="801" spans="1:18">
      <c r="A801" t="s">
        <v>1540</v>
      </c>
      <c r="B801" s="2" t="s">
        <v>1524</v>
      </c>
      <c r="C801" t="s">
        <v>1541</v>
      </c>
      <c r="D801">
        <v>19404</v>
      </c>
      <c r="E801" t="s">
        <v>17</v>
      </c>
      <c r="F801">
        <v>3006229857</v>
      </c>
      <c r="G801" t="s">
        <v>18</v>
      </c>
      <c r="H801" t="s">
        <v>18</v>
      </c>
      <c r="I801" t="s">
        <v>19</v>
      </c>
      <c r="J801" t="s">
        <v>18</v>
      </c>
      <c r="K801" t="s">
        <v>18</v>
      </c>
      <c r="L801" t="s">
        <v>20</v>
      </c>
      <c r="M801" t="s">
        <v>21</v>
      </c>
      <c r="N801" t="s">
        <v>22</v>
      </c>
      <c r="O801" t="s">
        <v>23</v>
      </c>
      <c r="P801" s="2">
        <f t="shared" si="36"/>
        <v>45144</v>
      </c>
      <c r="Q801" t="str">
        <f t="shared" si="37"/>
        <v>2023-08</v>
      </c>
      <c r="R801">
        <f t="shared" si="38"/>
        <v>12.1275</v>
      </c>
    </row>
    <row r="802" spans="1:18">
      <c r="A802" t="s">
        <v>1542</v>
      </c>
      <c r="B802" s="2" t="s">
        <v>1524</v>
      </c>
      <c r="C802" t="s">
        <v>1543</v>
      </c>
      <c r="D802">
        <v>28.35</v>
      </c>
      <c r="E802" t="s">
        <v>17</v>
      </c>
      <c r="F802">
        <v>3006278414</v>
      </c>
      <c r="G802" t="s">
        <v>18</v>
      </c>
      <c r="H802" t="s">
        <v>18</v>
      </c>
      <c r="I802" t="s">
        <v>19</v>
      </c>
      <c r="J802" t="s">
        <v>18</v>
      </c>
      <c r="K802" t="s">
        <v>18</v>
      </c>
      <c r="L802" t="s">
        <v>197</v>
      </c>
      <c r="M802" t="s">
        <v>21</v>
      </c>
      <c r="N802" t="s">
        <v>22</v>
      </c>
      <c r="O802" t="s">
        <v>23</v>
      </c>
      <c r="P802" s="2">
        <f t="shared" si="36"/>
        <v>45144</v>
      </c>
      <c r="Q802" t="str">
        <f t="shared" si="37"/>
        <v>2023-08</v>
      </c>
      <c r="R802">
        <f t="shared" si="38"/>
        <v>28.35</v>
      </c>
    </row>
    <row r="803" spans="1:18">
      <c r="A803" s="1" t="s">
        <v>1544</v>
      </c>
      <c r="B803" s="2" t="s">
        <v>1524</v>
      </c>
      <c r="C803" t="s">
        <v>1545</v>
      </c>
      <c r="D803">
        <v>21829.5</v>
      </c>
      <c r="E803" t="s">
        <v>94</v>
      </c>
      <c r="F803">
        <v>3006284910</v>
      </c>
      <c r="G803" t="s">
        <v>18</v>
      </c>
      <c r="H803" t="s">
        <v>18</v>
      </c>
      <c r="I803" t="s">
        <v>19</v>
      </c>
      <c r="J803" t="s">
        <v>18</v>
      </c>
      <c r="K803" t="s">
        <v>18</v>
      </c>
      <c r="L803" t="s">
        <v>20</v>
      </c>
      <c r="M803" t="s">
        <v>21</v>
      </c>
      <c r="N803" t="s">
        <v>22</v>
      </c>
      <c r="O803" t="s">
        <v>31</v>
      </c>
      <c r="P803" s="2">
        <f t="shared" si="36"/>
        <v>45144</v>
      </c>
      <c r="Q803" t="str">
        <f t="shared" si="37"/>
        <v>2023-08</v>
      </c>
      <c r="R803">
        <f t="shared" si="38"/>
        <v>13.643437499999999</v>
      </c>
    </row>
    <row r="804" spans="1:18">
      <c r="A804" t="s">
        <v>1546</v>
      </c>
      <c r="B804" s="2" t="s">
        <v>1524</v>
      </c>
      <c r="C804" t="s">
        <v>1547</v>
      </c>
      <c r="D804">
        <v>85377.600000000006</v>
      </c>
      <c r="E804" t="s">
        <v>17</v>
      </c>
      <c r="F804">
        <v>3006307719</v>
      </c>
      <c r="G804" t="s">
        <v>18</v>
      </c>
      <c r="H804" t="s">
        <v>18</v>
      </c>
      <c r="I804" t="s">
        <v>19</v>
      </c>
      <c r="J804" t="s">
        <v>18</v>
      </c>
      <c r="K804" t="s">
        <v>18</v>
      </c>
      <c r="L804" t="s">
        <v>20</v>
      </c>
      <c r="M804" t="s">
        <v>21</v>
      </c>
      <c r="N804" t="s">
        <v>22</v>
      </c>
      <c r="O804" t="s">
        <v>23</v>
      </c>
      <c r="P804" s="2">
        <f t="shared" si="36"/>
        <v>45144</v>
      </c>
      <c r="Q804" t="str">
        <f t="shared" si="37"/>
        <v>2023-08</v>
      </c>
      <c r="R804">
        <f t="shared" si="38"/>
        <v>53.361000000000004</v>
      </c>
    </row>
    <row r="805" spans="1:18">
      <c r="A805" t="s">
        <v>1548</v>
      </c>
      <c r="B805" s="2" t="s">
        <v>1524</v>
      </c>
      <c r="C805" t="s">
        <v>1545</v>
      </c>
      <c r="D805">
        <v>21397.057499999999</v>
      </c>
      <c r="E805" t="s">
        <v>26</v>
      </c>
      <c r="F805">
        <v>3006332387</v>
      </c>
      <c r="G805" t="s">
        <v>27</v>
      </c>
      <c r="H805" t="s">
        <v>27</v>
      </c>
      <c r="I805" t="s">
        <v>19</v>
      </c>
      <c r="J805" t="s">
        <v>1137</v>
      </c>
      <c r="K805" t="s">
        <v>29</v>
      </c>
      <c r="L805" t="s">
        <v>20</v>
      </c>
      <c r="M805" t="s">
        <v>21</v>
      </c>
      <c r="N805" t="s">
        <v>30</v>
      </c>
      <c r="O805" t="s">
        <v>31</v>
      </c>
      <c r="P805" s="2">
        <f t="shared" si="36"/>
        <v>45144</v>
      </c>
      <c r="Q805" t="str">
        <f t="shared" si="37"/>
        <v>2023-08</v>
      </c>
      <c r="R805">
        <f t="shared" si="38"/>
        <v>13.3731609375</v>
      </c>
    </row>
    <row r="806" spans="1:18">
      <c r="A806" t="s">
        <v>1549</v>
      </c>
      <c r="B806" s="2" t="s">
        <v>1524</v>
      </c>
      <c r="C806" s="1" t="s">
        <v>1550</v>
      </c>
      <c r="D806">
        <v>24255</v>
      </c>
      <c r="E806" t="s">
        <v>94</v>
      </c>
      <c r="F806">
        <v>3006395174</v>
      </c>
      <c r="G806" t="s">
        <v>18</v>
      </c>
      <c r="H806" t="s">
        <v>18</v>
      </c>
      <c r="I806" t="s">
        <v>19</v>
      </c>
      <c r="J806" t="s">
        <v>18</v>
      </c>
      <c r="K806" t="s">
        <v>18</v>
      </c>
      <c r="L806" t="s">
        <v>20</v>
      </c>
      <c r="M806" t="s">
        <v>21</v>
      </c>
      <c r="N806" t="s">
        <v>22</v>
      </c>
      <c r="O806" t="s">
        <v>31</v>
      </c>
      <c r="P806" s="2">
        <f t="shared" si="36"/>
        <v>45144</v>
      </c>
      <c r="Q806" t="str">
        <f t="shared" si="37"/>
        <v>2023-08</v>
      </c>
      <c r="R806">
        <f t="shared" si="38"/>
        <v>15.159375000000001</v>
      </c>
    </row>
    <row r="807" spans="1:18">
      <c r="A807" t="s">
        <v>1551</v>
      </c>
      <c r="B807" s="2" t="s">
        <v>1524</v>
      </c>
      <c r="C807" t="s">
        <v>1552</v>
      </c>
      <c r="D807">
        <v>24255</v>
      </c>
      <c r="E807" t="s">
        <v>577</v>
      </c>
      <c r="F807">
        <v>3006398652</v>
      </c>
      <c r="G807" t="s">
        <v>18</v>
      </c>
      <c r="H807" t="s">
        <v>18</v>
      </c>
      <c r="I807" t="s">
        <v>19</v>
      </c>
      <c r="J807" t="s">
        <v>18</v>
      </c>
      <c r="K807" t="s">
        <v>18</v>
      </c>
      <c r="L807" t="s">
        <v>20</v>
      </c>
      <c r="M807" t="s">
        <v>21</v>
      </c>
      <c r="N807" t="s">
        <v>49</v>
      </c>
      <c r="O807" t="s">
        <v>190</v>
      </c>
      <c r="P807" s="2">
        <f t="shared" si="36"/>
        <v>45144</v>
      </c>
      <c r="Q807" t="str">
        <f t="shared" si="37"/>
        <v>2023-08</v>
      </c>
      <c r="R807">
        <f t="shared" si="38"/>
        <v>15.159375000000001</v>
      </c>
    </row>
    <row r="808" spans="1:18">
      <c r="A808" t="s">
        <v>1553</v>
      </c>
      <c r="B808" s="2" t="s">
        <v>1524</v>
      </c>
      <c r="C808" t="s">
        <v>1481</v>
      </c>
      <c r="D808">
        <v>19007.939999999999</v>
      </c>
      <c r="E808" t="s">
        <v>26</v>
      </c>
      <c r="F808">
        <v>3006844412</v>
      </c>
      <c r="G808" t="s">
        <v>27</v>
      </c>
      <c r="H808" t="s">
        <v>27</v>
      </c>
      <c r="I808" t="s">
        <v>19</v>
      </c>
      <c r="J808" t="s">
        <v>301</v>
      </c>
      <c r="K808" t="s">
        <v>29</v>
      </c>
      <c r="L808" t="s">
        <v>20</v>
      </c>
      <c r="M808" t="s">
        <v>21</v>
      </c>
      <c r="N808" t="s">
        <v>30</v>
      </c>
      <c r="O808" t="s">
        <v>31</v>
      </c>
      <c r="P808" s="2">
        <f t="shared" si="36"/>
        <v>45144</v>
      </c>
      <c r="Q808" t="str">
        <f t="shared" si="37"/>
        <v>2023-08</v>
      </c>
      <c r="R808">
        <f t="shared" si="38"/>
        <v>11.8799625</v>
      </c>
    </row>
    <row r="809" spans="1:18">
      <c r="A809" t="s">
        <v>1554</v>
      </c>
      <c r="B809" s="2" t="s">
        <v>1524</v>
      </c>
      <c r="C809" t="s">
        <v>1519</v>
      </c>
      <c r="D809">
        <v>23786.174999999999</v>
      </c>
      <c r="E809" t="s">
        <v>26</v>
      </c>
      <c r="F809">
        <v>3006959310</v>
      </c>
      <c r="G809" t="s">
        <v>27</v>
      </c>
      <c r="H809" t="s">
        <v>27</v>
      </c>
      <c r="I809" t="s">
        <v>19</v>
      </c>
      <c r="J809" t="s">
        <v>120</v>
      </c>
      <c r="K809" t="s">
        <v>29</v>
      </c>
      <c r="L809" t="s">
        <v>20</v>
      </c>
      <c r="M809" t="s">
        <v>21</v>
      </c>
      <c r="N809" t="s">
        <v>30</v>
      </c>
      <c r="O809" t="s">
        <v>31</v>
      </c>
      <c r="P809" s="2">
        <f t="shared" si="36"/>
        <v>45144</v>
      </c>
      <c r="Q809" t="str">
        <f t="shared" si="37"/>
        <v>2023-08</v>
      </c>
      <c r="R809">
        <f t="shared" si="38"/>
        <v>14.866359375</v>
      </c>
    </row>
    <row r="810" spans="1:18">
      <c r="A810" t="s">
        <v>1555</v>
      </c>
      <c r="B810" s="2" t="s">
        <v>1524</v>
      </c>
      <c r="C810" t="s">
        <v>1556</v>
      </c>
      <c r="D810">
        <v>21829.5</v>
      </c>
      <c r="E810" t="s">
        <v>17</v>
      </c>
      <c r="F810">
        <v>3007126663</v>
      </c>
      <c r="G810" t="s">
        <v>18</v>
      </c>
      <c r="H810" t="s">
        <v>18</v>
      </c>
      <c r="I810" t="s">
        <v>19</v>
      </c>
      <c r="J810" t="s">
        <v>18</v>
      </c>
      <c r="K810" t="s">
        <v>18</v>
      </c>
      <c r="L810" t="s">
        <v>20</v>
      </c>
      <c r="M810" t="s">
        <v>21</v>
      </c>
      <c r="N810" t="s">
        <v>22</v>
      </c>
      <c r="O810" t="s">
        <v>23</v>
      </c>
      <c r="P810" s="2">
        <f t="shared" si="36"/>
        <v>45144</v>
      </c>
      <c r="Q810" t="str">
        <f t="shared" si="37"/>
        <v>2023-08</v>
      </c>
      <c r="R810">
        <f t="shared" si="38"/>
        <v>13.643437499999999</v>
      </c>
    </row>
    <row r="811" spans="1:18">
      <c r="A811" t="s">
        <v>1557</v>
      </c>
      <c r="B811" s="2" t="s">
        <v>1524</v>
      </c>
      <c r="C811" t="s">
        <v>1558</v>
      </c>
      <c r="D811">
        <v>31.5</v>
      </c>
      <c r="E811" t="s">
        <v>17</v>
      </c>
      <c r="F811">
        <v>3007192692</v>
      </c>
      <c r="G811" t="s">
        <v>18</v>
      </c>
      <c r="H811" t="s">
        <v>18</v>
      </c>
      <c r="I811" t="s">
        <v>19</v>
      </c>
      <c r="J811" t="s">
        <v>18</v>
      </c>
      <c r="K811" t="s">
        <v>18</v>
      </c>
      <c r="L811" t="s">
        <v>197</v>
      </c>
      <c r="M811" t="s">
        <v>21</v>
      </c>
      <c r="N811" t="s">
        <v>22</v>
      </c>
      <c r="O811" t="s">
        <v>23</v>
      </c>
      <c r="P811" s="2">
        <f t="shared" si="36"/>
        <v>45144</v>
      </c>
      <c r="Q811" t="str">
        <f t="shared" si="37"/>
        <v>2023-08</v>
      </c>
      <c r="R811">
        <f t="shared" si="38"/>
        <v>31.5</v>
      </c>
    </row>
    <row r="812" spans="1:18">
      <c r="A812" t="s">
        <v>1559</v>
      </c>
      <c r="B812" s="2" t="s">
        <v>1524</v>
      </c>
      <c r="C812" t="s">
        <v>1560</v>
      </c>
      <c r="D812">
        <v>31.5</v>
      </c>
      <c r="E812" t="s">
        <v>17</v>
      </c>
      <c r="F812">
        <v>3007292653</v>
      </c>
      <c r="G812" t="s">
        <v>18</v>
      </c>
      <c r="H812" t="s">
        <v>18</v>
      </c>
      <c r="I812" t="s">
        <v>19</v>
      </c>
      <c r="J812" t="s">
        <v>18</v>
      </c>
      <c r="K812" t="s">
        <v>18</v>
      </c>
      <c r="L812" t="s">
        <v>197</v>
      </c>
      <c r="M812" t="s">
        <v>21</v>
      </c>
      <c r="N812" t="s">
        <v>22</v>
      </c>
      <c r="O812" t="s">
        <v>23</v>
      </c>
      <c r="P812" s="2">
        <f t="shared" si="36"/>
        <v>45144</v>
      </c>
      <c r="Q812" t="str">
        <f t="shared" si="37"/>
        <v>2023-08</v>
      </c>
      <c r="R812">
        <f t="shared" si="38"/>
        <v>31.5</v>
      </c>
    </row>
    <row r="813" spans="1:18">
      <c r="A813" t="s">
        <v>1561</v>
      </c>
      <c r="B813" s="2" t="s">
        <v>1524</v>
      </c>
      <c r="C813" t="s">
        <v>1562</v>
      </c>
      <c r="D813">
        <v>25.2</v>
      </c>
      <c r="E813" t="s">
        <v>17</v>
      </c>
      <c r="F813">
        <v>3007398344</v>
      </c>
      <c r="G813" t="s">
        <v>18</v>
      </c>
      <c r="H813" t="s">
        <v>18</v>
      </c>
      <c r="I813" t="s">
        <v>19</v>
      </c>
      <c r="J813" t="s">
        <v>18</v>
      </c>
      <c r="K813" t="s">
        <v>18</v>
      </c>
      <c r="L813" t="s">
        <v>197</v>
      </c>
      <c r="M813" t="s">
        <v>21</v>
      </c>
      <c r="N813" t="s">
        <v>22</v>
      </c>
      <c r="O813" t="s">
        <v>23</v>
      </c>
      <c r="P813" s="2">
        <f t="shared" si="36"/>
        <v>45144</v>
      </c>
      <c r="Q813" t="str">
        <f t="shared" si="37"/>
        <v>2023-08</v>
      </c>
      <c r="R813">
        <f t="shared" si="38"/>
        <v>25.2</v>
      </c>
    </row>
    <row r="814" spans="1:18">
      <c r="A814" t="s">
        <v>1563</v>
      </c>
      <c r="B814" s="2" t="s">
        <v>1524</v>
      </c>
      <c r="C814" t="s">
        <v>1564</v>
      </c>
      <c r="D814">
        <v>21397.057499999999</v>
      </c>
      <c r="E814" t="s">
        <v>26</v>
      </c>
      <c r="F814">
        <v>3007419842</v>
      </c>
      <c r="G814" t="s">
        <v>79</v>
      </c>
      <c r="H814" t="s">
        <v>45</v>
      </c>
      <c r="I814" t="s">
        <v>38</v>
      </c>
      <c r="J814" t="s">
        <v>120</v>
      </c>
      <c r="K814" t="s">
        <v>29</v>
      </c>
      <c r="L814" t="s">
        <v>20</v>
      </c>
      <c r="M814" t="s">
        <v>21</v>
      </c>
      <c r="N814" t="s">
        <v>30</v>
      </c>
      <c r="O814" t="s">
        <v>23</v>
      </c>
      <c r="P814" s="2">
        <f t="shared" si="36"/>
        <v>45144</v>
      </c>
      <c r="Q814" t="str">
        <f t="shared" si="37"/>
        <v>2023-08</v>
      </c>
      <c r="R814">
        <f t="shared" si="38"/>
        <v>13.3731609375</v>
      </c>
    </row>
    <row r="815" spans="1:18">
      <c r="A815" t="s">
        <v>1565</v>
      </c>
      <c r="B815" s="2" t="s">
        <v>1524</v>
      </c>
      <c r="C815" t="s">
        <v>1566</v>
      </c>
      <c r="D815">
        <v>21829.5</v>
      </c>
      <c r="E815" t="s">
        <v>94</v>
      </c>
      <c r="F815">
        <v>3007425190</v>
      </c>
      <c r="G815" t="s">
        <v>18</v>
      </c>
      <c r="H815" t="s">
        <v>18</v>
      </c>
      <c r="I815" t="s">
        <v>19</v>
      </c>
      <c r="J815" t="s">
        <v>18</v>
      </c>
      <c r="K815" t="s">
        <v>18</v>
      </c>
      <c r="L815" t="s">
        <v>20</v>
      </c>
      <c r="M815" t="s">
        <v>21</v>
      </c>
      <c r="N815" t="s">
        <v>22</v>
      </c>
      <c r="O815" t="s">
        <v>31</v>
      </c>
      <c r="P815" s="2">
        <f t="shared" si="36"/>
        <v>45144</v>
      </c>
      <c r="Q815" t="str">
        <f t="shared" si="37"/>
        <v>2023-08</v>
      </c>
      <c r="R815">
        <f t="shared" si="38"/>
        <v>13.643437499999999</v>
      </c>
    </row>
    <row r="816" spans="1:18">
      <c r="A816" t="s">
        <v>1567</v>
      </c>
      <c r="B816" s="2" t="s">
        <v>1524</v>
      </c>
      <c r="C816" t="s">
        <v>1539</v>
      </c>
      <c r="D816">
        <v>28.35</v>
      </c>
      <c r="E816" t="s">
        <v>1568</v>
      </c>
      <c r="F816">
        <v>3007438749</v>
      </c>
      <c r="G816" t="s">
        <v>36</v>
      </c>
      <c r="H816" t="s">
        <v>37</v>
      </c>
      <c r="I816" t="s">
        <v>38</v>
      </c>
      <c r="J816" t="s">
        <v>28</v>
      </c>
      <c r="K816" t="s">
        <v>29</v>
      </c>
      <c r="L816" t="s">
        <v>197</v>
      </c>
      <c r="M816" t="s">
        <v>21</v>
      </c>
      <c r="N816" t="s">
        <v>49</v>
      </c>
      <c r="O816" t="s">
        <v>23</v>
      </c>
      <c r="P816" s="2">
        <f t="shared" si="36"/>
        <v>45144</v>
      </c>
      <c r="Q816" t="str">
        <f t="shared" si="37"/>
        <v>2023-08</v>
      </c>
      <c r="R816">
        <f t="shared" si="38"/>
        <v>28.35</v>
      </c>
    </row>
    <row r="817" spans="1:18">
      <c r="A817" t="s">
        <v>1569</v>
      </c>
      <c r="B817" s="2" t="s">
        <v>1524</v>
      </c>
      <c r="C817" t="s">
        <v>1539</v>
      </c>
      <c r="D817">
        <v>28.35</v>
      </c>
      <c r="E817" t="s">
        <v>867</v>
      </c>
      <c r="F817">
        <v>3007444815</v>
      </c>
      <c r="G817" t="s">
        <v>36</v>
      </c>
      <c r="H817" t="s">
        <v>37</v>
      </c>
      <c r="I817" t="s">
        <v>38</v>
      </c>
      <c r="J817" t="s">
        <v>28</v>
      </c>
      <c r="K817" t="s">
        <v>29</v>
      </c>
      <c r="L817" t="s">
        <v>197</v>
      </c>
      <c r="M817" t="s">
        <v>21</v>
      </c>
      <c r="N817" t="s">
        <v>49</v>
      </c>
      <c r="O817" t="s">
        <v>23</v>
      </c>
      <c r="P817" s="2">
        <f t="shared" si="36"/>
        <v>45144</v>
      </c>
      <c r="Q817" t="str">
        <f t="shared" si="37"/>
        <v>2023-08</v>
      </c>
      <c r="R817">
        <f t="shared" si="38"/>
        <v>28.35</v>
      </c>
    </row>
    <row r="818" spans="1:18">
      <c r="A818" t="s">
        <v>1570</v>
      </c>
      <c r="B818" s="2" t="s">
        <v>1524</v>
      </c>
      <c r="C818" t="s">
        <v>1539</v>
      </c>
      <c r="D818">
        <v>21397.057499999999</v>
      </c>
      <c r="E818" t="s">
        <v>26</v>
      </c>
      <c r="F818">
        <v>3007454688</v>
      </c>
      <c r="G818" t="s">
        <v>36</v>
      </c>
      <c r="H818" t="s">
        <v>37</v>
      </c>
      <c r="I818" t="s">
        <v>38</v>
      </c>
      <c r="J818" t="s">
        <v>28</v>
      </c>
      <c r="K818" t="s">
        <v>29</v>
      </c>
      <c r="L818" t="s">
        <v>20</v>
      </c>
      <c r="M818" t="s">
        <v>21</v>
      </c>
      <c r="N818" t="s">
        <v>30</v>
      </c>
      <c r="O818" t="s">
        <v>23</v>
      </c>
      <c r="P818" s="2">
        <f t="shared" si="36"/>
        <v>45144</v>
      </c>
      <c r="Q818" t="str">
        <f t="shared" si="37"/>
        <v>2023-08</v>
      </c>
      <c r="R818">
        <f t="shared" si="38"/>
        <v>13.3731609375</v>
      </c>
    </row>
    <row r="819" spans="1:18">
      <c r="A819" t="s">
        <v>1571</v>
      </c>
      <c r="B819" s="2" t="s">
        <v>1524</v>
      </c>
      <c r="C819" t="s">
        <v>1572</v>
      </c>
      <c r="D819">
        <v>19007.939999999999</v>
      </c>
      <c r="E819" t="s">
        <v>35</v>
      </c>
      <c r="F819">
        <v>3007536464</v>
      </c>
      <c r="G819" t="s">
        <v>36</v>
      </c>
      <c r="H819" t="s">
        <v>37</v>
      </c>
      <c r="I819" t="s">
        <v>38</v>
      </c>
      <c r="J819" t="s">
        <v>39</v>
      </c>
      <c r="K819" t="s">
        <v>29</v>
      </c>
      <c r="L819" t="s">
        <v>20</v>
      </c>
      <c r="M819" t="s">
        <v>21</v>
      </c>
      <c r="N819" t="s">
        <v>30</v>
      </c>
      <c r="O819" t="s">
        <v>23</v>
      </c>
      <c r="P819" s="2">
        <f t="shared" si="36"/>
        <v>45144</v>
      </c>
      <c r="Q819" t="str">
        <f t="shared" si="37"/>
        <v>2023-08</v>
      </c>
      <c r="R819">
        <f t="shared" si="38"/>
        <v>11.8799625</v>
      </c>
    </row>
    <row r="820" spans="1:18">
      <c r="A820" t="s">
        <v>1573</v>
      </c>
      <c r="B820" s="2" t="s">
        <v>1524</v>
      </c>
      <c r="C820" t="s">
        <v>1574</v>
      </c>
      <c r="D820">
        <v>21829.5</v>
      </c>
      <c r="E820" t="s">
        <v>1575</v>
      </c>
      <c r="F820">
        <v>3007757940</v>
      </c>
      <c r="G820" t="s">
        <v>36</v>
      </c>
      <c r="H820" t="s">
        <v>37</v>
      </c>
      <c r="I820" t="s">
        <v>38</v>
      </c>
      <c r="J820" t="s">
        <v>471</v>
      </c>
      <c r="K820" t="s">
        <v>29</v>
      </c>
      <c r="L820" t="s">
        <v>20</v>
      </c>
      <c r="M820" t="s">
        <v>21</v>
      </c>
      <c r="N820" t="s">
        <v>22</v>
      </c>
      <c r="O820" t="s">
        <v>23</v>
      </c>
      <c r="P820" s="2">
        <f t="shared" si="36"/>
        <v>45144</v>
      </c>
      <c r="Q820" t="str">
        <f t="shared" si="37"/>
        <v>2023-08</v>
      </c>
      <c r="R820">
        <f t="shared" si="38"/>
        <v>13.643437499999999</v>
      </c>
    </row>
    <row r="821" spans="1:18">
      <c r="A821" t="s">
        <v>1576</v>
      </c>
      <c r="B821" s="2" t="s">
        <v>1577</v>
      </c>
      <c r="C821" t="s">
        <v>1578</v>
      </c>
      <c r="D821">
        <v>21397.057499999999</v>
      </c>
      <c r="E821" t="s">
        <v>26</v>
      </c>
      <c r="F821">
        <v>3007995599</v>
      </c>
      <c r="G821" t="s">
        <v>36</v>
      </c>
      <c r="H821" t="s">
        <v>37</v>
      </c>
      <c r="I821" t="s">
        <v>38</v>
      </c>
      <c r="J821" t="s">
        <v>28</v>
      </c>
      <c r="K821" t="s">
        <v>29</v>
      </c>
      <c r="L821" t="s">
        <v>20</v>
      </c>
      <c r="M821" t="s">
        <v>21</v>
      </c>
      <c r="N821" t="s">
        <v>30</v>
      </c>
      <c r="O821" t="s">
        <v>23</v>
      </c>
      <c r="P821" s="2">
        <f t="shared" si="36"/>
        <v>45145</v>
      </c>
      <c r="Q821" t="str">
        <f t="shared" si="37"/>
        <v>2023-08</v>
      </c>
      <c r="R821">
        <f t="shared" si="38"/>
        <v>13.3731609375</v>
      </c>
    </row>
    <row r="822" spans="1:18">
      <c r="A822" t="s">
        <v>1579</v>
      </c>
      <c r="B822" s="2" t="s">
        <v>1577</v>
      </c>
      <c r="C822" t="s">
        <v>1580</v>
      </c>
      <c r="D822">
        <v>24255</v>
      </c>
      <c r="E822" t="s">
        <v>17</v>
      </c>
      <c r="F822">
        <v>3008158316</v>
      </c>
      <c r="G822" t="s">
        <v>18</v>
      </c>
      <c r="H822" t="s">
        <v>18</v>
      </c>
      <c r="I822" t="s">
        <v>19</v>
      </c>
      <c r="J822" t="s">
        <v>18</v>
      </c>
      <c r="K822" t="s">
        <v>18</v>
      </c>
      <c r="L822" t="s">
        <v>20</v>
      </c>
      <c r="M822" t="s">
        <v>21</v>
      </c>
      <c r="N822" t="s">
        <v>22</v>
      </c>
      <c r="O822" t="s">
        <v>23</v>
      </c>
      <c r="P822" s="2">
        <f t="shared" si="36"/>
        <v>45145</v>
      </c>
      <c r="Q822" t="str">
        <f t="shared" si="37"/>
        <v>2023-08</v>
      </c>
      <c r="R822">
        <f t="shared" si="38"/>
        <v>15.159375000000001</v>
      </c>
    </row>
    <row r="823" spans="1:18">
      <c r="A823" t="s">
        <v>1581</v>
      </c>
      <c r="B823" s="2" t="s">
        <v>1577</v>
      </c>
      <c r="C823" t="s">
        <v>1574</v>
      </c>
      <c r="D823">
        <v>21397.057499999999</v>
      </c>
      <c r="E823" t="s">
        <v>26</v>
      </c>
      <c r="F823">
        <v>3008194950</v>
      </c>
      <c r="G823" t="s">
        <v>27</v>
      </c>
      <c r="H823" t="s">
        <v>27</v>
      </c>
      <c r="I823" t="s">
        <v>19</v>
      </c>
      <c r="J823" t="s">
        <v>278</v>
      </c>
      <c r="K823" t="s">
        <v>29</v>
      </c>
      <c r="L823" t="s">
        <v>20</v>
      </c>
      <c r="M823" t="s">
        <v>21</v>
      </c>
      <c r="N823" t="s">
        <v>30</v>
      </c>
      <c r="O823" t="s">
        <v>31</v>
      </c>
      <c r="P823" s="2">
        <f t="shared" si="36"/>
        <v>45145</v>
      </c>
      <c r="Q823" t="str">
        <f t="shared" si="37"/>
        <v>2023-08</v>
      </c>
      <c r="R823">
        <f t="shared" si="38"/>
        <v>13.3731609375</v>
      </c>
    </row>
    <row r="824" spans="1:18">
      <c r="A824" t="s">
        <v>1582</v>
      </c>
      <c r="B824" s="2" t="s">
        <v>1577</v>
      </c>
      <c r="C824" t="s">
        <v>1583</v>
      </c>
      <c r="D824">
        <v>24255</v>
      </c>
      <c r="E824" t="s">
        <v>17</v>
      </c>
      <c r="F824">
        <v>3008850073</v>
      </c>
      <c r="G824" t="s">
        <v>79</v>
      </c>
      <c r="H824" t="s">
        <v>45</v>
      </c>
      <c r="I824" t="s">
        <v>38</v>
      </c>
      <c r="J824" t="s">
        <v>288</v>
      </c>
      <c r="K824" t="s">
        <v>29</v>
      </c>
      <c r="L824" t="s">
        <v>20</v>
      </c>
      <c r="M824" t="s">
        <v>21</v>
      </c>
      <c r="N824" t="s">
        <v>22</v>
      </c>
      <c r="O824" t="s">
        <v>23</v>
      </c>
      <c r="P824" s="2">
        <f t="shared" si="36"/>
        <v>45145</v>
      </c>
      <c r="Q824" t="str">
        <f t="shared" si="37"/>
        <v>2023-08</v>
      </c>
      <c r="R824">
        <f t="shared" si="38"/>
        <v>15.159375000000001</v>
      </c>
    </row>
    <row r="825" spans="1:18">
      <c r="A825" t="s">
        <v>1584</v>
      </c>
      <c r="B825" s="2" t="s">
        <v>1577</v>
      </c>
      <c r="C825" t="s">
        <v>1519</v>
      </c>
      <c r="D825">
        <v>85377.600000000006</v>
      </c>
      <c r="E825" t="s">
        <v>94</v>
      </c>
      <c r="F825">
        <v>3008858093</v>
      </c>
      <c r="G825" t="s">
        <v>18</v>
      </c>
      <c r="H825" t="s">
        <v>18</v>
      </c>
      <c r="I825" t="s">
        <v>19</v>
      </c>
      <c r="J825" t="s">
        <v>18</v>
      </c>
      <c r="K825" t="s">
        <v>18</v>
      </c>
      <c r="L825" t="s">
        <v>20</v>
      </c>
      <c r="M825" t="s">
        <v>21</v>
      </c>
      <c r="N825" t="s">
        <v>22</v>
      </c>
      <c r="O825" t="s">
        <v>31</v>
      </c>
      <c r="P825" s="2">
        <f t="shared" si="36"/>
        <v>45145</v>
      </c>
      <c r="Q825" t="str">
        <f t="shared" si="37"/>
        <v>2023-08</v>
      </c>
      <c r="R825">
        <f t="shared" si="38"/>
        <v>53.361000000000004</v>
      </c>
    </row>
    <row r="826" spans="1:18">
      <c r="A826" t="s">
        <v>1585</v>
      </c>
      <c r="B826" s="2" t="s">
        <v>1577</v>
      </c>
      <c r="C826" s="1" t="s">
        <v>1586</v>
      </c>
      <c r="D826">
        <v>19007.939999999999</v>
      </c>
      <c r="E826" t="s">
        <v>35</v>
      </c>
      <c r="F826">
        <v>3008888565</v>
      </c>
      <c r="G826" t="s">
        <v>36</v>
      </c>
      <c r="H826" t="s">
        <v>37</v>
      </c>
      <c r="I826" t="s">
        <v>38</v>
      </c>
      <c r="J826" t="s">
        <v>39</v>
      </c>
      <c r="K826" t="s">
        <v>29</v>
      </c>
      <c r="L826" t="s">
        <v>20</v>
      </c>
      <c r="M826" t="s">
        <v>21</v>
      </c>
      <c r="N826" t="s">
        <v>30</v>
      </c>
      <c r="O826" t="s">
        <v>23</v>
      </c>
      <c r="P826" s="2">
        <f t="shared" si="36"/>
        <v>45145</v>
      </c>
      <c r="Q826" t="str">
        <f t="shared" si="37"/>
        <v>2023-08</v>
      </c>
      <c r="R826">
        <f t="shared" si="38"/>
        <v>11.8799625</v>
      </c>
    </row>
    <row r="827" spans="1:18">
      <c r="A827" t="s">
        <v>1587</v>
      </c>
      <c r="B827" s="2" t="s">
        <v>1577</v>
      </c>
      <c r="C827" t="s">
        <v>1583</v>
      </c>
      <c r="D827">
        <v>24255</v>
      </c>
      <c r="E827" t="s">
        <v>17</v>
      </c>
      <c r="F827">
        <v>3008893185</v>
      </c>
      <c r="G827" t="s">
        <v>79</v>
      </c>
      <c r="H827" t="s">
        <v>45</v>
      </c>
      <c r="I827" t="s">
        <v>38</v>
      </c>
      <c r="J827" t="s">
        <v>288</v>
      </c>
      <c r="K827" t="s">
        <v>29</v>
      </c>
      <c r="L827" t="s">
        <v>20</v>
      </c>
      <c r="M827" t="s">
        <v>21</v>
      </c>
      <c r="N827" t="s">
        <v>22</v>
      </c>
      <c r="O827" t="s">
        <v>23</v>
      </c>
      <c r="P827" s="2">
        <f t="shared" si="36"/>
        <v>45145</v>
      </c>
      <c r="Q827" t="str">
        <f t="shared" si="37"/>
        <v>2023-08</v>
      </c>
      <c r="R827">
        <f t="shared" si="38"/>
        <v>15.159375000000001</v>
      </c>
    </row>
    <row r="828" spans="1:18">
      <c r="A828" t="s">
        <v>1588</v>
      </c>
      <c r="B828" s="2" t="s">
        <v>1577</v>
      </c>
      <c r="C828" t="s">
        <v>1527</v>
      </c>
      <c r="D828">
        <v>24255</v>
      </c>
      <c r="E828" t="s">
        <v>172</v>
      </c>
      <c r="F828">
        <v>3008941883</v>
      </c>
      <c r="G828" t="s">
        <v>18</v>
      </c>
      <c r="H828" t="s">
        <v>18</v>
      </c>
      <c r="I828" t="s">
        <v>19</v>
      </c>
      <c r="J828" t="s">
        <v>18</v>
      </c>
      <c r="K828" t="s">
        <v>18</v>
      </c>
      <c r="L828" t="s">
        <v>20</v>
      </c>
      <c r="M828" t="s">
        <v>21</v>
      </c>
      <c r="N828" t="s">
        <v>22</v>
      </c>
      <c r="O828" t="s">
        <v>173</v>
      </c>
      <c r="P828" s="2">
        <f t="shared" si="36"/>
        <v>45145</v>
      </c>
      <c r="Q828" t="str">
        <f t="shared" si="37"/>
        <v>2023-08</v>
      </c>
      <c r="R828">
        <f t="shared" si="38"/>
        <v>15.159375000000001</v>
      </c>
    </row>
    <row r="829" spans="1:18">
      <c r="A829" t="s">
        <v>1589</v>
      </c>
      <c r="B829" s="2" t="s">
        <v>1577</v>
      </c>
      <c r="C829" t="s">
        <v>1590</v>
      </c>
      <c r="D829">
        <v>19007.939999999999</v>
      </c>
      <c r="E829" t="s">
        <v>26</v>
      </c>
      <c r="F829">
        <v>3009203356</v>
      </c>
      <c r="G829" t="s">
        <v>36</v>
      </c>
      <c r="H829" t="s">
        <v>37</v>
      </c>
      <c r="I829" t="s">
        <v>38</v>
      </c>
      <c r="J829" t="s">
        <v>28</v>
      </c>
      <c r="K829" t="s">
        <v>29</v>
      </c>
      <c r="L829" t="s">
        <v>20</v>
      </c>
      <c r="M829" t="s">
        <v>21</v>
      </c>
      <c r="N829" t="s">
        <v>30</v>
      </c>
      <c r="O829" t="s">
        <v>23</v>
      </c>
      <c r="P829" s="2">
        <f t="shared" si="36"/>
        <v>45145</v>
      </c>
      <c r="Q829" t="str">
        <f t="shared" si="37"/>
        <v>2023-08</v>
      </c>
      <c r="R829">
        <f t="shared" si="38"/>
        <v>11.8799625</v>
      </c>
    </row>
    <row r="830" spans="1:18">
      <c r="A830" t="s">
        <v>1591</v>
      </c>
      <c r="B830" s="2" t="s">
        <v>1577</v>
      </c>
      <c r="C830" t="s">
        <v>1249</v>
      </c>
      <c r="D830">
        <v>24255</v>
      </c>
      <c r="E830" t="s">
        <v>17</v>
      </c>
      <c r="F830">
        <v>3009272273</v>
      </c>
      <c r="G830" t="s">
        <v>18</v>
      </c>
      <c r="H830" t="s">
        <v>18</v>
      </c>
      <c r="I830" t="s">
        <v>19</v>
      </c>
      <c r="J830" t="s">
        <v>18</v>
      </c>
      <c r="K830" t="s">
        <v>18</v>
      </c>
      <c r="L830" t="s">
        <v>20</v>
      </c>
      <c r="M830" t="s">
        <v>21</v>
      </c>
      <c r="N830" t="s">
        <v>22</v>
      </c>
      <c r="O830" t="s">
        <v>23</v>
      </c>
      <c r="P830" s="2">
        <f t="shared" si="36"/>
        <v>45145</v>
      </c>
      <c r="Q830" t="str">
        <f t="shared" si="37"/>
        <v>2023-08</v>
      </c>
      <c r="R830">
        <f t="shared" si="38"/>
        <v>15.159375000000001</v>
      </c>
    </row>
    <row r="831" spans="1:18">
      <c r="A831" t="s">
        <v>1592</v>
      </c>
      <c r="B831" s="2" t="s">
        <v>1577</v>
      </c>
      <c r="C831" t="s">
        <v>1593</v>
      </c>
      <c r="D831">
        <v>21829.5</v>
      </c>
      <c r="E831" t="s">
        <v>17</v>
      </c>
      <c r="F831">
        <v>3009496705</v>
      </c>
      <c r="G831" t="s">
        <v>18</v>
      </c>
      <c r="H831" t="s">
        <v>18</v>
      </c>
      <c r="I831" t="s">
        <v>19</v>
      </c>
      <c r="J831" t="s">
        <v>18</v>
      </c>
      <c r="K831" t="s">
        <v>18</v>
      </c>
      <c r="L831" t="s">
        <v>20</v>
      </c>
      <c r="M831" t="s">
        <v>21</v>
      </c>
      <c r="N831" t="s">
        <v>22</v>
      </c>
      <c r="O831" t="s">
        <v>23</v>
      </c>
      <c r="P831" s="2">
        <f t="shared" si="36"/>
        <v>45145</v>
      </c>
      <c r="Q831" t="str">
        <f t="shared" si="37"/>
        <v>2023-08</v>
      </c>
      <c r="R831">
        <f t="shared" si="38"/>
        <v>13.643437499999999</v>
      </c>
    </row>
    <row r="832" spans="1:18">
      <c r="A832" t="s">
        <v>1594</v>
      </c>
      <c r="B832" s="2" t="s">
        <v>1595</v>
      </c>
      <c r="C832" t="s">
        <v>1596</v>
      </c>
      <c r="D832">
        <v>31.5</v>
      </c>
      <c r="E832" t="s">
        <v>17</v>
      </c>
      <c r="F832">
        <v>3010115415</v>
      </c>
      <c r="G832" t="s">
        <v>18</v>
      </c>
      <c r="H832" t="s">
        <v>18</v>
      </c>
      <c r="I832" t="s">
        <v>19</v>
      </c>
      <c r="J832" t="s">
        <v>18</v>
      </c>
      <c r="K832" t="s">
        <v>18</v>
      </c>
      <c r="L832" t="s">
        <v>197</v>
      </c>
      <c r="M832" t="s">
        <v>21</v>
      </c>
      <c r="N832" t="s">
        <v>22</v>
      </c>
      <c r="O832" t="s">
        <v>23</v>
      </c>
      <c r="P832" s="2">
        <f t="shared" si="36"/>
        <v>45146</v>
      </c>
      <c r="Q832" t="str">
        <f t="shared" si="37"/>
        <v>2023-08</v>
      </c>
      <c r="R832">
        <f t="shared" si="38"/>
        <v>31.5</v>
      </c>
    </row>
    <row r="833" spans="1:18">
      <c r="A833" t="s">
        <v>1597</v>
      </c>
      <c r="B833" s="2" t="s">
        <v>1595</v>
      </c>
      <c r="C833" t="s">
        <v>1598</v>
      </c>
      <c r="D833">
        <v>21829.5</v>
      </c>
      <c r="E833" t="s">
        <v>94</v>
      </c>
      <c r="F833">
        <v>3010442215</v>
      </c>
      <c r="G833" t="s">
        <v>18</v>
      </c>
      <c r="H833" t="s">
        <v>18</v>
      </c>
      <c r="I833" t="s">
        <v>19</v>
      </c>
      <c r="J833" t="s">
        <v>18</v>
      </c>
      <c r="K833" t="s">
        <v>18</v>
      </c>
      <c r="L833" t="s">
        <v>20</v>
      </c>
      <c r="M833" t="s">
        <v>21</v>
      </c>
      <c r="N833" t="s">
        <v>22</v>
      </c>
      <c r="O833" t="s">
        <v>31</v>
      </c>
      <c r="P833" s="2">
        <f t="shared" si="36"/>
        <v>45146</v>
      </c>
      <c r="Q833" t="str">
        <f t="shared" si="37"/>
        <v>2023-08</v>
      </c>
      <c r="R833">
        <f t="shared" si="38"/>
        <v>13.643437499999999</v>
      </c>
    </row>
    <row r="834" spans="1:18">
      <c r="A834" t="s">
        <v>1599</v>
      </c>
      <c r="B834" s="2" t="s">
        <v>1595</v>
      </c>
      <c r="C834" t="s">
        <v>1600</v>
      </c>
      <c r="D834">
        <v>21829.5</v>
      </c>
      <c r="E834" t="s">
        <v>17</v>
      </c>
      <c r="F834">
        <v>3010810823</v>
      </c>
      <c r="G834" t="s">
        <v>18</v>
      </c>
      <c r="H834" t="s">
        <v>18</v>
      </c>
      <c r="I834" t="s">
        <v>19</v>
      </c>
      <c r="J834" t="s">
        <v>18</v>
      </c>
      <c r="K834" t="s">
        <v>18</v>
      </c>
      <c r="L834" t="s">
        <v>20</v>
      </c>
      <c r="M834" t="s">
        <v>21</v>
      </c>
      <c r="N834" t="s">
        <v>22</v>
      </c>
      <c r="O834" t="s">
        <v>23</v>
      </c>
      <c r="P834" s="2">
        <f t="shared" ref="P834:P897" si="39">DATEVALUE(LEFT(B834, 10)) + TIMEVALUE(MID(B834, 12, 8))</f>
        <v>45146</v>
      </c>
      <c r="Q834" t="str">
        <f t="shared" ref="Q834:Q897" si="40">TEXT(P834, "yyyy-mm")</f>
        <v>2023-08</v>
      </c>
      <c r="R834">
        <f t="shared" ref="R834:R897" si="41">IF(L834="NGN", D834/1600, D834)</f>
        <v>13.643437499999999</v>
      </c>
    </row>
    <row r="835" spans="1:18">
      <c r="A835" t="s">
        <v>1601</v>
      </c>
      <c r="B835" s="2" t="s">
        <v>1595</v>
      </c>
      <c r="C835" t="s">
        <v>1602</v>
      </c>
      <c r="D835">
        <v>31.5</v>
      </c>
      <c r="E835" t="s">
        <v>17</v>
      </c>
      <c r="F835">
        <v>3011477901</v>
      </c>
      <c r="G835" t="s">
        <v>18</v>
      </c>
      <c r="H835" t="s">
        <v>18</v>
      </c>
      <c r="I835" t="s">
        <v>19</v>
      </c>
      <c r="J835" t="s">
        <v>18</v>
      </c>
      <c r="K835" t="s">
        <v>18</v>
      </c>
      <c r="L835" t="s">
        <v>197</v>
      </c>
      <c r="M835" t="s">
        <v>21</v>
      </c>
      <c r="N835" t="s">
        <v>22</v>
      </c>
      <c r="O835" t="s">
        <v>23</v>
      </c>
      <c r="P835" s="2">
        <f t="shared" si="39"/>
        <v>45146</v>
      </c>
      <c r="Q835" t="str">
        <f t="shared" si="40"/>
        <v>2023-08</v>
      </c>
      <c r="R835">
        <f t="shared" si="41"/>
        <v>31.5</v>
      </c>
    </row>
    <row r="836" spans="1:18">
      <c r="A836" t="s">
        <v>1603</v>
      </c>
      <c r="B836" s="2" t="s">
        <v>1595</v>
      </c>
      <c r="C836" t="s">
        <v>1604</v>
      </c>
      <c r="D836">
        <v>21829.5</v>
      </c>
      <c r="E836" t="s">
        <v>17</v>
      </c>
      <c r="F836">
        <v>3011879564</v>
      </c>
      <c r="G836" t="s">
        <v>18</v>
      </c>
      <c r="H836" t="s">
        <v>18</v>
      </c>
      <c r="I836" t="s">
        <v>19</v>
      </c>
      <c r="J836" t="s">
        <v>18</v>
      </c>
      <c r="K836" t="s">
        <v>18</v>
      </c>
      <c r="L836" t="s">
        <v>20</v>
      </c>
      <c r="M836" t="s">
        <v>21</v>
      </c>
      <c r="N836" t="s">
        <v>22</v>
      </c>
      <c r="O836" t="s">
        <v>23</v>
      </c>
      <c r="P836" s="2">
        <f t="shared" si="39"/>
        <v>45146</v>
      </c>
      <c r="Q836" t="str">
        <f t="shared" si="40"/>
        <v>2023-08</v>
      </c>
      <c r="R836">
        <f t="shared" si="41"/>
        <v>13.643437499999999</v>
      </c>
    </row>
    <row r="837" spans="1:18">
      <c r="A837" t="s">
        <v>1605</v>
      </c>
      <c r="B837" s="2" t="s">
        <v>1595</v>
      </c>
      <c r="C837" t="s">
        <v>1606</v>
      </c>
      <c r="D837">
        <v>21829.5</v>
      </c>
      <c r="E837" t="s">
        <v>17</v>
      </c>
      <c r="F837">
        <v>3011964221</v>
      </c>
      <c r="G837" t="s">
        <v>18</v>
      </c>
      <c r="H837" t="s">
        <v>18</v>
      </c>
      <c r="I837" t="s">
        <v>19</v>
      </c>
      <c r="J837" t="s">
        <v>18</v>
      </c>
      <c r="K837" t="s">
        <v>18</v>
      </c>
      <c r="L837" t="s">
        <v>20</v>
      </c>
      <c r="M837" t="s">
        <v>21</v>
      </c>
      <c r="N837" t="s">
        <v>22</v>
      </c>
      <c r="O837" t="s">
        <v>23</v>
      </c>
      <c r="P837" s="2">
        <f t="shared" si="39"/>
        <v>45146</v>
      </c>
      <c r="Q837" t="str">
        <f t="shared" si="40"/>
        <v>2023-08</v>
      </c>
      <c r="R837">
        <f t="shared" si="41"/>
        <v>13.643437499999999</v>
      </c>
    </row>
    <row r="838" spans="1:18">
      <c r="A838" t="s">
        <v>1607</v>
      </c>
      <c r="B838" s="2" t="s">
        <v>1595</v>
      </c>
      <c r="C838" t="s">
        <v>1608</v>
      </c>
      <c r="D838">
        <v>28.35</v>
      </c>
      <c r="E838" t="s">
        <v>17</v>
      </c>
      <c r="F838">
        <v>3012273857</v>
      </c>
      <c r="G838" t="s">
        <v>18</v>
      </c>
      <c r="H838" t="s">
        <v>18</v>
      </c>
      <c r="I838" t="s">
        <v>19</v>
      </c>
      <c r="J838" t="s">
        <v>18</v>
      </c>
      <c r="K838" t="s">
        <v>18</v>
      </c>
      <c r="L838" t="s">
        <v>197</v>
      </c>
      <c r="M838" t="s">
        <v>21</v>
      </c>
      <c r="N838" t="s">
        <v>22</v>
      </c>
      <c r="O838" t="s">
        <v>23</v>
      </c>
      <c r="P838" s="2">
        <f t="shared" si="39"/>
        <v>45146</v>
      </c>
      <c r="Q838" t="str">
        <f t="shared" si="40"/>
        <v>2023-08</v>
      </c>
      <c r="R838">
        <f t="shared" si="41"/>
        <v>28.35</v>
      </c>
    </row>
    <row r="839" spans="1:18">
      <c r="A839" t="s">
        <v>1609</v>
      </c>
      <c r="B839" s="2" t="s">
        <v>1610</v>
      </c>
      <c r="C839" t="s">
        <v>1611</v>
      </c>
      <c r="D839">
        <v>21829.5</v>
      </c>
      <c r="E839" t="s">
        <v>17</v>
      </c>
      <c r="F839">
        <v>3012695359</v>
      </c>
      <c r="G839" t="s">
        <v>18</v>
      </c>
      <c r="H839" t="s">
        <v>18</v>
      </c>
      <c r="I839" t="s">
        <v>19</v>
      </c>
      <c r="J839" t="s">
        <v>18</v>
      </c>
      <c r="K839" t="s">
        <v>18</v>
      </c>
      <c r="L839" t="s">
        <v>20</v>
      </c>
      <c r="M839" t="s">
        <v>21</v>
      </c>
      <c r="N839" t="s">
        <v>22</v>
      </c>
      <c r="O839" t="s">
        <v>23</v>
      </c>
      <c r="P839" s="2">
        <f t="shared" si="39"/>
        <v>45147</v>
      </c>
      <c r="Q839" t="str">
        <f t="shared" si="40"/>
        <v>2023-08</v>
      </c>
      <c r="R839">
        <f t="shared" si="41"/>
        <v>13.643437499999999</v>
      </c>
    </row>
    <row r="840" spans="1:18">
      <c r="A840" t="s">
        <v>1612</v>
      </c>
      <c r="B840" s="2" t="s">
        <v>1610</v>
      </c>
      <c r="C840" t="s">
        <v>1613</v>
      </c>
      <c r="D840">
        <v>24255</v>
      </c>
      <c r="E840" t="s">
        <v>17</v>
      </c>
      <c r="F840">
        <v>3012798995</v>
      </c>
      <c r="G840" t="s">
        <v>18</v>
      </c>
      <c r="H840" t="s">
        <v>18</v>
      </c>
      <c r="I840" t="s">
        <v>19</v>
      </c>
      <c r="J840" t="s">
        <v>18</v>
      </c>
      <c r="K840" t="s">
        <v>18</v>
      </c>
      <c r="L840" t="s">
        <v>20</v>
      </c>
      <c r="M840" t="s">
        <v>21</v>
      </c>
      <c r="N840" t="s">
        <v>22</v>
      </c>
      <c r="O840" t="s">
        <v>23</v>
      </c>
      <c r="P840" s="2">
        <f t="shared" si="39"/>
        <v>45147</v>
      </c>
      <c r="Q840" t="str">
        <f t="shared" si="40"/>
        <v>2023-08</v>
      </c>
      <c r="R840">
        <f t="shared" si="41"/>
        <v>15.159375000000001</v>
      </c>
    </row>
    <row r="841" spans="1:18">
      <c r="A841" t="s">
        <v>1614</v>
      </c>
      <c r="B841" s="2" t="s">
        <v>1610</v>
      </c>
      <c r="C841" t="s">
        <v>1615</v>
      </c>
      <c r="D841">
        <v>24255</v>
      </c>
      <c r="E841" t="s">
        <v>17</v>
      </c>
      <c r="F841">
        <v>3012855602</v>
      </c>
      <c r="G841" t="s">
        <v>18</v>
      </c>
      <c r="H841" t="s">
        <v>18</v>
      </c>
      <c r="I841" t="s">
        <v>19</v>
      </c>
      <c r="J841" t="s">
        <v>18</v>
      </c>
      <c r="K841" t="s">
        <v>18</v>
      </c>
      <c r="L841" t="s">
        <v>20</v>
      </c>
      <c r="M841" t="s">
        <v>21</v>
      </c>
      <c r="N841" t="s">
        <v>22</v>
      </c>
      <c r="O841" t="s">
        <v>23</v>
      </c>
      <c r="P841" s="2">
        <f t="shared" si="39"/>
        <v>45147</v>
      </c>
      <c r="Q841" t="str">
        <f t="shared" si="40"/>
        <v>2023-08</v>
      </c>
      <c r="R841">
        <f t="shared" si="41"/>
        <v>15.159375000000001</v>
      </c>
    </row>
    <row r="842" spans="1:18">
      <c r="A842" t="s">
        <v>1616</v>
      </c>
      <c r="B842" s="2" t="s">
        <v>1610</v>
      </c>
      <c r="C842" t="s">
        <v>1583</v>
      </c>
      <c r="D842">
        <v>19007.939999999999</v>
      </c>
      <c r="E842" t="s">
        <v>26</v>
      </c>
      <c r="F842">
        <v>3013291635</v>
      </c>
      <c r="G842" t="s">
        <v>79</v>
      </c>
      <c r="H842" t="s">
        <v>45</v>
      </c>
      <c r="I842" t="s">
        <v>38</v>
      </c>
      <c r="J842" t="s">
        <v>288</v>
      </c>
      <c r="K842" t="s">
        <v>29</v>
      </c>
      <c r="L842" t="s">
        <v>20</v>
      </c>
      <c r="M842" t="s">
        <v>21</v>
      </c>
      <c r="N842" t="s">
        <v>30</v>
      </c>
      <c r="O842" t="s">
        <v>23</v>
      </c>
      <c r="P842" s="2">
        <f t="shared" si="39"/>
        <v>45147</v>
      </c>
      <c r="Q842" t="str">
        <f t="shared" si="40"/>
        <v>2023-08</v>
      </c>
      <c r="R842">
        <f t="shared" si="41"/>
        <v>11.8799625</v>
      </c>
    </row>
    <row r="843" spans="1:18">
      <c r="A843" t="s">
        <v>1617</v>
      </c>
      <c r="B843" s="2" t="s">
        <v>1610</v>
      </c>
      <c r="C843" t="s">
        <v>1583</v>
      </c>
      <c r="D843">
        <v>8893.5</v>
      </c>
      <c r="E843" t="s">
        <v>17</v>
      </c>
      <c r="F843">
        <v>3013417434</v>
      </c>
      <c r="G843" t="s">
        <v>18</v>
      </c>
      <c r="H843" t="s">
        <v>18</v>
      </c>
      <c r="I843" t="s">
        <v>19</v>
      </c>
      <c r="J843" t="s">
        <v>18</v>
      </c>
      <c r="K843" t="s">
        <v>18</v>
      </c>
      <c r="L843" t="s">
        <v>20</v>
      </c>
      <c r="M843" t="s">
        <v>21</v>
      </c>
      <c r="N843" t="s">
        <v>22</v>
      </c>
      <c r="O843" t="s">
        <v>23</v>
      </c>
      <c r="P843" s="2">
        <f t="shared" si="39"/>
        <v>45147</v>
      </c>
      <c r="Q843" t="str">
        <f t="shared" si="40"/>
        <v>2023-08</v>
      </c>
      <c r="R843">
        <f t="shared" si="41"/>
        <v>5.5584375000000001</v>
      </c>
    </row>
    <row r="844" spans="1:18">
      <c r="A844" t="s">
        <v>1618</v>
      </c>
      <c r="B844" s="2" t="s">
        <v>1619</v>
      </c>
      <c r="C844" t="s">
        <v>1611</v>
      </c>
      <c r="D844">
        <v>21397.057499999999</v>
      </c>
      <c r="E844" t="s">
        <v>26</v>
      </c>
      <c r="F844">
        <v>3015229806</v>
      </c>
      <c r="G844" t="s">
        <v>27</v>
      </c>
      <c r="H844" t="s">
        <v>27</v>
      </c>
      <c r="I844" t="s">
        <v>19</v>
      </c>
      <c r="J844" t="s">
        <v>28</v>
      </c>
      <c r="K844" t="s">
        <v>29</v>
      </c>
      <c r="L844" t="s">
        <v>20</v>
      </c>
      <c r="M844" t="s">
        <v>21</v>
      </c>
      <c r="N844" t="s">
        <v>30</v>
      </c>
      <c r="O844" t="s">
        <v>31</v>
      </c>
      <c r="P844" s="2">
        <f t="shared" si="39"/>
        <v>45148</v>
      </c>
      <c r="Q844" t="str">
        <f t="shared" si="40"/>
        <v>2023-08</v>
      </c>
      <c r="R844">
        <f t="shared" si="41"/>
        <v>13.3731609375</v>
      </c>
    </row>
    <row r="845" spans="1:18">
      <c r="A845" t="s">
        <v>1620</v>
      </c>
      <c r="B845" s="2" t="s">
        <v>1619</v>
      </c>
      <c r="C845" t="s">
        <v>1621</v>
      </c>
      <c r="D845">
        <v>24255</v>
      </c>
      <c r="E845" t="s">
        <v>17</v>
      </c>
      <c r="F845">
        <v>3015535774</v>
      </c>
      <c r="G845" t="s">
        <v>18</v>
      </c>
      <c r="H845" t="s">
        <v>18</v>
      </c>
      <c r="I845" t="s">
        <v>19</v>
      </c>
      <c r="J845" t="s">
        <v>18</v>
      </c>
      <c r="K845" t="s">
        <v>18</v>
      </c>
      <c r="L845" t="s">
        <v>20</v>
      </c>
      <c r="M845" t="s">
        <v>21</v>
      </c>
      <c r="N845" t="s">
        <v>22</v>
      </c>
      <c r="O845" t="s">
        <v>23</v>
      </c>
      <c r="P845" s="2">
        <f t="shared" si="39"/>
        <v>45148</v>
      </c>
      <c r="Q845" t="str">
        <f t="shared" si="40"/>
        <v>2023-08</v>
      </c>
      <c r="R845">
        <f t="shared" si="41"/>
        <v>15.159375000000001</v>
      </c>
    </row>
    <row r="846" spans="1:18">
      <c r="A846" t="s">
        <v>1622</v>
      </c>
      <c r="B846" s="2" t="s">
        <v>1619</v>
      </c>
      <c r="C846" t="s">
        <v>1623</v>
      </c>
      <c r="D846">
        <v>28.35</v>
      </c>
      <c r="E846" t="s">
        <v>17</v>
      </c>
      <c r="F846">
        <v>3015847562</v>
      </c>
      <c r="G846" t="s">
        <v>18</v>
      </c>
      <c r="H846" t="s">
        <v>18</v>
      </c>
      <c r="I846" t="s">
        <v>19</v>
      </c>
      <c r="J846" t="s">
        <v>18</v>
      </c>
      <c r="K846" t="s">
        <v>18</v>
      </c>
      <c r="L846" t="s">
        <v>197</v>
      </c>
      <c r="M846" t="s">
        <v>21</v>
      </c>
      <c r="N846" t="s">
        <v>22</v>
      </c>
      <c r="O846" t="s">
        <v>23</v>
      </c>
      <c r="P846" s="2">
        <f t="shared" si="39"/>
        <v>45148</v>
      </c>
      <c r="Q846" t="str">
        <f t="shared" si="40"/>
        <v>2023-08</v>
      </c>
      <c r="R846">
        <f t="shared" si="41"/>
        <v>28.35</v>
      </c>
    </row>
    <row r="847" spans="1:18">
      <c r="A847" t="s">
        <v>1624</v>
      </c>
      <c r="B847" s="2" t="s">
        <v>1619</v>
      </c>
      <c r="C847" t="s">
        <v>1625</v>
      </c>
      <c r="D847">
        <v>21829.5</v>
      </c>
      <c r="E847" t="s">
        <v>17</v>
      </c>
      <c r="F847">
        <v>3016624727</v>
      </c>
      <c r="G847" t="s">
        <v>18</v>
      </c>
      <c r="H847" t="s">
        <v>18</v>
      </c>
      <c r="I847" t="s">
        <v>19</v>
      </c>
      <c r="J847" t="s">
        <v>18</v>
      </c>
      <c r="K847" t="s">
        <v>18</v>
      </c>
      <c r="L847" t="s">
        <v>20</v>
      </c>
      <c r="M847" t="s">
        <v>21</v>
      </c>
      <c r="N847" t="s">
        <v>22</v>
      </c>
      <c r="O847" t="s">
        <v>23</v>
      </c>
      <c r="P847" s="2">
        <f t="shared" si="39"/>
        <v>45148</v>
      </c>
      <c r="Q847" t="str">
        <f t="shared" si="40"/>
        <v>2023-08</v>
      </c>
      <c r="R847">
        <f t="shared" si="41"/>
        <v>13.643437499999999</v>
      </c>
    </row>
    <row r="848" spans="1:18">
      <c r="A848" t="s">
        <v>1626</v>
      </c>
      <c r="B848" s="2" t="s">
        <v>1619</v>
      </c>
      <c r="C848" t="s">
        <v>1627</v>
      </c>
      <c r="D848">
        <v>31.5</v>
      </c>
      <c r="E848" t="s">
        <v>17</v>
      </c>
      <c r="F848">
        <v>3016956349</v>
      </c>
      <c r="G848" t="s">
        <v>18</v>
      </c>
      <c r="H848" t="s">
        <v>18</v>
      </c>
      <c r="I848" t="s">
        <v>19</v>
      </c>
      <c r="J848" t="s">
        <v>18</v>
      </c>
      <c r="K848" t="s">
        <v>18</v>
      </c>
      <c r="L848" t="s">
        <v>197</v>
      </c>
      <c r="M848" t="s">
        <v>21</v>
      </c>
      <c r="N848" t="s">
        <v>22</v>
      </c>
      <c r="O848" t="s">
        <v>23</v>
      </c>
      <c r="P848" s="2">
        <f t="shared" si="39"/>
        <v>45148</v>
      </c>
      <c r="Q848" t="str">
        <f t="shared" si="40"/>
        <v>2023-08</v>
      </c>
      <c r="R848">
        <f t="shared" si="41"/>
        <v>31.5</v>
      </c>
    </row>
    <row r="849" spans="1:18">
      <c r="A849" t="s">
        <v>1628</v>
      </c>
      <c r="B849" s="2" t="s">
        <v>1619</v>
      </c>
      <c r="C849" t="s">
        <v>1629</v>
      </c>
      <c r="D849">
        <v>21397.057499999999</v>
      </c>
      <c r="E849" t="s">
        <v>26</v>
      </c>
      <c r="F849">
        <v>3017126704</v>
      </c>
      <c r="G849" t="s">
        <v>27</v>
      </c>
      <c r="H849" t="s">
        <v>27</v>
      </c>
      <c r="I849" t="s">
        <v>19</v>
      </c>
      <c r="J849" t="s">
        <v>278</v>
      </c>
      <c r="K849" t="s">
        <v>29</v>
      </c>
      <c r="L849" t="s">
        <v>20</v>
      </c>
      <c r="M849" t="s">
        <v>21</v>
      </c>
      <c r="N849" t="s">
        <v>30</v>
      </c>
      <c r="O849" t="s">
        <v>31</v>
      </c>
      <c r="P849" s="2">
        <f t="shared" si="39"/>
        <v>45148</v>
      </c>
      <c r="Q849" t="str">
        <f t="shared" si="40"/>
        <v>2023-08</v>
      </c>
      <c r="R849">
        <f t="shared" si="41"/>
        <v>13.3731609375</v>
      </c>
    </row>
    <row r="850" spans="1:18">
      <c r="A850" t="s">
        <v>1630</v>
      </c>
      <c r="B850" s="2" t="s">
        <v>1631</v>
      </c>
      <c r="C850" t="s">
        <v>1632</v>
      </c>
      <c r="D850">
        <v>24255</v>
      </c>
      <c r="E850" t="s">
        <v>94</v>
      </c>
      <c r="F850">
        <v>3020526998</v>
      </c>
      <c r="G850" t="s">
        <v>18</v>
      </c>
      <c r="H850" t="s">
        <v>18</v>
      </c>
      <c r="I850" t="s">
        <v>19</v>
      </c>
      <c r="J850" t="s">
        <v>18</v>
      </c>
      <c r="K850" t="s">
        <v>18</v>
      </c>
      <c r="L850" t="s">
        <v>20</v>
      </c>
      <c r="M850" t="s">
        <v>21</v>
      </c>
      <c r="N850" t="s">
        <v>22</v>
      </c>
      <c r="O850" t="s">
        <v>31</v>
      </c>
      <c r="P850" s="2">
        <f t="shared" si="39"/>
        <v>45150</v>
      </c>
      <c r="Q850" t="str">
        <f t="shared" si="40"/>
        <v>2023-08</v>
      </c>
      <c r="R850">
        <f t="shared" si="41"/>
        <v>15.159375000000001</v>
      </c>
    </row>
    <row r="851" spans="1:18">
      <c r="A851" t="s">
        <v>1633</v>
      </c>
      <c r="B851" s="2" t="s">
        <v>1631</v>
      </c>
      <c r="C851" t="s">
        <v>1634</v>
      </c>
      <c r="D851">
        <v>24255</v>
      </c>
      <c r="E851" t="s">
        <v>17</v>
      </c>
      <c r="F851">
        <v>3020592111</v>
      </c>
      <c r="G851" t="s">
        <v>18</v>
      </c>
      <c r="H851" t="s">
        <v>18</v>
      </c>
      <c r="I851" t="s">
        <v>19</v>
      </c>
      <c r="J851" t="s">
        <v>18</v>
      </c>
      <c r="K851" t="s">
        <v>18</v>
      </c>
      <c r="L851" t="s">
        <v>20</v>
      </c>
      <c r="M851" t="s">
        <v>21</v>
      </c>
      <c r="N851" t="s">
        <v>22</v>
      </c>
      <c r="O851" t="s">
        <v>23</v>
      </c>
      <c r="P851" s="2">
        <f t="shared" si="39"/>
        <v>45150</v>
      </c>
      <c r="Q851" t="str">
        <f t="shared" si="40"/>
        <v>2023-08</v>
      </c>
      <c r="R851">
        <f t="shared" si="41"/>
        <v>15.159375000000001</v>
      </c>
    </row>
    <row r="852" spans="1:18">
      <c r="A852" s="1" t="s">
        <v>1635</v>
      </c>
      <c r="B852" s="2" t="s">
        <v>1631</v>
      </c>
      <c r="C852" t="s">
        <v>1636</v>
      </c>
      <c r="D852">
        <v>31.5</v>
      </c>
      <c r="E852" t="s">
        <v>17</v>
      </c>
      <c r="F852">
        <v>3020949794</v>
      </c>
      <c r="G852" t="s">
        <v>18</v>
      </c>
      <c r="H852" t="s">
        <v>18</v>
      </c>
      <c r="I852" t="s">
        <v>19</v>
      </c>
      <c r="J852" t="s">
        <v>18</v>
      </c>
      <c r="K852" t="s">
        <v>18</v>
      </c>
      <c r="L852" t="s">
        <v>197</v>
      </c>
      <c r="M852" t="s">
        <v>21</v>
      </c>
      <c r="N852" t="s">
        <v>22</v>
      </c>
      <c r="O852" t="s">
        <v>23</v>
      </c>
      <c r="P852" s="2">
        <f t="shared" si="39"/>
        <v>45150</v>
      </c>
      <c r="Q852" t="str">
        <f t="shared" si="40"/>
        <v>2023-08</v>
      </c>
      <c r="R852">
        <f t="shared" si="41"/>
        <v>31.5</v>
      </c>
    </row>
    <row r="853" spans="1:18">
      <c r="A853" t="s">
        <v>1637</v>
      </c>
      <c r="B853" s="2" t="s">
        <v>1631</v>
      </c>
      <c r="C853" t="s">
        <v>1638</v>
      </c>
      <c r="D853">
        <v>21829.5</v>
      </c>
      <c r="E853" t="s">
        <v>17</v>
      </c>
      <c r="F853">
        <v>3022455757</v>
      </c>
      <c r="G853" t="s">
        <v>18</v>
      </c>
      <c r="H853" t="s">
        <v>18</v>
      </c>
      <c r="I853" t="s">
        <v>19</v>
      </c>
      <c r="J853" t="s">
        <v>18</v>
      </c>
      <c r="K853" t="s">
        <v>18</v>
      </c>
      <c r="L853" t="s">
        <v>20</v>
      </c>
      <c r="M853" t="s">
        <v>21</v>
      </c>
      <c r="N853" t="s">
        <v>22</v>
      </c>
      <c r="O853" t="s">
        <v>23</v>
      </c>
      <c r="P853" s="2">
        <f t="shared" si="39"/>
        <v>45150</v>
      </c>
      <c r="Q853" t="str">
        <f t="shared" si="40"/>
        <v>2023-08</v>
      </c>
      <c r="R853">
        <f t="shared" si="41"/>
        <v>13.643437499999999</v>
      </c>
    </row>
    <row r="854" spans="1:18">
      <c r="A854" t="s">
        <v>1639</v>
      </c>
      <c r="B854" s="2" t="s">
        <v>1640</v>
      </c>
      <c r="C854" t="s">
        <v>1641</v>
      </c>
      <c r="D854">
        <v>24255</v>
      </c>
      <c r="E854" t="s">
        <v>17</v>
      </c>
      <c r="F854">
        <v>3024308519</v>
      </c>
      <c r="G854" t="s">
        <v>18</v>
      </c>
      <c r="H854" t="s">
        <v>18</v>
      </c>
      <c r="I854" t="s">
        <v>19</v>
      </c>
      <c r="J854" t="s">
        <v>18</v>
      </c>
      <c r="K854" t="s">
        <v>18</v>
      </c>
      <c r="L854" t="s">
        <v>20</v>
      </c>
      <c r="M854" t="s">
        <v>21</v>
      </c>
      <c r="N854" t="s">
        <v>22</v>
      </c>
      <c r="O854" t="s">
        <v>23</v>
      </c>
      <c r="P854" s="2">
        <f t="shared" si="39"/>
        <v>45151</v>
      </c>
      <c r="Q854" t="str">
        <f t="shared" si="40"/>
        <v>2023-08</v>
      </c>
      <c r="R854">
        <f t="shared" si="41"/>
        <v>15.159375000000001</v>
      </c>
    </row>
    <row r="855" spans="1:18">
      <c r="A855" t="s">
        <v>1642</v>
      </c>
      <c r="B855" s="2" t="s">
        <v>1640</v>
      </c>
      <c r="C855" t="s">
        <v>1643</v>
      </c>
      <c r="D855">
        <v>24255</v>
      </c>
      <c r="E855" t="s">
        <v>17</v>
      </c>
      <c r="F855">
        <v>3024948009</v>
      </c>
      <c r="G855" t="s">
        <v>18</v>
      </c>
      <c r="H855" t="s">
        <v>18</v>
      </c>
      <c r="I855" t="s">
        <v>19</v>
      </c>
      <c r="J855" t="s">
        <v>18</v>
      </c>
      <c r="K855" t="s">
        <v>18</v>
      </c>
      <c r="L855" t="s">
        <v>20</v>
      </c>
      <c r="M855" t="s">
        <v>21</v>
      </c>
      <c r="N855" t="s">
        <v>22</v>
      </c>
      <c r="O855" t="s">
        <v>23</v>
      </c>
      <c r="P855" s="2">
        <f t="shared" si="39"/>
        <v>45151</v>
      </c>
      <c r="Q855" t="str">
        <f t="shared" si="40"/>
        <v>2023-08</v>
      </c>
      <c r="R855">
        <f t="shared" si="41"/>
        <v>15.159375000000001</v>
      </c>
    </row>
    <row r="856" spans="1:18">
      <c r="A856" t="s">
        <v>1644</v>
      </c>
      <c r="B856" s="2" t="s">
        <v>1640</v>
      </c>
      <c r="C856" t="s">
        <v>1645</v>
      </c>
      <c r="D856">
        <v>24255</v>
      </c>
      <c r="E856" t="s">
        <v>17</v>
      </c>
      <c r="F856">
        <v>3024948128</v>
      </c>
      <c r="G856" t="s">
        <v>18</v>
      </c>
      <c r="H856" t="s">
        <v>18</v>
      </c>
      <c r="I856" t="s">
        <v>19</v>
      </c>
      <c r="J856" t="s">
        <v>18</v>
      </c>
      <c r="K856" t="s">
        <v>18</v>
      </c>
      <c r="L856" t="s">
        <v>20</v>
      </c>
      <c r="M856" t="s">
        <v>21</v>
      </c>
      <c r="N856" t="s">
        <v>22</v>
      </c>
      <c r="O856" t="s">
        <v>23</v>
      </c>
      <c r="P856" s="2">
        <f t="shared" si="39"/>
        <v>45151</v>
      </c>
      <c r="Q856" t="str">
        <f t="shared" si="40"/>
        <v>2023-08</v>
      </c>
      <c r="R856">
        <f t="shared" si="41"/>
        <v>15.159375000000001</v>
      </c>
    </row>
    <row r="857" spans="1:18">
      <c r="A857" t="s">
        <v>1646</v>
      </c>
      <c r="B857" s="2" t="s">
        <v>1647</v>
      </c>
      <c r="C857" t="s">
        <v>1648</v>
      </c>
      <c r="D857">
        <v>24255</v>
      </c>
      <c r="E857" t="s">
        <v>17</v>
      </c>
      <c r="F857">
        <v>3025585995</v>
      </c>
      <c r="G857" t="s">
        <v>18</v>
      </c>
      <c r="H857" t="s">
        <v>18</v>
      </c>
      <c r="I857" t="s">
        <v>19</v>
      </c>
      <c r="J857" t="s">
        <v>18</v>
      </c>
      <c r="K857" t="s">
        <v>18</v>
      </c>
      <c r="L857" t="s">
        <v>20</v>
      </c>
      <c r="M857" t="s">
        <v>21</v>
      </c>
      <c r="N857" t="s">
        <v>22</v>
      </c>
      <c r="O857" t="s">
        <v>23</v>
      </c>
      <c r="P857" s="2">
        <f t="shared" si="39"/>
        <v>45152</v>
      </c>
      <c r="Q857" t="str">
        <f t="shared" si="40"/>
        <v>2023-08</v>
      </c>
      <c r="R857">
        <f t="shared" si="41"/>
        <v>15.159375000000001</v>
      </c>
    </row>
    <row r="858" spans="1:18">
      <c r="A858" t="s">
        <v>1649</v>
      </c>
      <c r="B858" s="2" t="s">
        <v>1647</v>
      </c>
      <c r="C858" t="s">
        <v>1650</v>
      </c>
      <c r="D858">
        <v>11550</v>
      </c>
      <c r="E858" t="s">
        <v>1651</v>
      </c>
      <c r="F858">
        <v>3025849810</v>
      </c>
      <c r="G858" t="s">
        <v>36</v>
      </c>
      <c r="H858" t="s">
        <v>37</v>
      </c>
      <c r="I858" t="s">
        <v>38</v>
      </c>
      <c r="J858" t="s">
        <v>28</v>
      </c>
      <c r="K858" t="s">
        <v>29</v>
      </c>
      <c r="L858" t="s">
        <v>20</v>
      </c>
      <c r="M858" t="s">
        <v>21</v>
      </c>
      <c r="N858" t="s">
        <v>49</v>
      </c>
      <c r="O858" t="s">
        <v>23</v>
      </c>
      <c r="P858" s="2">
        <f t="shared" si="39"/>
        <v>45152</v>
      </c>
      <c r="Q858" t="str">
        <f t="shared" si="40"/>
        <v>2023-08</v>
      </c>
      <c r="R858">
        <f t="shared" si="41"/>
        <v>7.21875</v>
      </c>
    </row>
    <row r="859" spans="1:18">
      <c r="A859" t="s">
        <v>1652</v>
      </c>
      <c r="B859" s="2" t="s">
        <v>1647</v>
      </c>
      <c r="C859" t="s">
        <v>1650</v>
      </c>
      <c r="D859">
        <v>11550</v>
      </c>
      <c r="E859" t="s">
        <v>17</v>
      </c>
      <c r="F859">
        <v>3025868494</v>
      </c>
      <c r="G859" t="s">
        <v>18</v>
      </c>
      <c r="H859" t="s">
        <v>18</v>
      </c>
      <c r="I859" t="s">
        <v>19</v>
      </c>
      <c r="J859" t="s">
        <v>18</v>
      </c>
      <c r="K859" t="s">
        <v>18</v>
      </c>
      <c r="L859" t="s">
        <v>20</v>
      </c>
      <c r="M859" t="s">
        <v>21</v>
      </c>
      <c r="N859" t="s">
        <v>22</v>
      </c>
      <c r="O859" t="s">
        <v>23</v>
      </c>
      <c r="P859" s="2">
        <f t="shared" si="39"/>
        <v>45152</v>
      </c>
      <c r="Q859" t="str">
        <f t="shared" si="40"/>
        <v>2023-08</v>
      </c>
      <c r="R859">
        <f t="shared" si="41"/>
        <v>7.21875</v>
      </c>
    </row>
    <row r="860" spans="1:18">
      <c r="A860" t="s">
        <v>1653</v>
      </c>
      <c r="B860" s="2" t="s">
        <v>1647</v>
      </c>
      <c r="C860" t="s">
        <v>1654</v>
      </c>
      <c r="D860">
        <v>28.35</v>
      </c>
      <c r="E860" t="s">
        <v>17</v>
      </c>
      <c r="F860">
        <v>3026244899</v>
      </c>
      <c r="G860" t="s">
        <v>18</v>
      </c>
      <c r="H860" t="s">
        <v>18</v>
      </c>
      <c r="I860" t="s">
        <v>19</v>
      </c>
      <c r="J860" t="s">
        <v>18</v>
      </c>
      <c r="K860" t="s">
        <v>18</v>
      </c>
      <c r="L860" t="s">
        <v>197</v>
      </c>
      <c r="M860" t="s">
        <v>21</v>
      </c>
      <c r="N860" t="s">
        <v>22</v>
      </c>
      <c r="O860" t="s">
        <v>23</v>
      </c>
      <c r="P860" s="2">
        <f t="shared" si="39"/>
        <v>45152</v>
      </c>
      <c r="Q860" t="str">
        <f t="shared" si="40"/>
        <v>2023-08</v>
      </c>
      <c r="R860">
        <f t="shared" si="41"/>
        <v>28.35</v>
      </c>
    </row>
    <row r="861" spans="1:18">
      <c r="A861" t="s">
        <v>1655</v>
      </c>
      <c r="B861" s="2" t="s">
        <v>1647</v>
      </c>
      <c r="C861" t="s">
        <v>1656</v>
      </c>
      <c r="D861">
        <v>21397.057499999999</v>
      </c>
      <c r="E861" t="s">
        <v>26</v>
      </c>
      <c r="F861">
        <v>3026407154</v>
      </c>
      <c r="G861" t="s">
        <v>79</v>
      </c>
      <c r="H861" t="s">
        <v>45</v>
      </c>
      <c r="I861" t="s">
        <v>38</v>
      </c>
      <c r="J861" t="s">
        <v>120</v>
      </c>
      <c r="K861" t="s">
        <v>29</v>
      </c>
      <c r="L861" t="s">
        <v>20</v>
      </c>
      <c r="M861" t="s">
        <v>21</v>
      </c>
      <c r="N861" t="s">
        <v>30</v>
      </c>
      <c r="O861" t="s">
        <v>23</v>
      </c>
      <c r="P861" s="2">
        <f t="shared" si="39"/>
        <v>45152</v>
      </c>
      <c r="Q861" t="str">
        <f t="shared" si="40"/>
        <v>2023-08</v>
      </c>
      <c r="R861">
        <f t="shared" si="41"/>
        <v>13.3731609375</v>
      </c>
    </row>
    <row r="862" spans="1:18">
      <c r="A862" t="s">
        <v>1657</v>
      </c>
      <c r="B862" s="2" t="s">
        <v>1647</v>
      </c>
      <c r="C862" t="s">
        <v>1650</v>
      </c>
      <c r="D862">
        <v>11271.75</v>
      </c>
      <c r="E862" t="s">
        <v>26</v>
      </c>
      <c r="F862">
        <v>3026658939</v>
      </c>
      <c r="G862" t="s">
        <v>36</v>
      </c>
      <c r="H862" t="s">
        <v>37</v>
      </c>
      <c r="I862" t="s">
        <v>38</v>
      </c>
      <c r="J862" t="s">
        <v>28</v>
      </c>
      <c r="K862" t="s">
        <v>29</v>
      </c>
      <c r="L862" t="s">
        <v>20</v>
      </c>
      <c r="M862" t="s">
        <v>21</v>
      </c>
      <c r="N862" t="s">
        <v>30</v>
      </c>
      <c r="O862" t="s">
        <v>23</v>
      </c>
      <c r="P862" s="2">
        <f t="shared" si="39"/>
        <v>45152</v>
      </c>
      <c r="Q862" t="str">
        <f t="shared" si="40"/>
        <v>2023-08</v>
      </c>
      <c r="R862">
        <f t="shared" si="41"/>
        <v>7.0448437500000001</v>
      </c>
    </row>
    <row r="863" spans="1:18">
      <c r="A863" t="s">
        <v>1658</v>
      </c>
      <c r="B863" s="2" t="s">
        <v>1647</v>
      </c>
      <c r="C863" t="s">
        <v>1512</v>
      </c>
      <c r="D863">
        <v>4830</v>
      </c>
      <c r="E863" t="s">
        <v>94</v>
      </c>
      <c r="F863">
        <v>3027357934</v>
      </c>
      <c r="G863" t="s">
        <v>18</v>
      </c>
      <c r="H863" t="s">
        <v>18</v>
      </c>
      <c r="I863" t="s">
        <v>19</v>
      </c>
      <c r="J863" t="s">
        <v>18</v>
      </c>
      <c r="K863" t="s">
        <v>18</v>
      </c>
      <c r="L863" t="s">
        <v>20</v>
      </c>
      <c r="M863" t="s">
        <v>21</v>
      </c>
      <c r="N863" t="s">
        <v>22</v>
      </c>
      <c r="O863" t="s">
        <v>31</v>
      </c>
      <c r="P863" s="2">
        <f t="shared" si="39"/>
        <v>45152</v>
      </c>
      <c r="Q863" t="str">
        <f t="shared" si="40"/>
        <v>2023-08</v>
      </c>
      <c r="R863">
        <f t="shared" si="41"/>
        <v>3.0187499999999998</v>
      </c>
    </row>
    <row r="864" spans="1:18">
      <c r="A864" t="s">
        <v>1659</v>
      </c>
      <c r="B864" s="2" t="s">
        <v>1647</v>
      </c>
      <c r="C864" t="s">
        <v>1660</v>
      </c>
      <c r="D864">
        <v>28.35</v>
      </c>
      <c r="E864" t="s">
        <v>17</v>
      </c>
      <c r="F864">
        <v>3027454901</v>
      </c>
      <c r="G864" t="s">
        <v>18</v>
      </c>
      <c r="H864" t="s">
        <v>18</v>
      </c>
      <c r="I864" t="s">
        <v>19</v>
      </c>
      <c r="J864" t="s">
        <v>18</v>
      </c>
      <c r="K864" t="s">
        <v>18</v>
      </c>
      <c r="L864" t="s">
        <v>197</v>
      </c>
      <c r="M864" t="s">
        <v>21</v>
      </c>
      <c r="N864" t="s">
        <v>22</v>
      </c>
      <c r="O864" t="s">
        <v>23</v>
      </c>
      <c r="P864" s="2">
        <f t="shared" si="39"/>
        <v>45152</v>
      </c>
      <c r="Q864" t="str">
        <f t="shared" si="40"/>
        <v>2023-08</v>
      </c>
      <c r="R864">
        <f t="shared" si="41"/>
        <v>28.35</v>
      </c>
    </row>
    <row r="865" spans="1:18">
      <c r="A865" t="s">
        <v>1661</v>
      </c>
      <c r="B865" s="2" t="s">
        <v>1662</v>
      </c>
      <c r="C865" t="s">
        <v>1663</v>
      </c>
      <c r="D865">
        <v>21397.057499999999</v>
      </c>
      <c r="E865" t="s">
        <v>26</v>
      </c>
      <c r="F865">
        <v>3028255323</v>
      </c>
      <c r="G865" t="s">
        <v>27</v>
      </c>
      <c r="H865" t="s">
        <v>27</v>
      </c>
      <c r="I865" t="s">
        <v>19</v>
      </c>
      <c r="J865" t="s">
        <v>120</v>
      </c>
      <c r="K865" t="s">
        <v>29</v>
      </c>
      <c r="L865" t="s">
        <v>20</v>
      </c>
      <c r="M865" t="s">
        <v>21</v>
      </c>
      <c r="N865" t="s">
        <v>30</v>
      </c>
      <c r="O865" t="s">
        <v>31</v>
      </c>
      <c r="P865" s="2">
        <f t="shared" si="39"/>
        <v>45153</v>
      </c>
      <c r="Q865" t="str">
        <f t="shared" si="40"/>
        <v>2023-08</v>
      </c>
      <c r="R865">
        <f t="shared" si="41"/>
        <v>13.3731609375</v>
      </c>
    </row>
    <row r="866" spans="1:18">
      <c r="A866" t="s">
        <v>1664</v>
      </c>
      <c r="B866" s="2" t="s">
        <v>1662</v>
      </c>
      <c r="C866" t="s">
        <v>1665</v>
      </c>
      <c r="D866">
        <v>31.5</v>
      </c>
      <c r="E866" t="s">
        <v>17</v>
      </c>
      <c r="F866">
        <v>3028399216</v>
      </c>
      <c r="G866" t="s">
        <v>18</v>
      </c>
      <c r="H866" t="s">
        <v>18</v>
      </c>
      <c r="I866" t="s">
        <v>19</v>
      </c>
      <c r="J866" t="s">
        <v>18</v>
      </c>
      <c r="K866" t="s">
        <v>18</v>
      </c>
      <c r="L866" t="s">
        <v>197</v>
      </c>
      <c r="M866" t="s">
        <v>21</v>
      </c>
      <c r="N866" t="s">
        <v>22</v>
      </c>
      <c r="O866" t="s">
        <v>23</v>
      </c>
      <c r="P866" s="2">
        <f t="shared" si="39"/>
        <v>45153</v>
      </c>
      <c r="Q866" t="str">
        <f t="shared" si="40"/>
        <v>2023-08</v>
      </c>
      <c r="R866">
        <f t="shared" si="41"/>
        <v>31.5</v>
      </c>
    </row>
    <row r="867" spans="1:18">
      <c r="A867" t="s">
        <v>1666</v>
      </c>
      <c r="B867" s="2" t="s">
        <v>1662</v>
      </c>
      <c r="C867" t="s">
        <v>1667</v>
      </c>
      <c r="D867">
        <v>19007.939999999999</v>
      </c>
      <c r="E867" t="s">
        <v>26</v>
      </c>
      <c r="F867">
        <v>3028576184</v>
      </c>
      <c r="G867" t="s">
        <v>36</v>
      </c>
      <c r="H867" t="s">
        <v>37</v>
      </c>
      <c r="I867" t="s">
        <v>38</v>
      </c>
      <c r="J867" t="s">
        <v>28</v>
      </c>
      <c r="K867" t="s">
        <v>29</v>
      </c>
      <c r="L867" t="s">
        <v>20</v>
      </c>
      <c r="M867" t="s">
        <v>21</v>
      </c>
      <c r="N867" t="s">
        <v>30</v>
      </c>
      <c r="O867" t="s">
        <v>23</v>
      </c>
      <c r="P867" s="2">
        <f t="shared" si="39"/>
        <v>45153</v>
      </c>
      <c r="Q867" t="str">
        <f t="shared" si="40"/>
        <v>2023-08</v>
      </c>
      <c r="R867">
        <f t="shared" si="41"/>
        <v>11.8799625</v>
      </c>
    </row>
    <row r="868" spans="1:18">
      <c r="A868" t="s">
        <v>1668</v>
      </c>
      <c r="B868" s="2" t="s">
        <v>1662</v>
      </c>
      <c r="C868" t="s">
        <v>1669</v>
      </c>
      <c r="D868">
        <v>19404</v>
      </c>
      <c r="E868" t="s">
        <v>17</v>
      </c>
      <c r="F868">
        <v>3029484971</v>
      </c>
      <c r="G868" t="s">
        <v>18</v>
      </c>
      <c r="H868" t="s">
        <v>18</v>
      </c>
      <c r="I868" t="s">
        <v>19</v>
      </c>
      <c r="J868" t="s">
        <v>18</v>
      </c>
      <c r="K868" t="s">
        <v>18</v>
      </c>
      <c r="L868" t="s">
        <v>20</v>
      </c>
      <c r="M868" t="s">
        <v>21</v>
      </c>
      <c r="N868" t="s">
        <v>22</v>
      </c>
      <c r="O868" t="s">
        <v>23</v>
      </c>
      <c r="P868" s="2">
        <f t="shared" si="39"/>
        <v>45153</v>
      </c>
      <c r="Q868" t="str">
        <f t="shared" si="40"/>
        <v>2023-08</v>
      </c>
      <c r="R868">
        <f t="shared" si="41"/>
        <v>12.1275</v>
      </c>
    </row>
    <row r="869" spans="1:18">
      <c r="A869" t="s">
        <v>1670</v>
      </c>
      <c r="B869" s="2" t="s">
        <v>1662</v>
      </c>
      <c r="C869" t="s">
        <v>1671</v>
      </c>
      <c r="D869">
        <v>24255</v>
      </c>
      <c r="E869" t="s">
        <v>17</v>
      </c>
      <c r="F869">
        <v>3030281268</v>
      </c>
      <c r="G869" t="s">
        <v>18</v>
      </c>
      <c r="H869" t="s">
        <v>18</v>
      </c>
      <c r="I869" t="s">
        <v>19</v>
      </c>
      <c r="J869" t="s">
        <v>18</v>
      </c>
      <c r="K869" t="s">
        <v>18</v>
      </c>
      <c r="L869" t="s">
        <v>20</v>
      </c>
      <c r="M869" t="s">
        <v>21</v>
      </c>
      <c r="N869" t="s">
        <v>22</v>
      </c>
      <c r="O869" t="s">
        <v>23</v>
      </c>
      <c r="P869" s="2">
        <f t="shared" si="39"/>
        <v>45153</v>
      </c>
      <c r="Q869" t="str">
        <f t="shared" si="40"/>
        <v>2023-08</v>
      </c>
      <c r="R869">
        <f t="shared" si="41"/>
        <v>15.159375000000001</v>
      </c>
    </row>
    <row r="870" spans="1:18">
      <c r="A870" t="s">
        <v>1672</v>
      </c>
      <c r="B870" s="2" t="s">
        <v>1673</v>
      </c>
      <c r="C870" t="s">
        <v>1674</v>
      </c>
      <c r="D870">
        <v>19404</v>
      </c>
      <c r="E870" t="s">
        <v>17</v>
      </c>
      <c r="F870">
        <v>3030779476</v>
      </c>
      <c r="G870" t="s">
        <v>18</v>
      </c>
      <c r="H870" t="s">
        <v>18</v>
      </c>
      <c r="I870" t="s">
        <v>19</v>
      </c>
      <c r="J870" t="s">
        <v>18</v>
      </c>
      <c r="K870" t="s">
        <v>18</v>
      </c>
      <c r="L870" t="s">
        <v>20</v>
      </c>
      <c r="M870" t="s">
        <v>21</v>
      </c>
      <c r="N870" t="s">
        <v>22</v>
      </c>
      <c r="O870" t="s">
        <v>23</v>
      </c>
      <c r="P870" s="2">
        <f t="shared" si="39"/>
        <v>45154</v>
      </c>
      <c r="Q870" t="str">
        <f t="shared" si="40"/>
        <v>2023-08</v>
      </c>
      <c r="R870">
        <f t="shared" si="41"/>
        <v>12.1275</v>
      </c>
    </row>
    <row r="871" spans="1:18">
      <c r="A871" t="s">
        <v>1675</v>
      </c>
      <c r="B871" s="2" t="s">
        <v>1673</v>
      </c>
      <c r="C871" t="s">
        <v>1676</v>
      </c>
      <c r="D871">
        <v>21829.5</v>
      </c>
      <c r="E871" t="s">
        <v>17</v>
      </c>
      <c r="F871">
        <v>3031216659</v>
      </c>
      <c r="G871" t="s">
        <v>18</v>
      </c>
      <c r="H871" t="s">
        <v>18</v>
      </c>
      <c r="I871" t="s">
        <v>19</v>
      </c>
      <c r="J871" t="s">
        <v>18</v>
      </c>
      <c r="K871" t="s">
        <v>18</v>
      </c>
      <c r="L871" t="s">
        <v>20</v>
      </c>
      <c r="M871" t="s">
        <v>21</v>
      </c>
      <c r="N871" t="s">
        <v>22</v>
      </c>
      <c r="O871" t="s">
        <v>23</v>
      </c>
      <c r="P871" s="2">
        <f t="shared" si="39"/>
        <v>45154</v>
      </c>
      <c r="Q871" t="str">
        <f t="shared" si="40"/>
        <v>2023-08</v>
      </c>
      <c r="R871">
        <f t="shared" si="41"/>
        <v>13.643437499999999</v>
      </c>
    </row>
    <row r="872" spans="1:18">
      <c r="A872" t="s">
        <v>1677</v>
      </c>
      <c r="B872" s="2" t="s">
        <v>1673</v>
      </c>
      <c r="C872" t="s">
        <v>1678</v>
      </c>
      <c r="D872">
        <v>31.5</v>
      </c>
      <c r="E872" t="s">
        <v>17</v>
      </c>
      <c r="F872">
        <v>3031276244</v>
      </c>
      <c r="G872" t="s">
        <v>18</v>
      </c>
      <c r="H872" t="s">
        <v>18</v>
      </c>
      <c r="I872" t="s">
        <v>19</v>
      </c>
      <c r="J872" t="s">
        <v>18</v>
      </c>
      <c r="K872" t="s">
        <v>18</v>
      </c>
      <c r="L872" t="s">
        <v>197</v>
      </c>
      <c r="M872" t="s">
        <v>21</v>
      </c>
      <c r="N872" t="s">
        <v>22</v>
      </c>
      <c r="O872" t="s">
        <v>23</v>
      </c>
      <c r="P872" s="2">
        <f t="shared" si="39"/>
        <v>45154</v>
      </c>
      <c r="Q872" t="str">
        <f t="shared" si="40"/>
        <v>2023-08</v>
      </c>
      <c r="R872">
        <f t="shared" si="41"/>
        <v>31.5</v>
      </c>
    </row>
    <row r="873" spans="1:18">
      <c r="A873" t="s">
        <v>1679</v>
      </c>
      <c r="B873" s="2" t="s">
        <v>1673</v>
      </c>
      <c r="C873" t="s">
        <v>1680</v>
      </c>
      <c r="D873">
        <v>24255</v>
      </c>
      <c r="E873" t="s">
        <v>17</v>
      </c>
      <c r="F873">
        <v>3031469028</v>
      </c>
      <c r="G873" t="s">
        <v>18</v>
      </c>
      <c r="H873" t="s">
        <v>18</v>
      </c>
      <c r="I873" t="s">
        <v>19</v>
      </c>
      <c r="J873" t="s">
        <v>18</v>
      </c>
      <c r="K873" t="s">
        <v>18</v>
      </c>
      <c r="L873" t="s">
        <v>20</v>
      </c>
      <c r="M873" t="s">
        <v>21</v>
      </c>
      <c r="N873" t="s">
        <v>22</v>
      </c>
      <c r="O873" t="s">
        <v>23</v>
      </c>
      <c r="P873" s="2">
        <f t="shared" si="39"/>
        <v>45154</v>
      </c>
      <c r="Q873" t="str">
        <f t="shared" si="40"/>
        <v>2023-08</v>
      </c>
      <c r="R873">
        <f t="shared" si="41"/>
        <v>15.159375000000001</v>
      </c>
    </row>
    <row r="874" spans="1:18">
      <c r="A874" t="s">
        <v>1681</v>
      </c>
      <c r="B874" s="2" t="s">
        <v>1673</v>
      </c>
      <c r="C874" t="s">
        <v>1682</v>
      </c>
      <c r="D874">
        <v>21397.057499999999</v>
      </c>
      <c r="E874" t="s">
        <v>26</v>
      </c>
      <c r="F874">
        <v>3031926676</v>
      </c>
      <c r="G874" t="s">
        <v>27</v>
      </c>
      <c r="H874" t="s">
        <v>27</v>
      </c>
      <c r="I874" t="s">
        <v>19</v>
      </c>
      <c r="J874" t="s">
        <v>39</v>
      </c>
      <c r="K874" t="s">
        <v>29</v>
      </c>
      <c r="L874" t="s">
        <v>20</v>
      </c>
      <c r="M874" t="s">
        <v>21</v>
      </c>
      <c r="N874" t="s">
        <v>30</v>
      </c>
      <c r="O874" t="s">
        <v>31</v>
      </c>
      <c r="P874" s="2">
        <f t="shared" si="39"/>
        <v>45154</v>
      </c>
      <c r="Q874" t="str">
        <f t="shared" si="40"/>
        <v>2023-08</v>
      </c>
      <c r="R874">
        <f t="shared" si="41"/>
        <v>13.3731609375</v>
      </c>
    </row>
    <row r="875" spans="1:18">
      <c r="A875" t="s">
        <v>1683</v>
      </c>
      <c r="B875" s="2" t="s">
        <v>1684</v>
      </c>
      <c r="C875" t="s">
        <v>1685</v>
      </c>
      <c r="D875">
        <v>24255</v>
      </c>
      <c r="E875" t="s">
        <v>17</v>
      </c>
      <c r="F875">
        <v>3034886304</v>
      </c>
      <c r="G875" t="s">
        <v>18</v>
      </c>
      <c r="H875" t="s">
        <v>18</v>
      </c>
      <c r="I875" t="s">
        <v>19</v>
      </c>
      <c r="J875" t="s">
        <v>18</v>
      </c>
      <c r="K875" t="s">
        <v>18</v>
      </c>
      <c r="L875" t="s">
        <v>20</v>
      </c>
      <c r="M875" t="s">
        <v>21</v>
      </c>
      <c r="N875" t="s">
        <v>22</v>
      </c>
      <c r="O875" t="s">
        <v>23</v>
      </c>
      <c r="P875" s="2">
        <f t="shared" si="39"/>
        <v>45155</v>
      </c>
      <c r="Q875" t="str">
        <f t="shared" si="40"/>
        <v>2023-08</v>
      </c>
      <c r="R875">
        <f t="shared" si="41"/>
        <v>15.159375000000001</v>
      </c>
    </row>
    <row r="876" spans="1:18">
      <c r="A876" t="s">
        <v>1686</v>
      </c>
      <c r="B876" s="2" t="s">
        <v>1684</v>
      </c>
      <c r="C876" t="s">
        <v>1687</v>
      </c>
      <c r="D876">
        <v>24255</v>
      </c>
      <c r="E876" t="s">
        <v>17</v>
      </c>
      <c r="F876">
        <v>3035114243</v>
      </c>
      <c r="G876" t="s">
        <v>18</v>
      </c>
      <c r="H876" t="s">
        <v>18</v>
      </c>
      <c r="I876" t="s">
        <v>19</v>
      </c>
      <c r="J876" t="s">
        <v>18</v>
      </c>
      <c r="K876" t="s">
        <v>18</v>
      </c>
      <c r="L876" t="s">
        <v>20</v>
      </c>
      <c r="M876" t="s">
        <v>21</v>
      </c>
      <c r="N876" t="s">
        <v>22</v>
      </c>
      <c r="O876" t="s">
        <v>23</v>
      </c>
      <c r="P876" s="2">
        <f t="shared" si="39"/>
        <v>45155</v>
      </c>
      <c r="Q876" t="str">
        <f t="shared" si="40"/>
        <v>2023-08</v>
      </c>
      <c r="R876">
        <f t="shared" si="41"/>
        <v>15.159375000000001</v>
      </c>
    </row>
    <row r="877" spans="1:18">
      <c r="A877" t="s">
        <v>1688</v>
      </c>
      <c r="B877" s="2" t="s">
        <v>1689</v>
      </c>
      <c r="C877" t="s">
        <v>1690</v>
      </c>
      <c r="D877">
        <v>19007.939999999999</v>
      </c>
      <c r="E877" t="s">
        <v>26</v>
      </c>
      <c r="F877">
        <v>3037797192</v>
      </c>
      <c r="G877" t="s">
        <v>36</v>
      </c>
      <c r="H877" t="s">
        <v>37</v>
      </c>
      <c r="I877" t="s">
        <v>38</v>
      </c>
      <c r="J877" t="s">
        <v>471</v>
      </c>
      <c r="K877" t="s">
        <v>29</v>
      </c>
      <c r="L877" t="s">
        <v>20</v>
      </c>
      <c r="M877" t="s">
        <v>21</v>
      </c>
      <c r="N877" t="s">
        <v>30</v>
      </c>
      <c r="O877" t="s">
        <v>23</v>
      </c>
      <c r="P877" s="2">
        <f t="shared" si="39"/>
        <v>45156</v>
      </c>
      <c r="Q877" t="str">
        <f t="shared" si="40"/>
        <v>2023-08</v>
      </c>
      <c r="R877">
        <f t="shared" si="41"/>
        <v>11.8799625</v>
      </c>
    </row>
    <row r="878" spans="1:18">
      <c r="A878" t="s">
        <v>1691</v>
      </c>
      <c r="B878" s="2" t="s">
        <v>1692</v>
      </c>
      <c r="C878" t="s">
        <v>1693</v>
      </c>
      <c r="D878">
        <v>24255</v>
      </c>
      <c r="E878" t="s">
        <v>17</v>
      </c>
      <c r="F878">
        <v>3040131263</v>
      </c>
      <c r="G878" t="s">
        <v>18</v>
      </c>
      <c r="H878" t="s">
        <v>18</v>
      </c>
      <c r="I878" t="s">
        <v>19</v>
      </c>
      <c r="J878" t="s">
        <v>18</v>
      </c>
      <c r="K878" t="s">
        <v>18</v>
      </c>
      <c r="L878" t="s">
        <v>20</v>
      </c>
      <c r="M878" t="s">
        <v>21</v>
      </c>
      <c r="N878" t="s">
        <v>22</v>
      </c>
      <c r="O878" t="s">
        <v>23</v>
      </c>
      <c r="P878" s="2">
        <f t="shared" si="39"/>
        <v>45157</v>
      </c>
      <c r="Q878" t="str">
        <f t="shared" si="40"/>
        <v>2023-08</v>
      </c>
      <c r="R878">
        <f t="shared" si="41"/>
        <v>15.159375000000001</v>
      </c>
    </row>
    <row r="879" spans="1:18">
      <c r="A879" s="1" t="s">
        <v>1694</v>
      </c>
      <c r="B879" s="2" t="s">
        <v>1695</v>
      </c>
      <c r="C879" t="s">
        <v>1696</v>
      </c>
      <c r="D879">
        <v>19007.939999999999</v>
      </c>
      <c r="E879" t="s">
        <v>26</v>
      </c>
      <c r="F879">
        <v>3042332197</v>
      </c>
      <c r="G879" t="s">
        <v>27</v>
      </c>
      <c r="H879" t="s">
        <v>27</v>
      </c>
      <c r="I879" t="s">
        <v>19</v>
      </c>
      <c r="J879" t="s">
        <v>120</v>
      </c>
      <c r="K879" t="s">
        <v>29</v>
      </c>
      <c r="L879" t="s">
        <v>20</v>
      </c>
      <c r="M879" t="s">
        <v>21</v>
      </c>
      <c r="N879" t="s">
        <v>30</v>
      </c>
      <c r="O879" t="s">
        <v>31</v>
      </c>
      <c r="P879" s="2">
        <f t="shared" si="39"/>
        <v>45158</v>
      </c>
      <c r="Q879" t="str">
        <f t="shared" si="40"/>
        <v>2023-08</v>
      </c>
      <c r="R879">
        <f t="shared" si="41"/>
        <v>11.8799625</v>
      </c>
    </row>
    <row r="880" spans="1:18">
      <c r="A880" t="s">
        <v>1697</v>
      </c>
      <c r="B880" s="2" t="s">
        <v>1695</v>
      </c>
      <c r="C880" t="s">
        <v>1150</v>
      </c>
      <c r="D880">
        <v>19007.939999999999</v>
      </c>
      <c r="E880" t="s">
        <v>26</v>
      </c>
      <c r="F880">
        <v>3043007884</v>
      </c>
      <c r="G880" t="s">
        <v>27</v>
      </c>
      <c r="H880" t="s">
        <v>27</v>
      </c>
      <c r="I880" t="s">
        <v>19</v>
      </c>
      <c r="J880" t="s">
        <v>68</v>
      </c>
      <c r="K880" t="s">
        <v>29</v>
      </c>
      <c r="L880" t="s">
        <v>20</v>
      </c>
      <c r="M880" t="s">
        <v>21</v>
      </c>
      <c r="N880" t="s">
        <v>30</v>
      </c>
      <c r="O880" t="s">
        <v>31</v>
      </c>
      <c r="P880" s="2">
        <f t="shared" si="39"/>
        <v>45158</v>
      </c>
      <c r="Q880" t="str">
        <f t="shared" si="40"/>
        <v>2023-08</v>
      </c>
      <c r="R880">
        <f t="shared" si="41"/>
        <v>11.8799625</v>
      </c>
    </row>
    <row r="881" spans="1:18">
      <c r="A881" t="s">
        <v>1698</v>
      </c>
      <c r="B881" s="2" t="s">
        <v>1699</v>
      </c>
      <c r="C881" t="s">
        <v>1370</v>
      </c>
      <c r="D881">
        <v>8655.0974999999999</v>
      </c>
      <c r="E881" t="s">
        <v>584</v>
      </c>
      <c r="F881">
        <v>3046082529</v>
      </c>
      <c r="G881" t="s">
        <v>189</v>
      </c>
      <c r="H881" t="s">
        <v>189</v>
      </c>
      <c r="I881" t="s">
        <v>19</v>
      </c>
      <c r="J881" t="s">
        <v>28</v>
      </c>
      <c r="K881" t="s">
        <v>29</v>
      </c>
      <c r="L881" t="s">
        <v>20</v>
      </c>
      <c r="M881" t="s">
        <v>21</v>
      </c>
      <c r="N881" t="s">
        <v>30</v>
      </c>
      <c r="O881" t="s">
        <v>190</v>
      </c>
      <c r="P881" s="2">
        <f t="shared" si="39"/>
        <v>45160</v>
      </c>
      <c r="Q881" t="str">
        <f t="shared" si="40"/>
        <v>2023-08</v>
      </c>
      <c r="R881">
        <f t="shared" si="41"/>
        <v>5.4094359374999996</v>
      </c>
    </row>
    <row r="882" spans="1:18">
      <c r="A882" t="s">
        <v>1700</v>
      </c>
      <c r="B882" s="2" t="s">
        <v>1699</v>
      </c>
      <c r="C882" t="s">
        <v>1701</v>
      </c>
      <c r="D882">
        <v>31.5</v>
      </c>
      <c r="E882" t="s">
        <v>17</v>
      </c>
      <c r="F882">
        <v>3047376307</v>
      </c>
      <c r="G882" t="s">
        <v>18</v>
      </c>
      <c r="H882" t="s">
        <v>18</v>
      </c>
      <c r="I882" t="s">
        <v>19</v>
      </c>
      <c r="J882" t="s">
        <v>18</v>
      </c>
      <c r="K882" t="s">
        <v>18</v>
      </c>
      <c r="L882" t="s">
        <v>197</v>
      </c>
      <c r="M882" t="s">
        <v>21</v>
      </c>
      <c r="N882" t="s">
        <v>22</v>
      </c>
      <c r="O882" t="s">
        <v>23</v>
      </c>
      <c r="P882" s="2">
        <f t="shared" si="39"/>
        <v>45160</v>
      </c>
      <c r="Q882" t="str">
        <f t="shared" si="40"/>
        <v>2023-08</v>
      </c>
      <c r="R882">
        <f t="shared" si="41"/>
        <v>31.5</v>
      </c>
    </row>
    <row r="883" spans="1:18">
      <c r="A883" t="s">
        <v>1702</v>
      </c>
      <c r="B883" s="2" t="s">
        <v>1699</v>
      </c>
      <c r="C883" t="s">
        <v>1701</v>
      </c>
      <c r="D883">
        <v>21397.057499999999</v>
      </c>
      <c r="E883" t="s">
        <v>26</v>
      </c>
      <c r="F883">
        <v>3047776597</v>
      </c>
      <c r="G883" t="s">
        <v>27</v>
      </c>
      <c r="H883" t="s">
        <v>27</v>
      </c>
      <c r="I883" t="s">
        <v>19</v>
      </c>
      <c r="J883" t="s">
        <v>39</v>
      </c>
      <c r="K883" t="s">
        <v>29</v>
      </c>
      <c r="L883" t="s">
        <v>20</v>
      </c>
      <c r="M883" t="s">
        <v>21</v>
      </c>
      <c r="N883" t="s">
        <v>30</v>
      </c>
      <c r="O883" t="s">
        <v>31</v>
      </c>
      <c r="P883" s="2">
        <f t="shared" si="39"/>
        <v>45160</v>
      </c>
      <c r="Q883" t="str">
        <f t="shared" si="40"/>
        <v>2023-08</v>
      </c>
      <c r="R883">
        <f t="shared" si="41"/>
        <v>13.3731609375</v>
      </c>
    </row>
    <row r="884" spans="1:18">
      <c r="A884" t="s">
        <v>1703</v>
      </c>
      <c r="B884" s="2" t="s">
        <v>1704</v>
      </c>
      <c r="C884" t="s">
        <v>1705</v>
      </c>
      <c r="D884">
        <v>24255</v>
      </c>
      <c r="E884" t="s">
        <v>17</v>
      </c>
      <c r="F884">
        <v>3048148239</v>
      </c>
      <c r="G884" t="s">
        <v>18</v>
      </c>
      <c r="H884" t="s">
        <v>18</v>
      </c>
      <c r="I884" t="s">
        <v>19</v>
      </c>
      <c r="J884" t="s">
        <v>18</v>
      </c>
      <c r="K884" t="s">
        <v>18</v>
      </c>
      <c r="L884" t="s">
        <v>20</v>
      </c>
      <c r="M884" t="s">
        <v>21</v>
      </c>
      <c r="N884" t="s">
        <v>22</v>
      </c>
      <c r="O884" t="s">
        <v>23</v>
      </c>
      <c r="P884" s="2">
        <f t="shared" si="39"/>
        <v>45161</v>
      </c>
      <c r="Q884" t="str">
        <f t="shared" si="40"/>
        <v>2023-08</v>
      </c>
      <c r="R884">
        <f t="shared" si="41"/>
        <v>15.159375000000001</v>
      </c>
    </row>
    <row r="885" spans="1:18">
      <c r="A885" t="s">
        <v>1706</v>
      </c>
      <c r="B885" s="2" t="s">
        <v>1704</v>
      </c>
      <c r="C885" t="s">
        <v>1707</v>
      </c>
      <c r="D885">
        <v>23786.174999999999</v>
      </c>
      <c r="E885" t="s">
        <v>26</v>
      </c>
      <c r="F885">
        <v>3048849140</v>
      </c>
      <c r="G885" t="s">
        <v>36</v>
      </c>
      <c r="H885" t="s">
        <v>37</v>
      </c>
      <c r="I885" t="s">
        <v>38</v>
      </c>
      <c r="J885" t="s">
        <v>28</v>
      </c>
      <c r="K885" t="s">
        <v>29</v>
      </c>
      <c r="L885" t="s">
        <v>20</v>
      </c>
      <c r="M885" t="s">
        <v>21</v>
      </c>
      <c r="N885" t="s">
        <v>30</v>
      </c>
      <c r="O885" t="s">
        <v>23</v>
      </c>
      <c r="P885" s="2">
        <f t="shared" si="39"/>
        <v>45161</v>
      </c>
      <c r="Q885" t="str">
        <f t="shared" si="40"/>
        <v>2023-08</v>
      </c>
      <c r="R885">
        <f t="shared" si="41"/>
        <v>14.866359375</v>
      </c>
    </row>
    <row r="886" spans="1:18">
      <c r="A886" s="1" t="s">
        <v>1708</v>
      </c>
      <c r="B886" s="2" t="s">
        <v>631</v>
      </c>
      <c r="C886" t="s">
        <v>260</v>
      </c>
      <c r="D886">
        <v>31.5</v>
      </c>
      <c r="E886" t="s">
        <v>17</v>
      </c>
      <c r="F886">
        <v>3054783850</v>
      </c>
      <c r="G886" t="s">
        <v>18</v>
      </c>
      <c r="H886" t="s">
        <v>18</v>
      </c>
      <c r="I886" t="s">
        <v>19</v>
      </c>
      <c r="J886" t="s">
        <v>18</v>
      </c>
      <c r="K886" t="s">
        <v>18</v>
      </c>
      <c r="L886" t="s">
        <v>197</v>
      </c>
      <c r="M886" t="s">
        <v>21</v>
      </c>
      <c r="N886" t="s">
        <v>22</v>
      </c>
      <c r="O886" t="s">
        <v>23</v>
      </c>
      <c r="P886" s="2">
        <f t="shared" si="39"/>
        <v>45163</v>
      </c>
      <c r="Q886" t="str">
        <f t="shared" si="40"/>
        <v>2023-08</v>
      </c>
      <c r="R886">
        <f t="shared" si="41"/>
        <v>31.5</v>
      </c>
    </row>
    <row r="887" spans="1:18">
      <c r="A887" s="1" t="s">
        <v>1709</v>
      </c>
      <c r="B887" s="2" t="s">
        <v>631</v>
      </c>
      <c r="C887" t="s">
        <v>260</v>
      </c>
      <c r="D887">
        <v>31.5</v>
      </c>
      <c r="E887" t="s">
        <v>17</v>
      </c>
      <c r="F887">
        <v>3054835268</v>
      </c>
      <c r="G887" t="s">
        <v>18</v>
      </c>
      <c r="H887" t="s">
        <v>18</v>
      </c>
      <c r="I887" t="s">
        <v>19</v>
      </c>
      <c r="J887" t="s">
        <v>18</v>
      </c>
      <c r="K887" t="s">
        <v>18</v>
      </c>
      <c r="L887" t="s">
        <v>197</v>
      </c>
      <c r="M887" t="s">
        <v>21</v>
      </c>
      <c r="N887" t="s">
        <v>22</v>
      </c>
      <c r="O887" t="s">
        <v>23</v>
      </c>
      <c r="P887" s="2">
        <f t="shared" si="39"/>
        <v>45163</v>
      </c>
      <c r="Q887" t="str">
        <f t="shared" si="40"/>
        <v>2023-08</v>
      </c>
      <c r="R887">
        <f t="shared" si="41"/>
        <v>31.5</v>
      </c>
    </row>
    <row r="888" spans="1:18">
      <c r="A888" t="s">
        <v>1710</v>
      </c>
      <c r="B888" s="2" t="s">
        <v>1711</v>
      </c>
      <c r="C888" t="s">
        <v>260</v>
      </c>
      <c r="D888">
        <v>31.5</v>
      </c>
      <c r="E888" t="s">
        <v>17</v>
      </c>
      <c r="F888">
        <v>3056492717</v>
      </c>
      <c r="G888" t="s">
        <v>18</v>
      </c>
      <c r="H888" t="s">
        <v>18</v>
      </c>
      <c r="I888" t="s">
        <v>19</v>
      </c>
      <c r="J888" t="s">
        <v>18</v>
      </c>
      <c r="K888" t="s">
        <v>18</v>
      </c>
      <c r="L888" t="s">
        <v>197</v>
      </c>
      <c r="M888" t="s">
        <v>21</v>
      </c>
      <c r="N888" t="s">
        <v>22</v>
      </c>
      <c r="O888" t="s">
        <v>23</v>
      </c>
      <c r="P888" s="2">
        <f t="shared" si="39"/>
        <v>45164</v>
      </c>
      <c r="Q888" t="str">
        <f t="shared" si="40"/>
        <v>2023-08</v>
      </c>
      <c r="R888">
        <f t="shared" si="41"/>
        <v>31.5</v>
      </c>
    </row>
    <row r="889" spans="1:18">
      <c r="A889" t="s">
        <v>1712</v>
      </c>
      <c r="B889" s="2" t="s">
        <v>1711</v>
      </c>
      <c r="C889" t="s">
        <v>260</v>
      </c>
      <c r="D889">
        <v>31.5</v>
      </c>
      <c r="E889" t="s">
        <v>17</v>
      </c>
      <c r="F889">
        <v>3056500165</v>
      </c>
      <c r="G889" t="s">
        <v>18</v>
      </c>
      <c r="H889" t="s">
        <v>18</v>
      </c>
      <c r="I889" t="s">
        <v>19</v>
      </c>
      <c r="J889" t="s">
        <v>18</v>
      </c>
      <c r="K889" t="s">
        <v>18</v>
      </c>
      <c r="L889" t="s">
        <v>197</v>
      </c>
      <c r="M889" t="s">
        <v>21</v>
      </c>
      <c r="N889" t="s">
        <v>22</v>
      </c>
      <c r="O889" t="s">
        <v>23</v>
      </c>
      <c r="P889" s="2">
        <f t="shared" si="39"/>
        <v>45164</v>
      </c>
      <c r="Q889" t="str">
        <f t="shared" si="40"/>
        <v>2023-08</v>
      </c>
      <c r="R889">
        <f t="shared" si="41"/>
        <v>31.5</v>
      </c>
    </row>
    <row r="890" spans="1:18">
      <c r="A890" t="s">
        <v>1713</v>
      </c>
      <c r="B890" s="2" t="s">
        <v>1711</v>
      </c>
      <c r="C890" t="s">
        <v>260</v>
      </c>
      <c r="D890">
        <v>31.5</v>
      </c>
      <c r="E890" t="s">
        <v>17</v>
      </c>
      <c r="F890">
        <v>3056545051</v>
      </c>
      <c r="G890" t="s">
        <v>18</v>
      </c>
      <c r="H890" t="s">
        <v>18</v>
      </c>
      <c r="I890" t="s">
        <v>19</v>
      </c>
      <c r="J890" t="s">
        <v>18</v>
      </c>
      <c r="K890" t="s">
        <v>18</v>
      </c>
      <c r="L890" t="s">
        <v>197</v>
      </c>
      <c r="M890" t="s">
        <v>21</v>
      </c>
      <c r="N890" t="s">
        <v>22</v>
      </c>
      <c r="O890" t="s">
        <v>23</v>
      </c>
      <c r="P890" s="2">
        <f t="shared" si="39"/>
        <v>45164</v>
      </c>
      <c r="Q890" t="str">
        <f t="shared" si="40"/>
        <v>2023-08</v>
      </c>
      <c r="R890">
        <f t="shared" si="41"/>
        <v>31.5</v>
      </c>
    </row>
    <row r="891" spans="1:18">
      <c r="A891" t="s">
        <v>1714</v>
      </c>
      <c r="B891" s="2" t="s">
        <v>1711</v>
      </c>
      <c r="C891" t="s">
        <v>260</v>
      </c>
      <c r="D891">
        <v>24255</v>
      </c>
      <c r="E891" t="s">
        <v>17</v>
      </c>
      <c r="F891">
        <v>3056566995</v>
      </c>
      <c r="G891" t="s">
        <v>18</v>
      </c>
      <c r="H891" t="s">
        <v>18</v>
      </c>
      <c r="I891" t="s">
        <v>19</v>
      </c>
      <c r="J891" t="s">
        <v>18</v>
      </c>
      <c r="K891" t="s">
        <v>18</v>
      </c>
      <c r="L891" t="s">
        <v>20</v>
      </c>
      <c r="M891" t="s">
        <v>21</v>
      </c>
      <c r="N891" t="s">
        <v>22</v>
      </c>
      <c r="O891" t="s">
        <v>23</v>
      </c>
      <c r="P891" s="2">
        <f t="shared" si="39"/>
        <v>45164</v>
      </c>
      <c r="Q891" t="str">
        <f t="shared" si="40"/>
        <v>2023-08</v>
      </c>
      <c r="R891">
        <f t="shared" si="41"/>
        <v>15.159375000000001</v>
      </c>
    </row>
    <row r="892" spans="1:18">
      <c r="A892" t="s">
        <v>1715</v>
      </c>
      <c r="B892" s="2" t="s">
        <v>1711</v>
      </c>
      <c r="C892" t="s">
        <v>260</v>
      </c>
      <c r="D892">
        <v>31.5</v>
      </c>
      <c r="E892" t="s">
        <v>17</v>
      </c>
      <c r="F892">
        <v>3056567739</v>
      </c>
      <c r="G892" t="s">
        <v>18</v>
      </c>
      <c r="H892" t="s">
        <v>18</v>
      </c>
      <c r="I892" t="s">
        <v>19</v>
      </c>
      <c r="J892" t="s">
        <v>18</v>
      </c>
      <c r="K892" t="s">
        <v>18</v>
      </c>
      <c r="L892" t="s">
        <v>197</v>
      </c>
      <c r="M892" t="s">
        <v>21</v>
      </c>
      <c r="N892" t="s">
        <v>22</v>
      </c>
      <c r="O892" t="s">
        <v>23</v>
      </c>
      <c r="P892" s="2">
        <f t="shared" si="39"/>
        <v>45164</v>
      </c>
      <c r="Q892" t="str">
        <f t="shared" si="40"/>
        <v>2023-08</v>
      </c>
      <c r="R892">
        <f t="shared" si="41"/>
        <v>31.5</v>
      </c>
    </row>
    <row r="893" spans="1:18">
      <c r="A893" t="s">
        <v>1716</v>
      </c>
      <c r="B893" s="2" t="s">
        <v>1711</v>
      </c>
      <c r="C893" t="s">
        <v>260</v>
      </c>
      <c r="D893">
        <v>31.5</v>
      </c>
      <c r="E893" t="s">
        <v>17</v>
      </c>
      <c r="F893">
        <v>3056789065</v>
      </c>
      <c r="G893" t="s">
        <v>18</v>
      </c>
      <c r="H893" t="s">
        <v>18</v>
      </c>
      <c r="I893" t="s">
        <v>19</v>
      </c>
      <c r="J893" t="s">
        <v>18</v>
      </c>
      <c r="K893" t="s">
        <v>18</v>
      </c>
      <c r="L893" t="s">
        <v>197</v>
      </c>
      <c r="M893" t="s">
        <v>21</v>
      </c>
      <c r="N893" t="s">
        <v>22</v>
      </c>
      <c r="O893" t="s">
        <v>23</v>
      </c>
      <c r="P893" s="2">
        <f t="shared" si="39"/>
        <v>45164</v>
      </c>
      <c r="Q893" t="str">
        <f t="shared" si="40"/>
        <v>2023-08</v>
      </c>
      <c r="R893">
        <f t="shared" si="41"/>
        <v>31.5</v>
      </c>
    </row>
    <row r="894" spans="1:18">
      <c r="A894" t="s">
        <v>1717</v>
      </c>
      <c r="B894" s="2" t="s">
        <v>1711</v>
      </c>
      <c r="C894" t="s">
        <v>260</v>
      </c>
      <c r="D894">
        <v>19404</v>
      </c>
      <c r="E894" t="s">
        <v>94</v>
      </c>
      <c r="F894">
        <v>3056791474</v>
      </c>
      <c r="G894" t="s">
        <v>18</v>
      </c>
      <c r="H894" t="s">
        <v>18</v>
      </c>
      <c r="I894" t="s">
        <v>19</v>
      </c>
      <c r="J894" t="s">
        <v>18</v>
      </c>
      <c r="K894" t="s">
        <v>18</v>
      </c>
      <c r="L894" t="s">
        <v>20</v>
      </c>
      <c r="M894" t="s">
        <v>21</v>
      </c>
      <c r="N894" t="s">
        <v>22</v>
      </c>
      <c r="O894" t="s">
        <v>31</v>
      </c>
      <c r="P894" s="2">
        <f t="shared" si="39"/>
        <v>45164</v>
      </c>
      <c r="Q894" t="str">
        <f t="shared" si="40"/>
        <v>2023-08</v>
      </c>
      <c r="R894">
        <f t="shared" si="41"/>
        <v>12.1275</v>
      </c>
    </row>
    <row r="895" spans="1:18">
      <c r="A895" t="s">
        <v>1718</v>
      </c>
      <c r="B895" s="2" t="s">
        <v>1711</v>
      </c>
      <c r="C895" t="s">
        <v>260</v>
      </c>
      <c r="D895">
        <v>31.5</v>
      </c>
      <c r="E895" t="s">
        <v>17</v>
      </c>
      <c r="F895">
        <v>3056945373</v>
      </c>
      <c r="G895" t="s">
        <v>18</v>
      </c>
      <c r="H895" t="s">
        <v>18</v>
      </c>
      <c r="I895" t="s">
        <v>19</v>
      </c>
      <c r="J895" t="s">
        <v>18</v>
      </c>
      <c r="K895" t="s">
        <v>18</v>
      </c>
      <c r="L895" t="s">
        <v>197</v>
      </c>
      <c r="M895" t="s">
        <v>21</v>
      </c>
      <c r="N895" t="s">
        <v>22</v>
      </c>
      <c r="O895" t="s">
        <v>23</v>
      </c>
      <c r="P895" s="2">
        <f t="shared" si="39"/>
        <v>45164</v>
      </c>
      <c r="Q895" t="str">
        <f t="shared" si="40"/>
        <v>2023-08</v>
      </c>
      <c r="R895">
        <f t="shared" si="41"/>
        <v>31.5</v>
      </c>
    </row>
    <row r="896" spans="1:18">
      <c r="A896" t="s">
        <v>1719</v>
      </c>
      <c r="B896" s="2" t="s">
        <v>1711</v>
      </c>
      <c r="C896" t="s">
        <v>260</v>
      </c>
      <c r="D896">
        <v>31.5</v>
      </c>
      <c r="E896" t="s">
        <v>17</v>
      </c>
      <c r="F896">
        <v>3057617814</v>
      </c>
      <c r="G896" t="s">
        <v>18</v>
      </c>
      <c r="H896" t="s">
        <v>18</v>
      </c>
      <c r="I896" t="s">
        <v>19</v>
      </c>
      <c r="J896" t="s">
        <v>18</v>
      </c>
      <c r="K896" t="s">
        <v>18</v>
      </c>
      <c r="L896" t="s">
        <v>197</v>
      </c>
      <c r="M896" t="s">
        <v>21</v>
      </c>
      <c r="N896" t="s">
        <v>22</v>
      </c>
      <c r="O896" t="s">
        <v>23</v>
      </c>
      <c r="P896" s="2">
        <f t="shared" si="39"/>
        <v>45164</v>
      </c>
      <c r="Q896" t="str">
        <f t="shared" si="40"/>
        <v>2023-08</v>
      </c>
      <c r="R896">
        <f t="shared" si="41"/>
        <v>31.5</v>
      </c>
    </row>
    <row r="897" spans="1:18">
      <c r="A897" t="s">
        <v>1720</v>
      </c>
      <c r="B897" s="2" t="s">
        <v>1711</v>
      </c>
      <c r="C897" t="s">
        <v>260</v>
      </c>
      <c r="D897">
        <v>31.5</v>
      </c>
      <c r="E897" t="s">
        <v>17</v>
      </c>
      <c r="F897">
        <v>3057955240</v>
      </c>
      <c r="G897" t="s">
        <v>18</v>
      </c>
      <c r="H897" t="s">
        <v>18</v>
      </c>
      <c r="I897" t="s">
        <v>19</v>
      </c>
      <c r="J897" t="s">
        <v>18</v>
      </c>
      <c r="K897" t="s">
        <v>18</v>
      </c>
      <c r="L897" t="s">
        <v>197</v>
      </c>
      <c r="M897" t="s">
        <v>21</v>
      </c>
      <c r="N897" t="s">
        <v>22</v>
      </c>
      <c r="O897" t="s">
        <v>23</v>
      </c>
      <c r="P897" s="2">
        <f t="shared" si="39"/>
        <v>45164</v>
      </c>
      <c r="Q897" t="str">
        <f t="shared" si="40"/>
        <v>2023-08</v>
      </c>
      <c r="R897">
        <f t="shared" si="41"/>
        <v>31.5</v>
      </c>
    </row>
    <row r="898" spans="1:18">
      <c r="A898" t="s">
        <v>1721</v>
      </c>
      <c r="B898" s="2" t="s">
        <v>1711</v>
      </c>
      <c r="C898" t="s">
        <v>260</v>
      </c>
      <c r="D898">
        <v>19404</v>
      </c>
      <c r="E898" t="s">
        <v>94</v>
      </c>
      <c r="F898">
        <v>3057979997</v>
      </c>
      <c r="G898" t="s">
        <v>18</v>
      </c>
      <c r="H898" t="s">
        <v>18</v>
      </c>
      <c r="I898" t="s">
        <v>19</v>
      </c>
      <c r="J898" t="s">
        <v>18</v>
      </c>
      <c r="K898" t="s">
        <v>18</v>
      </c>
      <c r="L898" t="s">
        <v>20</v>
      </c>
      <c r="M898" t="s">
        <v>21</v>
      </c>
      <c r="N898" t="s">
        <v>22</v>
      </c>
      <c r="O898" t="s">
        <v>31</v>
      </c>
      <c r="P898" s="2">
        <f t="shared" ref="P898:P961" si="42">DATEVALUE(LEFT(B898, 10)) + TIMEVALUE(MID(B898, 12, 8))</f>
        <v>45164</v>
      </c>
      <c r="Q898" t="str">
        <f t="shared" ref="Q898:Q961" si="43">TEXT(P898, "yyyy-mm")</f>
        <v>2023-08</v>
      </c>
      <c r="R898">
        <f t="shared" ref="R898:R961" si="44">IF(L898="NGN", D898/1600, D898)</f>
        <v>12.1275</v>
      </c>
    </row>
    <row r="899" spans="1:18">
      <c r="A899" t="s">
        <v>1722</v>
      </c>
      <c r="B899" s="2" t="s">
        <v>1711</v>
      </c>
      <c r="C899" t="s">
        <v>260</v>
      </c>
      <c r="D899">
        <v>31.5</v>
      </c>
      <c r="E899" t="s">
        <v>17</v>
      </c>
      <c r="F899">
        <v>3058004307</v>
      </c>
      <c r="G899" t="s">
        <v>18</v>
      </c>
      <c r="H899" t="s">
        <v>18</v>
      </c>
      <c r="I899" t="s">
        <v>19</v>
      </c>
      <c r="J899" t="s">
        <v>18</v>
      </c>
      <c r="K899" t="s">
        <v>18</v>
      </c>
      <c r="L899" t="s">
        <v>197</v>
      </c>
      <c r="M899" t="s">
        <v>21</v>
      </c>
      <c r="N899" t="s">
        <v>22</v>
      </c>
      <c r="O899" t="s">
        <v>23</v>
      </c>
      <c r="P899" s="2">
        <f t="shared" si="42"/>
        <v>45164</v>
      </c>
      <c r="Q899" t="str">
        <f t="shared" si="43"/>
        <v>2023-08</v>
      </c>
      <c r="R899">
        <f t="shared" si="44"/>
        <v>31.5</v>
      </c>
    </row>
    <row r="900" spans="1:18">
      <c r="A900" t="s">
        <v>1723</v>
      </c>
      <c r="B900" s="2" t="s">
        <v>1711</v>
      </c>
      <c r="C900" t="s">
        <v>260</v>
      </c>
      <c r="D900">
        <v>31.5</v>
      </c>
      <c r="E900" t="s">
        <v>17</v>
      </c>
      <c r="F900">
        <v>3058070647</v>
      </c>
      <c r="G900" t="s">
        <v>18</v>
      </c>
      <c r="H900" t="s">
        <v>18</v>
      </c>
      <c r="I900" t="s">
        <v>19</v>
      </c>
      <c r="J900" t="s">
        <v>18</v>
      </c>
      <c r="K900" t="s">
        <v>18</v>
      </c>
      <c r="L900" t="s">
        <v>197</v>
      </c>
      <c r="M900" t="s">
        <v>21</v>
      </c>
      <c r="N900" t="s">
        <v>22</v>
      </c>
      <c r="O900" t="s">
        <v>23</v>
      </c>
      <c r="P900" s="2">
        <f t="shared" si="42"/>
        <v>45164</v>
      </c>
      <c r="Q900" t="str">
        <f t="shared" si="43"/>
        <v>2023-08</v>
      </c>
      <c r="R900">
        <f t="shared" si="44"/>
        <v>31.5</v>
      </c>
    </row>
    <row r="901" spans="1:18">
      <c r="A901" t="s">
        <v>1724</v>
      </c>
      <c r="B901" s="2" t="s">
        <v>1711</v>
      </c>
      <c r="C901" t="s">
        <v>260</v>
      </c>
      <c r="D901">
        <v>24255</v>
      </c>
      <c r="E901" t="s">
        <v>17</v>
      </c>
      <c r="F901">
        <v>3058071754</v>
      </c>
      <c r="G901" t="s">
        <v>18</v>
      </c>
      <c r="H901" t="s">
        <v>18</v>
      </c>
      <c r="I901" t="s">
        <v>19</v>
      </c>
      <c r="J901" t="s">
        <v>18</v>
      </c>
      <c r="K901" t="s">
        <v>18</v>
      </c>
      <c r="L901" t="s">
        <v>20</v>
      </c>
      <c r="M901" t="s">
        <v>21</v>
      </c>
      <c r="N901" t="s">
        <v>22</v>
      </c>
      <c r="O901" t="s">
        <v>23</v>
      </c>
      <c r="P901" s="2">
        <f t="shared" si="42"/>
        <v>45164</v>
      </c>
      <c r="Q901" t="str">
        <f t="shared" si="43"/>
        <v>2023-08</v>
      </c>
      <c r="R901">
        <f t="shared" si="44"/>
        <v>15.159375000000001</v>
      </c>
    </row>
    <row r="902" spans="1:18">
      <c r="A902" t="s">
        <v>1725</v>
      </c>
      <c r="B902" s="2" t="s">
        <v>1711</v>
      </c>
      <c r="C902" t="s">
        <v>1726</v>
      </c>
      <c r="D902">
        <v>21397.057499999999</v>
      </c>
      <c r="E902" t="s">
        <v>26</v>
      </c>
      <c r="F902">
        <v>3058298841</v>
      </c>
      <c r="G902" t="s">
        <v>36</v>
      </c>
      <c r="H902" t="s">
        <v>37</v>
      </c>
      <c r="I902" t="s">
        <v>38</v>
      </c>
      <c r="J902" t="s">
        <v>471</v>
      </c>
      <c r="K902" t="s">
        <v>29</v>
      </c>
      <c r="L902" t="s">
        <v>20</v>
      </c>
      <c r="M902" t="s">
        <v>21</v>
      </c>
      <c r="N902" t="s">
        <v>30</v>
      </c>
      <c r="O902" t="s">
        <v>23</v>
      </c>
      <c r="P902" s="2">
        <f t="shared" si="42"/>
        <v>45164</v>
      </c>
      <c r="Q902" t="str">
        <f t="shared" si="43"/>
        <v>2023-08</v>
      </c>
      <c r="R902">
        <f t="shared" si="44"/>
        <v>13.3731609375</v>
      </c>
    </row>
    <row r="903" spans="1:18">
      <c r="A903" t="s">
        <v>1727</v>
      </c>
      <c r="B903" s="2" t="s">
        <v>1711</v>
      </c>
      <c r="C903" t="s">
        <v>260</v>
      </c>
      <c r="D903">
        <v>31.5</v>
      </c>
      <c r="E903" t="s">
        <v>17</v>
      </c>
      <c r="F903">
        <v>3059118351</v>
      </c>
      <c r="G903" t="s">
        <v>18</v>
      </c>
      <c r="H903" t="s">
        <v>18</v>
      </c>
      <c r="I903" t="s">
        <v>19</v>
      </c>
      <c r="J903" t="s">
        <v>18</v>
      </c>
      <c r="K903" t="s">
        <v>18</v>
      </c>
      <c r="L903" t="s">
        <v>197</v>
      </c>
      <c r="M903" t="s">
        <v>21</v>
      </c>
      <c r="N903" t="s">
        <v>22</v>
      </c>
      <c r="O903" t="s">
        <v>23</v>
      </c>
      <c r="P903" s="2">
        <f t="shared" si="42"/>
        <v>45164</v>
      </c>
      <c r="Q903" t="str">
        <f t="shared" si="43"/>
        <v>2023-08</v>
      </c>
      <c r="R903">
        <f t="shared" si="44"/>
        <v>31.5</v>
      </c>
    </row>
    <row r="904" spans="1:18">
      <c r="A904" t="s">
        <v>1728</v>
      </c>
      <c r="B904" s="2" t="s">
        <v>1729</v>
      </c>
      <c r="C904" t="s">
        <v>1730</v>
      </c>
      <c r="D904">
        <v>24255</v>
      </c>
      <c r="E904" t="s">
        <v>94</v>
      </c>
      <c r="F904">
        <v>3059767685</v>
      </c>
      <c r="G904" t="s">
        <v>18</v>
      </c>
      <c r="H904" t="s">
        <v>18</v>
      </c>
      <c r="I904" t="s">
        <v>19</v>
      </c>
      <c r="J904" t="s">
        <v>18</v>
      </c>
      <c r="K904" t="s">
        <v>18</v>
      </c>
      <c r="L904" t="s">
        <v>20</v>
      </c>
      <c r="M904" t="s">
        <v>21</v>
      </c>
      <c r="N904" t="s">
        <v>22</v>
      </c>
      <c r="O904" t="s">
        <v>31</v>
      </c>
      <c r="P904" s="2">
        <f t="shared" si="42"/>
        <v>45165</v>
      </c>
      <c r="Q904" t="str">
        <f t="shared" si="43"/>
        <v>2023-08</v>
      </c>
      <c r="R904">
        <f t="shared" si="44"/>
        <v>15.159375000000001</v>
      </c>
    </row>
    <row r="905" spans="1:18">
      <c r="A905" t="s">
        <v>1731</v>
      </c>
      <c r="B905" s="2" t="s">
        <v>1729</v>
      </c>
      <c r="C905" t="s">
        <v>1732</v>
      </c>
      <c r="D905">
        <v>24255</v>
      </c>
      <c r="E905" t="s">
        <v>17</v>
      </c>
      <c r="F905">
        <v>3059893890</v>
      </c>
      <c r="G905" t="s">
        <v>18</v>
      </c>
      <c r="H905" t="s">
        <v>18</v>
      </c>
      <c r="I905" t="s">
        <v>19</v>
      </c>
      <c r="J905" t="s">
        <v>18</v>
      </c>
      <c r="K905" t="s">
        <v>18</v>
      </c>
      <c r="L905" t="s">
        <v>20</v>
      </c>
      <c r="M905" t="s">
        <v>21</v>
      </c>
      <c r="N905" t="s">
        <v>22</v>
      </c>
      <c r="O905" t="s">
        <v>23</v>
      </c>
      <c r="P905" s="2">
        <f t="shared" si="42"/>
        <v>45165</v>
      </c>
      <c r="Q905" t="str">
        <f t="shared" si="43"/>
        <v>2023-08</v>
      </c>
      <c r="R905">
        <f t="shared" si="44"/>
        <v>15.159375000000001</v>
      </c>
    </row>
    <row r="906" spans="1:18">
      <c r="A906" t="s">
        <v>1733</v>
      </c>
      <c r="B906" s="2" t="s">
        <v>1729</v>
      </c>
      <c r="C906" t="s">
        <v>1734</v>
      </c>
      <c r="D906">
        <v>28.35</v>
      </c>
      <c r="E906" t="s">
        <v>17</v>
      </c>
      <c r="F906">
        <v>3060018138</v>
      </c>
      <c r="G906" t="s">
        <v>18</v>
      </c>
      <c r="H906" t="s">
        <v>18</v>
      </c>
      <c r="I906" t="s">
        <v>19</v>
      </c>
      <c r="J906" t="s">
        <v>18</v>
      </c>
      <c r="K906" t="s">
        <v>18</v>
      </c>
      <c r="L906" t="s">
        <v>197</v>
      </c>
      <c r="M906" t="s">
        <v>21</v>
      </c>
      <c r="N906" t="s">
        <v>22</v>
      </c>
      <c r="O906" t="s">
        <v>23</v>
      </c>
      <c r="P906" s="2">
        <f t="shared" si="42"/>
        <v>45165</v>
      </c>
      <c r="Q906" t="str">
        <f t="shared" si="43"/>
        <v>2023-08</v>
      </c>
      <c r="R906">
        <f t="shared" si="44"/>
        <v>28.35</v>
      </c>
    </row>
    <row r="907" spans="1:18">
      <c r="A907" t="s">
        <v>1735</v>
      </c>
      <c r="B907" s="2" t="s">
        <v>1729</v>
      </c>
      <c r="C907" t="s">
        <v>1736</v>
      </c>
      <c r="D907">
        <v>21829.5</v>
      </c>
      <c r="E907" t="s">
        <v>17</v>
      </c>
      <c r="F907">
        <v>3060048051</v>
      </c>
      <c r="G907" t="s">
        <v>18</v>
      </c>
      <c r="H907" t="s">
        <v>18</v>
      </c>
      <c r="I907" t="s">
        <v>19</v>
      </c>
      <c r="J907" t="s">
        <v>18</v>
      </c>
      <c r="K907" t="s">
        <v>18</v>
      </c>
      <c r="L907" t="s">
        <v>20</v>
      </c>
      <c r="M907" t="s">
        <v>21</v>
      </c>
      <c r="N907" t="s">
        <v>22</v>
      </c>
      <c r="O907" t="s">
        <v>23</v>
      </c>
      <c r="P907" s="2">
        <f t="shared" si="42"/>
        <v>45165</v>
      </c>
      <c r="Q907" t="str">
        <f t="shared" si="43"/>
        <v>2023-08</v>
      </c>
      <c r="R907">
        <f t="shared" si="44"/>
        <v>13.643437499999999</v>
      </c>
    </row>
    <row r="908" spans="1:18">
      <c r="A908" t="s">
        <v>1737</v>
      </c>
      <c r="B908" s="2" t="s">
        <v>1729</v>
      </c>
      <c r="C908" t="s">
        <v>260</v>
      </c>
      <c r="D908">
        <v>31.5</v>
      </c>
      <c r="E908" t="s">
        <v>17</v>
      </c>
      <c r="F908">
        <v>3060200828</v>
      </c>
      <c r="G908" t="s">
        <v>18</v>
      </c>
      <c r="H908" t="s">
        <v>18</v>
      </c>
      <c r="I908" t="s">
        <v>19</v>
      </c>
      <c r="J908" t="s">
        <v>18</v>
      </c>
      <c r="K908" t="s">
        <v>18</v>
      </c>
      <c r="L908" t="s">
        <v>197</v>
      </c>
      <c r="M908" t="s">
        <v>21</v>
      </c>
      <c r="N908" t="s">
        <v>22</v>
      </c>
      <c r="O908" t="s">
        <v>23</v>
      </c>
      <c r="P908" s="2">
        <f t="shared" si="42"/>
        <v>45165</v>
      </c>
      <c r="Q908" t="str">
        <f t="shared" si="43"/>
        <v>2023-08</v>
      </c>
      <c r="R908">
        <f t="shared" si="44"/>
        <v>31.5</v>
      </c>
    </row>
    <row r="909" spans="1:18">
      <c r="A909" t="s">
        <v>1738</v>
      </c>
      <c r="B909" s="2" t="s">
        <v>1729</v>
      </c>
      <c r="C909" t="s">
        <v>1739</v>
      </c>
      <c r="D909">
        <v>21829.5</v>
      </c>
      <c r="E909" t="s">
        <v>17</v>
      </c>
      <c r="F909">
        <v>3060357371</v>
      </c>
      <c r="G909" t="s">
        <v>18</v>
      </c>
      <c r="H909" t="s">
        <v>18</v>
      </c>
      <c r="I909" t="s">
        <v>19</v>
      </c>
      <c r="J909" t="s">
        <v>18</v>
      </c>
      <c r="K909" t="s">
        <v>18</v>
      </c>
      <c r="L909" t="s">
        <v>20</v>
      </c>
      <c r="M909" t="s">
        <v>21</v>
      </c>
      <c r="N909" t="s">
        <v>22</v>
      </c>
      <c r="O909" t="s">
        <v>23</v>
      </c>
      <c r="P909" s="2">
        <f t="shared" si="42"/>
        <v>45165</v>
      </c>
      <c r="Q909" t="str">
        <f t="shared" si="43"/>
        <v>2023-08</v>
      </c>
      <c r="R909">
        <f t="shared" si="44"/>
        <v>13.643437499999999</v>
      </c>
    </row>
    <row r="910" spans="1:18">
      <c r="A910" t="s">
        <v>1740</v>
      </c>
      <c r="B910" s="2" t="s">
        <v>1729</v>
      </c>
      <c r="C910" t="s">
        <v>1741</v>
      </c>
      <c r="D910">
        <v>31.5</v>
      </c>
      <c r="E910" t="s">
        <v>17</v>
      </c>
      <c r="F910">
        <v>3060731326</v>
      </c>
      <c r="G910" t="s">
        <v>18</v>
      </c>
      <c r="H910" t="s">
        <v>18</v>
      </c>
      <c r="I910" t="s">
        <v>19</v>
      </c>
      <c r="J910" t="s">
        <v>18</v>
      </c>
      <c r="K910" t="s">
        <v>18</v>
      </c>
      <c r="L910" t="s">
        <v>197</v>
      </c>
      <c r="M910" t="s">
        <v>21</v>
      </c>
      <c r="N910" t="s">
        <v>22</v>
      </c>
      <c r="O910" t="s">
        <v>23</v>
      </c>
      <c r="P910" s="2">
        <f t="shared" si="42"/>
        <v>45165</v>
      </c>
      <c r="Q910" t="str">
        <f t="shared" si="43"/>
        <v>2023-08</v>
      </c>
      <c r="R910">
        <f t="shared" si="44"/>
        <v>31.5</v>
      </c>
    </row>
    <row r="911" spans="1:18">
      <c r="A911" t="s">
        <v>1742</v>
      </c>
      <c r="B911" s="2" t="s">
        <v>1729</v>
      </c>
      <c r="C911" t="s">
        <v>1743</v>
      </c>
      <c r="D911">
        <v>24255</v>
      </c>
      <c r="E911" t="s">
        <v>94</v>
      </c>
      <c r="F911">
        <v>3061299530</v>
      </c>
      <c r="G911" t="s">
        <v>18</v>
      </c>
      <c r="H911" t="s">
        <v>18</v>
      </c>
      <c r="I911" t="s">
        <v>19</v>
      </c>
      <c r="J911" t="s">
        <v>18</v>
      </c>
      <c r="K911" t="s">
        <v>18</v>
      </c>
      <c r="L911" t="s">
        <v>20</v>
      </c>
      <c r="M911" t="s">
        <v>21</v>
      </c>
      <c r="N911" t="s">
        <v>22</v>
      </c>
      <c r="O911" t="s">
        <v>31</v>
      </c>
      <c r="P911" s="2">
        <f t="shared" si="42"/>
        <v>45165</v>
      </c>
      <c r="Q911" t="str">
        <f t="shared" si="43"/>
        <v>2023-08</v>
      </c>
      <c r="R911">
        <f t="shared" si="44"/>
        <v>15.159375000000001</v>
      </c>
    </row>
    <row r="912" spans="1:18">
      <c r="A912" t="s">
        <v>1744</v>
      </c>
      <c r="B912" s="2" t="s">
        <v>1729</v>
      </c>
      <c r="C912" t="s">
        <v>1745</v>
      </c>
      <c r="D912">
        <v>31.5</v>
      </c>
      <c r="E912" t="s">
        <v>17</v>
      </c>
      <c r="F912">
        <v>3061551615</v>
      </c>
      <c r="G912" t="s">
        <v>18</v>
      </c>
      <c r="H912" t="s">
        <v>18</v>
      </c>
      <c r="I912" t="s">
        <v>19</v>
      </c>
      <c r="J912" t="s">
        <v>18</v>
      </c>
      <c r="K912" t="s">
        <v>18</v>
      </c>
      <c r="L912" t="s">
        <v>197</v>
      </c>
      <c r="M912" t="s">
        <v>21</v>
      </c>
      <c r="N912" t="s">
        <v>22</v>
      </c>
      <c r="O912" t="s">
        <v>23</v>
      </c>
      <c r="P912" s="2">
        <f t="shared" si="42"/>
        <v>45165</v>
      </c>
      <c r="Q912" t="str">
        <f t="shared" si="43"/>
        <v>2023-08</v>
      </c>
      <c r="R912">
        <f t="shared" si="44"/>
        <v>31.5</v>
      </c>
    </row>
    <row r="913" spans="1:18">
      <c r="A913" t="s">
        <v>1746</v>
      </c>
      <c r="B913" s="2" t="s">
        <v>1729</v>
      </c>
      <c r="C913" t="s">
        <v>1747</v>
      </c>
      <c r="D913">
        <v>21829.5</v>
      </c>
      <c r="E913" t="s">
        <v>17</v>
      </c>
      <c r="F913">
        <v>3061582187</v>
      </c>
      <c r="G913" t="s">
        <v>18</v>
      </c>
      <c r="H913" t="s">
        <v>18</v>
      </c>
      <c r="I913" t="s">
        <v>19</v>
      </c>
      <c r="J913" t="s">
        <v>18</v>
      </c>
      <c r="K913" t="s">
        <v>18</v>
      </c>
      <c r="L913" t="s">
        <v>20</v>
      </c>
      <c r="M913" t="s">
        <v>21</v>
      </c>
      <c r="N913" t="s">
        <v>22</v>
      </c>
      <c r="O913" t="s">
        <v>23</v>
      </c>
      <c r="P913" s="2">
        <f t="shared" si="42"/>
        <v>45165</v>
      </c>
      <c r="Q913" t="str">
        <f t="shared" si="43"/>
        <v>2023-08</v>
      </c>
      <c r="R913">
        <f t="shared" si="44"/>
        <v>13.643437499999999</v>
      </c>
    </row>
    <row r="914" spans="1:18">
      <c r="A914" t="s">
        <v>1748</v>
      </c>
      <c r="B914" s="2" t="s">
        <v>1729</v>
      </c>
      <c r="C914" t="s">
        <v>1749</v>
      </c>
      <c r="D914">
        <v>19404</v>
      </c>
      <c r="E914" t="s">
        <v>94</v>
      </c>
      <c r="F914">
        <v>3061640608</v>
      </c>
      <c r="G914" t="s">
        <v>18</v>
      </c>
      <c r="H914" t="s">
        <v>18</v>
      </c>
      <c r="I914" t="s">
        <v>19</v>
      </c>
      <c r="J914" t="s">
        <v>18</v>
      </c>
      <c r="K914" t="s">
        <v>18</v>
      </c>
      <c r="L914" t="s">
        <v>20</v>
      </c>
      <c r="M914" t="s">
        <v>21</v>
      </c>
      <c r="N914" t="s">
        <v>22</v>
      </c>
      <c r="O914" t="s">
        <v>31</v>
      </c>
      <c r="P914" s="2">
        <f t="shared" si="42"/>
        <v>45165</v>
      </c>
      <c r="Q914" t="str">
        <f t="shared" si="43"/>
        <v>2023-08</v>
      </c>
      <c r="R914">
        <f t="shared" si="44"/>
        <v>12.1275</v>
      </c>
    </row>
    <row r="915" spans="1:18">
      <c r="A915" t="s">
        <v>1750</v>
      </c>
      <c r="B915" s="2" t="s">
        <v>1729</v>
      </c>
      <c r="C915" t="s">
        <v>1751</v>
      </c>
      <c r="D915">
        <v>31.5</v>
      </c>
      <c r="E915" t="s">
        <v>17</v>
      </c>
      <c r="F915">
        <v>3061684878</v>
      </c>
      <c r="G915" t="s">
        <v>18</v>
      </c>
      <c r="H915" t="s">
        <v>18</v>
      </c>
      <c r="I915" t="s">
        <v>19</v>
      </c>
      <c r="J915" t="s">
        <v>18</v>
      </c>
      <c r="K915" t="s">
        <v>18</v>
      </c>
      <c r="L915" t="s">
        <v>197</v>
      </c>
      <c r="M915" t="s">
        <v>21</v>
      </c>
      <c r="N915" t="s">
        <v>22</v>
      </c>
      <c r="O915" t="s">
        <v>23</v>
      </c>
      <c r="P915" s="2">
        <f t="shared" si="42"/>
        <v>45165</v>
      </c>
      <c r="Q915" t="str">
        <f t="shared" si="43"/>
        <v>2023-08</v>
      </c>
      <c r="R915">
        <f t="shared" si="44"/>
        <v>31.5</v>
      </c>
    </row>
    <row r="916" spans="1:18">
      <c r="A916" t="s">
        <v>1752</v>
      </c>
      <c r="B916" s="2" t="s">
        <v>1753</v>
      </c>
      <c r="C916" t="s">
        <v>1754</v>
      </c>
      <c r="D916">
        <v>31.5</v>
      </c>
      <c r="E916" t="s">
        <v>17</v>
      </c>
      <c r="F916">
        <v>3062032327</v>
      </c>
      <c r="G916" t="s">
        <v>18</v>
      </c>
      <c r="H916" t="s">
        <v>18</v>
      </c>
      <c r="I916" t="s">
        <v>19</v>
      </c>
      <c r="J916" t="s">
        <v>18</v>
      </c>
      <c r="K916" t="s">
        <v>18</v>
      </c>
      <c r="L916" t="s">
        <v>197</v>
      </c>
      <c r="M916" t="s">
        <v>21</v>
      </c>
      <c r="N916" t="s">
        <v>22</v>
      </c>
      <c r="O916" t="s">
        <v>23</v>
      </c>
      <c r="P916" s="2">
        <f t="shared" si="42"/>
        <v>45166</v>
      </c>
      <c r="Q916" t="str">
        <f t="shared" si="43"/>
        <v>2023-08</v>
      </c>
      <c r="R916">
        <f t="shared" si="44"/>
        <v>31.5</v>
      </c>
    </row>
    <row r="917" spans="1:18">
      <c r="A917" t="s">
        <v>1755</v>
      </c>
      <c r="B917" s="2" t="s">
        <v>1753</v>
      </c>
      <c r="C917" t="s">
        <v>1756</v>
      </c>
      <c r="D917">
        <v>21829.5</v>
      </c>
      <c r="E917" t="s">
        <v>172</v>
      </c>
      <c r="F917">
        <v>3062150013</v>
      </c>
      <c r="G917" t="s">
        <v>18</v>
      </c>
      <c r="H917" t="s">
        <v>18</v>
      </c>
      <c r="I917" t="s">
        <v>19</v>
      </c>
      <c r="J917" t="s">
        <v>18</v>
      </c>
      <c r="K917" t="s">
        <v>18</v>
      </c>
      <c r="L917" t="s">
        <v>20</v>
      </c>
      <c r="M917" t="s">
        <v>21</v>
      </c>
      <c r="N917" t="s">
        <v>22</v>
      </c>
      <c r="O917" t="s">
        <v>173</v>
      </c>
      <c r="P917" s="2">
        <f t="shared" si="42"/>
        <v>45166</v>
      </c>
      <c r="Q917" t="str">
        <f t="shared" si="43"/>
        <v>2023-08</v>
      </c>
      <c r="R917">
        <f t="shared" si="44"/>
        <v>13.643437499999999</v>
      </c>
    </row>
    <row r="918" spans="1:18">
      <c r="A918" t="s">
        <v>1757</v>
      </c>
      <c r="B918" s="2" t="s">
        <v>1753</v>
      </c>
      <c r="C918" t="s">
        <v>632</v>
      </c>
      <c r="D918">
        <v>11.55</v>
      </c>
      <c r="E918" t="s">
        <v>17</v>
      </c>
      <c r="F918">
        <v>3062163355</v>
      </c>
      <c r="G918" t="s">
        <v>18</v>
      </c>
      <c r="H918" t="s">
        <v>18</v>
      </c>
      <c r="I918" t="s">
        <v>19</v>
      </c>
      <c r="J918" t="s">
        <v>18</v>
      </c>
      <c r="K918" t="s">
        <v>18</v>
      </c>
      <c r="L918" t="s">
        <v>197</v>
      </c>
      <c r="M918" t="s">
        <v>21</v>
      </c>
      <c r="N918" t="s">
        <v>22</v>
      </c>
      <c r="O918" t="s">
        <v>23</v>
      </c>
      <c r="P918" s="2">
        <f t="shared" si="42"/>
        <v>45166</v>
      </c>
      <c r="Q918" t="str">
        <f t="shared" si="43"/>
        <v>2023-08</v>
      </c>
      <c r="R918">
        <f t="shared" si="44"/>
        <v>11.55</v>
      </c>
    </row>
    <row r="919" spans="1:18">
      <c r="A919" t="s">
        <v>1758</v>
      </c>
      <c r="B919" s="2" t="s">
        <v>1753</v>
      </c>
      <c r="C919" t="s">
        <v>632</v>
      </c>
      <c r="D919">
        <v>8893.5</v>
      </c>
      <c r="E919" t="s">
        <v>17</v>
      </c>
      <c r="F919">
        <v>3062163504</v>
      </c>
      <c r="G919" t="s">
        <v>18</v>
      </c>
      <c r="H919" t="s">
        <v>18</v>
      </c>
      <c r="I919" t="s">
        <v>19</v>
      </c>
      <c r="J919" t="s">
        <v>18</v>
      </c>
      <c r="K919" t="s">
        <v>18</v>
      </c>
      <c r="L919" t="s">
        <v>20</v>
      </c>
      <c r="M919" t="s">
        <v>21</v>
      </c>
      <c r="N919" t="s">
        <v>22</v>
      </c>
      <c r="O919" t="s">
        <v>23</v>
      </c>
      <c r="P919" s="2">
        <f t="shared" si="42"/>
        <v>45166</v>
      </c>
      <c r="Q919" t="str">
        <f t="shared" si="43"/>
        <v>2023-08</v>
      </c>
      <c r="R919">
        <f t="shared" si="44"/>
        <v>5.5584375000000001</v>
      </c>
    </row>
    <row r="920" spans="1:18">
      <c r="A920" t="s">
        <v>1759</v>
      </c>
      <c r="B920" s="2" t="s">
        <v>1753</v>
      </c>
      <c r="C920" t="s">
        <v>1760</v>
      </c>
      <c r="D920">
        <v>31.5</v>
      </c>
      <c r="E920" t="s">
        <v>17</v>
      </c>
      <c r="F920">
        <v>3062503885</v>
      </c>
      <c r="G920" t="s">
        <v>18</v>
      </c>
      <c r="H920" t="s">
        <v>18</v>
      </c>
      <c r="I920" t="s">
        <v>19</v>
      </c>
      <c r="J920" t="s">
        <v>18</v>
      </c>
      <c r="K920" t="s">
        <v>18</v>
      </c>
      <c r="L920" t="s">
        <v>197</v>
      </c>
      <c r="M920" t="s">
        <v>21</v>
      </c>
      <c r="N920" t="s">
        <v>22</v>
      </c>
      <c r="O920" t="s">
        <v>23</v>
      </c>
      <c r="P920" s="2">
        <f t="shared" si="42"/>
        <v>45166</v>
      </c>
      <c r="Q920" t="str">
        <f t="shared" si="43"/>
        <v>2023-08</v>
      </c>
      <c r="R920">
        <f t="shared" si="44"/>
        <v>31.5</v>
      </c>
    </row>
    <row r="921" spans="1:18">
      <c r="A921" t="s">
        <v>1761</v>
      </c>
      <c r="B921" s="2" t="s">
        <v>1753</v>
      </c>
      <c r="C921" t="s">
        <v>1762</v>
      </c>
      <c r="D921">
        <v>31.5</v>
      </c>
      <c r="E921" t="s">
        <v>17</v>
      </c>
      <c r="F921">
        <v>3062763458</v>
      </c>
      <c r="G921" t="s">
        <v>18</v>
      </c>
      <c r="H921" t="s">
        <v>18</v>
      </c>
      <c r="I921" t="s">
        <v>19</v>
      </c>
      <c r="J921" t="s">
        <v>18</v>
      </c>
      <c r="K921" t="s">
        <v>18</v>
      </c>
      <c r="L921" t="s">
        <v>197</v>
      </c>
      <c r="M921" t="s">
        <v>21</v>
      </c>
      <c r="N921" t="s">
        <v>22</v>
      </c>
      <c r="O921" t="s">
        <v>23</v>
      </c>
      <c r="P921" s="2">
        <f t="shared" si="42"/>
        <v>45166</v>
      </c>
      <c r="Q921" t="str">
        <f t="shared" si="43"/>
        <v>2023-08</v>
      </c>
      <c r="R921">
        <f t="shared" si="44"/>
        <v>31.5</v>
      </c>
    </row>
    <row r="922" spans="1:18">
      <c r="A922" t="s">
        <v>1763</v>
      </c>
      <c r="B922" s="2" t="s">
        <v>1753</v>
      </c>
      <c r="C922" t="s">
        <v>1764</v>
      </c>
      <c r="D922">
        <v>11271.75</v>
      </c>
      <c r="E922" t="s">
        <v>26</v>
      </c>
      <c r="F922">
        <v>3062789334</v>
      </c>
      <c r="G922" t="s">
        <v>79</v>
      </c>
      <c r="H922" t="s">
        <v>45</v>
      </c>
      <c r="I922" t="s">
        <v>38</v>
      </c>
      <c r="J922" t="s">
        <v>120</v>
      </c>
      <c r="K922" t="s">
        <v>29</v>
      </c>
      <c r="L922" t="s">
        <v>20</v>
      </c>
      <c r="M922" t="s">
        <v>21</v>
      </c>
      <c r="N922" t="s">
        <v>30</v>
      </c>
      <c r="O922" t="s">
        <v>23</v>
      </c>
      <c r="P922" s="2">
        <f t="shared" si="42"/>
        <v>45166</v>
      </c>
      <c r="Q922" t="str">
        <f t="shared" si="43"/>
        <v>2023-08</v>
      </c>
      <c r="R922">
        <f t="shared" si="44"/>
        <v>7.0448437500000001</v>
      </c>
    </row>
    <row r="923" spans="1:18">
      <c r="A923" t="s">
        <v>1765</v>
      </c>
      <c r="B923" s="2" t="s">
        <v>1753</v>
      </c>
      <c r="C923" t="s">
        <v>1766</v>
      </c>
      <c r="D923">
        <v>24255</v>
      </c>
      <c r="E923" t="s">
        <v>94</v>
      </c>
      <c r="F923">
        <v>3062881872</v>
      </c>
      <c r="G923" t="s">
        <v>18</v>
      </c>
      <c r="H923" t="s">
        <v>18</v>
      </c>
      <c r="I923" t="s">
        <v>19</v>
      </c>
      <c r="J923" t="s">
        <v>18</v>
      </c>
      <c r="K923" t="s">
        <v>18</v>
      </c>
      <c r="L923" t="s">
        <v>20</v>
      </c>
      <c r="M923" t="s">
        <v>21</v>
      </c>
      <c r="N923" t="s">
        <v>22</v>
      </c>
      <c r="O923" t="s">
        <v>31</v>
      </c>
      <c r="P923" s="2">
        <f t="shared" si="42"/>
        <v>45166</v>
      </c>
      <c r="Q923" t="str">
        <f t="shared" si="43"/>
        <v>2023-08</v>
      </c>
      <c r="R923">
        <f t="shared" si="44"/>
        <v>15.159375000000001</v>
      </c>
    </row>
    <row r="924" spans="1:18">
      <c r="A924" t="s">
        <v>1767</v>
      </c>
      <c r="B924" s="2" t="s">
        <v>1753</v>
      </c>
      <c r="C924" t="s">
        <v>1768</v>
      </c>
      <c r="D924">
        <v>21829.5</v>
      </c>
      <c r="E924" t="s">
        <v>17</v>
      </c>
      <c r="F924">
        <v>3063176287</v>
      </c>
      <c r="G924" t="s">
        <v>18</v>
      </c>
      <c r="H924" t="s">
        <v>18</v>
      </c>
      <c r="I924" t="s">
        <v>19</v>
      </c>
      <c r="J924" t="s">
        <v>18</v>
      </c>
      <c r="K924" t="s">
        <v>18</v>
      </c>
      <c r="L924" t="s">
        <v>20</v>
      </c>
      <c r="M924" t="s">
        <v>21</v>
      </c>
      <c r="N924" t="s">
        <v>22</v>
      </c>
      <c r="O924" t="s">
        <v>23</v>
      </c>
      <c r="P924" s="2">
        <f t="shared" si="42"/>
        <v>45166</v>
      </c>
      <c r="Q924" t="str">
        <f t="shared" si="43"/>
        <v>2023-08</v>
      </c>
      <c r="R924">
        <f t="shared" si="44"/>
        <v>13.643437499999999</v>
      </c>
    </row>
    <row r="925" spans="1:18">
      <c r="A925" t="s">
        <v>1769</v>
      </c>
      <c r="B925" s="2" t="s">
        <v>1753</v>
      </c>
      <c r="C925" t="s">
        <v>1770</v>
      </c>
      <c r="D925">
        <v>31.5</v>
      </c>
      <c r="E925" t="s">
        <v>17</v>
      </c>
      <c r="F925">
        <v>3063355031</v>
      </c>
      <c r="G925" t="s">
        <v>18</v>
      </c>
      <c r="H925" t="s">
        <v>18</v>
      </c>
      <c r="I925" t="s">
        <v>19</v>
      </c>
      <c r="J925" t="s">
        <v>18</v>
      </c>
      <c r="K925" t="s">
        <v>18</v>
      </c>
      <c r="L925" t="s">
        <v>197</v>
      </c>
      <c r="M925" t="s">
        <v>21</v>
      </c>
      <c r="N925" t="s">
        <v>22</v>
      </c>
      <c r="O925" t="s">
        <v>23</v>
      </c>
      <c r="P925" s="2">
        <f t="shared" si="42"/>
        <v>45166</v>
      </c>
      <c r="Q925" t="str">
        <f t="shared" si="43"/>
        <v>2023-08</v>
      </c>
      <c r="R925">
        <f t="shared" si="44"/>
        <v>31.5</v>
      </c>
    </row>
    <row r="926" spans="1:18">
      <c r="A926" t="s">
        <v>1771</v>
      </c>
      <c r="B926" s="2" t="s">
        <v>1753</v>
      </c>
      <c r="C926" t="s">
        <v>1512</v>
      </c>
      <c r="D926">
        <v>4652.55</v>
      </c>
      <c r="E926" t="s">
        <v>26</v>
      </c>
      <c r="F926">
        <v>3063422825</v>
      </c>
      <c r="G926" t="s">
        <v>27</v>
      </c>
      <c r="H926" t="s">
        <v>27</v>
      </c>
      <c r="I926" t="s">
        <v>19</v>
      </c>
      <c r="J926" t="s">
        <v>1772</v>
      </c>
      <c r="K926" t="s">
        <v>29</v>
      </c>
      <c r="L926" t="s">
        <v>20</v>
      </c>
      <c r="M926" t="s">
        <v>21</v>
      </c>
      <c r="N926" t="s">
        <v>30</v>
      </c>
      <c r="O926" t="s">
        <v>31</v>
      </c>
      <c r="P926" s="2">
        <f t="shared" si="42"/>
        <v>45166</v>
      </c>
      <c r="Q926" t="str">
        <f t="shared" si="43"/>
        <v>2023-08</v>
      </c>
      <c r="R926">
        <f t="shared" si="44"/>
        <v>2.9078437500000001</v>
      </c>
    </row>
    <row r="927" spans="1:18">
      <c r="A927" t="s">
        <v>1773</v>
      </c>
      <c r="B927" s="2" t="s">
        <v>1753</v>
      </c>
      <c r="C927" t="s">
        <v>260</v>
      </c>
      <c r="D927">
        <v>31.5</v>
      </c>
      <c r="E927" t="s">
        <v>17</v>
      </c>
      <c r="F927">
        <v>3063554592</v>
      </c>
      <c r="G927" t="s">
        <v>18</v>
      </c>
      <c r="H927" t="s">
        <v>18</v>
      </c>
      <c r="I927" t="s">
        <v>19</v>
      </c>
      <c r="J927" t="s">
        <v>18</v>
      </c>
      <c r="K927" t="s">
        <v>18</v>
      </c>
      <c r="L927" t="s">
        <v>197</v>
      </c>
      <c r="M927" t="s">
        <v>21</v>
      </c>
      <c r="N927" t="s">
        <v>22</v>
      </c>
      <c r="O927" t="s">
        <v>23</v>
      </c>
      <c r="P927" s="2">
        <f t="shared" si="42"/>
        <v>45166</v>
      </c>
      <c r="Q927" t="str">
        <f t="shared" si="43"/>
        <v>2023-08</v>
      </c>
      <c r="R927">
        <f t="shared" si="44"/>
        <v>31.5</v>
      </c>
    </row>
    <row r="928" spans="1:18">
      <c r="A928" t="s">
        <v>1774</v>
      </c>
      <c r="B928" s="2" t="s">
        <v>1753</v>
      </c>
      <c r="C928" t="s">
        <v>1775</v>
      </c>
      <c r="D928">
        <v>24255</v>
      </c>
      <c r="E928" t="s">
        <v>17</v>
      </c>
      <c r="F928">
        <v>3063680494</v>
      </c>
      <c r="G928" t="s">
        <v>18</v>
      </c>
      <c r="H928" t="s">
        <v>18</v>
      </c>
      <c r="I928" t="s">
        <v>19</v>
      </c>
      <c r="J928" t="s">
        <v>18</v>
      </c>
      <c r="K928" t="s">
        <v>18</v>
      </c>
      <c r="L928" t="s">
        <v>20</v>
      </c>
      <c r="M928" t="s">
        <v>21</v>
      </c>
      <c r="N928" t="s">
        <v>22</v>
      </c>
      <c r="O928" t="s">
        <v>23</v>
      </c>
      <c r="P928" s="2">
        <f t="shared" si="42"/>
        <v>45166</v>
      </c>
      <c r="Q928" t="str">
        <f t="shared" si="43"/>
        <v>2023-08</v>
      </c>
      <c r="R928">
        <f t="shared" si="44"/>
        <v>15.159375000000001</v>
      </c>
    </row>
    <row r="929" spans="1:18">
      <c r="A929" t="s">
        <v>1776</v>
      </c>
      <c r="B929" s="2" t="s">
        <v>1753</v>
      </c>
      <c r="C929" t="s">
        <v>260</v>
      </c>
      <c r="D929">
        <v>31.5</v>
      </c>
      <c r="E929" t="s">
        <v>17</v>
      </c>
      <c r="F929">
        <v>3063751165</v>
      </c>
      <c r="G929" t="s">
        <v>18</v>
      </c>
      <c r="H929" t="s">
        <v>18</v>
      </c>
      <c r="I929" t="s">
        <v>19</v>
      </c>
      <c r="J929" t="s">
        <v>18</v>
      </c>
      <c r="K929" t="s">
        <v>18</v>
      </c>
      <c r="L929" t="s">
        <v>197</v>
      </c>
      <c r="M929" t="s">
        <v>21</v>
      </c>
      <c r="N929" t="s">
        <v>22</v>
      </c>
      <c r="O929" t="s">
        <v>23</v>
      </c>
      <c r="P929" s="2">
        <f t="shared" si="42"/>
        <v>45166</v>
      </c>
      <c r="Q929" t="str">
        <f t="shared" si="43"/>
        <v>2023-08</v>
      </c>
      <c r="R929">
        <f t="shared" si="44"/>
        <v>31.5</v>
      </c>
    </row>
    <row r="930" spans="1:18">
      <c r="A930" t="s">
        <v>1777</v>
      </c>
      <c r="B930" s="2" t="s">
        <v>1753</v>
      </c>
      <c r="C930" t="s">
        <v>632</v>
      </c>
      <c r="D930">
        <v>11.55</v>
      </c>
      <c r="E930" t="s">
        <v>17</v>
      </c>
      <c r="F930">
        <v>3063752887</v>
      </c>
      <c r="G930" t="s">
        <v>18</v>
      </c>
      <c r="H930" t="s">
        <v>18</v>
      </c>
      <c r="I930" t="s">
        <v>19</v>
      </c>
      <c r="J930" t="s">
        <v>18</v>
      </c>
      <c r="K930" t="s">
        <v>18</v>
      </c>
      <c r="L930" t="s">
        <v>197</v>
      </c>
      <c r="M930" t="s">
        <v>21</v>
      </c>
      <c r="N930" t="s">
        <v>22</v>
      </c>
      <c r="O930" t="s">
        <v>23</v>
      </c>
      <c r="P930" s="2">
        <f t="shared" si="42"/>
        <v>45166</v>
      </c>
      <c r="Q930" t="str">
        <f t="shared" si="43"/>
        <v>2023-08</v>
      </c>
      <c r="R930">
        <f t="shared" si="44"/>
        <v>11.55</v>
      </c>
    </row>
    <row r="931" spans="1:18">
      <c r="A931" t="s">
        <v>1778</v>
      </c>
      <c r="B931" s="2" t="s">
        <v>1753</v>
      </c>
      <c r="C931" t="s">
        <v>1779</v>
      </c>
      <c r="D931">
        <v>21829.5</v>
      </c>
      <c r="E931" t="s">
        <v>94</v>
      </c>
      <c r="F931">
        <v>3063771385</v>
      </c>
      <c r="G931" t="s">
        <v>18</v>
      </c>
      <c r="H931" t="s">
        <v>18</v>
      </c>
      <c r="I931" t="s">
        <v>19</v>
      </c>
      <c r="J931" t="s">
        <v>18</v>
      </c>
      <c r="K931" t="s">
        <v>18</v>
      </c>
      <c r="L931" t="s">
        <v>20</v>
      </c>
      <c r="M931" t="s">
        <v>21</v>
      </c>
      <c r="N931" t="s">
        <v>22</v>
      </c>
      <c r="O931" t="s">
        <v>31</v>
      </c>
      <c r="P931" s="2">
        <f t="shared" si="42"/>
        <v>45166</v>
      </c>
      <c r="Q931" t="str">
        <f t="shared" si="43"/>
        <v>2023-08</v>
      </c>
      <c r="R931">
        <f t="shared" si="44"/>
        <v>13.643437499999999</v>
      </c>
    </row>
    <row r="932" spans="1:18">
      <c r="A932" t="s">
        <v>1780</v>
      </c>
      <c r="B932" s="2" t="s">
        <v>1753</v>
      </c>
      <c r="C932" t="s">
        <v>1781</v>
      </c>
      <c r="D932">
        <v>21829.5</v>
      </c>
      <c r="E932" t="s">
        <v>94</v>
      </c>
      <c r="F932">
        <v>3063789026</v>
      </c>
      <c r="G932" t="s">
        <v>18</v>
      </c>
      <c r="H932" t="s">
        <v>18</v>
      </c>
      <c r="I932" t="s">
        <v>19</v>
      </c>
      <c r="J932" t="s">
        <v>18</v>
      </c>
      <c r="K932" t="s">
        <v>18</v>
      </c>
      <c r="L932" t="s">
        <v>20</v>
      </c>
      <c r="M932" t="s">
        <v>21</v>
      </c>
      <c r="N932" t="s">
        <v>22</v>
      </c>
      <c r="O932" t="s">
        <v>31</v>
      </c>
      <c r="P932" s="2">
        <f t="shared" si="42"/>
        <v>45166</v>
      </c>
      <c r="Q932" t="str">
        <f t="shared" si="43"/>
        <v>2023-08</v>
      </c>
      <c r="R932">
        <f t="shared" si="44"/>
        <v>13.643437499999999</v>
      </c>
    </row>
    <row r="933" spans="1:18">
      <c r="A933" t="s">
        <v>1782</v>
      </c>
      <c r="B933" s="2" t="s">
        <v>1753</v>
      </c>
      <c r="C933" t="s">
        <v>260</v>
      </c>
      <c r="D933">
        <v>31.5</v>
      </c>
      <c r="E933" t="s">
        <v>17</v>
      </c>
      <c r="F933">
        <v>3063872236</v>
      </c>
      <c r="G933" t="s">
        <v>18</v>
      </c>
      <c r="H933" t="s">
        <v>18</v>
      </c>
      <c r="I933" t="s">
        <v>19</v>
      </c>
      <c r="J933" t="s">
        <v>18</v>
      </c>
      <c r="K933" t="s">
        <v>18</v>
      </c>
      <c r="L933" t="s">
        <v>197</v>
      </c>
      <c r="M933" t="s">
        <v>21</v>
      </c>
      <c r="N933" t="s">
        <v>22</v>
      </c>
      <c r="O933" t="s">
        <v>23</v>
      </c>
      <c r="P933" s="2">
        <f t="shared" si="42"/>
        <v>45166</v>
      </c>
      <c r="Q933" t="str">
        <f t="shared" si="43"/>
        <v>2023-08</v>
      </c>
      <c r="R933">
        <f t="shared" si="44"/>
        <v>31.5</v>
      </c>
    </row>
    <row r="934" spans="1:18">
      <c r="A934" s="1" t="s">
        <v>1783</v>
      </c>
      <c r="B934" s="2" t="s">
        <v>1753</v>
      </c>
      <c r="C934" t="s">
        <v>958</v>
      </c>
      <c r="D934">
        <v>11550</v>
      </c>
      <c r="E934" t="s">
        <v>1784</v>
      </c>
      <c r="F934">
        <v>3063991369</v>
      </c>
      <c r="G934" t="s">
        <v>36</v>
      </c>
      <c r="H934" t="s">
        <v>37</v>
      </c>
      <c r="I934" t="s">
        <v>38</v>
      </c>
      <c r="J934" t="s">
        <v>301</v>
      </c>
      <c r="K934" t="s">
        <v>29</v>
      </c>
      <c r="L934" t="s">
        <v>20</v>
      </c>
      <c r="M934" t="s">
        <v>1376</v>
      </c>
      <c r="N934" t="s">
        <v>49</v>
      </c>
      <c r="O934" t="s">
        <v>23</v>
      </c>
      <c r="P934" s="2">
        <f t="shared" si="42"/>
        <v>45166</v>
      </c>
      <c r="Q934" t="str">
        <f t="shared" si="43"/>
        <v>2023-08</v>
      </c>
      <c r="R934">
        <f t="shared" si="44"/>
        <v>7.21875</v>
      </c>
    </row>
    <row r="935" spans="1:18">
      <c r="A935" t="s">
        <v>1785</v>
      </c>
      <c r="B935" s="2" t="s">
        <v>1753</v>
      </c>
      <c r="C935" t="s">
        <v>1779</v>
      </c>
      <c r="D935">
        <v>21397.057499999999</v>
      </c>
      <c r="E935" t="s">
        <v>26</v>
      </c>
      <c r="F935">
        <v>3064005284</v>
      </c>
      <c r="G935" t="s">
        <v>27</v>
      </c>
      <c r="H935" t="s">
        <v>27</v>
      </c>
      <c r="I935" t="s">
        <v>19</v>
      </c>
      <c r="J935" t="s">
        <v>28</v>
      </c>
      <c r="K935" t="s">
        <v>29</v>
      </c>
      <c r="L935" t="s">
        <v>20</v>
      </c>
      <c r="M935" t="s">
        <v>21</v>
      </c>
      <c r="N935" t="s">
        <v>30</v>
      </c>
      <c r="O935" t="s">
        <v>31</v>
      </c>
      <c r="P935" s="2">
        <f t="shared" si="42"/>
        <v>45166</v>
      </c>
      <c r="Q935" t="str">
        <f t="shared" si="43"/>
        <v>2023-08</v>
      </c>
      <c r="R935">
        <f t="shared" si="44"/>
        <v>13.3731609375</v>
      </c>
    </row>
    <row r="936" spans="1:18">
      <c r="A936" t="s">
        <v>1786</v>
      </c>
      <c r="B936" s="2" t="s">
        <v>1753</v>
      </c>
      <c r="C936" t="s">
        <v>1779</v>
      </c>
      <c r="D936">
        <v>8893.5</v>
      </c>
      <c r="E936" t="s">
        <v>17</v>
      </c>
      <c r="F936">
        <v>3064033680</v>
      </c>
      <c r="G936" t="s">
        <v>18</v>
      </c>
      <c r="H936" t="s">
        <v>18</v>
      </c>
      <c r="I936" t="s">
        <v>19</v>
      </c>
      <c r="J936" t="s">
        <v>18</v>
      </c>
      <c r="K936" t="s">
        <v>18</v>
      </c>
      <c r="L936" t="s">
        <v>20</v>
      </c>
      <c r="M936" t="s">
        <v>21</v>
      </c>
      <c r="N936" t="s">
        <v>22</v>
      </c>
      <c r="O936" t="s">
        <v>23</v>
      </c>
      <c r="P936" s="2">
        <f t="shared" si="42"/>
        <v>45166</v>
      </c>
      <c r="Q936" t="str">
        <f t="shared" si="43"/>
        <v>2023-08</v>
      </c>
      <c r="R936">
        <f t="shared" si="44"/>
        <v>5.5584375000000001</v>
      </c>
    </row>
    <row r="937" spans="1:18">
      <c r="A937" t="s">
        <v>1787</v>
      </c>
      <c r="B937" s="2" t="s">
        <v>1788</v>
      </c>
      <c r="C937" t="s">
        <v>1789</v>
      </c>
      <c r="D937">
        <v>31.5</v>
      </c>
      <c r="E937" t="s">
        <v>17</v>
      </c>
      <c r="F937">
        <v>3064878586</v>
      </c>
      <c r="G937" t="s">
        <v>18</v>
      </c>
      <c r="H937" t="s">
        <v>18</v>
      </c>
      <c r="I937" t="s">
        <v>19</v>
      </c>
      <c r="J937" t="s">
        <v>18</v>
      </c>
      <c r="K937" t="s">
        <v>18</v>
      </c>
      <c r="L937" t="s">
        <v>197</v>
      </c>
      <c r="M937" t="s">
        <v>21</v>
      </c>
      <c r="N937" t="s">
        <v>22</v>
      </c>
      <c r="O937" t="s">
        <v>23</v>
      </c>
      <c r="P937" s="2">
        <f t="shared" si="42"/>
        <v>45167</v>
      </c>
      <c r="Q937" t="str">
        <f t="shared" si="43"/>
        <v>2023-08</v>
      </c>
      <c r="R937">
        <f t="shared" si="44"/>
        <v>31.5</v>
      </c>
    </row>
    <row r="938" spans="1:18">
      <c r="A938" t="s">
        <v>1790</v>
      </c>
      <c r="B938" s="2" t="s">
        <v>1788</v>
      </c>
      <c r="C938" t="s">
        <v>1791</v>
      </c>
      <c r="D938">
        <v>21397.057499999999</v>
      </c>
      <c r="E938" t="s">
        <v>26</v>
      </c>
      <c r="F938">
        <v>3065562260</v>
      </c>
      <c r="G938" t="s">
        <v>27</v>
      </c>
      <c r="H938" t="s">
        <v>27</v>
      </c>
      <c r="I938" t="s">
        <v>19</v>
      </c>
      <c r="J938" t="s">
        <v>305</v>
      </c>
      <c r="K938" t="s">
        <v>29</v>
      </c>
      <c r="L938" t="s">
        <v>20</v>
      </c>
      <c r="M938" t="s">
        <v>21</v>
      </c>
      <c r="N938" t="s">
        <v>30</v>
      </c>
      <c r="O938" t="s">
        <v>31</v>
      </c>
      <c r="P938" s="2">
        <f t="shared" si="42"/>
        <v>45167</v>
      </c>
      <c r="Q938" t="str">
        <f t="shared" si="43"/>
        <v>2023-08</v>
      </c>
      <c r="R938">
        <f t="shared" si="44"/>
        <v>13.3731609375</v>
      </c>
    </row>
    <row r="939" spans="1:18">
      <c r="A939" t="s">
        <v>1792</v>
      </c>
      <c r="B939" s="2" t="s">
        <v>1788</v>
      </c>
      <c r="C939" t="s">
        <v>619</v>
      </c>
      <c r="D939">
        <v>8893.5</v>
      </c>
      <c r="E939" t="s">
        <v>17</v>
      </c>
      <c r="F939">
        <v>3066013310</v>
      </c>
      <c r="G939" t="s">
        <v>18</v>
      </c>
      <c r="H939" t="s">
        <v>18</v>
      </c>
      <c r="I939" t="s">
        <v>19</v>
      </c>
      <c r="J939" t="s">
        <v>18</v>
      </c>
      <c r="K939" t="s">
        <v>18</v>
      </c>
      <c r="L939" t="s">
        <v>20</v>
      </c>
      <c r="M939" t="s">
        <v>21</v>
      </c>
      <c r="N939" t="s">
        <v>22</v>
      </c>
      <c r="O939" t="s">
        <v>23</v>
      </c>
      <c r="P939" s="2">
        <f t="shared" si="42"/>
        <v>45167</v>
      </c>
      <c r="Q939" t="str">
        <f t="shared" si="43"/>
        <v>2023-08</v>
      </c>
      <c r="R939">
        <f t="shared" si="44"/>
        <v>5.5584375000000001</v>
      </c>
    </row>
    <row r="940" spans="1:18">
      <c r="A940" t="s">
        <v>1793</v>
      </c>
      <c r="B940" s="2" t="s">
        <v>1788</v>
      </c>
      <c r="C940" t="s">
        <v>714</v>
      </c>
      <c r="D940">
        <v>23786.174999999999</v>
      </c>
      <c r="E940" t="s">
        <v>26</v>
      </c>
      <c r="F940">
        <v>3066217323</v>
      </c>
      <c r="G940" t="s">
        <v>27</v>
      </c>
      <c r="H940" t="s">
        <v>27</v>
      </c>
      <c r="I940" t="s">
        <v>19</v>
      </c>
      <c r="J940" t="s">
        <v>305</v>
      </c>
      <c r="K940" t="s">
        <v>29</v>
      </c>
      <c r="L940" t="s">
        <v>20</v>
      </c>
      <c r="M940" t="s">
        <v>21</v>
      </c>
      <c r="N940" t="s">
        <v>30</v>
      </c>
      <c r="O940" t="s">
        <v>31</v>
      </c>
      <c r="P940" s="2">
        <f t="shared" si="42"/>
        <v>45167</v>
      </c>
      <c r="Q940" t="str">
        <f t="shared" si="43"/>
        <v>2023-08</v>
      </c>
      <c r="R940">
        <f t="shared" si="44"/>
        <v>14.866359375</v>
      </c>
    </row>
    <row r="941" spans="1:18">
      <c r="A941" t="s">
        <v>1794</v>
      </c>
      <c r="B941" s="2" t="s">
        <v>1788</v>
      </c>
      <c r="C941" t="s">
        <v>1795</v>
      </c>
      <c r="D941">
        <v>24255</v>
      </c>
      <c r="E941" t="s">
        <v>17</v>
      </c>
      <c r="F941">
        <v>3066476007</v>
      </c>
      <c r="G941" t="s">
        <v>18</v>
      </c>
      <c r="H941" t="s">
        <v>18</v>
      </c>
      <c r="I941" t="s">
        <v>19</v>
      </c>
      <c r="J941" t="s">
        <v>18</v>
      </c>
      <c r="K941" t="s">
        <v>18</v>
      </c>
      <c r="L941" t="s">
        <v>20</v>
      </c>
      <c r="M941" t="s">
        <v>21</v>
      </c>
      <c r="N941" t="s">
        <v>22</v>
      </c>
      <c r="O941" t="s">
        <v>23</v>
      </c>
      <c r="P941" s="2">
        <f t="shared" si="42"/>
        <v>45167</v>
      </c>
      <c r="Q941" t="str">
        <f t="shared" si="43"/>
        <v>2023-08</v>
      </c>
      <c r="R941">
        <f t="shared" si="44"/>
        <v>15.159375000000001</v>
      </c>
    </row>
    <row r="942" spans="1:18">
      <c r="A942" t="s">
        <v>1796</v>
      </c>
      <c r="B942" s="2" t="s">
        <v>1788</v>
      </c>
      <c r="C942" t="s">
        <v>1797</v>
      </c>
      <c r="D942">
        <v>31.5</v>
      </c>
      <c r="E942" t="s">
        <v>17</v>
      </c>
      <c r="F942">
        <v>3066497615</v>
      </c>
      <c r="G942" t="s">
        <v>18</v>
      </c>
      <c r="H942" t="s">
        <v>18</v>
      </c>
      <c r="I942" t="s">
        <v>19</v>
      </c>
      <c r="J942" t="s">
        <v>18</v>
      </c>
      <c r="K942" t="s">
        <v>18</v>
      </c>
      <c r="L942" t="s">
        <v>197</v>
      </c>
      <c r="M942" t="s">
        <v>21</v>
      </c>
      <c r="N942" t="s">
        <v>22</v>
      </c>
      <c r="O942" t="s">
        <v>23</v>
      </c>
      <c r="P942" s="2">
        <f t="shared" si="42"/>
        <v>45167</v>
      </c>
      <c r="Q942" t="str">
        <f t="shared" si="43"/>
        <v>2023-08</v>
      </c>
      <c r="R942">
        <f t="shared" si="44"/>
        <v>31.5</v>
      </c>
    </row>
    <row r="943" spans="1:18">
      <c r="A943" t="s">
        <v>1798</v>
      </c>
      <c r="B943" s="2" t="s">
        <v>1788</v>
      </c>
      <c r="C943" t="s">
        <v>1799</v>
      </c>
      <c r="D943">
        <v>31.5</v>
      </c>
      <c r="E943" t="s">
        <v>17</v>
      </c>
      <c r="F943">
        <v>3066698631</v>
      </c>
      <c r="G943" t="s">
        <v>36</v>
      </c>
      <c r="H943" t="s">
        <v>37</v>
      </c>
      <c r="I943" t="s">
        <v>38</v>
      </c>
      <c r="J943" t="s">
        <v>28</v>
      </c>
      <c r="K943" t="s">
        <v>29</v>
      </c>
      <c r="L943" t="s">
        <v>197</v>
      </c>
      <c r="M943" t="s">
        <v>21</v>
      </c>
      <c r="N943" t="s">
        <v>22</v>
      </c>
      <c r="O943" t="s">
        <v>23</v>
      </c>
      <c r="P943" s="2">
        <f t="shared" si="42"/>
        <v>45167</v>
      </c>
      <c r="Q943" t="str">
        <f t="shared" si="43"/>
        <v>2023-08</v>
      </c>
      <c r="R943">
        <f t="shared" si="44"/>
        <v>31.5</v>
      </c>
    </row>
    <row r="944" spans="1:18">
      <c r="A944" t="s">
        <v>1800</v>
      </c>
      <c r="B944" s="2" t="s">
        <v>1788</v>
      </c>
      <c r="C944" t="s">
        <v>619</v>
      </c>
      <c r="D944">
        <v>8655.0974999999999</v>
      </c>
      <c r="E944" t="s">
        <v>26</v>
      </c>
      <c r="F944">
        <v>3066733761</v>
      </c>
      <c r="G944" t="s">
        <v>36</v>
      </c>
      <c r="H944" t="s">
        <v>37</v>
      </c>
      <c r="I944" t="s">
        <v>38</v>
      </c>
      <c r="J944" t="s">
        <v>471</v>
      </c>
      <c r="K944" t="s">
        <v>29</v>
      </c>
      <c r="L944" t="s">
        <v>20</v>
      </c>
      <c r="M944" t="s">
        <v>21</v>
      </c>
      <c r="N944" t="s">
        <v>30</v>
      </c>
      <c r="O944" t="s">
        <v>23</v>
      </c>
      <c r="P944" s="2">
        <f t="shared" si="42"/>
        <v>45167</v>
      </c>
      <c r="Q944" t="str">
        <f t="shared" si="43"/>
        <v>2023-08</v>
      </c>
      <c r="R944">
        <f t="shared" si="44"/>
        <v>5.4094359374999996</v>
      </c>
    </row>
    <row r="945" spans="1:18">
      <c r="A945" t="s">
        <v>1801</v>
      </c>
      <c r="B945" s="2" t="s">
        <v>1788</v>
      </c>
      <c r="C945" t="s">
        <v>619</v>
      </c>
      <c r="D945">
        <v>0.11550000000000001</v>
      </c>
      <c r="E945" t="s">
        <v>17</v>
      </c>
      <c r="F945">
        <v>3066740997</v>
      </c>
      <c r="G945" t="s">
        <v>18</v>
      </c>
      <c r="H945" t="s">
        <v>18</v>
      </c>
      <c r="I945" t="s">
        <v>19</v>
      </c>
      <c r="J945" t="s">
        <v>18</v>
      </c>
      <c r="K945" t="s">
        <v>18</v>
      </c>
      <c r="L945" t="s">
        <v>20</v>
      </c>
      <c r="M945" t="s">
        <v>1376</v>
      </c>
      <c r="N945" t="s">
        <v>22</v>
      </c>
      <c r="O945" t="s">
        <v>23</v>
      </c>
      <c r="P945" s="2">
        <f t="shared" si="42"/>
        <v>45167</v>
      </c>
      <c r="Q945" t="str">
        <f t="shared" si="43"/>
        <v>2023-08</v>
      </c>
      <c r="R945">
        <f t="shared" si="44"/>
        <v>7.21875E-5</v>
      </c>
    </row>
    <row r="946" spans="1:18">
      <c r="A946" t="s">
        <v>1802</v>
      </c>
      <c r="B946" s="2" t="s">
        <v>1788</v>
      </c>
      <c r="C946" t="s">
        <v>260</v>
      </c>
      <c r="D946">
        <v>31.5</v>
      </c>
      <c r="E946" t="s">
        <v>17</v>
      </c>
      <c r="F946">
        <v>3066746953</v>
      </c>
      <c r="G946" t="s">
        <v>18</v>
      </c>
      <c r="H946" t="s">
        <v>18</v>
      </c>
      <c r="I946" t="s">
        <v>19</v>
      </c>
      <c r="J946" t="s">
        <v>18</v>
      </c>
      <c r="K946" t="s">
        <v>18</v>
      </c>
      <c r="L946" t="s">
        <v>197</v>
      </c>
      <c r="M946" t="s">
        <v>21</v>
      </c>
      <c r="N946" t="s">
        <v>22</v>
      </c>
      <c r="O946" t="s">
        <v>23</v>
      </c>
      <c r="P946" s="2">
        <f t="shared" si="42"/>
        <v>45167</v>
      </c>
      <c r="Q946" t="str">
        <f t="shared" si="43"/>
        <v>2023-08</v>
      </c>
      <c r="R946">
        <f t="shared" si="44"/>
        <v>31.5</v>
      </c>
    </row>
    <row r="947" spans="1:18">
      <c r="A947" t="s">
        <v>1803</v>
      </c>
      <c r="B947" s="2" t="s">
        <v>1788</v>
      </c>
      <c r="C947" t="s">
        <v>1804</v>
      </c>
      <c r="D947">
        <v>24255</v>
      </c>
      <c r="E947" t="s">
        <v>17</v>
      </c>
      <c r="F947">
        <v>3066885679</v>
      </c>
      <c r="G947" t="s">
        <v>18</v>
      </c>
      <c r="H947" t="s">
        <v>18</v>
      </c>
      <c r="I947" t="s">
        <v>19</v>
      </c>
      <c r="J947" t="s">
        <v>18</v>
      </c>
      <c r="K947" t="s">
        <v>18</v>
      </c>
      <c r="L947" t="s">
        <v>20</v>
      </c>
      <c r="M947" t="s">
        <v>21</v>
      </c>
      <c r="N947" t="s">
        <v>22</v>
      </c>
      <c r="O947" t="s">
        <v>23</v>
      </c>
      <c r="P947" s="2">
        <f t="shared" si="42"/>
        <v>45167</v>
      </c>
      <c r="Q947" t="str">
        <f t="shared" si="43"/>
        <v>2023-08</v>
      </c>
      <c r="R947">
        <f t="shared" si="44"/>
        <v>15.159375000000001</v>
      </c>
    </row>
    <row r="948" spans="1:18">
      <c r="A948" t="s">
        <v>1805</v>
      </c>
      <c r="B948" s="2" t="s">
        <v>1788</v>
      </c>
      <c r="C948" t="s">
        <v>1806</v>
      </c>
      <c r="D948">
        <v>21829.5</v>
      </c>
      <c r="E948" t="s">
        <v>94</v>
      </c>
      <c r="F948">
        <v>3067181152</v>
      </c>
      <c r="G948" t="s">
        <v>18</v>
      </c>
      <c r="H948" t="s">
        <v>18</v>
      </c>
      <c r="I948" t="s">
        <v>19</v>
      </c>
      <c r="J948" t="s">
        <v>18</v>
      </c>
      <c r="K948" t="s">
        <v>18</v>
      </c>
      <c r="L948" t="s">
        <v>20</v>
      </c>
      <c r="M948" t="s">
        <v>21</v>
      </c>
      <c r="N948" t="s">
        <v>22</v>
      </c>
      <c r="O948" t="s">
        <v>31</v>
      </c>
      <c r="P948" s="2">
        <f t="shared" si="42"/>
        <v>45167</v>
      </c>
      <c r="Q948" t="str">
        <f t="shared" si="43"/>
        <v>2023-08</v>
      </c>
      <c r="R948">
        <f t="shared" si="44"/>
        <v>13.643437499999999</v>
      </c>
    </row>
    <row r="949" spans="1:18">
      <c r="A949" t="s">
        <v>1807</v>
      </c>
      <c r="B949" s="2" t="s">
        <v>1808</v>
      </c>
      <c r="C949" t="s">
        <v>1809</v>
      </c>
      <c r="D949">
        <v>24255</v>
      </c>
      <c r="E949" t="s">
        <v>17</v>
      </c>
      <c r="F949">
        <v>3067856248</v>
      </c>
      <c r="G949" t="s">
        <v>18</v>
      </c>
      <c r="H949" t="s">
        <v>18</v>
      </c>
      <c r="I949" t="s">
        <v>19</v>
      </c>
      <c r="J949" t="s">
        <v>18</v>
      </c>
      <c r="K949" t="s">
        <v>18</v>
      </c>
      <c r="L949" t="s">
        <v>20</v>
      </c>
      <c r="M949" t="s">
        <v>21</v>
      </c>
      <c r="N949" t="s">
        <v>22</v>
      </c>
      <c r="O949" t="s">
        <v>23</v>
      </c>
      <c r="P949" s="2">
        <f t="shared" si="42"/>
        <v>45168</v>
      </c>
      <c r="Q949" t="str">
        <f t="shared" si="43"/>
        <v>2023-08</v>
      </c>
      <c r="R949">
        <f t="shared" si="44"/>
        <v>15.159375000000001</v>
      </c>
    </row>
    <row r="950" spans="1:18">
      <c r="A950" s="1" t="s">
        <v>1810</v>
      </c>
      <c r="B950" s="2" t="s">
        <v>1808</v>
      </c>
      <c r="C950" t="s">
        <v>1811</v>
      </c>
      <c r="D950">
        <v>31.5</v>
      </c>
      <c r="E950" t="s">
        <v>17</v>
      </c>
      <c r="F950">
        <v>3067890820</v>
      </c>
      <c r="G950" t="s">
        <v>18</v>
      </c>
      <c r="H950" t="s">
        <v>18</v>
      </c>
      <c r="I950" t="s">
        <v>19</v>
      </c>
      <c r="J950" t="s">
        <v>18</v>
      </c>
      <c r="K950" t="s">
        <v>18</v>
      </c>
      <c r="L950" t="s">
        <v>197</v>
      </c>
      <c r="M950" t="s">
        <v>21</v>
      </c>
      <c r="N950" t="s">
        <v>22</v>
      </c>
      <c r="O950" t="s">
        <v>23</v>
      </c>
      <c r="P950" s="2">
        <f t="shared" si="42"/>
        <v>45168</v>
      </c>
      <c r="Q950" t="str">
        <f t="shared" si="43"/>
        <v>2023-08</v>
      </c>
      <c r="R950">
        <f t="shared" si="44"/>
        <v>31.5</v>
      </c>
    </row>
    <row r="951" spans="1:18">
      <c r="A951" t="s">
        <v>1812</v>
      </c>
      <c r="B951" s="2" t="s">
        <v>1808</v>
      </c>
      <c r="C951" t="s">
        <v>1813</v>
      </c>
      <c r="D951">
        <v>31.5</v>
      </c>
      <c r="E951" t="s">
        <v>17</v>
      </c>
      <c r="F951">
        <v>3067902669</v>
      </c>
      <c r="G951" t="s">
        <v>18</v>
      </c>
      <c r="H951" t="s">
        <v>18</v>
      </c>
      <c r="I951" t="s">
        <v>19</v>
      </c>
      <c r="J951" t="s">
        <v>18</v>
      </c>
      <c r="K951" t="s">
        <v>18</v>
      </c>
      <c r="L951" t="s">
        <v>197</v>
      </c>
      <c r="M951" t="s">
        <v>21</v>
      </c>
      <c r="N951" t="s">
        <v>22</v>
      </c>
      <c r="O951" t="s">
        <v>23</v>
      </c>
      <c r="P951" s="2">
        <f t="shared" si="42"/>
        <v>45168</v>
      </c>
      <c r="Q951" t="str">
        <f t="shared" si="43"/>
        <v>2023-08</v>
      </c>
      <c r="R951">
        <f t="shared" si="44"/>
        <v>31.5</v>
      </c>
    </row>
    <row r="952" spans="1:18">
      <c r="A952" t="s">
        <v>1814</v>
      </c>
      <c r="B952" s="2" t="s">
        <v>1808</v>
      </c>
      <c r="C952" t="s">
        <v>1815</v>
      </c>
      <c r="D952">
        <v>24255</v>
      </c>
      <c r="E952" t="s">
        <v>17</v>
      </c>
      <c r="F952">
        <v>3068403603</v>
      </c>
      <c r="G952" t="s">
        <v>18</v>
      </c>
      <c r="H952" t="s">
        <v>18</v>
      </c>
      <c r="I952" t="s">
        <v>19</v>
      </c>
      <c r="J952" t="s">
        <v>18</v>
      </c>
      <c r="K952" t="s">
        <v>18</v>
      </c>
      <c r="L952" t="s">
        <v>20</v>
      </c>
      <c r="M952" t="s">
        <v>21</v>
      </c>
      <c r="N952" t="s">
        <v>22</v>
      </c>
      <c r="O952" t="s">
        <v>23</v>
      </c>
      <c r="P952" s="2">
        <f t="shared" si="42"/>
        <v>45168</v>
      </c>
      <c r="Q952" t="str">
        <f t="shared" si="43"/>
        <v>2023-08</v>
      </c>
      <c r="R952">
        <f t="shared" si="44"/>
        <v>15.159375000000001</v>
      </c>
    </row>
    <row r="953" spans="1:18">
      <c r="A953" t="s">
        <v>1816</v>
      </c>
      <c r="B953" s="2" t="s">
        <v>1808</v>
      </c>
      <c r="C953" t="s">
        <v>1817</v>
      </c>
      <c r="D953">
        <v>21829.5</v>
      </c>
      <c r="E953" t="s">
        <v>94</v>
      </c>
      <c r="F953">
        <v>3068519448</v>
      </c>
      <c r="G953" t="s">
        <v>18</v>
      </c>
      <c r="H953" t="s">
        <v>18</v>
      </c>
      <c r="I953" t="s">
        <v>19</v>
      </c>
      <c r="J953" t="s">
        <v>18</v>
      </c>
      <c r="K953" t="s">
        <v>18</v>
      </c>
      <c r="L953" t="s">
        <v>20</v>
      </c>
      <c r="M953" t="s">
        <v>21</v>
      </c>
      <c r="N953" t="s">
        <v>22</v>
      </c>
      <c r="O953" t="s">
        <v>31</v>
      </c>
      <c r="P953" s="2">
        <f t="shared" si="42"/>
        <v>45168</v>
      </c>
      <c r="Q953" t="str">
        <f t="shared" si="43"/>
        <v>2023-08</v>
      </c>
      <c r="R953">
        <f t="shared" si="44"/>
        <v>13.643437499999999</v>
      </c>
    </row>
    <row r="954" spans="1:18">
      <c r="A954" t="s">
        <v>1818</v>
      </c>
      <c r="B954" s="2" t="s">
        <v>1808</v>
      </c>
      <c r="C954" t="s">
        <v>1819</v>
      </c>
      <c r="D954">
        <v>24255</v>
      </c>
      <c r="E954" t="s">
        <v>17</v>
      </c>
      <c r="F954">
        <v>3068804502</v>
      </c>
      <c r="G954" t="s">
        <v>18</v>
      </c>
      <c r="H954" t="s">
        <v>18</v>
      </c>
      <c r="I954" t="s">
        <v>19</v>
      </c>
      <c r="J954" t="s">
        <v>18</v>
      </c>
      <c r="K954" t="s">
        <v>18</v>
      </c>
      <c r="L954" t="s">
        <v>20</v>
      </c>
      <c r="M954" t="s">
        <v>21</v>
      </c>
      <c r="N954" t="s">
        <v>22</v>
      </c>
      <c r="O954" t="s">
        <v>23</v>
      </c>
      <c r="P954" s="2">
        <f t="shared" si="42"/>
        <v>45168</v>
      </c>
      <c r="Q954" t="str">
        <f t="shared" si="43"/>
        <v>2023-08</v>
      </c>
      <c r="R954">
        <f t="shared" si="44"/>
        <v>15.159375000000001</v>
      </c>
    </row>
    <row r="955" spans="1:18">
      <c r="A955" t="s">
        <v>1820</v>
      </c>
      <c r="B955" s="2" t="s">
        <v>1808</v>
      </c>
      <c r="C955" t="s">
        <v>1819</v>
      </c>
      <c r="D955">
        <v>31.5</v>
      </c>
      <c r="E955" t="s">
        <v>17</v>
      </c>
      <c r="F955">
        <v>3068808644</v>
      </c>
      <c r="G955" t="s">
        <v>18</v>
      </c>
      <c r="H955" t="s">
        <v>18</v>
      </c>
      <c r="I955" t="s">
        <v>19</v>
      </c>
      <c r="J955" t="s">
        <v>18</v>
      </c>
      <c r="K955" t="s">
        <v>18</v>
      </c>
      <c r="L955" t="s">
        <v>197</v>
      </c>
      <c r="M955" t="s">
        <v>21</v>
      </c>
      <c r="N955" t="s">
        <v>22</v>
      </c>
      <c r="O955" t="s">
        <v>23</v>
      </c>
      <c r="P955" s="2">
        <f t="shared" si="42"/>
        <v>45168</v>
      </c>
      <c r="Q955" t="str">
        <f t="shared" si="43"/>
        <v>2023-08</v>
      </c>
      <c r="R955">
        <f t="shared" si="44"/>
        <v>31.5</v>
      </c>
    </row>
    <row r="956" spans="1:18">
      <c r="A956" t="s">
        <v>1821</v>
      </c>
      <c r="B956" s="2" t="s">
        <v>1808</v>
      </c>
      <c r="C956" t="s">
        <v>260</v>
      </c>
      <c r="D956">
        <v>26.774999999999999</v>
      </c>
      <c r="E956" t="s">
        <v>17</v>
      </c>
      <c r="F956">
        <v>3068896503</v>
      </c>
      <c r="G956" t="s">
        <v>18</v>
      </c>
      <c r="H956" t="s">
        <v>18</v>
      </c>
      <c r="I956" t="s">
        <v>19</v>
      </c>
      <c r="J956" t="s">
        <v>18</v>
      </c>
      <c r="K956" t="s">
        <v>18</v>
      </c>
      <c r="L956" t="s">
        <v>197</v>
      </c>
      <c r="M956" t="s">
        <v>21</v>
      </c>
      <c r="N956" t="s">
        <v>22</v>
      </c>
      <c r="O956" t="s">
        <v>23</v>
      </c>
      <c r="P956" s="2">
        <f t="shared" si="42"/>
        <v>45168</v>
      </c>
      <c r="Q956" t="str">
        <f t="shared" si="43"/>
        <v>2023-08</v>
      </c>
      <c r="R956">
        <f t="shared" si="44"/>
        <v>26.774999999999999</v>
      </c>
    </row>
    <row r="957" spans="1:18">
      <c r="A957" t="s">
        <v>1822</v>
      </c>
      <c r="B957" s="2" t="s">
        <v>1823</v>
      </c>
      <c r="C957" t="s">
        <v>1824</v>
      </c>
      <c r="D957">
        <v>21829.5</v>
      </c>
      <c r="E957" t="s">
        <v>17</v>
      </c>
      <c r="F957">
        <v>3077290399</v>
      </c>
      <c r="G957" t="s">
        <v>18</v>
      </c>
      <c r="H957" t="s">
        <v>18</v>
      </c>
      <c r="I957" t="s">
        <v>19</v>
      </c>
      <c r="J957" t="s">
        <v>18</v>
      </c>
      <c r="K957" t="s">
        <v>18</v>
      </c>
      <c r="L957" t="s">
        <v>20</v>
      </c>
      <c r="M957" t="s">
        <v>21</v>
      </c>
      <c r="N957" t="s">
        <v>22</v>
      </c>
      <c r="O957" t="s">
        <v>23</v>
      </c>
      <c r="P957" s="2">
        <f t="shared" si="42"/>
        <v>45171</v>
      </c>
      <c r="Q957" t="str">
        <f t="shared" si="43"/>
        <v>2023-09</v>
      </c>
      <c r="R957">
        <f t="shared" si="44"/>
        <v>13.643437499999999</v>
      </c>
    </row>
    <row r="958" spans="1:18">
      <c r="A958" t="s">
        <v>1825</v>
      </c>
      <c r="B958" s="2" t="s">
        <v>1808</v>
      </c>
      <c r="C958" t="s">
        <v>1826</v>
      </c>
      <c r="D958">
        <v>21397.057499999999</v>
      </c>
      <c r="E958" t="s">
        <v>26</v>
      </c>
      <c r="F958">
        <v>3069413278</v>
      </c>
      <c r="G958" t="s">
        <v>36</v>
      </c>
      <c r="H958" t="s">
        <v>37</v>
      </c>
      <c r="I958" t="s">
        <v>38</v>
      </c>
      <c r="J958" t="s">
        <v>471</v>
      </c>
      <c r="K958" t="s">
        <v>29</v>
      </c>
      <c r="L958" t="s">
        <v>20</v>
      </c>
      <c r="M958" t="s">
        <v>21</v>
      </c>
      <c r="N958" t="s">
        <v>30</v>
      </c>
      <c r="O958" t="s">
        <v>23</v>
      </c>
      <c r="P958" s="2">
        <f t="shared" si="42"/>
        <v>45168</v>
      </c>
      <c r="Q958" t="str">
        <f t="shared" si="43"/>
        <v>2023-08</v>
      </c>
      <c r="R958">
        <f t="shared" si="44"/>
        <v>13.3731609375</v>
      </c>
    </row>
    <row r="959" spans="1:18">
      <c r="A959" t="s">
        <v>1827</v>
      </c>
      <c r="B959" s="2" t="s">
        <v>1808</v>
      </c>
      <c r="C959" t="s">
        <v>1828</v>
      </c>
      <c r="D959">
        <v>21829.5</v>
      </c>
      <c r="E959" t="s">
        <v>17</v>
      </c>
      <c r="F959">
        <v>3069488667</v>
      </c>
      <c r="G959" t="s">
        <v>18</v>
      </c>
      <c r="H959" t="s">
        <v>18</v>
      </c>
      <c r="I959" t="s">
        <v>19</v>
      </c>
      <c r="J959" t="s">
        <v>18</v>
      </c>
      <c r="K959" t="s">
        <v>18</v>
      </c>
      <c r="L959" t="s">
        <v>20</v>
      </c>
      <c r="M959" t="s">
        <v>21</v>
      </c>
      <c r="N959" t="s">
        <v>22</v>
      </c>
      <c r="O959" t="s">
        <v>23</v>
      </c>
      <c r="P959" s="2">
        <f t="shared" si="42"/>
        <v>45168</v>
      </c>
      <c r="Q959" t="str">
        <f t="shared" si="43"/>
        <v>2023-08</v>
      </c>
      <c r="R959">
        <f t="shared" si="44"/>
        <v>13.643437499999999</v>
      </c>
    </row>
    <row r="960" spans="1:18">
      <c r="A960" t="s">
        <v>1829</v>
      </c>
      <c r="B960" s="2" t="s">
        <v>1808</v>
      </c>
      <c r="C960" t="s">
        <v>260</v>
      </c>
      <c r="D960">
        <v>26.774999999999999</v>
      </c>
      <c r="E960" t="s">
        <v>17</v>
      </c>
      <c r="F960">
        <v>3069590294</v>
      </c>
      <c r="G960" t="s">
        <v>18</v>
      </c>
      <c r="H960" t="s">
        <v>18</v>
      </c>
      <c r="I960" t="s">
        <v>19</v>
      </c>
      <c r="J960" t="s">
        <v>18</v>
      </c>
      <c r="K960" t="s">
        <v>18</v>
      </c>
      <c r="L960" t="s">
        <v>197</v>
      </c>
      <c r="M960" t="s">
        <v>21</v>
      </c>
      <c r="N960" t="s">
        <v>22</v>
      </c>
      <c r="O960" t="s">
        <v>23</v>
      </c>
      <c r="P960" s="2">
        <f t="shared" si="42"/>
        <v>45168</v>
      </c>
      <c r="Q960" t="str">
        <f t="shared" si="43"/>
        <v>2023-08</v>
      </c>
      <c r="R960">
        <f t="shared" si="44"/>
        <v>26.774999999999999</v>
      </c>
    </row>
    <row r="961" spans="1:18">
      <c r="A961" t="s">
        <v>1830</v>
      </c>
      <c r="B961" s="2" t="s">
        <v>1831</v>
      </c>
      <c r="C961" t="s">
        <v>1832</v>
      </c>
      <c r="D961">
        <v>31.5</v>
      </c>
      <c r="E961" t="s">
        <v>17</v>
      </c>
      <c r="F961">
        <v>3070450259</v>
      </c>
      <c r="G961" t="s">
        <v>18</v>
      </c>
      <c r="H961" t="s">
        <v>18</v>
      </c>
      <c r="I961" t="s">
        <v>19</v>
      </c>
      <c r="J961" t="s">
        <v>18</v>
      </c>
      <c r="K961" t="s">
        <v>18</v>
      </c>
      <c r="L961" t="s">
        <v>197</v>
      </c>
      <c r="M961" t="s">
        <v>21</v>
      </c>
      <c r="N961" t="s">
        <v>22</v>
      </c>
      <c r="O961" t="s">
        <v>23</v>
      </c>
      <c r="P961" s="2">
        <f t="shared" si="42"/>
        <v>45169</v>
      </c>
      <c r="Q961" t="str">
        <f t="shared" si="43"/>
        <v>2023-08</v>
      </c>
      <c r="R961">
        <f t="shared" si="44"/>
        <v>31.5</v>
      </c>
    </row>
    <row r="962" spans="1:18">
      <c r="A962" t="s">
        <v>1833</v>
      </c>
      <c r="B962" s="2" t="s">
        <v>1831</v>
      </c>
      <c r="C962" t="s">
        <v>1834</v>
      </c>
      <c r="D962">
        <v>21829.5</v>
      </c>
      <c r="E962" t="s">
        <v>17</v>
      </c>
      <c r="F962">
        <v>3070674968</v>
      </c>
      <c r="G962" t="s">
        <v>18</v>
      </c>
      <c r="H962" t="s">
        <v>18</v>
      </c>
      <c r="I962" t="s">
        <v>19</v>
      </c>
      <c r="J962" t="s">
        <v>18</v>
      </c>
      <c r="K962" t="s">
        <v>18</v>
      </c>
      <c r="L962" t="s">
        <v>20</v>
      </c>
      <c r="M962" t="s">
        <v>21</v>
      </c>
      <c r="N962" t="s">
        <v>22</v>
      </c>
      <c r="O962" t="s">
        <v>23</v>
      </c>
      <c r="P962" s="2">
        <f t="shared" ref="P962:P1025" si="45">DATEVALUE(LEFT(B962, 10)) + TIMEVALUE(MID(B962, 12, 8))</f>
        <v>45169</v>
      </c>
      <c r="Q962" t="str">
        <f t="shared" ref="Q962:Q1025" si="46">TEXT(P962, "yyyy-mm")</f>
        <v>2023-08</v>
      </c>
      <c r="R962">
        <f t="shared" ref="R962:R1025" si="47">IF(L962="NGN", D962/1600, D962)</f>
        <v>13.643437499999999</v>
      </c>
    </row>
    <row r="963" spans="1:18">
      <c r="A963" t="s">
        <v>1835</v>
      </c>
      <c r="B963" s="2" t="s">
        <v>1831</v>
      </c>
      <c r="C963" t="s">
        <v>1836</v>
      </c>
      <c r="D963">
        <v>27.236999999999998</v>
      </c>
      <c r="E963" t="s">
        <v>262</v>
      </c>
      <c r="F963">
        <v>3070804959</v>
      </c>
      <c r="G963" t="s">
        <v>79</v>
      </c>
      <c r="H963" t="s">
        <v>45</v>
      </c>
      <c r="I963" t="s">
        <v>38</v>
      </c>
      <c r="J963" t="s">
        <v>1837</v>
      </c>
      <c r="K963" t="s">
        <v>1233</v>
      </c>
      <c r="L963" t="s">
        <v>197</v>
      </c>
      <c r="M963" t="s">
        <v>21</v>
      </c>
      <c r="N963" t="s">
        <v>30</v>
      </c>
      <c r="O963" t="s">
        <v>23</v>
      </c>
      <c r="P963" s="2">
        <f t="shared" si="45"/>
        <v>45169</v>
      </c>
      <c r="Q963" t="str">
        <f t="shared" si="46"/>
        <v>2023-08</v>
      </c>
      <c r="R963">
        <f t="shared" si="47"/>
        <v>27.236999999999998</v>
      </c>
    </row>
    <row r="964" spans="1:18">
      <c r="A964" t="s">
        <v>1838</v>
      </c>
      <c r="B964" s="2" t="s">
        <v>1831</v>
      </c>
      <c r="C964" t="s">
        <v>1839</v>
      </c>
      <c r="D964">
        <v>31.5</v>
      </c>
      <c r="E964" t="s">
        <v>17</v>
      </c>
      <c r="F964">
        <v>3070959017</v>
      </c>
      <c r="G964" t="s">
        <v>18</v>
      </c>
      <c r="H964" t="s">
        <v>18</v>
      </c>
      <c r="I964" t="s">
        <v>19</v>
      </c>
      <c r="J964" t="s">
        <v>18</v>
      </c>
      <c r="K964" t="s">
        <v>18</v>
      </c>
      <c r="L964" t="s">
        <v>197</v>
      </c>
      <c r="M964" t="s">
        <v>21</v>
      </c>
      <c r="N964" t="s">
        <v>22</v>
      </c>
      <c r="O964" t="s">
        <v>23</v>
      </c>
      <c r="P964" s="2">
        <f t="shared" si="45"/>
        <v>45169</v>
      </c>
      <c r="Q964" t="str">
        <f t="shared" si="46"/>
        <v>2023-08</v>
      </c>
      <c r="R964">
        <f t="shared" si="47"/>
        <v>31.5</v>
      </c>
    </row>
    <row r="965" spans="1:18">
      <c r="A965" t="s">
        <v>1840</v>
      </c>
      <c r="B965" s="2" t="s">
        <v>1831</v>
      </c>
      <c r="C965" t="s">
        <v>1841</v>
      </c>
      <c r="D965">
        <v>21397.057499999999</v>
      </c>
      <c r="E965" t="s">
        <v>26</v>
      </c>
      <c r="F965">
        <v>3071237241</v>
      </c>
      <c r="G965" t="s">
        <v>27</v>
      </c>
      <c r="H965" t="s">
        <v>27</v>
      </c>
      <c r="I965" t="s">
        <v>19</v>
      </c>
      <c r="J965" t="s">
        <v>301</v>
      </c>
      <c r="K965" t="s">
        <v>29</v>
      </c>
      <c r="L965" t="s">
        <v>20</v>
      </c>
      <c r="M965" t="s">
        <v>21</v>
      </c>
      <c r="N965" t="s">
        <v>30</v>
      </c>
      <c r="O965" t="s">
        <v>31</v>
      </c>
      <c r="P965" s="2">
        <f t="shared" si="45"/>
        <v>45169</v>
      </c>
      <c r="Q965" t="str">
        <f t="shared" si="46"/>
        <v>2023-08</v>
      </c>
      <c r="R965">
        <f t="shared" si="47"/>
        <v>13.3731609375</v>
      </c>
    </row>
    <row r="966" spans="1:18">
      <c r="A966" t="s">
        <v>1842</v>
      </c>
      <c r="B966" s="2" t="s">
        <v>1831</v>
      </c>
      <c r="C966" t="s">
        <v>1843</v>
      </c>
      <c r="D966">
        <v>24255</v>
      </c>
      <c r="E966" t="s">
        <v>17</v>
      </c>
      <c r="F966">
        <v>3071311418</v>
      </c>
      <c r="G966" t="s">
        <v>18</v>
      </c>
      <c r="H966" t="s">
        <v>18</v>
      </c>
      <c r="I966" t="s">
        <v>19</v>
      </c>
      <c r="J966" t="s">
        <v>18</v>
      </c>
      <c r="K966" t="s">
        <v>18</v>
      </c>
      <c r="L966" t="s">
        <v>20</v>
      </c>
      <c r="M966" t="s">
        <v>21</v>
      </c>
      <c r="N966" t="s">
        <v>22</v>
      </c>
      <c r="O966" t="s">
        <v>23</v>
      </c>
      <c r="P966" s="2">
        <f t="shared" si="45"/>
        <v>45169</v>
      </c>
      <c r="Q966" t="str">
        <f t="shared" si="46"/>
        <v>2023-08</v>
      </c>
      <c r="R966">
        <f t="shared" si="47"/>
        <v>15.159375000000001</v>
      </c>
    </row>
    <row r="967" spans="1:18">
      <c r="A967" t="s">
        <v>1844</v>
      </c>
      <c r="B967" s="2" t="s">
        <v>1831</v>
      </c>
      <c r="C967" t="s">
        <v>1845</v>
      </c>
      <c r="D967">
        <v>24255</v>
      </c>
      <c r="E967" t="s">
        <v>17</v>
      </c>
      <c r="F967">
        <v>3071603754</v>
      </c>
      <c r="G967" t="s">
        <v>18</v>
      </c>
      <c r="H967" t="s">
        <v>18</v>
      </c>
      <c r="I967" t="s">
        <v>19</v>
      </c>
      <c r="J967" t="s">
        <v>18</v>
      </c>
      <c r="K967" t="s">
        <v>18</v>
      </c>
      <c r="L967" t="s">
        <v>20</v>
      </c>
      <c r="M967" t="s">
        <v>21</v>
      </c>
      <c r="N967" t="s">
        <v>22</v>
      </c>
      <c r="O967" t="s">
        <v>23</v>
      </c>
      <c r="P967" s="2">
        <f t="shared" si="45"/>
        <v>45169</v>
      </c>
      <c r="Q967" t="str">
        <f t="shared" si="46"/>
        <v>2023-08</v>
      </c>
      <c r="R967">
        <f t="shared" si="47"/>
        <v>15.159375000000001</v>
      </c>
    </row>
    <row r="968" spans="1:18">
      <c r="A968" t="s">
        <v>1846</v>
      </c>
      <c r="B968" s="2" t="s">
        <v>1831</v>
      </c>
      <c r="C968" t="s">
        <v>1834</v>
      </c>
      <c r="D968">
        <v>21397.057499999999</v>
      </c>
      <c r="E968" t="s">
        <v>26</v>
      </c>
      <c r="F968">
        <v>3071948244</v>
      </c>
      <c r="G968" t="s">
        <v>36</v>
      </c>
      <c r="H968" t="s">
        <v>37</v>
      </c>
      <c r="I968" t="s">
        <v>38</v>
      </c>
      <c r="J968" t="s">
        <v>301</v>
      </c>
      <c r="K968" t="s">
        <v>29</v>
      </c>
      <c r="L968" t="s">
        <v>20</v>
      </c>
      <c r="M968" t="s">
        <v>21</v>
      </c>
      <c r="N968" t="s">
        <v>30</v>
      </c>
      <c r="O968" t="s">
        <v>23</v>
      </c>
      <c r="P968" s="2">
        <f t="shared" si="45"/>
        <v>45169</v>
      </c>
      <c r="Q968" t="str">
        <f t="shared" si="46"/>
        <v>2023-08</v>
      </c>
      <c r="R968">
        <f t="shared" si="47"/>
        <v>13.3731609375</v>
      </c>
    </row>
    <row r="969" spans="1:18">
      <c r="A969" s="1" t="s">
        <v>1847</v>
      </c>
      <c r="B969" s="2" t="s">
        <v>1831</v>
      </c>
      <c r="C969" t="s">
        <v>1848</v>
      </c>
      <c r="D969">
        <v>21397.057499999999</v>
      </c>
      <c r="E969" t="s">
        <v>26</v>
      </c>
      <c r="F969">
        <v>3072038629</v>
      </c>
      <c r="G969" t="s">
        <v>27</v>
      </c>
      <c r="H969" t="s">
        <v>27</v>
      </c>
      <c r="I969" t="s">
        <v>19</v>
      </c>
      <c r="J969" t="s">
        <v>278</v>
      </c>
      <c r="K969" t="s">
        <v>29</v>
      </c>
      <c r="L969" t="s">
        <v>20</v>
      </c>
      <c r="M969" t="s">
        <v>21</v>
      </c>
      <c r="N969" t="s">
        <v>30</v>
      </c>
      <c r="O969" t="s">
        <v>31</v>
      </c>
      <c r="P969" s="2">
        <f t="shared" si="45"/>
        <v>45169</v>
      </c>
      <c r="Q969" t="str">
        <f t="shared" si="46"/>
        <v>2023-08</v>
      </c>
      <c r="R969">
        <f t="shared" si="47"/>
        <v>13.3731609375</v>
      </c>
    </row>
    <row r="970" spans="1:18">
      <c r="A970" t="s">
        <v>1849</v>
      </c>
      <c r="B970" s="2" t="s">
        <v>1831</v>
      </c>
      <c r="C970" t="s">
        <v>1850</v>
      </c>
      <c r="D970">
        <v>24255</v>
      </c>
      <c r="E970" t="s">
        <v>17</v>
      </c>
      <c r="F970">
        <v>3072297097</v>
      </c>
      <c r="G970" t="s">
        <v>18</v>
      </c>
      <c r="H970" t="s">
        <v>18</v>
      </c>
      <c r="I970" t="s">
        <v>19</v>
      </c>
      <c r="J970" t="s">
        <v>18</v>
      </c>
      <c r="K970" t="s">
        <v>18</v>
      </c>
      <c r="L970" t="s">
        <v>20</v>
      </c>
      <c r="M970" t="s">
        <v>21</v>
      </c>
      <c r="N970" t="s">
        <v>22</v>
      </c>
      <c r="O970" t="s">
        <v>23</v>
      </c>
      <c r="P970" s="2">
        <f t="shared" si="45"/>
        <v>45169</v>
      </c>
      <c r="Q970" t="str">
        <f t="shared" si="46"/>
        <v>2023-08</v>
      </c>
      <c r="R970">
        <f t="shared" si="47"/>
        <v>15.159375000000001</v>
      </c>
    </row>
    <row r="971" spans="1:18">
      <c r="A971" t="s">
        <v>1851</v>
      </c>
      <c r="B971" s="2" t="s">
        <v>1831</v>
      </c>
      <c r="C971" t="s">
        <v>1852</v>
      </c>
      <c r="D971">
        <v>21829.5</v>
      </c>
      <c r="E971" t="s">
        <v>94</v>
      </c>
      <c r="F971">
        <v>3072567445</v>
      </c>
      <c r="G971" t="s">
        <v>18</v>
      </c>
      <c r="H971" t="s">
        <v>18</v>
      </c>
      <c r="I971" t="s">
        <v>19</v>
      </c>
      <c r="J971" t="s">
        <v>18</v>
      </c>
      <c r="K971" t="s">
        <v>18</v>
      </c>
      <c r="L971" t="s">
        <v>20</v>
      </c>
      <c r="M971" t="s">
        <v>21</v>
      </c>
      <c r="N971" t="s">
        <v>22</v>
      </c>
      <c r="O971" t="s">
        <v>31</v>
      </c>
      <c r="P971" s="2">
        <f t="shared" si="45"/>
        <v>45169</v>
      </c>
      <c r="Q971" t="str">
        <f t="shared" si="46"/>
        <v>2023-08</v>
      </c>
      <c r="R971">
        <f t="shared" si="47"/>
        <v>13.643437499999999</v>
      </c>
    </row>
    <row r="972" spans="1:18">
      <c r="A972" t="s">
        <v>1853</v>
      </c>
      <c r="B972" s="2" t="s">
        <v>1831</v>
      </c>
      <c r="C972" t="s">
        <v>1854</v>
      </c>
      <c r="D972">
        <v>24255</v>
      </c>
      <c r="E972" t="s">
        <v>17</v>
      </c>
      <c r="F972">
        <v>3072782308</v>
      </c>
      <c r="G972" t="s">
        <v>18</v>
      </c>
      <c r="H972" t="s">
        <v>18</v>
      </c>
      <c r="I972" t="s">
        <v>19</v>
      </c>
      <c r="J972" t="s">
        <v>18</v>
      </c>
      <c r="K972" t="s">
        <v>18</v>
      </c>
      <c r="L972" t="s">
        <v>20</v>
      </c>
      <c r="M972" t="s">
        <v>21</v>
      </c>
      <c r="N972" t="s">
        <v>22</v>
      </c>
      <c r="O972" t="s">
        <v>23</v>
      </c>
      <c r="P972" s="2">
        <f t="shared" si="45"/>
        <v>45169</v>
      </c>
      <c r="Q972" t="str">
        <f t="shared" si="46"/>
        <v>2023-08</v>
      </c>
      <c r="R972">
        <f t="shared" si="47"/>
        <v>15.159375000000001</v>
      </c>
    </row>
    <row r="973" spans="1:18">
      <c r="A973" t="s">
        <v>1855</v>
      </c>
      <c r="B973" s="2" t="s">
        <v>1856</v>
      </c>
      <c r="C973" t="s">
        <v>1857</v>
      </c>
      <c r="D973">
        <v>24255</v>
      </c>
      <c r="E973" t="s">
        <v>17</v>
      </c>
      <c r="F973">
        <v>3073632006</v>
      </c>
      <c r="G973" t="s">
        <v>18</v>
      </c>
      <c r="H973" t="s">
        <v>18</v>
      </c>
      <c r="I973" t="s">
        <v>19</v>
      </c>
      <c r="J973" t="s">
        <v>18</v>
      </c>
      <c r="K973" t="s">
        <v>18</v>
      </c>
      <c r="L973" t="s">
        <v>20</v>
      </c>
      <c r="M973" t="s">
        <v>21</v>
      </c>
      <c r="N973" t="s">
        <v>22</v>
      </c>
      <c r="O973" t="s">
        <v>23</v>
      </c>
      <c r="P973" s="2">
        <f t="shared" si="45"/>
        <v>45170</v>
      </c>
      <c r="Q973" t="str">
        <f t="shared" si="46"/>
        <v>2023-09</v>
      </c>
      <c r="R973">
        <f t="shared" si="47"/>
        <v>15.159375000000001</v>
      </c>
    </row>
    <row r="974" spans="1:18">
      <c r="A974" t="s">
        <v>1858</v>
      </c>
      <c r="B974" s="2" t="s">
        <v>1856</v>
      </c>
      <c r="C974" t="s">
        <v>1859</v>
      </c>
      <c r="D974">
        <v>24255</v>
      </c>
      <c r="E974" t="s">
        <v>94</v>
      </c>
      <c r="F974">
        <v>3073690866</v>
      </c>
      <c r="G974" t="s">
        <v>18</v>
      </c>
      <c r="H974" t="s">
        <v>18</v>
      </c>
      <c r="I974" t="s">
        <v>19</v>
      </c>
      <c r="J974" t="s">
        <v>18</v>
      </c>
      <c r="K974" t="s">
        <v>18</v>
      </c>
      <c r="L974" t="s">
        <v>20</v>
      </c>
      <c r="M974" t="s">
        <v>21</v>
      </c>
      <c r="N974" t="s">
        <v>22</v>
      </c>
      <c r="O974" t="s">
        <v>31</v>
      </c>
      <c r="P974" s="2">
        <f t="shared" si="45"/>
        <v>45170</v>
      </c>
      <c r="Q974" t="str">
        <f t="shared" si="46"/>
        <v>2023-09</v>
      </c>
      <c r="R974">
        <f t="shared" si="47"/>
        <v>15.159375000000001</v>
      </c>
    </row>
    <row r="975" spans="1:18">
      <c r="A975" t="s">
        <v>1860</v>
      </c>
      <c r="B975" s="2" t="s">
        <v>1856</v>
      </c>
      <c r="C975" t="s">
        <v>1749</v>
      </c>
      <c r="D975">
        <v>19007.939999999999</v>
      </c>
      <c r="E975" t="s">
        <v>262</v>
      </c>
      <c r="F975">
        <v>3073695630</v>
      </c>
      <c r="G975" t="s">
        <v>79</v>
      </c>
      <c r="H975" t="s">
        <v>45</v>
      </c>
      <c r="I975" t="s">
        <v>38</v>
      </c>
      <c r="J975" t="s">
        <v>127</v>
      </c>
      <c r="K975" t="s">
        <v>29</v>
      </c>
      <c r="L975" t="s">
        <v>20</v>
      </c>
      <c r="M975" t="s">
        <v>21</v>
      </c>
      <c r="N975" t="s">
        <v>30</v>
      </c>
      <c r="O975" t="s">
        <v>23</v>
      </c>
      <c r="P975" s="2">
        <f t="shared" si="45"/>
        <v>45170</v>
      </c>
      <c r="Q975" t="str">
        <f t="shared" si="46"/>
        <v>2023-09</v>
      </c>
      <c r="R975">
        <f t="shared" si="47"/>
        <v>11.8799625</v>
      </c>
    </row>
    <row r="976" spans="1:18">
      <c r="A976" t="s">
        <v>1861</v>
      </c>
      <c r="B976" s="2" t="s">
        <v>1856</v>
      </c>
      <c r="C976" t="s">
        <v>1862</v>
      </c>
      <c r="D976">
        <v>24255</v>
      </c>
      <c r="E976" t="s">
        <v>17</v>
      </c>
      <c r="F976">
        <v>3073836479</v>
      </c>
      <c r="G976" t="s">
        <v>18</v>
      </c>
      <c r="H976" t="s">
        <v>18</v>
      </c>
      <c r="I976" t="s">
        <v>19</v>
      </c>
      <c r="J976" t="s">
        <v>18</v>
      </c>
      <c r="K976" t="s">
        <v>18</v>
      </c>
      <c r="L976" t="s">
        <v>20</v>
      </c>
      <c r="M976" t="s">
        <v>21</v>
      </c>
      <c r="N976" t="s">
        <v>22</v>
      </c>
      <c r="O976" t="s">
        <v>23</v>
      </c>
      <c r="P976" s="2">
        <f t="shared" si="45"/>
        <v>45170</v>
      </c>
      <c r="Q976" t="str">
        <f t="shared" si="46"/>
        <v>2023-09</v>
      </c>
      <c r="R976">
        <f t="shared" si="47"/>
        <v>15.159375000000001</v>
      </c>
    </row>
    <row r="977" spans="1:18">
      <c r="A977" s="1" t="s">
        <v>1863</v>
      </c>
      <c r="B977" s="2" t="s">
        <v>1856</v>
      </c>
      <c r="C977" t="s">
        <v>1864</v>
      </c>
      <c r="D977">
        <v>21829.5</v>
      </c>
      <c r="E977" t="s">
        <v>94</v>
      </c>
      <c r="F977">
        <v>3074017076</v>
      </c>
      <c r="G977" t="s">
        <v>18</v>
      </c>
      <c r="H977" t="s">
        <v>18</v>
      </c>
      <c r="I977" t="s">
        <v>19</v>
      </c>
      <c r="J977" t="s">
        <v>18</v>
      </c>
      <c r="K977" t="s">
        <v>18</v>
      </c>
      <c r="L977" t="s">
        <v>20</v>
      </c>
      <c r="M977" t="s">
        <v>21</v>
      </c>
      <c r="N977" t="s">
        <v>22</v>
      </c>
      <c r="O977" t="s">
        <v>31</v>
      </c>
      <c r="P977" s="2">
        <f t="shared" si="45"/>
        <v>45170</v>
      </c>
      <c r="Q977" t="str">
        <f t="shared" si="46"/>
        <v>2023-09</v>
      </c>
      <c r="R977">
        <f t="shared" si="47"/>
        <v>13.643437499999999</v>
      </c>
    </row>
    <row r="978" spans="1:18">
      <c r="A978" t="s">
        <v>1865</v>
      </c>
      <c r="B978" s="2" t="s">
        <v>1856</v>
      </c>
      <c r="C978" t="s">
        <v>1866</v>
      </c>
      <c r="D978">
        <v>31.5</v>
      </c>
      <c r="E978" t="s">
        <v>17</v>
      </c>
      <c r="F978">
        <v>3074375393</v>
      </c>
      <c r="G978" t="s">
        <v>18</v>
      </c>
      <c r="H978" t="s">
        <v>18</v>
      </c>
      <c r="I978" t="s">
        <v>19</v>
      </c>
      <c r="J978" t="s">
        <v>18</v>
      </c>
      <c r="K978" t="s">
        <v>18</v>
      </c>
      <c r="L978" t="s">
        <v>197</v>
      </c>
      <c r="M978" t="s">
        <v>21</v>
      </c>
      <c r="N978" t="s">
        <v>22</v>
      </c>
      <c r="O978" t="s">
        <v>23</v>
      </c>
      <c r="P978" s="2">
        <f t="shared" si="45"/>
        <v>45170</v>
      </c>
      <c r="Q978" t="str">
        <f t="shared" si="46"/>
        <v>2023-09</v>
      </c>
      <c r="R978">
        <f t="shared" si="47"/>
        <v>31.5</v>
      </c>
    </row>
    <row r="979" spans="1:18">
      <c r="A979" t="s">
        <v>1867</v>
      </c>
      <c r="B979" s="2" t="s">
        <v>1856</v>
      </c>
      <c r="C979" t="s">
        <v>260</v>
      </c>
      <c r="D979">
        <v>31.5</v>
      </c>
      <c r="E979" t="s">
        <v>17</v>
      </c>
      <c r="F979">
        <v>3074742120</v>
      </c>
      <c r="G979" t="s">
        <v>18</v>
      </c>
      <c r="H979" t="s">
        <v>18</v>
      </c>
      <c r="I979" t="s">
        <v>19</v>
      </c>
      <c r="J979" t="s">
        <v>18</v>
      </c>
      <c r="K979" t="s">
        <v>18</v>
      </c>
      <c r="L979" t="s">
        <v>197</v>
      </c>
      <c r="M979" t="s">
        <v>21</v>
      </c>
      <c r="N979" t="s">
        <v>22</v>
      </c>
      <c r="O979" t="s">
        <v>23</v>
      </c>
      <c r="P979" s="2">
        <f t="shared" si="45"/>
        <v>45170</v>
      </c>
      <c r="Q979" t="str">
        <f t="shared" si="46"/>
        <v>2023-09</v>
      </c>
      <c r="R979">
        <f t="shared" si="47"/>
        <v>31.5</v>
      </c>
    </row>
    <row r="980" spans="1:18">
      <c r="A980" t="s">
        <v>1868</v>
      </c>
      <c r="B980" s="2" t="s">
        <v>1856</v>
      </c>
      <c r="C980" t="s">
        <v>1869</v>
      </c>
      <c r="D980">
        <v>21397.057499999999</v>
      </c>
      <c r="E980" t="s">
        <v>262</v>
      </c>
      <c r="F980">
        <v>3074848396</v>
      </c>
      <c r="G980" t="s">
        <v>79</v>
      </c>
      <c r="H980" t="s">
        <v>45</v>
      </c>
      <c r="I980" t="s">
        <v>38</v>
      </c>
      <c r="J980" t="s">
        <v>649</v>
      </c>
      <c r="K980" t="s">
        <v>29</v>
      </c>
      <c r="L980" t="s">
        <v>20</v>
      </c>
      <c r="M980" t="s">
        <v>21</v>
      </c>
      <c r="N980" t="s">
        <v>30</v>
      </c>
      <c r="O980" t="s">
        <v>23</v>
      </c>
      <c r="P980" s="2">
        <f t="shared" si="45"/>
        <v>45170</v>
      </c>
      <c r="Q980" t="str">
        <f t="shared" si="46"/>
        <v>2023-09</v>
      </c>
      <c r="R980">
        <f t="shared" si="47"/>
        <v>13.3731609375</v>
      </c>
    </row>
    <row r="981" spans="1:18">
      <c r="A981" t="s">
        <v>1870</v>
      </c>
      <c r="B981" s="2" t="s">
        <v>1856</v>
      </c>
      <c r="C981" t="s">
        <v>1871</v>
      </c>
      <c r="D981">
        <v>24255</v>
      </c>
      <c r="E981" t="s">
        <v>17</v>
      </c>
      <c r="F981">
        <v>3075357866</v>
      </c>
      <c r="G981" t="s">
        <v>18</v>
      </c>
      <c r="H981" t="s">
        <v>18</v>
      </c>
      <c r="I981" t="s">
        <v>19</v>
      </c>
      <c r="J981" t="s">
        <v>18</v>
      </c>
      <c r="K981" t="s">
        <v>18</v>
      </c>
      <c r="L981" t="s">
        <v>20</v>
      </c>
      <c r="M981" t="s">
        <v>21</v>
      </c>
      <c r="N981" t="s">
        <v>22</v>
      </c>
      <c r="O981" t="s">
        <v>23</v>
      </c>
      <c r="P981" s="2">
        <f t="shared" si="45"/>
        <v>45170</v>
      </c>
      <c r="Q981" t="str">
        <f t="shared" si="46"/>
        <v>2023-09</v>
      </c>
      <c r="R981">
        <f t="shared" si="47"/>
        <v>15.159375000000001</v>
      </c>
    </row>
    <row r="982" spans="1:18">
      <c r="A982" t="s">
        <v>1872</v>
      </c>
      <c r="B982" s="2" t="s">
        <v>1856</v>
      </c>
      <c r="C982" t="s">
        <v>1665</v>
      </c>
      <c r="D982">
        <v>31.5</v>
      </c>
      <c r="E982" t="s">
        <v>17</v>
      </c>
      <c r="F982">
        <v>3075368209</v>
      </c>
      <c r="G982" t="s">
        <v>18</v>
      </c>
      <c r="H982" t="s">
        <v>18</v>
      </c>
      <c r="I982" t="s">
        <v>19</v>
      </c>
      <c r="J982" t="s">
        <v>18</v>
      </c>
      <c r="K982" t="s">
        <v>18</v>
      </c>
      <c r="L982" t="s">
        <v>197</v>
      </c>
      <c r="M982" t="s">
        <v>21</v>
      </c>
      <c r="N982" t="s">
        <v>22</v>
      </c>
      <c r="O982" t="s">
        <v>23</v>
      </c>
      <c r="P982" s="2">
        <f t="shared" si="45"/>
        <v>45170</v>
      </c>
      <c r="Q982" t="str">
        <f t="shared" si="46"/>
        <v>2023-09</v>
      </c>
      <c r="R982">
        <f t="shared" si="47"/>
        <v>31.5</v>
      </c>
    </row>
    <row r="983" spans="1:18">
      <c r="A983" t="s">
        <v>1873</v>
      </c>
      <c r="B983" s="2" t="s">
        <v>1856</v>
      </c>
      <c r="C983" t="s">
        <v>1874</v>
      </c>
      <c r="D983">
        <v>23786.174999999999</v>
      </c>
      <c r="E983" t="s">
        <v>26</v>
      </c>
      <c r="F983">
        <v>3075442633</v>
      </c>
      <c r="G983" t="s">
        <v>27</v>
      </c>
      <c r="H983" t="s">
        <v>27</v>
      </c>
      <c r="I983" t="s">
        <v>19</v>
      </c>
      <c r="J983" t="s">
        <v>127</v>
      </c>
      <c r="K983" t="s">
        <v>29</v>
      </c>
      <c r="L983" t="s">
        <v>20</v>
      </c>
      <c r="M983" t="s">
        <v>21</v>
      </c>
      <c r="N983" t="s">
        <v>30</v>
      </c>
      <c r="O983" t="s">
        <v>31</v>
      </c>
      <c r="P983" s="2">
        <f t="shared" si="45"/>
        <v>45170</v>
      </c>
      <c r="Q983" t="str">
        <f t="shared" si="46"/>
        <v>2023-09</v>
      </c>
      <c r="R983">
        <f t="shared" si="47"/>
        <v>14.866359375</v>
      </c>
    </row>
    <row r="984" spans="1:18">
      <c r="A984" t="s">
        <v>1875</v>
      </c>
      <c r="B984" s="2" t="s">
        <v>1856</v>
      </c>
      <c r="C984" t="s">
        <v>1876</v>
      </c>
      <c r="D984">
        <v>31.5</v>
      </c>
      <c r="E984" t="s">
        <v>17</v>
      </c>
      <c r="F984">
        <v>3075577935</v>
      </c>
      <c r="G984" t="s">
        <v>18</v>
      </c>
      <c r="H984" t="s">
        <v>18</v>
      </c>
      <c r="I984" t="s">
        <v>19</v>
      </c>
      <c r="J984" t="s">
        <v>18</v>
      </c>
      <c r="K984" t="s">
        <v>18</v>
      </c>
      <c r="L984" t="s">
        <v>197</v>
      </c>
      <c r="M984" t="s">
        <v>21</v>
      </c>
      <c r="N984" t="s">
        <v>22</v>
      </c>
      <c r="O984" t="s">
        <v>23</v>
      </c>
      <c r="P984" s="2">
        <f t="shared" si="45"/>
        <v>45170</v>
      </c>
      <c r="Q984" t="str">
        <f t="shared" si="46"/>
        <v>2023-09</v>
      </c>
      <c r="R984">
        <f t="shared" si="47"/>
        <v>31.5</v>
      </c>
    </row>
    <row r="985" spans="1:18">
      <c r="A985" t="s">
        <v>1877</v>
      </c>
      <c r="B985" s="2" t="s">
        <v>1856</v>
      </c>
      <c r="C985" t="s">
        <v>260</v>
      </c>
      <c r="D985">
        <v>31.5</v>
      </c>
      <c r="E985" t="s">
        <v>17</v>
      </c>
      <c r="F985">
        <v>3075864414</v>
      </c>
      <c r="G985" t="s">
        <v>18</v>
      </c>
      <c r="H985" t="s">
        <v>18</v>
      </c>
      <c r="I985" t="s">
        <v>19</v>
      </c>
      <c r="J985" t="s">
        <v>18</v>
      </c>
      <c r="K985" t="s">
        <v>18</v>
      </c>
      <c r="L985" t="s">
        <v>197</v>
      </c>
      <c r="M985" t="s">
        <v>21</v>
      </c>
      <c r="N985" t="s">
        <v>22</v>
      </c>
      <c r="O985" t="s">
        <v>23</v>
      </c>
      <c r="P985" s="2">
        <f t="shared" si="45"/>
        <v>45170</v>
      </c>
      <c r="Q985" t="str">
        <f t="shared" si="46"/>
        <v>2023-09</v>
      </c>
      <c r="R985">
        <f t="shared" si="47"/>
        <v>31.5</v>
      </c>
    </row>
    <row r="986" spans="1:18">
      <c r="A986" t="s">
        <v>1878</v>
      </c>
      <c r="B986" s="2" t="s">
        <v>1856</v>
      </c>
      <c r="C986" t="s">
        <v>1879</v>
      </c>
      <c r="D986">
        <v>31.5</v>
      </c>
      <c r="E986" t="s">
        <v>17</v>
      </c>
      <c r="F986">
        <v>3076054156</v>
      </c>
      <c r="G986" t="s">
        <v>18</v>
      </c>
      <c r="H986" t="s">
        <v>18</v>
      </c>
      <c r="I986" t="s">
        <v>19</v>
      </c>
      <c r="J986" t="s">
        <v>18</v>
      </c>
      <c r="K986" t="s">
        <v>18</v>
      </c>
      <c r="L986" t="s">
        <v>197</v>
      </c>
      <c r="M986" t="s">
        <v>21</v>
      </c>
      <c r="N986" t="s">
        <v>22</v>
      </c>
      <c r="O986" t="s">
        <v>23</v>
      </c>
      <c r="P986" s="2">
        <f t="shared" si="45"/>
        <v>45170</v>
      </c>
      <c r="Q986" t="str">
        <f t="shared" si="46"/>
        <v>2023-09</v>
      </c>
      <c r="R986">
        <f t="shared" si="47"/>
        <v>31.5</v>
      </c>
    </row>
    <row r="987" spans="1:18">
      <c r="A987" t="s">
        <v>1880</v>
      </c>
      <c r="B987" s="2" t="s">
        <v>1856</v>
      </c>
      <c r="C987" t="s">
        <v>1881</v>
      </c>
      <c r="D987">
        <v>21397.057499999999</v>
      </c>
      <c r="E987" t="s">
        <v>26</v>
      </c>
      <c r="F987">
        <v>3076113267</v>
      </c>
      <c r="G987" t="s">
        <v>27</v>
      </c>
      <c r="H987" t="s">
        <v>27</v>
      </c>
      <c r="I987" t="s">
        <v>19</v>
      </c>
      <c r="J987" t="s">
        <v>120</v>
      </c>
      <c r="K987" t="s">
        <v>29</v>
      </c>
      <c r="L987" t="s">
        <v>20</v>
      </c>
      <c r="M987" t="s">
        <v>21</v>
      </c>
      <c r="N987" t="s">
        <v>30</v>
      </c>
      <c r="O987" t="s">
        <v>31</v>
      </c>
      <c r="P987" s="2">
        <f t="shared" si="45"/>
        <v>45170</v>
      </c>
      <c r="Q987" t="str">
        <f t="shared" si="46"/>
        <v>2023-09</v>
      </c>
      <c r="R987">
        <f t="shared" si="47"/>
        <v>13.3731609375</v>
      </c>
    </row>
    <row r="988" spans="1:18">
      <c r="A988" t="s">
        <v>1882</v>
      </c>
      <c r="B988" s="2" t="s">
        <v>1856</v>
      </c>
      <c r="C988" t="s">
        <v>1883</v>
      </c>
      <c r="D988">
        <v>21829.5</v>
      </c>
      <c r="E988" t="s">
        <v>17</v>
      </c>
      <c r="F988">
        <v>3076247609</v>
      </c>
      <c r="G988" t="s">
        <v>18</v>
      </c>
      <c r="H988" t="s">
        <v>18</v>
      </c>
      <c r="I988" t="s">
        <v>19</v>
      </c>
      <c r="J988" t="s">
        <v>18</v>
      </c>
      <c r="K988" t="s">
        <v>18</v>
      </c>
      <c r="L988" t="s">
        <v>20</v>
      </c>
      <c r="M988" t="s">
        <v>21</v>
      </c>
      <c r="N988" t="s">
        <v>22</v>
      </c>
      <c r="O988" t="s">
        <v>23</v>
      </c>
      <c r="P988" s="2">
        <f t="shared" si="45"/>
        <v>45170</v>
      </c>
      <c r="Q988" t="str">
        <f t="shared" si="46"/>
        <v>2023-09</v>
      </c>
      <c r="R988">
        <f t="shared" si="47"/>
        <v>13.643437499999999</v>
      </c>
    </row>
    <row r="989" spans="1:18">
      <c r="A989" t="s">
        <v>1884</v>
      </c>
      <c r="B989" s="2" t="s">
        <v>1856</v>
      </c>
      <c r="C989" t="s">
        <v>1885</v>
      </c>
      <c r="D989">
        <v>31.5</v>
      </c>
      <c r="E989" t="s">
        <v>17</v>
      </c>
      <c r="F989">
        <v>3076387948</v>
      </c>
      <c r="G989" t="s">
        <v>18</v>
      </c>
      <c r="H989" t="s">
        <v>18</v>
      </c>
      <c r="I989" t="s">
        <v>19</v>
      </c>
      <c r="J989" t="s">
        <v>18</v>
      </c>
      <c r="K989" t="s">
        <v>18</v>
      </c>
      <c r="L989" t="s">
        <v>197</v>
      </c>
      <c r="M989" t="s">
        <v>21</v>
      </c>
      <c r="N989" t="s">
        <v>22</v>
      </c>
      <c r="O989" t="s">
        <v>23</v>
      </c>
      <c r="P989" s="2">
        <f t="shared" si="45"/>
        <v>45170</v>
      </c>
      <c r="Q989" t="str">
        <f t="shared" si="46"/>
        <v>2023-09</v>
      </c>
      <c r="R989">
        <f t="shared" si="47"/>
        <v>31.5</v>
      </c>
    </row>
    <row r="990" spans="1:18">
      <c r="A990" t="s">
        <v>1886</v>
      </c>
      <c r="B990" s="2" t="s">
        <v>1823</v>
      </c>
      <c r="C990" t="s">
        <v>1887</v>
      </c>
      <c r="D990">
        <v>24255</v>
      </c>
      <c r="E990" t="s">
        <v>17</v>
      </c>
      <c r="F990">
        <v>3076662624</v>
      </c>
      <c r="G990" t="s">
        <v>18</v>
      </c>
      <c r="H990" t="s">
        <v>18</v>
      </c>
      <c r="I990" t="s">
        <v>19</v>
      </c>
      <c r="J990" t="s">
        <v>18</v>
      </c>
      <c r="K990" t="s">
        <v>18</v>
      </c>
      <c r="L990" t="s">
        <v>20</v>
      </c>
      <c r="M990" t="s">
        <v>21</v>
      </c>
      <c r="N990" t="s">
        <v>22</v>
      </c>
      <c r="O990" t="s">
        <v>23</v>
      </c>
      <c r="P990" s="2">
        <f t="shared" si="45"/>
        <v>45171</v>
      </c>
      <c r="Q990" t="str">
        <f t="shared" si="46"/>
        <v>2023-09</v>
      </c>
      <c r="R990">
        <f t="shared" si="47"/>
        <v>15.159375000000001</v>
      </c>
    </row>
    <row r="991" spans="1:18">
      <c r="A991" t="s">
        <v>1888</v>
      </c>
      <c r="B991" s="2" t="s">
        <v>1823</v>
      </c>
      <c r="C991" t="s">
        <v>1889</v>
      </c>
      <c r="D991">
        <v>31.5</v>
      </c>
      <c r="E991" t="s">
        <v>17</v>
      </c>
      <c r="F991">
        <v>3076759796</v>
      </c>
      <c r="G991" t="s">
        <v>18</v>
      </c>
      <c r="H991" t="s">
        <v>18</v>
      </c>
      <c r="I991" t="s">
        <v>19</v>
      </c>
      <c r="J991" t="s">
        <v>18</v>
      </c>
      <c r="K991" t="s">
        <v>18</v>
      </c>
      <c r="L991" t="s">
        <v>197</v>
      </c>
      <c r="M991" t="s">
        <v>21</v>
      </c>
      <c r="N991" t="s">
        <v>22</v>
      </c>
      <c r="O991" t="s">
        <v>23</v>
      </c>
      <c r="P991" s="2">
        <f t="shared" si="45"/>
        <v>45171</v>
      </c>
      <c r="Q991" t="str">
        <f t="shared" si="46"/>
        <v>2023-09</v>
      </c>
      <c r="R991">
        <f t="shared" si="47"/>
        <v>31.5</v>
      </c>
    </row>
    <row r="992" spans="1:18">
      <c r="A992" t="s">
        <v>1890</v>
      </c>
      <c r="B992" s="2" t="s">
        <v>1823</v>
      </c>
      <c r="C992" t="s">
        <v>260</v>
      </c>
      <c r="D992">
        <v>24255</v>
      </c>
      <c r="E992" t="s">
        <v>17</v>
      </c>
      <c r="F992">
        <v>3076870966</v>
      </c>
      <c r="G992" t="s">
        <v>18</v>
      </c>
      <c r="H992" t="s">
        <v>18</v>
      </c>
      <c r="I992" t="s">
        <v>19</v>
      </c>
      <c r="J992" t="s">
        <v>18</v>
      </c>
      <c r="K992" t="s">
        <v>18</v>
      </c>
      <c r="L992" t="s">
        <v>20</v>
      </c>
      <c r="M992" t="s">
        <v>21</v>
      </c>
      <c r="N992" t="s">
        <v>22</v>
      </c>
      <c r="O992" t="s">
        <v>23</v>
      </c>
      <c r="P992" s="2">
        <f t="shared" si="45"/>
        <v>45171</v>
      </c>
      <c r="Q992" t="str">
        <f t="shared" si="46"/>
        <v>2023-09</v>
      </c>
      <c r="R992">
        <f t="shared" si="47"/>
        <v>15.159375000000001</v>
      </c>
    </row>
    <row r="993" spans="1:18">
      <c r="A993" t="s">
        <v>1891</v>
      </c>
      <c r="B993" s="2" t="s">
        <v>1823</v>
      </c>
      <c r="C993" t="s">
        <v>1892</v>
      </c>
      <c r="D993">
        <v>24255</v>
      </c>
      <c r="E993" t="s">
        <v>17</v>
      </c>
      <c r="F993">
        <v>3077321275</v>
      </c>
      <c r="G993" t="s">
        <v>18</v>
      </c>
      <c r="H993" t="s">
        <v>18</v>
      </c>
      <c r="I993" t="s">
        <v>19</v>
      </c>
      <c r="J993" t="s">
        <v>18</v>
      </c>
      <c r="K993" t="s">
        <v>18</v>
      </c>
      <c r="L993" t="s">
        <v>20</v>
      </c>
      <c r="M993" t="s">
        <v>21</v>
      </c>
      <c r="N993" t="s">
        <v>22</v>
      </c>
      <c r="O993" t="s">
        <v>23</v>
      </c>
      <c r="P993" s="2">
        <f t="shared" si="45"/>
        <v>45171</v>
      </c>
      <c r="Q993" t="str">
        <f t="shared" si="46"/>
        <v>2023-09</v>
      </c>
      <c r="R993">
        <f t="shared" si="47"/>
        <v>15.159375000000001</v>
      </c>
    </row>
    <row r="994" spans="1:18">
      <c r="A994" t="s">
        <v>1893</v>
      </c>
      <c r="B994" s="2" t="s">
        <v>1823</v>
      </c>
      <c r="C994" t="s">
        <v>1685</v>
      </c>
      <c r="D994">
        <v>20202.4935</v>
      </c>
      <c r="E994" t="s">
        <v>35</v>
      </c>
      <c r="F994">
        <v>3077360008</v>
      </c>
      <c r="G994" t="s">
        <v>36</v>
      </c>
      <c r="H994" t="s">
        <v>37</v>
      </c>
      <c r="I994" t="s">
        <v>38</v>
      </c>
      <c r="J994" t="s">
        <v>39</v>
      </c>
      <c r="K994" t="s">
        <v>29</v>
      </c>
      <c r="L994" t="s">
        <v>20</v>
      </c>
      <c r="M994" t="s">
        <v>21</v>
      </c>
      <c r="N994" t="s">
        <v>30</v>
      </c>
      <c r="O994" t="s">
        <v>23</v>
      </c>
      <c r="P994" s="2">
        <f t="shared" si="45"/>
        <v>45171</v>
      </c>
      <c r="Q994" t="str">
        <f t="shared" si="46"/>
        <v>2023-09</v>
      </c>
      <c r="R994">
        <f t="shared" si="47"/>
        <v>12.6265584375</v>
      </c>
    </row>
    <row r="995" spans="1:18">
      <c r="A995" t="s">
        <v>1894</v>
      </c>
      <c r="B995" s="2" t="s">
        <v>1823</v>
      </c>
      <c r="C995" t="s">
        <v>1895</v>
      </c>
      <c r="D995">
        <v>19007.939999999999</v>
      </c>
      <c r="E995" t="s">
        <v>26</v>
      </c>
      <c r="F995">
        <v>3077873548</v>
      </c>
      <c r="G995" t="s">
        <v>27</v>
      </c>
      <c r="H995" t="s">
        <v>27</v>
      </c>
      <c r="I995" t="s">
        <v>19</v>
      </c>
      <c r="J995" t="s">
        <v>28</v>
      </c>
      <c r="K995" t="s">
        <v>29</v>
      </c>
      <c r="L995" t="s">
        <v>20</v>
      </c>
      <c r="M995" t="s">
        <v>21</v>
      </c>
      <c r="N995" t="s">
        <v>30</v>
      </c>
      <c r="O995" t="s">
        <v>31</v>
      </c>
      <c r="P995" s="2">
        <f t="shared" si="45"/>
        <v>45171</v>
      </c>
      <c r="Q995" t="str">
        <f t="shared" si="46"/>
        <v>2023-09</v>
      </c>
      <c r="R995">
        <f t="shared" si="47"/>
        <v>11.8799625</v>
      </c>
    </row>
    <row r="996" spans="1:18">
      <c r="A996" t="s">
        <v>1896</v>
      </c>
      <c r="B996" s="2" t="s">
        <v>1823</v>
      </c>
      <c r="C996" t="s">
        <v>1897</v>
      </c>
      <c r="D996">
        <v>24255</v>
      </c>
      <c r="E996" t="s">
        <v>17</v>
      </c>
      <c r="F996">
        <v>3078025130</v>
      </c>
      <c r="G996" t="s">
        <v>18</v>
      </c>
      <c r="H996" t="s">
        <v>18</v>
      </c>
      <c r="I996" t="s">
        <v>19</v>
      </c>
      <c r="J996" t="s">
        <v>18</v>
      </c>
      <c r="K996" t="s">
        <v>18</v>
      </c>
      <c r="L996" t="s">
        <v>20</v>
      </c>
      <c r="M996" t="s">
        <v>21</v>
      </c>
      <c r="N996" t="s">
        <v>22</v>
      </c>
      <c r="O996" t="s">
        <v>23</v>
      </c>
      <c r="P996" s="2">
        <f t="shared" si="45"/>
        <v>45171</v>
      </c>
      <c r="Q996" t="str">
        <f t="shared" si="46"/>
        <v>2023-09</v>
      </c>
      <c r="R996">
        <f t="shared" si="47"/>
        <v>15.159375000000001</v>
      </c>
    </row>
    <row r="997" spans="1:18">
      <c r="A997" t="s">
        <v>1898</v>
      </c>
      <c r="B997" s="2" t="s">
        <v>1823</v>
      </c>
      <c r="C997" s="1" t="s">
        <v>1899</v>
      </c>
      <c r="D997">
        <v>21829.5</v>
      </c>
      <c r="E997" t="s">
        <v>188</v>
      </c>
      <c r="F997">
        <v>3078187895</v>
      </c>
      <c r="G997" t="s">
        <v>189</v>
      </c>
      <c r="H997" t="s">
        <v>189</v>
      </c>
      <c r="I997" t="s">
        <v>19</v>
      </c>
      <c r="J997" t="s">
        <v>28</v>
      </c>
      <c r="K997" t="s">
        <v>29</v>
      </c>
      <c r="L997" t="s">
        <v>20</v>
      </c>
      <c r="M997" t="s">
        <v>21</v>
      </c>
      <c r="N997" t="s">
        <v>49</v>
      </c>
      <c r="O997" t="s">
        <v>190</v>
      </c>
      <c r="P997" s="2">
        <f t="shared" si="45"/>
        <v>45171</v>
      </c>
      <c r="Q997" t="str">
        <f t="shared" si="46"/>
        <v>2023-09</v>
      </c>
      <c r="R997">
        <f t="shared" si="47"/>
        <v>13.643437499999999</v>
      </c>
    </row>
    <row r="998" spans="1:18">
      <c r="A998" t="s">
        <v>1900</v>
      </c>
      <c r="B998" s="2" t="s">
        <v>1823</v>
      </c>
      <c r="C998" t="s">
        <v>1901</v>
      </c>
      <c r="D998">
        <v>31.5</v>
      </c>
      <c r="E998" t="s">
        <v>17</v>
      </c>
      <c r="F998">
        <v>3078250686</v>
      </c>
      <c r="G998" t="s">
        <v>18</v>
      </c>
      <c r="H998" t="s">
        <v>18</v>
      </c>
      <c r="I998" t="s">
        <v>19</v>
      </c>
      <c r="J998" t="s">
        <v>18</v>
      </c>
      <c r="K998" t="s">
        <v>18</v>
      </c>
      <c r="L998" t="s">
        <v>197</v>
      </c>
      <c r="M998" t="s">
        <v>21</v>
      </c>
      <c r="N998" t="s">
        <v>22</v>
      </c>
      <c r="O998" t="s">
        <v>23</v>
      </c>
      <c r="P998" s="2">
        <f t="shared" si="45"/>
        <v>45171</v>
      </c>
      <c r="Q998" t="str">
        <f t="shared" si="46"/>
        <v>2023-09</v>
      </c>
      <c r="R998">
        <f t="shared" si="47"/>
        <v>31.5</v>
      </c>
    </row>
    <row r="999" spans="1:18">
      <c r="A999" t="s">
        <v>1902</v>
      </c>
      <c r="B999" s="2" t="s">
        <v>1823</v>
      </c>
      <c r="C999" s="1" t="s">
        <v>1899</v>
      </c>
      <c r="D999">
        <v>23786.174999999999</v>
      </c>
      <c r="E999" t="s">
        <v>584</v>
      </c>
      <c r="F999">
        <v>3078492537</v>
      </c>
      <c r="G999" t="s">
        <v>189</v>
      </c>
      <c r="H999" t="s">
        <v>189</v>
      </c>
      <c r="I999" t="s">
        <v>19</v>
      </c>
      <c r="J999" t="s">
        <v>28</v>
      </c>
      <c r="K999" t="s">
        <v>29</v>
      </c>
      <c r="L999" t="s">
        <v>20</v>
      </c>
      <c r="M999" t="s">
        <v>21</v>
      </c>
      <c r="N999" t="s">
        <v>30</v>
      </c>
      <c r="O999" t="s">
        <v>190</v>
      </c>
      <c r="P999" s="2">
        <f t="shared" si="45"/>
        <v>45171</v>
      </c>
      <c r="Q999" t="str">
        <f t="shared" si="46"/>
        <v>2023-09</v>
      </c>
      <c r="R999">
        <f t="shared" si="47"/>
        <v>14.866359375</v>
      </c>
    </row>
    <row r="1000" spans="1:18">
      <c r="A1000" t="s">
        <v>1903</v>
      </c>
      <c r="B1000" s="2" t="s">
        <v>1823</v>
      </c>
      <c r="C1000" t="s">
        <v>1904</v>
      </c>
      <c r="D1000">
        <v>24255</v>
      </c>
      <c r="E1000" t="s">
        <v>17</v>
      </c>
      <c r="F1000">
        <v>3078563986</v>
      </c>
      <c r="G1000" t="s">
        <v>18</v>
      </c>
      <c r="H1000" t="s">
        <v>18</v>
      </c>
      <c r="I1000" t="s">
        <v>19</v>
      </c>
      <c r="J1000" t="s">
        <v>18</v>
      </c>
      <c r="K1000" t="s">
        <v>18</v>
      </c>
      <c r="L1000" t="s">
        <v>20</v>
      </c>
      <c r="M1000" t="s">
        <v>21</v>
      </c>
      <c r="N1000" t="s">
        <v>22</v>
      </c>
      <c r="O1000" t="s">
        <v>23</v>
      </c>
      <c r="P1000" s="2">
        <f t="shared" si="45"/>
        <v>45171</v>
      </c>
      <c r="Q1000" t="str">
        <f t="shared" si="46"/>
        <v>2023-09</v>
      </c>
      <c r="R1000">
        <f t="shared" si="47"/>
        <v>15.159375000000001</v>
      </c>
    </row>
    <row r="1001" spans="1:18">
      <c r="A1001" t="s">
        <v>1905</v>
      </c>
      <c r="B1001" s="2" t="s">
        <v>1823</v>
      </c>
      <c r="C1001" t="s">
        <v>1906</v>
      </c>
      <c r="D1001">
        <v>19007.939999999999</v>
      </c>
      <c r="E1001" t="s">
        <v>26</v>
      </c>
      <c r="F1001">
        <v>3078704067</v>
      </c>
      <c r="G1001" t="s">
        <v>27</v>
      </c>
      <c r="H1001" t="s">
        <v>27</v>
      </c>
      <c r="I1001" t="s">
        <v>19</v>
      </c>
      <c r="J1001" t="s">
        <v>1907</v>
      </c>
      <c r="K1001" t="s">
        <v>29</v>
      </c>
      <c r="L1001" t="s">
        <v>20</v>
      </c>
      <c r="M1001" t="s">
        <v>21</v>
      </c>
      <c r="N1001" t="s">
        <v>30</v>
      </c>
      <c r="O1001" t="s">
        <v>31</v>
      </c>
      <c r="P1001" s="2">
        <f t="shared" si="45"/>
        <v>45171</v>
      </c>
      <c r="Q1001" t="str">
        <f t="shared" si="46"/>
        <v>2023-09</v>
      </c>
      <c r="R1001">
        <f t="shared" si="47"/>
        <v>11.8799625</v>
      </c>
    </row>
    <row r="1002" spans="1:18">
      <c r="A1002" t="s">
        <v>1908</v>
      </c>
      <c r="B1002" s="2" t="s">
        <v>1823</v>
      </c>
      <c r="C1002" t="s">
        <v>1909</v>
      </c>
      <c r="D1002">
        <v>31.5</v>
      </c>
      <c r="E1002" t="s">
        <v>17</v>
      </c>
      <c r="F1002">
        <v>3079133545</v>
      </c>
      <c r="G1002" t="s">
        <v>18</v>
      </c>
      <c r="H1002" t="s">
        <v>18</v>
      </c>
      <c r="I1002" t="s">
        <v>19</v>
      </c>
      <c r="J1002" t="s">
        <v>18</v>
      </c>
      <c r="K1002" t="s">
        <v>18</v>
      </c>
      <c r="L1002" t="s">
        <v>197</v>
      </c>
      <c r="M1002" t="s">
        <v>21</v>
      </c>
      <c r="N1002" t="s">
        <v>22</v>
      </c>
      <c r="O1002" t="s">
        <v>23</v>
      </c>
      <c r="P1002" s="2">
        <f t="shared" si="45"/>
        <v>45171</v>
      </c>
      <c r="Q1002" t="str">
        <f t="shared" si="46"/>
        <v>2023-09</v>
      </c>
      <c r="R1002">
        <f t="shared" si="47"/>
        <v>31.5</v>
      </c>
    </row>
    <row r="1003" spans="1:18">
      <c r="A1003" t="s">
        <v>1910</v>
      </c>
      <c r="B1003" s="2" t="s">
        <v>1823</v>
      </c>
      <c r="C1003" t="s">
        <v>1911</v>
      </c>
      <c r="D1003">
        <v>24255</v>
      </c>
      <c r="E1003" t="s">
        <v>17</v>
      </c>
      <c r="F1003">
        <v>3079190718</v>
      </c>
      <c r="G1003" t="s">
        <v>18</v>
      </c>
      <c r="H1003" t="s">
        <v>18</v>
      </c>
      <c r="I1003" t="s">
        <v>19</v>
      </c>
      <c r="J1003" t="s">
        <v>18</v>
      </c>
      <c r="K1003" t="s">
        <v>18</v>
      </c>
      <c r="L1003" t="s">
        <v>20</v>
      </c>
      <c r="M1003" t="s">
        <v>21</v>
      </c>
      <c r="N1003" t="s">
        <v>22</v>
      </c>
      <c r="O1003" t="s">
        <v>23</v>
      </c>
      <c r="P1003" s="2">
        <f t="shared" si="45"/>
        <v>45171</v>
      </c>
      <c r="Q1003" t="str">
        <f t="shared" si="46"/>
        <v>2023-09</v>
      </c>
      <c r="R1003">
        <f t="shared" si="47"/>
        <v>15.159375000000001</v>
      </c>
    </row>
    <row r="1004" spans="1:18">
      <c r="A1004" t="s">
        <v>1912</v>
      </c>
      <c r="B1004" s="2" t="s">
        <v>1823</v>
      </c>
      <c r="C1004" t="s">
        <v>1913</v>
      </c>
      <c r="D1004">
        <v>24255</v>
      </c>
      <c r="E1004" t="s">
        <v>17</v>
      </c>
      <c r="F1004">
        <v>3079281122</v>
      </c>
      <c r="G1004" t="s">
        <v>18</v>
      </c>
      <c r="H1004" t="s">
        <v>18</v>
      </c>
      <c r="I1004" t="s">
        <v>19</v>
      </c>
      <c r="J1004" t="s">
        <v>18</v>
      </c>
      <c r="K1004" t="s">
        <v>18</v>
      </c>
      <c r="L1004" t="s">
        <v>20</v>
      </c>
      <c r="M1004" t="s">
        <v>21</v>
      </c>
      <c r="N1004" t="s">
        <v>22</v>
      </c>
      <c r="O1004" t="s">
        <v>23</v>
      </c>
      <c r="P1004" s="2">
        <f t="shared" si="45"/>
        <v>45171</v>
      </c>
      <c r="Q1004" t="str">
        <f t="shared" si="46"/>
        <v>2023-09</v>
      </c>
      <c r="R1004">
        <f t="shared" si="47"/>
        <v>15.159375000000001</v>
      </c>
    </row>
    <row r="1005" spans="1:18">
      <c r="A1005" t="s">
        <v>1914</v>
      </c>
      <c r="B1005" s="2" t="s">
        <v>1823</v>
      </c>
      <c r="C1005" t="s">
        <v>1915</v>
      </c>
      <c r="D1005">
        <v>19007.939999999999</v>
      </c>
      <c r="E1005" t="s">
        <v>26</v>
      </c>
      <c r="F1005">
        <v>3079474203</v>
      </c>
      <c r="G1005" t="s">
        <v>36</v>
      </c>
      <c r="H1005" t="s">
        <v>37</v>
      </c>
      <c r="I1005" t="s">
        <v>38</v>
      </c>
      <c r="J1005" t="s">
        <v>471</v>
      </c>
      <c r="K1005" t="s">
        <v>29</v>
      </c>
      <c r="L1005" t="s">
        <v>20</v>
      </c>
      <c r="M1005" t="s">
        <v>21</v>
      </c>
      <c r="N1005" t="s">
        <v>30</v>
      </c>
      <c r="O1005" t="s">
        <v>23</v>
      </c>
      <c r="P1005" s="2">
        <f t="shared" si="45"/>
        <v>45171</v>
      </c>
      <c r="Q1005" t="str">
        <f t="shared" si="46"/>
        <v>2023-09</v>
      </c>
      <c r="R1005">
        <f t="shared" si="47"/>
        <v>11.8799625</v>
      </c>
    </row>
    <row r="1006" spans="1:18">
      <c r="A1006" t="s">
        <v>1916</v>
      </c>
      <c r="B1006" s="2" t="s">
        <v>1823</v>
      </c>
      <c r="C1006" t="s">
        <v>1917</v>
      </c>
      <c r="D1006">
        <v>21829.5</v>
      </c>
      <c r="E1006" t="s">
        <v>17</v>
      </c>
      <c r="F1006">
        <v>3079535468</v>
      </c>
      <c r="G1006" t="s">
        <v>18</v>
      </c>
      <c r="H1006" t="s">
        <v>18</v>
      </c>
      <c r="I1006" t="s">
        <v>19</v>
      </c>
      <c r="J1006" t="s">
        <v>18</v>
      </c>
      <c r="K1006" t="s">
        <v>18</v>
      </c>
      <c r="L1006" t="s">
        <v>20</v>
      </c>
      <c r="M1006" t="s">
        <v>21</v>
      </c>
      <c r="N1006" t="s">
        <v>22</v>
      </c>
      <c r="O1006" t="s">
        <v>23</v>
      </c>
      <c r="P1006" s="2">
        <f t="shared" si="45"/>
        <v>45171</v>
      </c>
      <c r="Q1006" t="str">
        <f t="shared" si="46"/>
        <v>2023-09</v>
      </c>
      <c r="R1006">
        <f t="shared" si="47"/>
        <v>13.643437499999999</v>
      </c>
    </row>
    <row r="1007" spans="1:18">
      <c r="A1007" t="s">
        <v>1918</v>
      </c>
      <c r="B1007" s="2" t="s">
        <v>1919</v>
      </c>
      <c r="C1007" t="s">
        <v>1920</v>
      </c>
      <c r="D1007">
        <v>24255</v>
      </c>
      <c r="E1007" t="s">
        <v>17</v>
      </c>
      <c r="F1007">
        <v>3079961148</v>
      </c>
      <c r="G1007" t="s">
        <v>18</v>
      </c>
      <c r="H1007" t="s">
        <v>18</v>
      </c>
      <c r="I1007" t="s">
        <v>19</v>
      </c>
      <c r="J1007" t="s">
        <v>18</v>
      </c>
      <c r="K1007" t="s">
        <v>18</v>
      </c>
      <c r="L1007" t="s">
        <v>20</v>
      </c>
      <c r="M1007" t="s">
        <v>21</v>
      </c>
      <c r="N1007" t="s">
        <v>22</v>
      </c>
      <c r="O1007" t="s">
        <v>23</v>
      </c>
      <c r="P1007" s="2">
        <f t="shared" si="45"/>
        <v>45172</v>
      </c>
      <c r="Q1007" t="str">
        <f t="shared" si="46"/>
        <v>2023-09</v>
      </c>
      <c r="R1007">
        <f t="shared" si="47"/>
        <v>15.159375000000001</v>
      </c>
    </row>
    <row r="1008" spans="1:18">
      <c r="A1008" t="s">
        <v>1921</v>
      </c>
      <c r="B1008" s="2" t="s">
        <v>1919</v>
      </c>
      <c r="C1008" t="s">
        <v>1922</v>
      </c>
      <c r="D1008">
        <v>28.35</v>
      </c>
      <c r="E1008" t="s">
        <v>17</v>
      </c>
      <c r="F1008">
        <v>3079980383</v>
      </c>
      <c r="G1008" t="s">
        <v>18</v>
      </c>
      <c r="H1008" t="s">
        <v>18</v>
      </c>
      <c r="I1008" t="s">
        <v>19</v>
      </c>
      <c r="J1008" t="s">
        <v>18</v>
      </c>
      <c r="K1008" t="s">
        <v>18</v>
      </c>
      <c r="L1008" t="s">
        <v>197</v>
      </c>
      <c r="M1008" t="s">
        <v>21</v>
      </c>
      <c r="N1008" t="s">
        <v>22</v>
      </c>
      <c r="O1008" t="s">
        <v>23</v>
      </c>
      <c r="P1008" s="2">
        <f t="shared" si="45"/>
        <v>45172</v>
      </c>
      <c r="Q1008" t="str">
        <f t="shared" si="46"/>
        <v>2023-09</v>
      </c>
      <c r="R1008">
        <f t="shared" si="47"/>
        <v>28.35</v>
      </c>
    </row>
    <row r="1009" spans="1:18">
      <c r="A1009" t="s">
        <v>1923</v>
      </c>
      <c r="B1009" s="2" t="s">
        <v>1919</v>
      </c>
      <c r="C1009" t="s">
        <v>1924</v>
      </c>
      <c r="D1009">
        <v>24255</v>
      </c>
      <c r="E1009" t="s">
        <v>17</v>
      </c>
      <c r="F1009">
        <v>3080013934</v>
      </c>
      <c r="G1009" t="s">
        <v>18</v>
      </c>
      <c r="H1009" t="s">
        <v>18</v>
      </c>
      <c r="I1009" t="s">
        <v>19</v>
      </c>
      <c r="J1009" t="s">
        <v>18</v>
      </c>
      <c r="K1009" t="s">
        <v>18</v>
      </c>
      <c r="L1009" t="s">
        <v>20</v>
      </c>
      <c r="M1009" t="s">
        <v>21</v>
      </c>
      <c r="N1009" t="s">
        <v>22</v>
      </c>
      <c r="O1009" t="s">
        <v>23</v>
      </c>
      <c r="P1009" s="2">
        <f t="shared" si="45"/>
        <v>45172</v>
      </c>
      <c r="Q1009" t="str">
        <f t="shared" si="46"/>
        <v>2023-09</v>
      </c>
      <c r="R1009">
        <f t="shared" si="47"/>
        <v>15.159375000000001</v>
      </c>
    </row>
    <row r="1010" spans="1:18">
      <c r="A1010" t="s">
        <v>1925</v>
      </c>
      <c r="B1010" s="2" t="s">
        <v>1919</v>
      </c>
      <c r="C1010" t="s">
        <v>1926</v>
      </c>
      <c r="D1010">
        <v>21397.057499999999</v>
      </c>
      <c r="E1010" t="s">
        <v>26</v>
      </c>
      <c r="F1010">
        <v>3080028847</v>
      </c>
      <c r="G1010" t="s">
        <v>36</v>
      </c>
      <c r="H1010" t="s">
        <v>37</v>
      </c>
      <c r="I1010" t="s">
        <v>38</v>
      </c>
      <c r="J1010" t="s">
        <v>28</v>
      </c>
      <c r="K1010" t="s">
        <v>29</v>
      </c>
      <c r="L1010" t="s">
        <v>20</v>
      </c>
      <c r="M1010" t="s">
        <v>21</v>
      </c>
      <c r="N1010" t="s">
        <v>30</v>
      </c>
      <c r="O1010" t="s">
        <v>23</v>
      </c>
      <c r="P1010" s="2">
        <f t="shared" si="45"/>
        <v>45172</v>
      </c>
      <c r="Q1010" t="str">
        <f t="shared" si="46"/>
        <v>2023-09</v>
      </c>
      <c r="R1010">
        <f t="shared" si="47"/>
        <v>13.3731609375</v>
      </c>
    </row>
    <row r="1011" spans="1:18">
      <c r="A1011" t="s">
        <v>1927</v>
      </c>
      <c r="B1011" s="2" t="s">
        <v>1919</v>
      </c>
      <c r="C1011" t="s">
        <v>1928</v>
      </c>
      <c r="D1011">
        <v>21397.057499999999</v>
      </c>
      <c r="E1011" t="s">
        <v>26</v>
      </c>
      <c r="F1011">
        <v>3080301446</v>
      </c>
      <c r="G1011" t="s">
        <v>27</v>
      </c>
      <c r="H1011" t="s">
        <v>27</v>
      </c>
      <c r="I1011" t="s">
        <v>19</v>
      </c>
      <c r="J1011" t="s">
        <v>68</v>
      </c>
      <c r="K1011" t="s">
        <v>29</v>
      </c>
      <c r="L1011" t="s">
        <v>20</v>
      </c>
      <c r="M1011" t="s">
        <v>21</v>
      </c>
      <c r="N1011" t="s">
        <v>30</v>
      </c>
      <c r="O1011" t="s">
        <v>31</v>
      </c>
      <c r="P1011" s="2">
        <f t="shared" si="45"/>
        <v>45172</v>
      </c>
      <c r="Q1011" t="str">
        <f t="shared" si="46"/>
        <v>2023-09</v>
      </c>
      <c r="R1011">
        <f t="shared" si="47"/>
        <v>13.3731609375</v>
      </c>
    </row>
    <row r="1012" spans="1:18">
      <c r="A1012" t="s">
        <v>1929</v>
      </c>
      <c r="B1012" s="2" t="s">
        <v>1919</v>
      </c>
      <c r="C1012" t="s">
        <v>1930</v>
      </c>
      <c r="D1012">
        <v>21829.5</v>
      </c>
      <c r="E1012" t="s">
        <v>17</v>
      </c>
      <c r="F1012">
        <v>3080406426</v>
      </c>
      <c r="G1012" t="s">
        <v>18</v>
      </c>
      <c r="H1012" t="s">
        <v>18</v>
      </c>
      <c r="I1012" t="s">
        <v>19</v>
      </c>
      <c r="J1012" t="s">
        <v>18</v>
      </c>
      <c r="K1012" t="s">
        <v>18</v>
      </c>
      <c r="L1012" t="s">
        <v>20</v>
      </c>
      <c r="M1012" t="s">
        <v>21</v>
      </c>
      <c r="N1012" t="s">
        <v>22</v>
      </c>
      <c r="O1012" t="s">
        <v>23</v>
      </c>
      <c r="P1012" s="2">
        <f t="shared" si="45"/>
        <v>45172</v>
      </c>
      <c r="Q1012" t="str">
        <f t="shared" si="46"/>
        <v>2023-09</v>
      </c>
      <c r="R1012">
        <f t="shared" si="47"/>
        <v>13.643437499999999</v>
      </c>
    </row>
    <row r="1013" spans="1:18">
      <c r="A1013" t="s">
        <v>1931</v>
      </c>
      <c r="B1013" s="2" t="s">
        <v>1919</v>
      </c>
      <c r="C1013" t="s">
        <v>1930</v>
      </c>
      <c r="D1013">
        <v>21829.5</v>
      </c>
      <c r="E1013" t="s">
        <v>1932</v>
      </c>
      <c r="F1013">
        <v>3080410421</v>
      </c>
      <c r="G1013" t="s">
        <v>36</v>
      </c>
      <c r="H1013" t="s">
        <v>37</v>
      </c>
      <c r="I1013" t="s">
        <v>38</v>
      </c>
      <c r="J1013" t="s">
        <v>301</v>
      </c>
      <c r="K1013" t="s">
        <v>29</v>
      </c>
      <c r="L1013" t="s">
        <v>20</v>
      </c>
      <c r="M1013" t="s">
        <v>21</v>
      </c>
      <c r="N1013" t="s">
        <v>49</v>
      </c>
      <c r="O1013" t="s">
        <v>23</v>
      </c>
      <c r="P1013" s="2">
        <f t="shared" si="45"/>
        <v>45172</v>
      </c>
      <c r="Q1013" t="str">
        <f t="shared" si="46"/>
        <v>2023-09</v>
      </c>
      <c r="R1013">
        <f t="shared" si="47"/>
        <v>13.643437499999999</v>
      </c>
    </row>
    <row r="1014" spans="1:18">
      <c r="A1014" t="s">
        <v>1933</v>
      </c>
      <c r="B1014" s="2" t="s">
        <v>1919</v>
      </c>
      <c r="C1014" t="s">
        <v>1934</v>
      </c>
      <c r="D1014">
        <v>31.5</v>
      </c>
      <c r="E1014" t="s">
        <v>17</v>
      </c>
      <c r="F1014">
        <v>3080792386</v>
      </c>
      <c r="G1014" t="s">
        <v>18</v>
      </c>
      <c r="H1014" t="s">
        <v>18</v>
      </c>
      <c r="I1014" t="s">
        <v>19</v>
      </c>
      <c r="J1014" t="s">
        <v>18</v>
      </c>
      <c r="K1014" t="s">
        <v>18</v>
      </c>
      <c r="L1014" t="s">
        <v>197</v>
      </c>
      <c r="M1014" t="s">
        <v>21</v>
      </c>
      <c r="N1014" t="s">
        <v>22</v>
      </c>
      <c r="O1014" t="s">
        <v>23</v>
      </c>
      <c r="P1014" s="2">
        <f t="shared" si="45"/>
        <v>45172</v>
      </c>
      <c r="Q1014" t="str">
        <f t="shared" si="46"/>
        <v>2023-09</v>
      </c>
      <c r="R1014">
        <f t="shared" si="47"/>
        <v>31.5</v>
      </c>
    </row>
    <row r="1015" spans="1:18">
      <c r="A1015" t="s">
        <v>1935</v>
      </c>
      <c r="B1015" s="2" t="s">
        <v>1919</v>
      </c>
      <c r="C1015" t="s">
        <v>1936</v>
      </c>
      <c r="D1015">
        <v>19404</v>
      </c>
      <c r="E1015" t="s">
        <v>17</v>
      </c>
      <c r="F1015">
        <v>3081700399</v>
      </c>
      <c r="G1015" t="s">
        <v>18</v>
      </c>
      <c r="H1015" t="s">
        <v>18</v>
      </c>
      <c r="I1015" t="s">
        <v>19</v>
      </c>
      <c r="J1015" t="s">
        <v>18</v>
      </c>
      <c r="K1015" t="s">
        <v>18</v>
      </c>
      <c r="L1015" t="s">
        <v>20</v>
      </c>
      <c r="M1015" t="s">
        <v>21</v>
      </c>
      <c r="N1015" t="s">
        <v>22</v>
      </c>
      <c r="O1015" t="s">
        <v>23</v>
      </c>
      <c r="P1015" s="2">
        <f t="shared" si="45"/>
        <v>45172</v>
      </c>
      <c r="Q1015" t="str">
        <f t="shared" si="46"/>
        <v>2023-09</v>
      </c>
      <c r="R1015">
        <f t="shared" si="47"/>
        <v>12.1275</v>
      </c>
    </row>
    <row r="1016" spans="1:18">
      <c r="A1016" t="s">
        <v>1937</v>
      </c>
      <c r="B1016" s="2" t="s">
        <v>1919</v>
      </c>
      <c r="C1016" t="s">
        <v>1938</v>
      </c>
      <c r="D1016">
        <v>21829.5</v>
      </c>
      <c r="E1016" t="s">
        <v>17</v>
      </c>
      <c r="F1016">
        <v>3081971291</v>
      </c>
      <c r="G1016" t="s">
        <v>18</v>
      </c>
      <c r="H1016" t="s">
        <v>18</v>
      </c>
      <c r="I1016" t="s">
        <v>19</v>
      </c>
      <c r="J1016" t="s">
        <v>18</v>
      </c>
      <c r="K1016" t="s">
        <v>18</v>
      </c>
      <c r="L1016" t="s">
        <v>20</v>
      </c>
      <c r="M1016" t="s">
        <v>21</v>
      </c>
      <c r="N1016" t="s">
        <v>22</v>
      </c>
      <c r="O1016" t="s">
        <v>23</v>
      </c>
      <c r="P1016" s="2">
        <f t="shared" si="45"/>
        <v>45172</v>
      </c>
      <c r="Q1016" t="str">
        <f t="shared" si="46"/>
        <v>2023-09</v>
      </c>
      <c r="R1016">
        <f t="shared" si="47"/>
        <v>13.643437499999999</v>
      </c>
    </row>
    <row r="1017" spans="1:18">
      <c r="A1017" t="s">
        <v>1939</v>
      </c>
      <c r="B1017" s="2" t="s">
        <v>1919</v>
      </c>
      <c r="C1017" t="s">
        <v>1930</v>
      </c>
      <c r="D1017">
        <v>21397.057499999999</v>
      </c>
      <c r="E1017" t="s">
        <v>262</v>
      </c>
      <c r="F1017">
        <v>3082028420</v>
      </c>
      <c r="G1017" t="s">
        <v>36</v>
      </c>
      <c r="H1017" t="s">
        <v>37</v>
      </c>
      <c r="I1017" t="s">
        <v>38</v>
      </c>
      <c r="J1017" t="s">
        <v>301</v>
      </c>
      <c r="K1017" t="s">
        <v>29</v>
      </c>
      <c r="L1017" t="s">
        <v>20</v>
      </c>
      <c r="M1017" t="s">
        <v>21</v>
      </c>
      <c r="N1017" t="s">
        <v>30</v>
      </c>
      <c r="O1017" t="s">
        <v>23</v>
      </c>
      <c r="P1017" s="2">
        <f t="shared" si="45"/>
        <v>45172</v>
      </c>
      <c r="Q1017" t="str">
        <f t="shared" si="46"/>
        <v>2023-09</v>
      </c>
      <c r="R1017">
        <f t="shared" si="47"/>
        <v>13.3731609375</v>
      </c>
    </row>
    <row r="1018" spans="1:18">
      <c r="A1018" t="s">
        <v>1940</v>
      </c>
      <c r="B1018" s="2" t="s">
        <v>1919</v>
      </c>
      <c r="C1018" t="s">
        <v>1754</v>
      </c>
      <c r="D1018">
        <v>21829.5</v>
      </c>
      <c r="E1018" t="s">
        <v>17</v>
      </c>
      <c r="F1018">
        <v>3082032753</v>
      </c>
      <c r="G1018" t="s">
        <v>18</v>
      </c>
      <c r="H1018" t="s">
        <v>18</v>
      </c>
      <c r="I1018" t="s">
        <v>19</v>
      </c>
      <c r="J1018" t="s">
        <v>18</v>
      </c>
      <c r="K1018" t="s">
        <v>18</v>
      </c>
      <c r="L1018" t="s">
        <v>20</v>
      </c>
      <c r="M1018" t="s">
        <v>21</v>
      </c>
      <c r="N1018" t="s">
        <v>22</v>
      </c>
      <c r="O1018" t="s">
        <v>23</v>
      </c>
      <c r="P1018" s="2">
        <f t="shared" si="45"/>
        <v>45172</v>
      </c>
      <c r="Q1018" t="str">
        <f t="shared" si="46"/>
        <v>2023-09</v>
      </c>
      <c r="R1018">
        <f t="shared" si="47"/>
        <v>13.643437499999999</v>
      </c>
    </row>
    <row r="1019" spans="1:18">
      <c r="A1019" s="1" t="s">
        <v>1941</v>
      </c>
      <c r="B1019" s="2" t="s">
        <v>1919</v>
      </c>
      <c r="C1019" t="s">
        <v>1942</v>
      </c>
      <c r="D1019">
        <v>21397.057499999999</v>
      </c>
      <c r="E1019" t="s">
        <v>26</v>
      </c>
      <c r="F1019">
        <v>3082056842</v>
      </c>
      <c r="G1019" t="s">
        <v>36</v>
      </c>
      <c r="H1019" t="s">
        <v>37</v>
      </c>
      <c r="I1019" t="s">
        <v>38</v>
      </c>
      <c r="J1019" t="s">
        <v>28</v>
      </c>
      <c r="K1019" t="s">
        <v>29</v>
      </c>
      <c r="L1019" t="s">
        <v>20</v>
      </c>
      <c r="M1019" t="s">
        <v>21</v>
      </c>
      <c r="N1019" t="s">
        <v>30</v>
      </c>
      <c r="O1019" t="s">
        <v>23</v>
      </c>
      <c r="P1019" s="2">
        <f t="shared" si="45"/>
        <v>45172</v>
      </c>
      <c r="Q1019" t="str">
        <f t="shared" si="46"/>
        <v>2023-09</v>
      </c>
      <c r="R1019">
        <f t="shared" si="47"/>
        <v>13.3731609375</v>
      </c>
    </row>
    <row r="1020" spans="1:18">
      <c r="A1020" t="s">
        <v>1943</v>
      </c>
      <c r="B1020" s="2" t="s">
        <v>1919</v>
      </c>
      <c r="C1020" t="s">
        <v>1944</v>
      </c>
      <c r="D1020">
        <v>24255</v>
      </c>
      <c r="E1020" t="s">
        <v>17</v>
      </c>
      <c r="F1020">
        <v>3082068813</v>
      </c>
      <c r="G1020" t="s">
        <v>18</v>
      </c>
      <c r="H1020" t="s">
        <v>18</v>
      </c>
      <c r="I1020" t="s">
        <v>19</v>
      </c>
      <c r="J1020" t="s">
        <v>18</v>
      </c>
      <c r="K1020" t="s">
        <v>18</v>
      </c>
      <c r="L1020" t="s">
        <v>20</v>
      </c>
      <c r="M1020" t="s">
        <v>21</v>
      </c>
      <c r="N1020" t="s">
        <v>22</v>
      </c>
      <c r="O1020" t="s">
        <v>23</v>
      </c>
      <c r="P1020" s="2">
        <f t="shared" si="45"/>
        <v>45172</v>
      </c>
      <c r="Q1020" t="str">
        <f t="shared" si="46"/>
        <v>2023-09</v>
      </c>
      <c r="R1020">
        <f t="shared" si="47"/>
        <v>15.159375000000001</v>
      </c>
    </row>
    <row r="1021" spans="1:18">
      <c r="A1021" t="s">
        <v>1945</v>
      </c>
      <c r="B1021" s="2" t="s">
        <v>1919</v>
      </c>
      <c r="C1021" t="s">
        <v>1946</v>
      </c>
      <c r="D1021">
        <v>31.5</v>
      </c>
      <c r="E1021" t="s">
        <v>17</v>
      </c>
      <c r="F1021">
        <v>3082141632</v>
      </c>
      <c r="G1021" t="s">
        <v>18</v>
      </c>
      <c r="H1021" t="s">
        <v>18</v>
      </c>
      <c r="I1021" t="s">
        <v>19</v>
      </c>
      <c r="J1021" t="s">
        <v>18</v>
      </c>
      <c r="K1021" t="s">
        <v>18</v>
      </c>
      <c r="L1021" t="s">
        <v>197</v>
      </c>
      <c r="M1021" t="s">
        <v>21</v>
      </c>
      <c r="N1021" t="s">
        <v>22</v>
      </c>
      <c r="O1021" t="s">
        <v>23</v>
      </c>
      <c r="P1021" s="2">
        <f t="shared" si="45"/>
        <v>45172</v>
      </c>
      <c r="Q1021" t="str">
        <f t="shared" si="46"/>
        <v>2023-09</v>
      </c>
      <c r="R1021">
        <f t="shared" si="47"/>
        <v>31.5</v>
      </c>
    </row>
    <row r="1022" spans="1:18">
      <c r="A1022" t="s">
        <v>1947</v>
      </c>
      <c r="B1022" s="2" t="s">
        <v>1919</v>
      </c>
      <c r="C1022" t="s">
        <v>1948</v>
      </c>
      <c r="D1022">
        <v>24255</v>
      </c>
      <c r="E1022" t="s">
        <v>17</v>
      </c>
      <c r="F1022">
        <v>3082166290</v>
      </c>
      <c r="G1022" t="s">
        <v>18</v>
      </c>
      <c r="H1022" t="s">
        <v>18</v>
      </c>
      <c r="I1022" t="s">
        <v>19</v>
      </c>
      <c r="J1022" t="s">
        <v>18</v>
      </c>
      <c r="K1022" t="s">
        <v>18</v>
      </c>
      <c r="L1022" t="s">
        <v>20</v>
      </c>
      <c r="M1022" t="s">
        <v>21</v>
      </c>
      <c r="N1022" t="s">
        <v>22</v>
      </c>
      <c r="O1022" t="s">
        <v>23</v>
      </c>
      <c r="P1022" s="2">
        <f t="shared" si="45"/>
        <v>45172</v>
      </c>
      <c r="Q1022" t="str">
        <f t="shared" si="46"/>
        <v>2023-09</v>
      </c>
      <c r="R1022">
        <f t="shared" si="47"/>
        <v>15.159375000000001</v>
      </c>
    </row>
    <row r="1023" spans="1:18">
      <c r="A1023" t="s">
        <v>1949</v>
      </c>
      <c r="B1023" s="2" t="s">
        <v>1919</v>
      </c>
      <c r="C1023" t="s">
        <v>1950</v>
      </c>
      <c r="D1023">
        <v>21829.5</v>
      </c>
      <c r="E1023" t="s">
        <v>94</v>
      </c>
      <c r="F1023">
        <v>3082410769</v>
      </c>
      <c r="G1023" t="s">
        <v>18</v>
      </c>
      <c r="H1023" t="s">
        <v>18</v>
      </c>
      <c r="I1023" t="s">
        <v>19</v>
      </c>
      <c r="J1023" t="s">
        <v>18</v>
      </c>
      <c r="K1023" t="s">
        <v>18</v>
      </c>
      <c r="L1023" t="s">
        <v>20</v>
      </c>
      <c r="M1023" t="s">
        <v>21</v>
      </c>
      <c r="N1023" t="s">
        <v>22</v>
      </c>
      <c r="O1023" t="s">
        <v>31</v>
      </c>
      <c r="P1023" s="2">
        <f t="shared" si="45"/>
        <v>45172</v>
      </c>
      <c r="Q1023" t="str">
        <f t="shared" si="46"/>
        <v>2023-09</v>
      </c>
      <c r="R1023">
        <f t="shared" si="47"/>
        <v>13.643437499999999</v>
      </c>
    </row>
    <row r="1024" spans="1:18">
      <c r="A1024" t="s">
        <v>1951</v>
      </c>
      <c r="B1024" s="2" t="s">
        <v>1952</v>
      </c>
      <c r="C1024" t="s">
        <v>1953</v>
      </c>
      <c r="D1024">
        <v>31.5</v>
      </c>
      <c r="E1024" t="s">
        <v>803</v>
      </c>
      <c r="F1024">
        <v>3082893570</v>
      </c>
      <c r="G1024" t="s">
        <v>79</v>
      </c>
      <c r="H1024" t="s">
        <v>45</v>
      </c>
      <c r="I1024" t="s">
        <v>38</v>
      </c>
      <c r="J1024" t="s">
        <v>1954</v>
      </c>
      <c r="K1024" t="s">
        <v>81</v>
      </c>
      <c r="L1024" t="s">
        <v>197</v>
      </c>
      <c r="M1024" t="s">
        <v>21</v>
      </c>
      <c r="N1024" t="s">
        <v>49</v>
      </c>
      <c r="O1024" t="s">
        <v>23</v>
      </c>
      <c r="P1024" s="2">
        <f t="shared" si="45"/>
        <v>45173</v>
      </c>
      <c r="Q1024" t="str">
        <f t="shared" si="46"/>
        <v>2023-09</v>
      </c>
      <c r="R1024">
        <f t="shared" si="47"/>
        <v>31.5</v>
      </c>
    </row>
    <row r="1025" spans="1:18">
      <c r="A1025" t="s">
        <v>1955</v>
      </c>
      <c r="B1025" s="2" t="s">
        <v>1952</v>
      </c>
      <c r="C1025" t="s">
        <v>1953</v>
      </c>
      <c r="D1025">
        <v>110.88</v>
      </c>
      <c r="E1025" t="s">
        <v>17</v>
      </c>
      <c r="F1025">
        <v>3082907365</v>
      </c>
      <c r="G1025" t="s">
        <v>18</v>
      </c>
      <c r="H1025" t="s">
        <v>18</v>
      </c>
      <c r="I1025" t="s">
        <v>19</v>
      </c>
      <c r="J1025" t="s">
        <v>18</v>
      </c>
      <c r="K1025" t="s">
        <v>18</v>
      </c>
      <c r="L1025" t="s">
        <v>197</v>
      </c>
      <c r="M1025" t="s">
        <v>21</v>
      </c>
      <c r="N1025" t="s">
        <v>22</v>
      </c>
      <c r="O1025" t="s">
        <v>23</v>
      </c>
      <c r="P1025" s="2">
        <f t="shared" si="45"/>
        <v>45173</v>
      </c>
      <c r="Q1025" t="str">
        <f t="shared" si="46"/>
        <v>2023-09</v>
      </c>
      <c r="R1025">
        <f t="shared" si="47"/>
        <v>110.88</v>
      </c>
    </row>
    <row r="1026" spans="1:18">
      <c r="A1026" t="s">
        <v>1956</v>
      </c>
      <c r="B1026" s="2" t="s">
        <v>1952</v>
      </c>
      <c r="C1026" t="s">
        <v>1953</v>
      </c>
      <c r="D1026">
        <v>11.0985</v>
      </c>
      <c r="E1026" t="s">
        <v>262</v>
      </c>
      <c r="F1026">
        <v>3082908239</v>
      </c>
      <c r="G1026" t="s">
        <v>566</v>
      </c>
      <c r="H1026" t="s">
        <v>37</v>
      </c>
      <c r="I1026" t="s">
        <v>46</v>
      </c>
      <c r="J1026" t="s">
        <v>1957</v>
      </c>
      <c r="K1026" t="s">
        <v>81</v>
      </c>
      <c r="L1026" t="s">
        <v>197</v>
      </c>
      <c r="M1026" t="s">
        <v>21</v>
      </c>
      <c r="N1026" t="s">
        <v>30</v>
      </c>
      <c r="O1026" t="s">
        <v>23</v>
      </c>
      <c r="P1026" s="2">
        <f t="shared" ref="P1026:P1089" si="48">DATEVALUE(LEFT(B1026, 10)) + TIMEVALUE(MID(B1026, 12, 8))</f>
        <v>45173</v>
      </c>
      <c r="Q1026" t="str">
        <f t="shared" ref="Q1026:Q1089" si="49">TEXT(P1026, "yyyy-mm")</f>
        <v>2023-09</v>
      </c>
      <c r="R1026">
        <f t="shared" ref="R1026:R1089" si="50">IF(L1026="NGN", D1026/1600, D1026)</f>
        <v>11.0985</v>
      </c>
    </row>
    <row r="1027" spans="1:18">
      <c r="A1027" t="s">
        <v>1958</v>
      </c>
      <c r="B1027" s="2" t="s">
        <v>1952</v>
      </c>
      <c r="C1027" t="s">
        <v>1953</v>
      </c>
      <c r="D1027">
        <v>0.11550000000000001</v>
      </c>
      <c r="E1027" t="s">
        <v>17</v>
      </c>
      <c r="F1027">
        <v>3082910281</v>
      </c>
      <c r="G1027" t="s">
        <v>18</v>
      </c>
      <c r="H1027" t="s">
        <v>18</v>
      </c>
      <c r="I1027" t="s">
        <v>19</v>
      </c>
      <c r="J1027" t="s">
        <v>18</v>
      </c>
      <c r="K1027" t="s">
        <v>18</v>
      </c>
      <c r="L1027" t="s">
        <v>20</v>
      </c>
      <c r="M1027" t="s">
        <v>1376</v>
      </c>
      <c r="N1027" t="s">
        <v>22</v>
      </c>
      <c r="O1027" t="s">
        <v>23</v>
      </c>
      <c r="P1027" s="2">
        <f t="shared" si="48"/>
        <v>45173</v>
      </c>
      <c r="Q1027" t="str">
        <f t="shared" si="49"/>
        <v>2023-09</v>
      </c>
      <c r="R1027">
        <f t="shared" si="50"/>
        <v>7.21875E-5</v>
      </c>
    </row>
    <row r="1028" spans="1:18">
      <c r="A1028" s="1" t="s">
        <v>1959</v>
      </c>
      <c r="B1028" s="2" t="s">
        <v>1952</v>
      </c>
      <c r="C1028" t="s">
        <v>1960</v>
      </c>
      <c r="D1028">
        <v>24255</v>
      </c>
      <c r="E1028" t="s">
        <v>17</v>
      </c>
      <c r="F1028">
        <v>3083086308</v>
      </c>
      <c r="G1028" t="s">
        <v>18</v>
      </c>
      <c r="H1028" t="s">
        <v>18</v>
      </c>
      <c r="I1028" t="s">
        <v>19</v>
      </c>
      <c r="J1028" t="s">
        <v>18</v>
      </c>
      <c r="K1028" t="s">
        <v>18</v>
      </c>
      <c r="L1028" t="s">
        <v>20</v>
      </c>
      <c r="M1028" t="s">
        <v>21</v>
      </c>
      <c r="N1028" t="s">
        <v>22</v>
      </c>
      <c r="O1028" t="s">
        <v>23</v>
      </c>
      <c r="P1028" s="2">
        <f t="shared" si="48"/>
        <v>45173</v>
      </c>
      <c r="Q1028" t="str">
        <f t="shared" si="49"/>
        <v>2023-09</v>
      </c>
      <c r="R1028">
        <f t="shared" si="50"/>
        <v>15.159375000000001</v>
      </c>
    </row>
    <row r="1029" spans="1:18">
      <c r="A1029" t="s">
        <v>1961</v>
      </c>
      <c r="B1029" s="2" t="s">
        <v>1952</v>
      </c>
      <c r="C1029" t="s">
        <v>1852</v>
      </c>
      <c r="D1029">
        <v>23786.174999999999</v>
      </c>
      <c r="E1029" t="s">
        <v>26</v>
      </c>
      <c r="F1029">
        <v>3083440716</v>
      </c>
      <c r="G1029" t="s">
        <v>27</v>
      </c>
      <c r="H1029" t="s">
        <v>27</v>
      </c>
      <c r="I1029" t="s">
        <v>19</v>
      </c>
      <c r="J1029" t="s">
        <v>120</v>
      </c>
      <c r="K1029" t="s">
        <v>29</v>
      </c>
      <c r="L1029" t="s">
        <v>20</v>
      </c>
      <c r="M1029" t="s">
        <v>21</v>
      </c>
      <c r="N1029" t="s">
        <v>30</v>
      </c>
      <c r="O1029" t="s">
        <v>31</v>
      </c>
      <c r="P1029" s="2">
        <f t="shared" si="48"/>
        <v>45173</v>
      </c>
      <c r="Q1029" t="str">
        <f t="shared" si="49"/>
        <v>2023-09</v>
      </c>
      <c r="R1029">
        <f t="shared" si="50"/>
        <v>14.866359375</v>
      </c>
    </row>
    <row r="1030" spans="1:18">
      <c r="A1030" t="s">
        <v>1962</v>
      </c>
      <c r="B1030" s="2" t="s">
        <v>1952</v>
      </c>
      <c r="C1030" t="s">
        <v>1963</v>
      </c>
      <c r="D1030">
        <v>31.5</v>
      </c>
      <c r="E1030" t="s">
        <v>17</v>
      </c>
      <c r="F1030">
        <v>3083592475</v>
      </c>
      <c r="G1030" t="s">
        <v>18</v>
      </c>
      <c r="H1030" t="s">
        <v>18</v>
      </c>
      <c r="I1030" t="s">
        <v>19</v>
      </c>
      <c r="J1030" t="s">
        <v>18</v>
      </c>
      <c r="K1030" t="s">
        <v>18</v>
      </c>
      <c r="L1030" t="s">
        <v>197</v>
      </c>
      <c r="M1030" t="s">
        <v>21</v>
      </c>
      <c r="N1030" t="s">
        <v>22</v>
      </c>
      <c r="O1030" t="s">
        <v>23</v>
      </c>
      <c r="P1030" s="2">
        <f t="shared" si="48"/>
        <v>45173</v>
      </c>
      <c r="Q1030" t="str">
        <f t="shared" si="49"/>
        <v>2023-09</v>
      </c>
      <c r="R1030">
        <f t="shared" si="50"/>
        <v>31.5</v>
      </c>
    </row>
    <row r="1031" spans="1:18">
      <c r="A1031" t="s">
        <v>1964</v>
      </c>
      <c r="B1031" s="2" t="s">
        <v>1952</v>
      </c>
      <c r="C1031" t="s">
        <v>1963</v>
      </c>
      <c r="D1031">
        <v>21397.057499999999</v>
      </c>
      <c r="E1031" t="s">
        <v>26</v>
      </c>
      <c r="F1031">
        <v>3083595199</v>
      </c>
      <c r="G1031" t="s">
        <v>79</v>
      </c>
      <c r="H1031" t="s">
        <v>45</v>
      </c>
      <c r="I1031" t="s">
        <v>38</v>
      </c>
      <c r="J1031" t="s">
        <v>120</v>
      </c>
      <c r="K1031" t="s">
        <v>29</v>
      </c>
      <c r="L1031" t="s">
        <v>20</v>
      </c>
      <c r="M1031" t="s">
        <v>21</v>
      </c>
      <c r="N1031" t="s">
        <v>30</v>
      </c>
      <c r="O1031" t="s">
        <v>23</v>
      </c>
      <c r="P1031" s="2">
        <f t="shared" si="48"/>
        <v>45173</v>
      </c>
      <c r="Q1031" t="str">
        <f t="shared" si="49"/>
        <v>2023-09</v>
      </c>
      <c r="R1031">
        <f t="shared" si="50"/>
        <v>13.3731609375</v>
      </c>
    </row>
    <row r="1032" spans="1:18">
      <c r="A1032" t="s">
        <v>1965</v>
      </c>
      <c r="B1032" s="2" t="s">
        <v>1952</v>
      </c>
      <c r="C1032" t="s">
        <v>1966</v>
      </c>
      <c r="D1032">
        <v>21829.5</v>
      </c>
      <c r="E1032" t="s">
        <v>17</v>
      </c>
      <c r="F1032">
        <v>3083816645</v>
      </c>
      <c r="G1032" t="s">
        <v>18</v>
      </c>
      <c r="H1032" t="s">
        <v>18</v>
      </c>
      <c r="I1032" t="s">
        <v>19</v>
      </c>
      <c r="J1032" t="s">
        <v>18</v>
      </c>
      <c r="K1032" t="s">
        <v>18</v>
      </c>
      <c r="L1032" t="s">
        <v>20</v>
      </c>
      <c r="M1032" t="s">
        <v>21</v>
      </c>
      <c r="N1032" t="s">
        <v>22</v>
      </c>
      <c r="O1032" t="s">
        <v>23</v>
      </c>
      <c r="P1032" s="2">
        <f t="shared" si="48"/>
        <v>45173</v>
      </c>
      <c r="Q1032" t="str">
        <f t="shared" si="49"/>
        <v>2023-09</v>
      </c>
      <c r="R1032">
        <f t="shared" si="50"/>
        <v>13.643437499999999</v>
      </c>
    </row>
    <row r="1033" spans="1:18">
      <c r="A1033" t="s">
        <v>1967</v>
      </c>
      <c r="B1033" s="2" t="s">
        <v>1952</v>
      </c>
      <c r="C1033" t="s">
        <v>1968</v>
      </c>
      <c r="D1033">
        <v>23786.174999999999</v>
      </c>
      <c r="E1033" t="s">
        <v>26</v>
      </c>
      <c r="F1033">
        <v>3084023670</v>
      </c>
      <c r="G1033" t="s">
        <v>27</v>
      </c>
      <c r="H1033" t="s">
        <v>27</v>
      </c>
      <c r="I1033" t="s">
        <v>19</v>
      </c>
      <c r="J1033" t="s">
        <v>1969</v>
      </c>
      <c r="K1033" t="s">
        <v>29</v>
      </c>
      <c r="L1033" t="s">
        <v>20</v>
      </c>
      <c r="M1033" t="s">
        <v>21</v>
      </c>
      <c r="N1033" t="s">
        <v>30</v>
      </c>
      <c r="O1033" t="s">
        <v>31</v>
      </c>
      <c r="P1033" s="2">
        <f t="shared" si="48"/>
        <v>45173</v>
      </c>
      <c r="Q1033" t="str">
        <f t="shared" si="49"/>
        <v>2023-09</v>
      </c>
      <c r="R1033">
        <f t="shared" si="50"/>
        <v>14.866359375</v>
      </c>
    </row>
    <row r="1034" spans="1:18">
      <c r="A1034" t="s">
        <v>1970</v>
      </c>
      <c r="B1034" s="2" t="s">
        <v>1952</v>
      </c>
      <c r="C1034" t="s">
        <v>1971</v>
      </c>
      <c r="D1034">
        <v>31.5</v>
      </c>
      <c r="E1034" t="s">
        <v>17</v>
      </c>
      <c r="F1034">
        <v>3084203850</v>
      </c>
      <c r="G1034" t="s">
        <v>18</v>
      </c>
      <c r="H1034" t="s">
        <v>18</v>
      </c>
      <c r="I1034" t="s">
        <v>19</v>
      </c>
      <c r="J1034" t="s">
        <v>18</v>
      </c>
      <c r="K1034" t="s">
        <v>18</v>
      </c>
      <c r="L1034" t="s">
        <v>197</v>
      </c>
      <c r="M1034" t="s">
        <v>21</v>
      </c>
      <c r="N1034" t="s">
        <v>22</v>
      </c>
      <c r="O1034" t="s">
        <v>23</v>
      </c>
      <c r="P1034" s="2">
        <f t="shared" si="48"/>
        <v>45173</v>
      </c>
      <c r="Q1034" t="str">
        <f t="shared" si="49"/>
        <v>2023-09</v>
      </c>
      <c r="R1034">
        <f t="shared" si="50"/>
        <v>31.5</v>
      </c>
    </row>
    <row r="1035" spans="1:18">
      <c r="A1035" t="s">
        <v>1972</v>
      </c>
      <c r="B1035" s="2" t="s">
        <v>1952</v>
      </c>
      <c r="C1035" t="s">
        <v>1973</v>
      </c>
      <c r="D1035">
        <v>24255</v>
      </c>
      <c r="E1035" t="s">
        <v>94</v>
      </c>
      <c r="F1035">
        <v>3084351515</v>
      </c>
      <c r="G1035" t="s">
        <v>18</v>
      </c>
      <c r="H1035" t="s">
        <v>18</v>
      </c>
      <c r="I1035" t="s">
        <v>19</v>
      </c>
      <c r="J1035" t="s">
        <v>18</v>
      </c>
      <c r="K1035" t="s">
        <v>18</v>
      </c>
      <c r="L1035" t="s">
        <v>20</v>
      </c>
      <c r="M1035" t="s">
        <v>21</v>
      </c>
      <c r="N1035" t="s">
        <v>22</v>
      </c>
      <c r="O1035" t="s">
        <v>31</v>
      </c>
      <c r="P1035" s="2">
        <f t="shared" si="48"/>
        <v>45173</v>
      </c>
      <c r="Q1035" t="str">
        <f t="shared" si="49"/>
        <v>2023-09</v>
      </c>
      <c r="R1035">
        <f t="shared" si="50"/>
        <v>15.159375000000001</v>
      </c>
    </row>
    <row r="1036" spans="1:18">
      <c r="A1036" t="s">
        <v>1974</v>
      </c>
      <c r="B1036" s="2" t="s">
        <v>1952</v>
      </c>
      <c r="C1036" t="s">
        <v>1975</v>
      </c>
      <c r="D1036">
        <v>24255</v>
      </c>
      <c r="E1036" t="s">
        <v>17</v>
      </c>
      <c r="F1036">
        <v>3084401237</v>
      </c>
      <c r="G1036" t="s">
        <v>18</v>
      </c>
      <c r="H1036" t="s">
        <v>18</v>
      </c>
      <c r="I1036" t="s">
        <v>19</v>
      </c>
      <c r="J1036" t="s">
        <v>18</v>
      </c>
      <c r="K1036" t="s">
        <v>18</v>
      </c>
      <c r="L1036" t="s">
        <v>20</v>
      </c>
      <c r="M1036" t="s">
        <v>21</v>
      </c>
      <c r="N1036" t="s">
        <v>22</v>
      </c>
      <c r="O1036" t="s">
        <v>23</v>
      </c>
      <c r="P1036" s="2">
        <f t="shared" si="48"/>
        <v>45173</v>
      </c>
      <c r="Q1036" t="str">
        <f t="shared" si="49"/>
        <v>2023-09</v>
      </c>
      <c r="R1036">
        <f t="shared" si="50"/>
        <v>15.159375000000001</v>
      </c>
    </row>
    <row r="1037" spans="1:18">
      <c r="A1037" t="s">
        <v>1976</v>
      </c>
      <c r="B1037" s="2" t="s">
        <v>1952</v>
      </c>
      <c r="C1037" t="s">
        <v>1977</v>
      </c>
      <c r="D1037">
        <v>31.5</v>
      </c>
      <c r="E1037" t="s">
        <v>17</v>
      </c>
      <c r="F1037">
        <v>3084412655</v>
      </c>
      <c r="G1037" t="s">
        <v>18</v>
      </c>
      <c r="H1037" t="s">
        <v>18</v>
      </c>
      <c r="I1037" t="s">
        <v>19</v>
      </c>
      <c r="J1037" t="s">
        <v>18</v>
      </c>
      <c r="K1037" t="s">
        <v>18</v>
      </c>
      <c r="L1037" t="s">
        <v>197</v>
      </c>
      <c r="M1037" t="s">
        <v>21</v>
      </c>
      <c r="N1037" t="s">
        <v>22</v>
      </c>
      <c r="O1037" t="s">
        <v>23</v>
      </c>
      <c r="P1037" s="2">
        <f t="shared" si="48"/>
        <v>45173</v>
      </c>
      <c r="Q1037" t="str">
        <f t="shared" si="49"/>
        <v>2023-09</v>
      </c>
      <c r="R1037">
        <f t="shared" si="50"/>
        <v>31.5</v>
      </c>
    </row>
    <row r="1038" spans="1:18">
      <c r="A1038" t="s">
        <v>1978</v>
      </c>
      <c r="B1038" s="2" t="s">
        <v>1952</v>
      </c>
      <c r="C1038" t="s">
        <v>1977</v>
      </c>
      <c r="D1038">
        <v>23786.174999999999</v>
      </c>
      <c r="E1038" t="s">
        <v>26</v>
      </c>
      <c r="F1038">
        <v>3084414200</v>
      </c>
      <c r="G1038" t="s">
        <v>27</v>
      </c>
      <c r="H1038" t="s">
        <v>27</v>
      </c>
      <c r="I1038" t="s">
        <v>19</v>
      </c>
      <c r="J1038" t="s">
        <v>1979</v>
      </c>
      <c r="K1038" t="s">
        <v>29</v>
      </c>
      <c r="L1038" t="s">
        <v>20</v>
      </c>
      <c r="M1038" t="s">
        <v>21</v>
      </c>
      <c r="N1038" t="s">
        <v>30</v>
      </c>
      <c r="O1038" t="s">
        <v>31</v>
      </c>
      <c r="P1038" s="2">
        <f t="shared" si="48"/>
        <v>45173</v>
      </c>
      <c r="Q1038" t="str">
        <f t="shared" si="49"/>
        <v>2023-09</v>
      </c>
      <c r="R1038">
        <f t="shared" si="50"/>
        <v>14.866359375</v>
      </c>
    </row>
    <row r="1039" spans="1:18">
      <c r="A1039" t="s">
        <v>1980</v>
      </c>
      <c r="B1039" s="2" t="s">
        <v>1952</v>
      </c>
      <c r="C1039" t="s">
        <v>260</v>
      </c>
      <c r="D1039">
        <v>24255</v>
      </c>
      <c r="E1039" t="s">
        <v>17</v>
      </c>
      <c r="F1039">
        <v>3084489166</v>
      </c>
      <c r="G1039" t="s">
        <v>18</v>
      </c>
      <c r="H1039" t="s">
        <v>18</v>
      </c>
      <c r="I1039" t="s">
        <v>19</v>
      </c>
      <c r="J1039" t="s">
        <v>18</v>
      </c>
      <c r="K1039" t="s">
        <v>18</v>
      </c>
      <c r="L1039" t="s">
        <v>20</v>
      </c>
      <c r="M1039" t="s">
        <v>21</v>
      </c>
      <c r="N1039" t="s">
        <v>22</v>
      </c>
      <c r="O1039" t="s">
        <v>23</v>
      </c>
      <c r="P1039" s="2">
        <f t="shared" si="48"/>
        <v>45173</v>
      </c>
      <c r="Q1039" t="str">
        <f t="shared" si="49"/>
        <v>2023-09</v>
      </c>
      <c r="R1039">
        <f t="shared" si="50"/>
        <v>15.159375000000001</v>
      </c>
    </row>
    <row r="1040" spans="1:18">
      <c r="A1040" t="s">
        <v>1981</v>
      </c>
      <c r="B1040" s="2" t="s">
        <v>1952</v>
      </c>
      <c r="C1040" t="s">
        <v>1982</v>
      </c>
      <c r="D1040">
        <v>31.5</v>
      </c>
      <c r="E1040" t="s">
        <v>17</v>
      </c>
      <c r="F1040">
        <v>3084562490</v>
      </c>
      <c r="G1040" t="s">
        <v>18</v>
      </c>
      <c r="H1040" t="s">
        <v>18</v>
      </c>
      <c r="I1040" t="s">
        <v>19</v>
      </c>
      <c r="J1040" t="s">
        <v>18</v>
      </c>
      <c r="K1040" t="s">
        <v>18</v>
      </c>
      <c r="L1040" t="s">
        <v>197</v>
      </c>
      <c r="M1040" t="s">
        <v>21</v>
      </c>
      <c r="N1040" t="s">
        <v>22</v>
      </c>
      <c r="O1040" t="s">
        <v>23</v>
      </c>
      <c r="P1040" s="2">
        <f t="shared" si="48"/>
        <v>45173</v>
      </c>
      <c r="Q1040" t="str">
        <f t="shared" si="49"/>
        <v>2023-09</v>
      </c>
      <c r="R1040">
        <f t="shared" si="50"/>
        <v>31.5</v>
      </c>
    </row>
    <row r="1041" spans="1:18">
      <c r="A1041" t="s">
        <v>1983</v>
      </c>
      <c r="B1041" s="2" t="s">
        <v>1952</v>
      </c>
      <c r="C1041" t="s">
        <v>1039</v>
      </c>
      <c r="D1041">
        <v>31.5</v>
      </c>
      <c r="E1041" t="s">
        <v>17</v>
      </c>
      <c r="F1041">
        <v>3084851974</v>
      </c>
      <c r="G1041" t="s">
        <v>18</v>
      </c>
      <c r="H1041" t="s">
        <v>18</v>
      </c>
      <c r="I1041" t="s">
        <v>19</v>
      </c>
      <c r="J1041" t="s">
        <v>18</v>
      </c>
      <c r="K1041" t="s">
        <v>18</v>
      </c>
      <c r="L1041" t="s">
        <v>197</v>
      </c>
      <c r="M1041" t="s">
        <v>21</v>
      </c>
      <c r="N1041" t="s">
        <v>22</v>
      </c>
      <c r="O1041" t="s">
        <v>23</v>
      </c>
      <c r="P1041" s="2">
        <f t="shared" si="48"/>
        <v>45173</v>
      </c>
      <c r="Q1041" t="str">
        <f t="shared" si="49"/>
        <v>2023-09</v>
      </c>
      <c r="R1041">
        <f t="shared" si="50"/>
        <v>31.5</v>
      </c>
    </row>
    <row r="1042" spans="1:18">
      <c r="A1042" t="s">
        <v>1984</v>
      </c>
      <c r="B1042" s="2" t="s">
        <v>1952</v>
      </c>
      <c r="C1042" t="s">
        <v>1985</v>
      </c>
      <c r="D1042">
        <v>28.35</v>
      </c>
      <c r="E1042" t="s">
        <v>17</v>
      </c>
      <c r="F1042">
        <v>3084916388</v>
      </c>
      <c r="G1042" t="s">
        <v>18</v>
      </c>
      <c r="H1042" t="s">
        <v>18</v>
      </c>
      <c r="I1042" t="s">
        <v>19</v>
      </c>
      <c r="J1042" t="s">
        <v>18</v>
      </c>
      <c r="K1042" t="s">
        <v>18</v>
      </c>
      <c r="L1042" t="s">
        <v>197</v>
      </c>
      <c r="M1042" t="s">
        <v>21</v>
      </c>
      <c r="N1042" t="s">
        <v>22</v>
      </c>
      <c r="O1042" t="s">
        <v>23</v>
      </c>
      <c r="P1042" s="2">
        <f t="shared" si="48"/>
        <v>45173</v>
      </c>
      <c r="Q1042" t="str">
        <f t="shared" si="49"/>
        <v>2023-09</v>
      </c>
      <c r="R1042">
        <f t="shared" si="50"/>
        <v>28.35</v>
      </c>
    </row>
    <row r="1043" spans="1:18">
      <c r="A1043" t="s">
        <v>1986</v>
      </c>
      <c r="B1043" s="2" t="s">
        <v>1952</v>
      </c>
      <c r="C1043" t="s">
        <v>1985</v>
      </c>
      <c r="D1043">
        <v>21829.5</v>
      </c>
      <c r="E1043" t="s">
        <v>17</v>
      </c>
      <c r="F1043">
        <v>3084917190</v>
      </c>
      <c r="G1043" t="s">
        <v>18</v>
      </c>
      <c r="H1043" t="s">
        <v>18</v>
      </c>
      <c r="I1043" t="s">
        <v>19</v>
      </c>
      <c r="J1043" t="s">
        <v>18</v>
      </c>
      <c r="K1043" t="s">
        <v>18</v>
      </c>
      <c r="L1043" t="s">
        <v>20</v>
      </c>
      <c r="M1043" t="s">
        <v>21</v>
      </c>
      <c r="N1043" t="s">
        <v>22</v>
      </c>
      <c r="O1043" t="s">
        <v>23</v>
      </c>
      <c r="P1043" s="2">
        <f t="shared" si="48"/>
        <v>45173</v>
      </c>
      <c r="Q1043" t="str">
        <f t="shared" si="49"/>
        <v>2023-09</v>
      </c>
      <c r="R1043">
        <f t="shared" si="50"/>
        <v>13.643437499999999</v>
      </c>
    </row>
    <row r="1044" spans="1:18">
      <c r="A1044" t="s">
        <v>1987</v>
      </c>
      <c r="B1044" s="2" t="s">
        <v>1952</v>
      </c>
      <c r="C1044" t="s">
        <v>260</v>
      </c>
      <c r="D1044">
        <v>28665</v>
      </c>
      <c r="E1044" t="s">
        <v>17</v>
      </c>
      <c r="F1044">
        <v>3084975012</v>
      </c>
      <c r="G1044" t="s">
        <v>18</v>
      </c>
      <c r="H1044" t="s">
        <v>18</v>
      </c>
      <c r="I1044" t="s">
        <v>19</v>
      </c>
      <c r="J1044" t="s">
        <v>18</v>
      </c>
      <c r="K1044" t="s">
        <v>18</v>
      </c>
      <c r="L1044" t="s">
        <v>20</v>
      </c>
      <c r="M1044" t="s">
        <v>21</v>
      </c>
      <c r="N1044" t="s">
        <v>22</v>
      </c>
      <c r="O1044" t="s">
        <v>23</v>
      </c>
      <c r="P1044" s="2">
        <f t="shared" si="48"/>
        <v>45173</v>
      </c>
      <c r="Q1044" t="str">
        <f t="shared" si="49"/>
        <v>2023-09</v>
      </c>
      <c r="R1044">
        <f t="shared" si="50"/>
        <v>17.915624999999999</v>
      </c>
    </row>
    <row r="1045" spans="1:18">
      <c r="A1045" t="s">
        <v>1988</v>
      </c>
      <c r="B1045" s="2" t="s">
        <v>1952</v>
      </c>
      <c r="C1045" t="s">
        <v>1989</v>
      </c>
      <c r="D1045">
        <v>31.5</v>
      </c>
      <c r="E1045" t="s">
        <v>17</v>
      </c>
      <c r="F1045">
        <v>3085022819</v>
      </c>
      <c r="G1045" t="s">
        <v>18</v>
      </c>
      <c r="H1045" t="s">
        <v>18</v>
      </c>
      <c r="I1045" t="s">
        <v>19</v>
      </c>
      <c r="J1045" t="s">
        <v>18</v>
      </c>
      <c r="K1045" t="s">
        <v>18</v>
      </c>
      <c r="L1045" t="s">
        <v>197</v>
      </c>
      <c r="M1045" t="s">
        <v>21</v>
      </c>
      <c r="N1045" t="s">
        <v>22</v>
      </c>
      <c r="O1045" t="s">
        <v>23</v>
      </c>
      <c r="P1045" s="2">
        <f t="shared" si="48"/>
        <v>45173</v>
      </c>
      <c r="Q1045" t="str">
        <f t="shared" si="49"/>
        <v>2023-09</v>
      </c>
      <c r="R1045">
        <f t="shared" si="50"/>
        <v>31.5</v>
      </c>
    </row>
    <row r="1046" spans="1:18">
      <c r="A1046" t="s">
        <v>1990</v>
      </c>
      <c r="B1046" s="2" t="s">
        <v>1952</v>
      </c>
      <c r="C1046" t="s">
        <v>1991</v>
      </c>
      <c r="D1046">
        <v>11550</v>
      </c>
      <c r="E1046" t="s">
        <v>17</v>
      </c>
      <c r="F1046">
        <v>3085094654</v>
      </c>
      <c r="G1046" t="s">
        <v>18</v>
      </c>
      <c r="H1046" t="s">
        <v>18</v>
      </c>
      <c r="I1046" t="s">
        <v>19</v>
      </c>
      <c r="J1046" t="s">
        <v>18</v>
      </c>
      <c r="K1046" t="s">
        <v>18</v>
      </c>
      <c r="L1046" t="s">
        <v>20</v>
      </c>
      <c r="M1046" t="s">
        <v>21</v>
      </c>
      <c r="N1046" t="s">
        <v>22</v>
      </c>
      <c r="O1046" t="s">
        <v>23</v>
      </c>
      <c r="P1046" s="2">
        <f t="shared" si="48"/>
        <v>45173</v>
      </c>
      <c r="Q1046" t="str">
        <f t="shared" si="49"/>
        <v>2023-09</v>
      </c>
      <c r="R1046">
        <f t="shared" si="50"/>
        <v>7.21875</v>
      </c>
    </row>
    <row r="1047" spans="1:18">
      <c r="A1047" t="s">
        <v>1992</v>
      </c>
      <c r="B1047" s="2" t="s">
        <v>1952</v>
      </c>
      <c r="C1047" t="s">
        <v>1991</v>
      </c>
      <c r="D1047">
        <v>11550</v>
      </c>
      <c r="E1047" t="s">
        <v>17</v>
      </c>
      <c r="F1047">
        <v>3085110283</v>
      </c>
      <c r="G1047" t="s">
        <v>18</v>
      </c>
      <c r="H1047" t="s">
        <v>18</v>
      </c>
      <c r="I1047" t="s">
        <v>19</v>
      </c>
      <c r="J1047" t="s">
        <v>18</v>
      </c>
      <c r="K1047" t="s">
        <v>18</v>
      </c>
      <c r="L1047" t="s">
        <v>20</v>
      </c>
      <c r="M1047" t="s">
        <v>21</v>
      </c>
      <c r="N1047" t="s">
        <v>22</v>
      </c>
      <c r="O1047" t="s">
        <v>23</v>
      </c>
      <c r="P1047" s="2">
        <f t="shared" si="48"/>
        <v>45173</v>
      </c>
      <c r="Q1047" t="str">
        <f t="shared" si="49"/>
        <v>2023-09</v>
      </c>
      <c r="R1047">
        <f t="shared" si="50"/>
        <v>7.21875</v>
      </c>
    </row>
    <row r="1048" spans="1:18">
      <c r="A1048" t="s">
        <v>1993</v>
      </c>
      <c r="B1048" s="2" t="s">
        <v>1952</v>
      </c>
      <c r="C1048" t="s">
        <v>1991</v>
      </c>
      <c r="D1048">
        <v>11271.75</v>
      </c>
      <c r="E1048" t="s">
        <v>26</v>
      </c>
      <c r="F1048">
        <v>3085112485</v>
      </c>
      <c r="G1048" t="s">
        <v>36</v>
      </c>
      <c r="H1048" t="s">
        <v>37</v>
      </c>
      <c r="I1048" t="s">
        <v>38</v>
      </c>
      <c r="J1048" t="s">
        <v>471</v>
      </c>
      <c r="K1048" t="s">
        <v>29</v>
      </c>
      <c r="L1048" t="s">
        <v>20</v>
      </c>
      <c r="M1048" t="s">
        <v>21</v>
      </c>
      <c r="N1048" t="s">
        <v>30</v>
      </c>
      <c r="O1048" t="s">
        <v>23</v>
      </c>
      <c r="P1048" s="2">
        <f t="shared" si="48"/>
        <v>45173</v>
      </c>
      <c r="Q1048" t="str">
        <f t="shared" si="49"/>
        <v>2023-09</v>
      </c>
      <c r="R1048">
        <f t="shared" si="50"/>
        <v>7.0448437500000001</v>
      </c>
    </row>
    <row r="1049" spans="1:18">
      <c r="A1049" t="s">
        <v>1994</v>
      </c>
      <c r="B1049" s="2" t="s">
        <v>1952</v>
      </c>
      <c r="C1049" t="s">
        <v>1995</v>
      </c>
      <c r="D1049">
        <v>25306.522499999999</v>
      </c>
      <c r="E1049" t="s">
        <v>26</v>
      </c>
      <c r="F1049">
        <v>3085172864</v>
      </c>
      <c r="G1049" t="s">
        <v>27</v>
      </c>
      <c r="H1049" t="s">
        <v>27</v>
      </c>
      <c r="I1049" t="s">
        <v>19</v>
      </c>
      <c r="J1049" t="s">
        <v>28</v>
      </c>
      <c r="K1049" t="s">
        <v>29</v>
      </c>
      <c r="L1049" t="s">
        <v>20</v>
      </c>
      <c r="M1049" t="s">
        <v>21</v>
      </c>
      <c r="N1049" t="s">
        <v>30</v>
      </c>
      <c r="O1049" t="s">
        <v>31</v>
      </c>
      <c r="P1049" s="2">
        <f t="shared" si="48"/>
        <v>45173</v>
      </c>
      <c r="Q1049" t="str">
        <f t="shared" si="49"/>
        <v>2023-09</v>
      </c>
      <c r="R1049">
        <f t="shared" si="50"/>
        <v>15.8165765625</v>
      </c>
    </row>
    <row r="1050" spans="1:18">
      <c r="A1050" t="s">
        <v>1996</v>
      </c>
      <c r="B1050" s="2" t="s">
        <v>1997</v>
      </c>
      <c r="C1050" t="s">
        <v>1998</v>
      </c>
      <c r="D1050">
        <v>28665</v>
      </c>
      <c r="E1050" t="s">
        <v>17</v>
      </c>
      <c r="F1050">
        <v>3085331921</v>
      </c>
      <c r="G1050" t="s">
        <v>18</v>
      </c>
      <c r="H1050" t="s">
        <v>18</v>
      </c>
      <c r="I1050" t="s">
        <v>19</v>
      </c>
      <c r="J1050" t="s">
        <v>18</v>
      </c>
      <c r="K1050" t="s">
        <v>18</v>
      </c>
      <c r="L1050" t="s">
        <v>20</v>
      </c>
      <c r="M1050" t="s">
        <v>21</v>
      </c>
      <c r="N1050" t="s">
        <v>22</v>
      </c>
      <c r="O1050" t="s">
        <v>23</v>
      </c>
      <c r="P1050" s="2">
        <f t="shared" si="48"/>
        <v>45174</v>
      </c>
      <c r="Q1050" t="str">
        <f t="shared" si="49"/>
        <v>2023-09</v>
      </c>
      <c r="R1050">
        <f t="shared" si="50"/>
        <v>17.915624999999999</v>
      </c>
    </row>
    <row r="1051" spans="1:18">
      <c r="A1051" t="s">
        <v>1999</v>
      </c>
      <c r="B1051" s="2" t="s">
        <v>1997</v>
      </c>
      <c r="C1051" t="s">
        <v>1492</v>
      </c>
      <c r="D1051">
        <v>11550</v>
      </c>
      <c r="E1051" t="s">
        <v>78</v>
      </c>
      <c r="F1051">
        <v>3085598023</v>
      </c>
      <c r="G1051" t="s">
        <v>36</v>
      </c>
      <c r="H1051" t="s">
        <v>37</v>
      </c>
      <c r="I1051" t="s">
        <v>38</v>
      </c>
      <c r="J1051" t="s">
        <v>471</v>
      </c>
      <c r="K1051" t="s">
        <v>29</v>
      </c>
      <c r="L1051" t="s">
        <v>20</v>
      </c>
      <c r="M1051" t="s">
        <v>1376</v>
      </c>
      <c r="N1051" t="s">
        <v>49</v>
      </c>
      <c r="O1051" t="s">
        <v>23</v>
      </c>
      <c r="P1051" s="2">
        <f t="shared" si="48"/>
        <v>45174</v>
      </c>
      <c r="Q1051" t="str">
        <f t="shared" si="49"/>
        <v>2023-09</v>
      </c>
      <c r="R1051">
        <f t="shared" si="50"/>
        <v>7.21875</v>
      </c>
    </row>
    <row r="1052" spans="1:18">
      <c r="A1052" t="s">
        <v>2000</v>
      </c>
      <c r="B1052" s="2" t="s">
        <v>1997</v>
      </c>
      <c r="C1052" t="s">
        <v>2001</v>
      </c>
      <c r="D1052">
        <v>31.5</v>
      </c>
      <c r="E1052" t="s">
        <v>17</v>
      </c>
      <c r="F1052">
        <v>3085641972</v>
      </c>
      <c r="G1052" t="s">
        <v>18</v>
      </c>
      <c r="H1052" t="s">
        <v>18</v>
      </c>
      <c r="I1052" t="s">
        <v>19</v>
      </c>
      <c r="J1052" t="s">
        <v>18</v>
      </c>
      <c r="K1052" t="s">
        <v>18</v>
      </c>
      <c r="L1052" t="s">
        <v>197</v>
      </c>
      <c r="M1052" t="s">
        <v>21</v>
      </c>
      <c r="N1052" t="s">
        <v>22</v>
      </c>
      <c r="O1052" t="s">
        <v>23</v>
      </c>
      <c r="P1052" s="2">
        <f t="shared" si="48"/>
        <v>45174</v>
      </c>
      <c r="Q1052" t="str">
        <f t="shared" si="49"/>
        <v>2023-09</v>
      </c>
      <c r="R1052">
        <f t="shared" si="50"/>
        <v>31.5</v>
      </c>
    </row>
    <row r="1053" spans="1:18">
      <c r="A1053" t="s">
        <v>2002</v>
      </c>
      <c r="B1053" s="2" t="s">
        <v>1997</v>
      </c>
      <c r="C1053" t="s">
        <v>2003</v>
      </c>
      <c r="D1053">
        <v>28665</v>
      </c>
      <c r="E1053" t="s">
        <v>17</v>
      </c>
      <c r="F1053">
        <v>3085725381</v>
      </c>
      <c r="G1053" t="s">
        <v>18</v>
      </c>
      <c r="H1053" t="s">
        <v>18</v>
      </c>
      <c r="I1053" t="s">
        <v>19</v>
      </c>
      <c r="J1053" t="s">
        <v>18</v>
      </c>
      <c r="K1053" t="s">
        <v>18</v>
      </c>
      <c r="L1053" t="s">
        <v>20</v>
      </c>
      <c r="M1053" t="s">
        <v>21</v>
      </c>
      <c r="N1053" t="s">
        <v>22</v>
      </c>
      <c r="O1053" t="s">
        <v>23</v>
      </c>
      <c r="P1053" s="2">
        <f t="shared" si="48"/>
        <v>45174</v>
      </c>
      <c r="Q1053" t="str">
        <f t="shared" si="49"/>
        <v>2023-09</v>
      </c>
      <c r="R1053">
        <f t="shared" si="50"/>
        <v>17.915624999999999</v>
      </c>
    </row>
    <row r="1054" spans="1:18">
      <c r="A1054" t="s">
        <v>2004</v>
      </c>
      <c r="B1054" s="2" t="s">
        <v>1997</v>
      </c>
      <c r="C1054" t="s">
        <v>2005</v>
      </c>
      <c r="D1054">
        <v>28665</v>
      </c>
      <c r="E1054" t="s">
        <v>17</v>
      </c>
      <c r="F1054">
        <v>3085970578</v>
      </c>
      <c r="G1054" t="s">
        <v>18</v>
      </c>
      <c r="H1054" t="s">
        <v>18</v>
      </c>
      <c r="I1054" t="s">
        <v>19</v>
      </c>
      <c r="J1054" t="s">
        <v>18</v>
      </c>
      <c r="K1054" t="s">
        <v>18</v>
      </c>
      <c r="L1054" t="s">
        <v>20</v>
      </c>
      <c r="M1054" t="s">
        <v>21</v>
      </c>
      <c r="N1054" t="s">
        <v>22</v>
      </c>
      <c r="O1054" t="s">
        <v>23</v>
      </c>
      <c r="P1054" s="2">
        <f t="shared" si="48"/>
        <v>45174</v>
      </c>
      <c r="Q1054" t="str">
        <f t="shared" si="49"/>
        <v>2023-09</v>
      </c>
      <c r="R1054">
        <f t="shared" si="50"/>
        <v>17.915624999999999</v>
      </c>
    </row>
    <row r="1055" spans="1:18">
      <c r="A1055" t="s">
        <v>2006</v>
      </c>
      <c r="B1055" s="2" t="s">
        <v>1997</v>
      </c>
      <c r="C1055" t="s">
        <v>2007</v>
      </c>
      <c r="D1055">
        <v>25306.522499999999</v>
      </c>
      <c r="E1055" t="s">
        <v>26</v>
      </c>
      <c r="F1055">
        <v>3086587250</v>
      </c>
      <c r="G1055" t="s">
        <v>36</v>
      </c>
      <c r="H1055" t="s">
        <v>37</v>
      </c>
      <c r="I1055" t="s">
        <v>38</v>
      </c>
      <c r="J1055" t="s">
        <v>120</v>
      </c>
      <c r="K1055" t="s">
        <v>29</v>
      </c>
      <c r="L1055" t="s">
        <v>20</v>
      </c>
      <c r="M1055" t="s">
        <v>21</v>
      </c>
      <c r="N1055" t="s">
        <v>30</v>
      </c>
      <c r="O1055" t="s">
        <v>23</v>
      </c>
      <c r="P1055" s="2">
        <f t="shared" si="48"/>
        <v>45174</v>
      </c>
      <c r="Q1055" t="str">
        <f t="shared" si="49"/>
        <v>2023-09</v>
      </c>
      <c r="R1055">
        <f t="shared" si="50"/>
        <v>15.8165765625</v>
      </c>
    </row>
    <row r="1056" spans="1:18">
      <c r="A1056" t="s">
        <v>2008</v>
      </c>
      <c r="B1056" s="2" t="s">
        <v>1997</v>
      </c>
      <c r="C1056" t="s">
        <v>2009</v>
      </c>
      <c r="D1056">
        <v>31.5</v>
      </c>
      <c r="E1056" t="s">
        <v>17</v>
      </c>
      <c r="F1056">
        <v>3086592631</v>
      </c>
      <c r="G1056" t="s">
        <v>18</v>
      </c>
      <c r="H1056" t="s">
        <v>18</v>
      </c>
      <c r="I1056" t="s">
        <v>19</v>
      </c>
      <c r="J1056" t="s">
        <v>18</v>
      </c>
      <c r="K1056" t="s">
        <v>18</v>
      </c>
      <c r="L1056" t="s">
        <v>197</v>
      </c>
      <c r="M1056" t="s">
        <v>21</v>
      </c>
      <c r="N1056" t="s">
        <v>22</v>
      </c>
      <c r="O1056" t="s">
        <v>23</v>
      </c>
      <c r="P1056" s="2">
        <f t="shared" si="48"/>
        <v>45174</v>
      </c>
      <c r="Q1056" t="str">
        <f t="shared" si="49"/>
        <v>2023-09</v>
      </c>
      <c r="R1056">
        <f t="shared" si="50"/>
        <v>31.5</v>
      </c>
    </row>
    <row r="1057" spans="1:18">
      <c r="A1057" t="s">
        <v>2010</v>
      </c>
      <c r="B1057" s="2" t="s">
        <v>1997</v>
      </c>
      <c r="C1057" t="s">
        <v>2009</v>
      </c>
      <c r="D1057">
        <v>28665</v>
      </c>
      <c r="E1057" t="s">
        <v>17</v>
      </c>
      <c r="F1057">
        <v>3086592976</v>
      </c>
      <c r="G1057" t="s">
        <v>18</v>
      </c>
      <c r="H1057" t="s">
        <v>18</v>
      </c>
      <c r="I1057" t="s">
        <v>19</v>
      </c>
      <c r="J1057" t="s">
        <v>18</v>
      </c>
      <c r="K1057" t="s">
        <v>18</v>
      </c>
      <c r="L1057" t="s">
        <v>20</v>
      </c>
      <c r="M1057" t="s">
        <v>21</v>
      </c>
      <c r="N1057" t="s">
        <v>22</v>
      </c>
      <c r="O1057" t="s">
        <v>23</v>
      </c>
      <c r="P1057" s="2">
        <f t="shared" si="48"/>
        <v>45174</v>
      </c>
      <c r="Q1057" t="str">
        <f t="shared" si="49"/>
        <v>2023-09</v>
      </c>
      <c r="R1057">
        <f t="shared" si="50"/>
        <v>17.915624999999999</v>
      </c>
    </row>
    <row r="1058" spans="1:18">
      <c r="A1058" t="s">
        <v>2011</v>
      </c>
      <c r="B1058" s="2" t="s">
        <v>1997</v>
      </c>
      <c r="C1058" t="s">
        <v>2012</v>
      </c>
      <c r="D1058">
        <v>28665</v>
      </c>
      <c r="E1058" t="s">
        <v>17</v>
      </c>
      <c r="F1058">
        <v>3086668813</v>
      </c>
      <c r="G1058" t="s">
        <v>18</v>
      </c>
      <c r="H1058" t="s">
        <v>18</v>
      </c>
      <c r="I1058" t="s">
        <v>19</v>
      </c>
      <c r="J1058" t="s">
        <v>18</v>
      </c>
      <c r="K1058" t="s">
        <v>18</v>
      </c>
      <c r="L1058" t="s">
        <v>20</v>
      </c>
      <c r="M1058" t="s">
        <v>21</v>
      </c>
      <c r="N1058" t="s">
        <v>22</v>
      </c>
      <c r="O1058" t="s">
        <v>23</v>
      </c>
      <c r="P1058" s="2">
        <f t="shared" si="48"/>
        <v>45174</v>
      </c>
      <c r="Q1058" t="str">
        <f t="shared" si="49"/>
        <v>2023-09</v>
      </c>
      <c r="R1058">
        <f t="shared" si="50"/>
        <v>17.915624999999999</v>
      </c>
    </row>
    <row r="1059" spans="1:18">
      <c r="A1059" t="s">
        <v>2013</v>
      </c>
      <c r="B1059" s="2" t="s">
        <v>1997</v>
      </c>
      <c r="C1059" t="s">
        <v>1275</v>
      </c>
      <c r="D1059">
        <v>11550</v>
      </c>
      <c r="E1059" t="s">
        <v>78</v>
      </c>
      <c r="F1059">
        <v>3086940764</v>
      </c>
      <c r="G1059" t="s">
        <v>79</v>
      </c>
      <c r="H1059" t="s">
        <v>45</v>
      </c>
      <c r="I1059" t="s">
        <v>38</v>
      </c>
      <c r="J1059" t="s">
        <v>120</v>
      </c>
      <c r="K1059" t="s">
        <v>29</v>
      </c>
      <c r="L1059" t="s">
        <v>20</v>
      </c>
      <c r="M1059" t="s">
        <v>1376</v>
      </c>
      <c r="N1059" t="s">
        <v>49</v>
      </c>
      <c r="O1059" t="s">
        <v>23</v>
      </c>
      <c r="P1059" s="2">
        <f t="shared" si="48"/>
        <v>45174</v>
      </c>
      <c r="Q1059" t="str">
        <f t="shared" si="49"/>
        <v>2023-09</v>
      </c>
      <c r="R1059">
        <f t="shared" si="50"/>
        <v>7.21875</v>
      </c>
    </row>
    <row r="1060" spans="1:18">
      <c r="A1060" t="s">
        <v>2014</v>
      </c>
      <c r="B1060" s="2" t="s">
        <v>1997</v>
      </c>
      <c r="C1060" t="s">
        <v>1492</v>
      </c>
      <c r="D1060">
        <v>11271.75</v>
      </c>
      <c r="E1060" t="s">
        <v>26</v>
      </c>
      <c r="F1060">
        <v>3087026365</v>
      </c>
      <c r="G1060" t="s">
        <v>36</v>
      </c>
      <c r="H1060" t="s">
        <v>37</v>
      </c>
      <c r="I1060" t="s">
        <v>38</v>
      </c>
      <c r="J1060" t="s">
        <v>471</v>
      </c>
      <c r="K1060" t="s">
        <v>29</v>
      </c>
      <c r="L1060" t="s">
        <v>20</v>
      </c>
      <c r="M1060" t="s">
        <v>21</v>
      </c>
      <c r="N1060" t="s">
        <v>30</v>
      </c>
      <c r="O1060" t="s">
        <v>23</v>
      </c>
      <c r="P1060" s="2">
        <f t="shared" si="48"/>
        <v>45174</v>
      </c>
      <c r="Q1060" t="str">
        <f t="shared" si="49"/>
        <v>2023-09</v>
      </c>
      <c r="R1060">
        <f t="shared" si="50"/>
        <v>7.0448437500000001</v>
      </c>
    </row>
    <row r="1061" spans="1:18">
      <c r="A1061" t="s">
        <v>2015</v>
      </c>
      <c r="B1061" s="2" t="s">
        <v>1997</v>
      </c>
      <c r="C1061" t="s">
        <v>2016</v>
      </c>
      <c r="D1061">
        <v>11.55</v>
      </c>
      <c r="E1061" t="s">
        <v>17</v>
      </c>
      <c r="F1061">
        <v>3087229958</v>
      </c>
      <c r="G1061" t="s">
        <v>18</v>
      </c>
      <c r="H1061" t="s">
        <v>18</v>
      </c>
      <c r="I1061" t="s">
        <v>19</v>
      </c>
      <c r="J1061" t="s">
        <v>18</v>
      </c>
      <c r="K1061" t="s">
        <v>18</v>
      </c>
      <c r="L1061" t="s">
        <v>197</v>
      </c>
      <c r="M1061" t="s">
        <v>21</v>
      </c>
      <c r="N1061" t="s">
        <v>22</v>
      </c>
      <c r="O1061" t="s">
        <v>23</v>
      </c>
      <c r="P1061" s="2">
        <f t="shared" si="48"/>
        <v>45174</v>
      </c>
      <c r="Q1061" t="str">
        <f t="shared" si="49"/>
        <v>2023-09</v>
      </c>
      <c r="R1061">
        <f t="shared" si="50"/>
        <v>11.55</v>
      </c>
    </row>
    <row r="1062" spans="1:18">
      <c r="A1062" t="s">
        <v>2017</v>
      </c>
      <c r="B1062" s="2" t="s">
        <v>1997</v>
      </c>
      <c r="C1062" t="s">
        <v>1968</v>
      </c>
      <c r="D1062">
        <v>31.5</v>
      </c>
      <c r="E1062" t="s">
        <v>17</v>
      </c>
      <c r="F1062">
        <v>3087484854</v>
      </c>
      <c r="G1062" t="s">
        <v>18</v>
      </c>
      <c r="H1062" t="s">
        <v>18</v>
      </c>
      <c r="I1062" t="s">
        <v>19</v>
      </c>
      <c r="J1062" t="s">
        <v>18</v>
      </c>
      <c r="K1062" t="s">
        <v>18</v>
      </c>
      <c r="L1062" t="s">
        <v>197</v>
      </c>
      <c r="M1062" t="s">
        <v>21</v>
      </c>
      <c r="N1062" t="s">
        <v>22</v>
      </c>
      <c r="O1062" t="s">
        <v>23</v>
      </c>
      <c r="P1062" s="2">
        <f t="shared" si="48"/>
        <v>45174</v>
      </c>
      <c r="Q1062" t="str">
        <f t="shared" si="49"/>
        <v>2023-09</v>
      </c>
      <c r="R1062">
        <f t="shared" si="50"/>
        <v>31.5</v>
      </c>
    </row>
    <row r="1063" spans="1:18">
      <c r="A1063" t="s">
        <v>2018</v>
      </c>
      <c r="B1063" s="2" t="s">
        <v>1997</v>
      </c>
      <c r="C1063" t="s">
        <v>2019</v>
      </c>
      <c r="D1063">
        <v>31.5</v>
      </c>
      <c r="E1063" t="s">
        <v>17</v>
      </c>
      <c r="F1063">
        <v>3087503754</v>
      </c>
      <c r="G1063" t="s">
        <v>18</v>
      </c>
      <c r="H1063" t="s">
        <v>18</v>
      </c>
      <c r="I1063" t="s">
        <v>19</v>
      </c>
      <c r="J1063" t="s">
        <v>18</v>
      </c>
      <c r="K1063" t="s">
        <v>18</v>
      </c>
      <c r="L1063" t="s">
        <v>197</v>
      </c>
      <c r="M1063" t="s">
        <v>21</v>
      </c>
      <c r="N1063" t="s">
        <v>22</v>
      </c>
      <c r="O1063" t="s">
        <v>23</v>
      </c>
      <c r="P1063" s="2">
        <f t="shared" si="48"/>
        <v>45174</v>
      </c>
      <c r="Q1063" t="str">
        <f t="shared" si="49"/>
        <v>2023-09</v>
      </c>
      <c r="R1063">
        <f t="shared" si="50"/>
        <v>31.5</v>
      </c>
    </row>
    <row r="1064" spans="1:18">
      <c r="A1064" t="s">
        <v>2020</v>
      </c>
      <c r="B1064" s="2" t="s">
        <v>1997</v>
      </c>
      <c r="C1064" t="s">
        <v>2021</v>
      </c>
      <c r="D1064">
        <v>28665</v>
      </c>
      <c r="E1064" t="s">
        <v>17</v>
      </c>
      <c r="F1064">
        <v>3087666879</v>
      </c>
      <c r="G1064" t="s">
        <v>18</v>
      </c>
      <c r="H1064" t="s">
        <v>18</v>
      </c>
      <c r="I1064" t="s">
        <v>19</v>
      </c>
      <c r="J1064" t="s">
        <v>18</v>
      </c>
      <c r="K1064" t="s">
        <v>18</v>
      </c>
      <c r="L1064" t="s">
        <v>20</v>
      </c>
      <c r="M1064" t="s">
        <v>21</v>
      </c>
      <c r="N1064" t="s">
        <v>22</v>
      </c>
      <c r="O1064" t="s">
        <v>23</v>
      </c>
      <c r="P1064" s="2">
        <f t="shared" si="48"/>
        <v>45174</v>
      </c>
      <c r="Q1064" t="str">
        <f t="shared" si="49"/>
        <v>2023-09</v>
      </c>
      <c r="R1064">
        <f t="shared" si="50"/>
        <v>17.915624999999999</v>
      </c>
    </row>
    <row r="1065" spans="1:18">
      <c r="A1065" t="s">
        <v>2022</v>
      </c>
      <c r="B1065" s="2" t="s">
        <v>1997</v>
      </c>
      <c r="C1065" t="s">
        <v>2021</v>
      </c>
      <c r="D1065">
        <v>25306.522499999999</v>
      </c>
      <c r="E1065" t="s">
        <v>2023</v>
      </c>
      <c r="F1065">
        <v>3087675502</v>
      </c>
      <c r="G1065" t="s">
        <v>2024</v>
      </c>
      <c r="H1065" t="s">
        <v>2024</v>
      </c>
      <c r="I1065" t="s">
        <v>19</v>
      </c>
      <c r="J1065" t="s">
        <v>28</v>
      </c>
      <c r="K1065" t="s">
        <v>29</v>
      </c>
      <c r="L1065" t="s">
        <v>20</v>
      </c>
      <c r="M1065" t="s">
        <v>21</v>
      </c>
      <c r="N1065" t="s">
        <v>30</v>
      </c>
      <c r="O1065" t="s">
        <v>173</v>
      </c>
      <c r="P1065" s="2">
        <f t="shared" si="48"/>
        <v>45174</v>
      </c>
      <c r="Q1065" t="str">
        <f t="shared" si="49"/>
        <v>2023-09</v>
      </c>
      <c r="R1065">
        <f t="shared" si="50"/>
        <v>15.8165765625</v>
      </c>
    </row>
    <row r="1066" spans="1:18">
      <c r="A1066" t="s">
        <v>2025</v>
      </c>
      <c r="B1066" s="2" t="s">
        <v>1997</v>
      </c>
      <c r="C1066" t="s">
        <v>2026</v>
      </c>
      <c r="D1066">
        <v>31.5</v>
      </c>
      <c r="E1066" t="s">
        <v>17</v>
      </c>
      <c r="F1066">
        <v>3087792496</v>
      </c>
      <c r="G1066" t="s">
        <v>18</v>
      </c>
      <c r="H1066" t="s">
        <v>18</v>
      </c>
      <c r="I1066" t="s">
        <v>19</v>
      </c>
      <c r="J1066" t="s">
        <v>18</v>
      </c>
      <c r="K1066" t="s">
        <v>18</v>
      </c>
      <c r="L1066" t="s">
        <v>197</v>
      </c>
      <c r="M1066" t="s">
        <v>21</v>
      </c>
      <c r="N1066" t="s">
        <v>22</v>
      </c>
      <c r="O1066" t="s">
        <v>23</v>
      </c>
      <c r="P1066" s="2">
        <f t="shared" si="48"/>
        <v>45174</v>
      </c>
      <c r="Q1066" t="str">
        <f t="shared" si="49"/>
        <v>2023-09</v>
      </c>
      <c r="R1066">
        <f t="shared" si="50"/>
        <v>31.5</v>
      </c>
    </row>
    <row r="1067" spans="1:18">
      <c r="A1067" t="s">
        <v>2027</v>
      </c>
      <c r="B1067" s="2" t="s">
        <v>2028</v>
      </c>
      <c r="C1067" t="s">
        <v>2029</v>
      </c>
      <c r="D1067">
        <v>31.5</v>
      </c>
      <c r="E1067" t="s">
        <v>17</v>
      </c>
      <c r="F1067">
        <v>3088242807</v>
      </c>
      <c r="G1067" t="s">
        <v>18</v>
      </c>
      <c r="H1067" t="s">
        <v>18</v>
      </c>
      <c r="I1067" t="s">
        <v>19</v>
      </c>
      <c r="J1067" t="s">
        <v>18</v>
      </c>
      <c r="K1067" t="s">
        <v>18</v>
      </c>
      <c r="L1067" t="s">
        <v>197</v>
      </c>
      <c r="M1067" t="s">
        <v>21</v>
      </c>
      <c r="N1067" t="s">
        <v>22</v>
      </c>
      <c r="O1067" t="s">
        <v>23</v>
      </c>
      <c r="P1067" s="2">
        <f t="shared" si="48"/>
        <v>45175</v>
      </c>
      <c r="Q1067" t="str">
        <f t="shared" si="49"/>
        <v>2023-09</v>
      </c>
      <c r="R1067">
        <f t="shared" si="50"/>
        <v>31.5</v>
      </c>
    </row>
    <row r="1068" spans="1:18">
      <c r="A1068" t="s">
        <v>2030</v>
      </c>
      <c r="B1068" s="2" t="s">
        <v>2028</v>
      </c>
      <c r="C1068" t="s">
        <v>2031</v>
      </c>
      <c r="D1068">
        <v>25798.5</v>
      </c>
      <c r="E1068" t="s">
        <v>17</v>
      </c>
      <c r="F1068">
        <v>3088347991</v>
      </c>
      <c r="G1068" t="s">
        <v>18</v>
      </c>
      <c r="H1068" t="s">
        <v>18</v>
      </c>
      <c r="I1068" t="s">
        <v>19</v>
      </c>
      <c r="J1068" t="s">
        <v>18</v>
      </c>
      <c r="K1068" t="s">
        <v>18</v>
      </c>
      <c r="L1068" t="s">
        <v>20</v>
      </c>
      <c r="M1068" t="s">
        <v>21</v>
      </c>
      <c r="N1068" t="s">
        <v>22</v>
      </c>
      <c r="O1068" t="s">
        <v>23</v>
      </c>
      <c r="P1068" s="2">
        <f t="shared" si="48"/>
        <v>45175</v>
      </c>
      <c r="Q1068" t="str">
        <f t="shared" si="49"/>
        <v>2023-09</v>
      </c>
      <c r="R1068">
        <f t="shared" si="50"/>
        <v>16.124062500000001</v>
      </c>
    </row>
    <row r="1069" spans="1:18">
      <c r="A1069" t="s">
        <v>2032</v>
      </c>
      <c r="B1069" s="2" t="s">
        <v>2028</v>
      </c>
      <c r="C1069" t="s">
        <v>2033</v>
      </c>
      <c r="D1069">
        <v>31.5</v>
      </c>
      <c r="E1069" t="s">
        <v>17</v>
      </c>
      <c r="F1069">
        <v>3088454243</v>
      </c>
      <c r="G1069" t="s">
        <v>18</v>
      </c>
      <c r="H1069" t="s">
        <v>18</v>
      </c>
      <c r="I1069" t="s">
        <v>19</v>
      </c>
      <c r="J1069" t="s">
        <v>18</v>
      </c>
      <c r="K1069" t="s">
        <v>18</v>
      </c>
      <c r="L1069" t="s">
        <v>197</v>
      </c>
      <c r="M1069" t="s">
        <v>21</v>
      </c>
      <c r="N1069" t="s">
        <v>22</v>
      </c>
      <c r="O1069" t="s">
        <v>23</v>
      </c>
      <c r="P1069" s="2">
        <f t="shared" si="48"/>
        <v>45175</v>
      </c>
      <c r="Q1069" t="str">
        <f t="shared" si="49"/>
        <v>2023-09</v>
      </c>
      <c r="R1069">
        <f t="shared" si="50"/>
        <v>31.5</v>
      </c>
    </row>
    <row r="1070" spans="1:18">
      <c r="A1070" t="s">
        <v>2034</v>
      </c>
      <c r="B1070" s="2" t="s">
        <v>2028</v>
      </c>
      <c r="C1070" t="s">
        <v>2035</v>
      </c>
      <c r="D1070">
        <v>25798.5</v>
      </c>
      <c r="E1070" t="s">
        <v>17</v>
      </c>
      <c r="F1070">
        <v>3088541810</v>
      </c>
      <c r="G1070" t="s">
        <v>18</v>
      </c>
      <c r="H1070" t="s">
        <v>18</v>
      </c>
      <c r="I1070" t="s">
        <v>19</v>
      </c>
      <c r="J1070" t="s">
        <v>18</v>
      </c>
      <c r="K1070" t="s">
        <v>18</v>
      </c>
      <c r="L1070" t="s">
        <v>20</v>
      </c>
      <c r="M1070" t="s">
        <v>21</v>
      </c>
      <c r="N1070" t="s">
        <v>22</v>
      </c>
      <c r="O1070" t="s">
        <v>23</v>
      </c>
      <c r="P1070" s="2">
        <f t="shared" si="48"/>
        <v>45175</v>
      </c>
      <c r="Q1070" t="str">
        <f t="shared" si="49"/>
        <v>2023-09</v>
      </c>
      <c r="R1070">
        <f t="shared" si="50"/>
        <v>16.124062500000001</v>
      </c>
    </row>
    <row r="1071" spans="1:18">
      <c r="A1071" t="s">
        <v>2036</v>
      </c>
      <c r="B1071" s="2" t="s">
        <v>2028</v>
      </c>
      <c r="C1071" t="s">
        <v>2035</v>
      </c>
      <c r="D1071">
        <v>25306.522499999999</v>
      </c>
      <c r="E1071" t="s">
        <v>26</v>
      </c>
      <c r="F1071">
        <v>3088551861</v>
      </c>
      <c r="G1071" t="s">
        <v>27</v>
      </c>
      <c r="H1071" t="s">
        <v>27</v>
      </c>
      <c r="I1071" t="s">
        <v>19</v>
      </c>
      <c r="J1071" t="s">
        <v>127</v>
      </c>
      <c r="K1071" t="s">
        <v>29</v>
      </c>
      <c r="L1071" t="s">
        <v>20</v>
      </c>
      <c r="M1071" t="s">
        <v>21</v>
      </c>
      <c r="N1071" t="s">
        <v>30</v>
      </c>
      <c r="O1071" t="s">
        <v>31</v>
      </c>
      <c r="P1071" s="2">
        <f t="shared" si="48"/>
        <v>45175</v>
      </c>
      <c r="Q1071" t="str">
        <f t="shared" si="49"/>
        <v>2023-09</v>
      </c>
      <c r="R1071">
        <f t="shared" si="50"/>
        <v>15.8165765625</v>
      </c>
    </row>
    <row r="1072" spans="1:18">
      <c r="A1072" t="s">
        <v>2037</v>
      </c>
      <c r="B1072" s="2" t="s">
        <v>2028</v>
      </c>
      <c r="C1072" t="s">
        <v>2038</v>
      </c>
      <c r="D1072">
        <v>28665</v>
      </c>
      <c r="E1072" t="s">
        <v>17</v>
      </c>
      <c r="F1072">
        <v>3088957005</v>
      </c>
      <c r="G1072" t="s">
        <v>18</v>
      </c>
      <c r="H1072" t="s">
        <v>18</v>
      </c>
      <c r="I1072" t="s">
        <v>19</v>
      </c>
      <c r="J1072" t="s">
        <v>18</v>
      </c>
      <c r="K1072" t="s">
        <v>18</v>
      </c>
      <c r="L1072" t="s">
        <v>20</v>
      </c>
      <c r="M1072" t="s">
        <v>21</v>
      </c>
      <c r="N1072" t="s">
        <v>22</v>
      </c>
      <c r="O1072" t="s">
        <v>23</v>
      </c>
      <c r="P1072" s="2">
        <f t="shared" si="48"/>
        <v>45175</v>
      </c>
      <c r="Q1072" t="str">
        <f t="shared" si="49"/>
        <v>2023-09</v>
      </c>
      <c r="R1072">
        <f t="shared" si="50"/>
        <v>17.915624999999999</v>
      </c>
    </row>
    <row r="1073" spans="1:18">
      <c r="A1073" t="s">
        <v>2039</v>
      </c>
      <c r="B1073" s="2" t="s">
        <v>2028</v>
      </c>
      <c r="C1073" s="1" t="s">
        <v>2040</v>
      </c>
      <c r="D1073">
        <v>31.5</v>
      </c>
      <c r="E1073" t="s">
        <v>17</v>
      </c>
      <c r="F1073">
        <v>3089461082</v>
      </c>
      <c r="G1073" t="s">
        <v>18</v>
      </c>
      <c r="H1073" t="s">
        <v>18</v>
      </c>
      <c r="I1073" t="s">
        <v>19</v>
      </c>
      <c r="J1073" t="s">
        <v>18</v>
      </c>
      <c r="K1073" t="s">
        <v>18</v>
      </c>
      <c r="L1073" t="s">
        <v>197</v>
      </c>
      <c r="M1073" t="s">
        <v>21</v>
      </c>
      <c r="N1073" t="s">
        <v>22</v>
      </c>
      <c r="O1073" t="s">
        <v>23</v>
      </c>
      <c r="P1073" s="2">
        <f t="shared" si="48"/>
        <v>45175</v>
      </c>
      <c r="Q1073" t="str">
        <f t="shared" si="49"/>
        <v>2023-09</v>
      </c>
      <c r="R1073">
        <f t="shared" si="50"/>
        <v>31.5</v>
      </c>
    </row>
    <row r="1074" spans="1:18">
      <c r="A1074" t="s">
        <v>2041</v>
      </c>
      <c r="B1074" s="2" t="s">
        <v>2028</v>
      </c>
      <c r="C1074" t="s">
        <v>2042</v>
      </c>
      <c r="D1074">
        <v>28665</v>
      </c>
      <c r="E1074" t="s">
        <v>17</v>
      </c>
      <c r="F1074">
        <v>3090133973</v>
      </c>
      <c r="G1074" t="s">
        <v>18</v>
      </c>
      <c r="H1074" t="s">
        <v>18</v>
      </c>
      <c r="I1074" t="s">
        <v>19</v>
      </c>
      <c r="J1074" t="s">
        <v>18</v>
      </c>
      <c r="K1074" t="s">
        <v>18</v>
      </c>
      <c r="L1074" t="s">
        <v>20</v>
      </c>
      <c r="M1074" t="s">
        <v>21</v>
      </c>
      <c r="N1074" t="s">
        <v>22</v>
      </c>
      <c r="O1074" t="s">
        <v>23</v>
      </c>
      <c r="P1074" s="2">
        <f t="shared" si="48"/>
        <v>45175</v>
      </c>
      <c r="Q1074" t="str">
        <f t="shared" si="49"/>
        <v>2023-09</v>
      </c>
      <c r="R1074">
        <f t="shared" si="50"/>
        <v>17.915624999999999</v>
      </c>
    </row>
    <row r="1075" spans="1:18">
      <c r="A1075" t="s">
        <v>2043</v>
      </c>
      <c r="B1075" s="2" t="s">
        <v>2028</v>
      </c>
      <c r="C1075" t="s">
        <v>2044</v>
      </c>
      <c r="D1075">
        <v>25798.5</v>
      </c>
      <c r="E1075" t="s">
        <v>17</v>
      </c>
      <c r="F1075">
        <v>3090360585</v>
      </c>
      <c r="G1075" t="s">
        <v>18</v>
      </c>
      <c r="H1075" t="s">
        <v>18</v>
      </c>
      <c r="I1075" t="s">
        <v>19</v>
      </c>
      <c r="J1075" t="s">
        <v>18</v>
      </c>
      <c r="K1075" t="s">
        <v>18</v>
      </c>
      <c r="L1075" t="s">
        <v>20</v>
      </c>
      <c r="M1075" t="s">
        <v>21</v>
      </c>
      <c r="N1075" t="s">
        <v>22</v>
      </c>
      <c r="O1075" t="s">
        <v>23</v>
      </c>
      <c r="P1075" s="2">
        <f t="shared" si="48"/>
        <v>45175</v>
      </c>
      <c r="Q1075" t="str">
        <f t="shared" si="49"/>
        <v>2023-09</v>
      </c>
      <c r="R1075">
        <f t="shared" si="50"/>
        <v>16.124062500000001</v>
      </c>
    </row>
    <row r="1076" spans="1:18">
      <c r="A1076" t="s">
        <v>2045</v>
      </c>
      <c r="B1076" s="2" t="s">
        <v>2046</v>
      </c>
      <c r="C1076" t="s">
        <v>2047</v>
      </c>
      <c r="D1076">
        <v>25306.522499999999</v>
      </c>
      <c r="E1076" t="s">
        <v>262</v>
      </c>
      <c r="F1076">
        <v>3091463256</v>
      </c>
      <c r="G1076" t="s">
        <v>36</v>
      </c>
      <c r="H1076" t="s">
        <v>37</v>
      </c>
      <c r="I1076" t="s">
        <v>38</v>
      </c>
      <c r="J1076" t="s">
        <v>471</v>
      </c>
      <c r="K1076" t="s">
        <v>29</v>
      </c>
      <c r="L1076" t="s">
        <v>20</v>
      </c>
      <c r="M1076" t="s">
        <v>21</v>
      </c>
      <c r="N1076" t="s">
        <v>30</v>
      </c>
      <c r="O1076" t="s">
        <v>23</v>
      </c>
      <c r="P1076" s="2">
        <f t="shared" si="48"/>
        <v>45176</v>
      </c>
      <c r="Q1076" t="str">
        <f t="shared" si="49"/>
        <v>2023-09</v>
      </c>
      <c r="R1076">
        <f t="shared" si="50"/>
        <v>15.8165765625</v>
      </c>
    </row>
    <row r="1077" spans="1:18">
      <c r="A1077" s="1" t="s">
        <v>2048</v>
      </c>
      <c r="B1077" s="2" t="s">
        <v>2046</v>
      </c>
      <c r="C1077" t="s">
        <v>2049</v>
      </c>
      <c r="D1077">
        <v>28665</v>
      </c>
      <c r="E1077" t="s">
        <v>17</v>
      </c>
      <c r="F1077">
        <v>3091538142</v>
      </c>
      <c r="G1077" t="s">
        <v>18</v>
      </c>
      <c r="H1077" t="s">
        <v>18</v>
      </c>
      <c r="I1077" t="s">
        <v>19</v>
      </c>
      <c r="J1077" t="s">
        <v>18</v>
      </c>
      <c r="K1077" t="s">
        <v>18</v>
      </c>
      <c r="L1077" t="s">
        <v>20</v>
      </c>
      <c r="M1077" t="s">
        <v>21</v>
      </c>
      <c r="N1077" t="s">
        <v>22</v>
      </c>
      <c r="O1077" t="s">
        <v>23</v>
      </c>
      <c r="P1077" s="2">
        <f t="shared" si="48"/>
        <v>45176</v>
      </c>
      <c r="Q1077" t="str">
        <f t="shared" si="49"/>
        <v>2023-09</v>
      </c>
      <c r="R1077">
        <f t="shared" si="50"/>
        <v>17.915624999999999</v>
      </c>
    </row>
    <row r="1078" spans="1:18">
      <c r="A1078" t="s">
        <v>2050</v>
      </c>
      <c r="B1078" s="2" t="s">
        <v>2046</v>
      </c>
      <c r="C1078" t="s">
        <v>260</v>
      </c>
      <c r="D1078">
        <v>28665</v>
      </c>
      <c r="E1078" t="s">
        <v>17</v>
      </c>
      <c r="F1078">
        <v>3092267988</v>
      </c>
      <c r="G1078" t="s">
        <v>18</v>
      </c>
      <c r="H1078" t="s">
        <v>18</v>
      </c>
      <c r="I1078" t="s">
        <v>19</v>
      </c>
      <c r="J1078" t="s">
        <v>18</v>
      </c>
      <c r="K1078" t="s">
        <v>18</v>
      </c>
      <c r="L1078" t="s">
        <v>20</v>
      </c>
      <c r="M1078" t="s">
        <v>21</v>
      </c>
      <c r="N1078" t="s">
        <v>22</v>
      </c>
      <c r="O1078" t="s">
        <v>23</v>
      </c>
      <c r="P1078" s="2">
        <f t="shared" si="48"/>
        <v>45176</v>
      </c>
      <c r="Q1078" t="str">
        <f t="shared" si="49"/>
        <v>2023-09</v>
      </c>
      <c r="R1078">
        <f t="shared" si="50"/>
        <v>17.915624999999999</v>
      </c>
    </row>
    <row r="1079" spans="1:18">
      <c r="A1079" t="s">
        <v>2051</v>
      </c>
      <c r="B1079" s="2" t="s">
        <v>2046</v>
      </c>
      <c r="C1079" t="s">
        <v>2052</v>
      </c>
      <c r="D1079">
        <v>31.5</v>
      </c>
      <c r="E1079" t="s">
        <v>17</v>
      </c>
      <c r="F1079">
        <v>3092606667</v>
      </c>
      <c r="G1079" t="s">
        <v>18</v>
      </c>
      <c r="H1079" t="s">
        <v>18</v>
      </c>
      <c r="I1079" t="s">
        <v>19</v>
      </c>
      <c r="J1079" t="s">
        <v>18</v>
      </c>
      <c r="K1079" t="s">
        <v>18</v>
      </c>
      <c r="L1079" t="s">
        <v>197</v>
      </c>
      <c r="M1079" t="s">
        <v>21</v>
      </c>
      <c r="N1079" t="s">
        <v>22</v>
      </c>
      <c r="O1079" t="s">
        <v>23</v>
      </c>
      <c r="P1079" s="2">
        <f t="shared" si="48"/>
        <v>45176</v>
      </c>
      <c r="Q1079" t="str">
        <f t="shared" si="49"/>
        <v>2023-09</v>
      </c>
      <c r="R1079">
        <f t="shared" si="50"/>
        <v>31.5</v>
      </c>
    </row>
    <row r="1080" spans="1:18">
      <c r="A1080" t="s">
        <v>2053</v>
      </c>
      <c r="B1080" s="2" t="s">
        <v>2046</v>
      </c>
      <c r="C1080" t="s">
        <v>2054</v>
      </c>
      <c r="D1080">
        <v>25798.5</v>
      </c>
      <c r="E1080" t="s">
        <v>17</v>
      </c>
      <c r="F1080">
        <v>3092658505</v>
      </c>
      <c r="G1080" t="s">
        <v>18</v>
      </c>
      <c r="H1080" t="s">
        <v>18</v>
      </c>
      <c r="I1080" t="s">
        <v>19</v>
      </c>
      <c r="J1080" t="s">
        <v>18</v>
      </c>
      <c r="K1080" t="s">
        <v>18</v>
      </c>
      <c r="L1080" t="s">
        <v>20</v>
      </c>
      <c r="M1080" t="s">
        <v>21</v>
      </c>
      <c r="N1080" t="s">
        <v>22</v>
      </c>
      <c r="O1080" t="s">
        <v>23</v>
      </c>
      <c r="P1080" s="2">
        <f t="shared" si="48"/>
        <v>45176</v>
      </c>
      <c r="Q1080" t="str">
        <f t="shared" si="49"/>
        <v>2023-09</v>
      </c>
      <c r="R1080">
        <f t="shared" si="50"/>
        <v>16.124062500000001</v>
      </c>
    </row>
    <row r="1081" spans="1:18">
      <c r="A1081" t="s">
        <v>2055</v>
      </c>
      <c r="B1081" s="2" t="s">
        <v>2046</v>
      </c>
      <c r="C1081" t="s">
        <v>2056</v>
      </c>
      <c r="D1081">
        <v>31.5</v>
      </c>
      <c r="E1081" t="s">
        <v>17</v>
      </c>
      <c r="F1081">
        <v>3092725974</v>
      </c>
      <c r="G1081" t="s">
        <v>18</v>
      </c>
      <c r="H1081" t="s">
        <v>18</v>
      </c>
      <c r="I1081" t="s">
        <v>19</v>
      </c>
      <c r="J1081" t="s">
        <v>18</v>
      </c>
      <c r="K1081" t="s">
        <v>18</v>
      </c>
      <c r="L1081" t="s">
        <v>197</v>
      </c>
      <c r="M1081" t="s">
        <v>21</v>
      </c>
      <c r="N1081" t="s">
        <v>22</v>
      </c>
      <c r="O1081" t="s">
        <v>23</v>
      </c>
      <c r="P1081" s="2">
        <f t="shared" si="48"/>
        <v>45176</v>
      </c>
      <c r="Q1081" t="str">
        <f t="shared" si="49"/>
        <v>2023-09</v>
      </c>
      <c r="R1081">
        <f t="shared" si="50"/>
        <v>31.5</v>
      </c>
    </row>
    <row r="1082" spans="1:18">
      <c r="A1082" t="s">
        <v>2057</v>
      </c>
      <c r="B1082" s="2" t="s">
        <v>2046</v>
      </c>
      <c r="C1082" t="s">
        <v>2058</v>
      </c>
      <c r="D1082">
        <v>28665</v>
      </c>
      <c r="E1082" t="s">
        <v>17</v>
      </c>
      <c r="F1082">
        <v>3092854082</v>
      </c>
      <c r="G1082" t="s">
        <v>18</v>
      </c>
      <c r="H1082" t="s">
        <v>18</v>
      </c>
      <c r="I1082" t="s">
        <v>19</v>
      </c>
      <c r="J1082" t="s">
        <v>18</v>
      </c>
      <c r="K1082" t="s">
        <v>18</v>
      </c>
      <c r="L1082" t="s">
        <v>20</v>
      </c>
      <c r="M1082" t="s">
        <v>21</v>
      </c>
      <c r="N1082" t="s">
        <v>22</v>
      </c>
      <c r="O1082" t="s">
        <v>23</v>
      </c>
      <c r="P1082" s="2">
        <f t="shared" si="48"/>
        <v>45176</v>
      </c>
      <c r="Q1082" t="str">
        <f t="shared" si="49"/>
        <v>2023-09</v>
      </c>
      <c r="R1082">
        <f t="shared" si="50"/>
        <v>17.915624999999999</v>
      </c>
    </row>
    <row r="1083" spans="1:18">
      <c r="A1083" t="s">
        <v>2059</v>
      </c>
      <c r="B1083" s="2" t="s">
        <v>2060</v>
      </c>
      <c r="C1083" t="s">
        <v>2061</v>
      </c>
      <c r="D1083">
        <v>11.55</v>
      </c>
      <c r="E1083" t="s">
        <v>17</v>
      </c>
      <c r="F1083">
        <v>3093183134</v>
      </c>
      <c r="G1083" t="s">
        <v>18</v>
      </c>
      <c r="H1083" t="s">
        <v>18</v>
      </c>
      <c r="I1083" t="s">
        <v>19</v>
      </c>
      <c r="J1083" t="s">
        <v>18</v>
      </c>
      <c r="K1083" t="s">
        <v>18</v>
      </c>
      <c r="L1083" t="s">
        <v>197</v>
      </c>
      <c r="M1083" t="s">
        <v>21</v>
      </c>
      <c r="N1083" t="s">
        <v>22</v>
      </c>
      <c r="O1083" t="s">
        <v>23</v>
      </c>
      <c r="P1083" s="2">
        <f t="shared" si="48"/>
        <v>45177</v>
      </c>
      <c r="Q1083" t="str">
        <f t="shared" si="49"/>
        <v>2023-09</v>
      </c>
      <c r="R1083">
        <f t="shared" si="50"/>
        <v>11.55</v>
      </c>
    </row>
    <row r="1084" spans="1:18">
      <c r="A1084" t="s">
        <v>2062</v>
      </c>
      <c r="B1084" s="2" t="s">
        <v>2060</v>
      </c>
      <c r="C1084" t="s">
        <v>2063</v>
      </c>
      <c r="D1084">
        <v>25306.522499999999</v>
      </c>
      <c r="E1084" t="s">
        <v>584</v>
      </c>
      <c r="F1084">
        <v>3093696898</v>
      </c>
      <c r="G1084" t="s">
        <v>189</v>
      </c>
      <c r="H1084" t="s">
        <v>189</v>
      </c>
      <c r="I1084" t="s">
        <v>19</v>
      </c>
      <c r="J1084" t="s">
        <v>28</v>
      </c>
      <c r="K1084" t="s">
        <v>29</v>
      </c>
      <c r="L1084" t="s">
        <v>20</v>
      </c>
      <c r="M1084" t="s">
        <v>21</v>
      </c>
      <c r="N1084" t="s">
        <v>30</v>
      </c>
      <c r="O1084" t="s">
        <v>190</v>
      </c>
      <c r="P1084" s="2">
        <f t="shared" si="48"/>
        <v>45177</v>
      </c>
      <c r="Q1084" t="str">
        <f t="shared" si="49"/>
        <v>2023-09</v>
      </c>
      <c r="R1084">
        <f t="shared" si="50"/>
        <v>15.8165765625</v>
      </c>
    </row>
    <row r="1085" spans="1:18">
      <c r="A1085" t="s">
        <v>2064</v>
      </c>
      <c r="B1085" s="2" t="s">
        <v>2060</v>
      </c>
      <c r="C1085" t="s">
        <v>2065</v>
      </c>
      <c r="D1085">
        <v>25798.5</v>
      </c>
      <c r="E1085" t="s">
        <v>17</v>
      </c>
      <c r="F1085">
        <v>3093931313</v>
      </c>
      <c r="G1085" t="s">
        <v>18</v>
      </c>
      <c r="H1085" t="s">
        <v>18</v>
      </c>
      <c r="I1085" t="s">
        <v>19</v>
      </c>
      <c r="J1085" t="s">
        <v>18</v>
      </c>
      <c r="K1085" t="s">
        <v>18</v>
      </c>
      <c r="L1085" t="s">
        <v>20</v>
      </c>
      <c r="M1085" t="s">
        <v>21</v>
      </c>
      <c r="N1085" t="s">
        <v>22</v>
      </c>
      <c r="O1085" t="s">
        <v>23</v>
      </c>
      <c r="P1085" s="2">
        <f t="shared" si="48"/>
        <v>45177</v>
      </c>
      <c r="Q1085" t="str">
        <f t="shared" si="49"/>
        <v>2023-09</v>
      </c>
      <c r="R1085">
        <f t="shared" si="50"/>
        <v>16.124062500000001</v>
      </c>
    </row>
    <row r="1086" spans="1:18">
      <c r="A1086" t="s">
        <v>2066</v>
      </c>
      <c r="B1086" s="2" t="s">
        <v>2060</v>
      </c>
      <c r="C1086" t="s">
        <v>1275</v>
      </c>
      <c r="D1086">
        <v>11550</v>
      </c>
      <c r="E1086" t="s">
        <v>94</v>
      </c>
      <c r="F1086">
        <v>3094320868</v>
      </c>
      <c r="G1086" t="s">
        <v>18</v>
      </c>
      <c r="H1086" t="s">
        <v>18</v>
      </c>
      <c r="I1086" t="s">
        <v>19</v>
      </c>
      <c r="J1086" t="s">
        <v>18</v>
      </c>
      <c r="K1086" t="s">
        <v>18</v>
      </c>
      <c r="L1086" t="s">
        <v>20</v>
      </c>
      <c r="M1086" t="s">
        <v>21</v>
      </c>
      <c r="N1086" t="s">
        <v>22</v>
      </c>
      <c r="O1086" t="s">
        <v>31</v>
      </c>
      <c r="P1086" s="2">
        <f t="shared" si="48"/>
        <v>45177</v>
      </c>
      <c r="Q1086" t="str">
        <f t="shared" si="49"/>
        <v>2023-09</v>
      </c>
      <c r="R1086">
        <f t="shared" si="50"/>
        <v>7.21875</v>
      </c>
    </row>
    <row r="1087" spans="1:18">
      <c r="A1087" t="s">
        <v>2067</v>
      </c>
      <c r="B1087" s="2" t="s">
        <v>2060</v>
      </c>
      <c r="C1087" t="s">
        <v>2068</v>
      </c>
      <c r="D1087">
        <v>28665</v>
      </c>
      <c r="E1087" t="s">
        <v>17</v>
      </c>
      <c r="F1087">
        <v>3094773637</v>
      </c>
      <c r="G1087" t="s">
        <v>18</v>
      </c>
      <c r="H1087" t="s">
        <v>18</v>
      </c>
      <c r="I1087" t="s">
        <v>19</v>
      </c>
      <c r="J1087" t="s">
        <v>18</v>
      </c>
      <c r="K1087" t="s">
        <v>18</v>
      </c>
      <c r="L1087" t="s">
        <v>20</v>
      </c>
      <c r="M1087" t="s">
        <v>21</v>
      </c>
      <c r="N1087" t="s">
        <v>22</v>
      </c>
      <c r="O1087" t="s">
        <v>23</v>
      </c>
      <c r="P1087" s="2">
        <f t="shared" si="48"/>
        <v>45177</v>
      </c>
      <c r="Q1087" t="str">
        <f t="shared" si="49"/>
        <v>2023-09</v>
      </c>
      <c r="R1087">
        <f t="shared" si="50"/>
        <v>17.915624999999999</v>
      </c>
    </row>
    <row r="1088" spans="1:18">
      <c r="A1088" t="s">
        <v>2069</v>
      </c>
      <c r="B1088" s="2" t="s">
        <v>2060</v>
      </c>
      <c r="C1088" t="s">
        <v>2054</v>
      </c>
      <c r="D1088">
        <v>25306.522499999999</v>
      </c>
      <c r="E1088" t="s">
        <v>26</v>
      </c>
      <c r="F1088">
        <v>3094874339</v>
      </c>
      <c r="G1088" t="s">
        <v>36</v>
      </c>
      <c r="H1088" t="s">
        <v>37</v>
      </c>
      <c r="I1088" t="s">
        <v>38</v>
      </c>
      <c r="J1088" t="s">
        <v>28</v>
      </c>
      <c r="K1088" t="s">
        <v>29</v>
      </c>
      <c r="L1088" t="s">
        <v>20</v>
      </c>
      <c r="M1088" t="s">
        <v>21</v>
      </c>
      <c r="N1088" t="s">
        <v>30</v>
      </c>
      <c r="O1088" t="s">
        <v>23</v>
      </c>
      <c r="P1088" s="2">
        <f t="shared" si="48"/>
        <v>45177</v>
      </c>
      <c r="Q1088" t="str">
        <f t="shared" si="49"/>
        <v>2023-09</v>
      </c>
      <c r="R1088">
        <f t="shared" si="50"/>
        <v>15.8165765625</v>
      </c>
    </row>
    <row r="1089" spans="1:18">
      <c r="A1089" t="s">
        <v>2070</v>
      </c>
      <c r="B1089" s="2" t="s">
        <v>2060</v>
      </c>
      <c r="C1089" t="s">
        <v>2071</v>
      </c>
      <c r="D1089">
        <v>28665</v>
      </c>
      <c r="E1089" t="s">
        <v>17</v>
      </c>
      <c r="F1089">
        <v>3095050976</v>
      </c>
      <c r="G1089" t="s">
        <v>18</v>
      </c>
      <c r="H1089" t="s">
        <v>18</v>
      </c>
      <c r="I1089" t="s">
        <v>19</v>
      </c>
      <c r="J1089" t="s">
        <v>18</v>
      </c>
      <c r="K1089" t="s">
        <v>18</v>
      </c>
      <c r="L1089" t="s">
        <v>20</v>
      </c>
      <c r="M1089" t="s">
        <v>21</v>
      </c>
      <c r="N1089" t="s">
        <v>22</v>
      </c>
      <c r="O1089" t="s">
        <v>23</v>
      </c>
      <c r="P1089" s="2">
        <f t="shared" si="48"/>
        <v>45177</v>
      </c>
      <c r="Q1089" t="str">
        <f t="shared" si="49"/>
        <v>2023-09</v>
      </c>
      <c r="R1089">
        <f t="shared" si="50"/>
        <v>17.915624999999999</v>
      </c>
    </row>
    <row r="1090" spans="1:18">
      <c r="A1090" t="s">
        <v>2072</v>
      </c>
      <c r="B1090" s="2" t="s">
        <v>2060</v>
      </c>
      <c r="C1090" t="s">
        <v>2073</v>
      </c>
      <c r="D1090">
        <v>31.5</v>
      </c>
      <c r="E1090" t="s">
        <v>17</v>
      </c>
      <c r="F1090">
        <v>3095093398</v>
      </c>
      <c r="G1090" t="s">
        <v>18</v>
      </c>
      <c r="H1090" t="s">
        <v>18</v>
      </c>
      <c r="I1090" t="s">
        <v>19</v>
      </c>
      <c r="J1090" t="s">
        <v>18</v>
      </c>
      <c r="K1090" t="s">
        <v>18</v>
      </c>
      <c r="L1090" t="s">
        <v>197</v>
      </c>
      <c r="M1090" t="s">
        <v>21</v>
      </c>
      <c r="N1090" t="s">
        <v>22</v>
      </c>
      <c r="O1090" t="s">
        <v>23</v>
      </c>
      <c r="P1090" s="2">
        <f t="shared" ref="P1090:P1153" si="51">DATEVALUE(LEFT(B1090, 10)) + TIMEVALUE(MID(B1090, 12, 8))</f>
        <v>45177</v>
      </c>
      <c r="Q1090" t="str">
        <f t="shared" ref="Q1090:Q1153" si="52">TEXT(P1090, "yyyy-mm")</f>
        <v>2023-09</v>
      </c>
      <c r="R1090">
        <f t="shared" ref="R1090:R1153" si="53">IF(L1090="NGN", D1090/1600, D1090)</f>
        <v>31.5</v>
      </c>
    </row>
    <row r="1091" spans="1:18">
      <c r="A1091" t="s">
        <v>2074</v>
      </c>
      <c r="B1091" s="2" t="s">
        <v>2075</v>
      </c>
      <c r="C1091" t="s">
        <v>2076</v>
      </c>
      <c r="D1091">
        <v>28665</v>
      </c>
      <c r="E1091" t="s">
        <v>17</v>
      </c>
      <c r="F1091">
        <v>3095595437</v>
      </c>
      <c r="G1091" t="s">
        <v>18</v>
      </c>
      <c r="H1091" t="s">
        <v>18</v>
      </c>
      <c r="I1091" t="s">
        <v>19</v>
      </c>
      <c r="J1091" t="s">
        <v>18</v>
      </c>
      <c r="K1091" t="s">
        <v>18</v>
      </c>
      <c r="L1091" t="s">
        <v>20</v>
      </c>
      <c r="M1091" t="s">
        <v>21</v>
      </c>
      <c r="N1091" t="s">
        <v>22</v>
      </c>
      <c r="O1091" t="s">
        <v>23</v>
      </c>
      <c r="P1091" s="2">
        <f t="shared" si="51"/>
        <v>45178</v>
      </c>
      <c r="Q1091" t="str">
        <f t="shared" si="52"/>
        <v>2023-09</v>
      </c>
      <c r="R1091">
        <f t="shared" si="53"/>
        <v>17.915624999999999</v>
      </c>
    </row>
    <row r="1092" spans="1:18">
      <c r="A1092" t="s">
        <v>2077</v>
      </c>
      <c r="B1092" s="2" t="s">
        <v>2075</v>
      </c>
      <c r="C1092" t="s">
        <v>2078</v>
      </c>
      <c r="D1092">
        <v>22932</v>
      </c>
      <c r="E1092" t="s">
        <v>17</v>
      </c>
      <c r="F1092">
        <v>3096842930</v>
      </c>
      <c r="G1092" t="s">
        <v>18</v>
      </c>
      <c r="H1092" t="s">
        <v>18</v>
      </c>
      <c r="I1092" t="s">
        <v>19</v>
      </c>
      <c r="J1092" t="s">
        <v>18</v>
      </c>
      <c r="K1092" t="s">
        <v>18</v>
      </c>
      <c r="L1092" t="s">
        <v>20</v>
      </c>
      <c r="M1092" t="s">
        <v>21</v>
      </c>
      <c r="N1092" t="s">
        <v>22</v>
      </c>
      <c r="O1092" t="s">
        <v>23</v>
      </c>
      <c r="P1092" s="2">
        <f t="shared" si="51"/>
        <v>45178</v>
      </c>
      <c r="Q1092" t="str">
        <f t="shared" si="52"/>
        <v>2023-09</v>
      </c>
      <c r="R1092">
        <f t="shared" si="53"/>
        <v>14.3325</v>
      </c>
    </row>
    <row r="1093" spans="1:18">
      <c r="A1093" t="s">
        <v>2079</v>
      </c>
      <c r="B1093" s="2" t="s">
        <v>2075</v>
      </c>
      <c r="C1093" t="s">
        <v>2080</v>
      </c>
      <c r="D1093">
        <v>31.5</v>
      </c>
      <c r="E1093" t="s">
        <v>17</v>
      </c>
      <c r="F1093">
        <v>3097050575</v>
      </c>
      <c r="G1093" t="s">
        <v>18</v>
      </c>
      <c r="H1093" t="s">
        <v>18</v>
      </c>
      <c r="I1093" t="s">
        <v>19</v>
      </c>
      <c r="J1093" t="s">
        <v>18</v>
      </c>
      <c r="K1093" t="s">
        <v>18</v>
      </c>
      <c r="L1093" t="s">
        <v>197</v>
      </c>
      <c r="M1093" t="s">
        <v>21</v>
      </c>
      <c r="N1093" t="s">
        <v>22</v>
      </c>
      <c r="O1093" t="s">
        <v>23</v>
      </c>
      <c r="P1093" s="2">
        <f t="shared" si="51"/>
        <v>45178</v>
      </c>
      <c r="Q1093" t="str">
        <f t="shared" si="52"/>
        <v>2023-09</v>
      </c>
      <c r="R1093">
        <f t="shared" si="53"/>
        <v>31.5</v>
      </c>
    </row>
    <row r="1094" spans="1:18">
      <c r="A1094" t="s">
        <v>2081</v>
      </c>
      <c r="B1094" s="2" t="s">
        <v>2075</v>
      </c>
      <c r="C1094" t="s">
        <v>2082</v>
      </c>
      <c r="D1094">
        <v>28.35</v>
      </c>
      <c r="E1094" t="s">
        <v>17</v>
      </c>
      <c r="F1094">
        <v>3097118288</v>
      </c>
      <c r="G1094" t="s">
        <v>18</v>
      </c>
      <c r="H1094" t="s">
        <v>18</v>
      </c>
      <c r="I1094" t="s">
        <v>19</v>
      </c>
      <c r="J1094" t="s">
        <v>18</v>
      </c>
      <c r="K1094" t="s">
        <v>18</v>
      </c>
      <c r="L1094" t="s">
        <v>197</v>
      </c>
      <c r="M1094" t="s">
        <v>21</v>
      </c>
      <c r="N1094" t="s">
        <v>22</v>
      </c>
      <c r="O1094" t="s">
        <v>23</v>
      </c>
      <c r="P1094" s="2">
        <f t="shared" si="51"/>
        <v>45178</v>
      </c>
      <c r="Q1094" t="str">
        <f t="shared" si="52"/>
        <v>2023-09</v>
      </c>
      <c r="R1094">
        <f t="shared" si="53"/>
        <v>28.35</v>
      </c>
    </row>
    <row r="1095" spans="1:18">
      <c r="A1095" t="s">
        <v>2083</v>
      </c>
      <c r="B1095" s="2" t="s">
        <v>2075</v>
      </c>
      <c r="C1095" t="s">
        <v>2084</v>
      </c>
      <c r="D1095">
        <v>28.35</v>
      </c>
      <c r="E1095" t="s">
        <v>17</v>
      </c>
      <c r="F1095">
        <v>3097356353</v>
      </c>
      <c r="G1095" t="s">
        <v>36</v>
      </c>
      <c r="H1095" t="s">
        <v>37</v>
      </c>
      <c r="I1095" t="s">
        <v>38</v>
      </c>
      <c r="J1095" t="s">
        <v>301</v>
      </c>
      <c r="K1095" t="s">
        <v>29</v>
      </c>
      <c r="L1095" t="s">
        <v>197</v>
      </c>
      <c r="M1095" t="s">
        <v>21</v>
      </c>
      <c r="N1095" t="s">
        <v>22</v>
      </c>
      <c r="O1095" t="s">
        <v>23</v>
      </c>
      <c r="P1095" s="2">
        <f t="shared" si="51"/>
        <v>45178</v>
      </c>
      <c r="Q1095" t="str">
        <f t="shared" si="52"/>
        <v>2023-09</v>
      </c>
      <c r="R1095">
        <f t="shared" si="53"/>
        <v>28.35</v>
      </c>
    </row>
    <row r="1096" spans="1:18">
      <c r="A1096" t="s">
        <v>2085</v>
      </c>
      <c r="B1096" s="2" t="s">
        <v>2075</v>
      </c>
      <c r="C1096" t="s">
        <v>2086</v>
      </c>
      <c r="D1096">
        <v>28.35</v>
      </c>
      <c r="E1096" t="s">
        <v>17</v>
      </c>
      <c r="F1096">
        <v>3097368798</v>
      </c>
      <c r="G1096" t="s">
        <v>18</v>
      </c>
      <c r="H1096" t="s">
        <v>18</v>
      </c>
      <c r="I1096" t="s">
        <v>19</v>
      </c>
      <c r="J1096" t="s">
        <v>18</v>
      </c>
      <c r="K1096" t="s">
        <v>18</v>
      </c>
      <c r="L1096" t="s">
        <v>197</v>
      </c>
      <c r="M1096" t="s">
        <v>21</v>
      </c>
      <c r="N1096" t="s">
        <v>22</v>
      </c>
      <c r="O1096" t="s">
        <v>23</v>
      </c>
      <c r="P1096" s="2">
        <f t="shared" si="51"/>
        <v>45178</v>
      </c>
      <c r="Q1096" t="str">
        <f t="shared" si="52"/>
        <v>2023-09</v>
      </c>
      <c r="R1096">
        <f t="shared" si="53"/>
        <v>28.35</v>
      </c>
    </row>
    <row r="1097" spans="1:18">
      <c r="A1097" t="s">
        <v>2087</v>
      </c>
      <c r="B1097" s="2" t="s">
        <v>2075</v>
      </c>
      <c r="C1097" t="s">
        <v>1275</v>
      </c>
      <c r="D1097">
        <v>11271.75</v>
      </c>
      <c r="E1097" t="s">
        <v>26</v>
      </c>
      <c r="F1097">
        <v>3097943257</v>
      </c>
      <c r="G1097" t="s">
        <v>27</v>
      </c>
      <c r="H1097" t="s">
        <v>27</v>
      </c>
      <c r="I1097" t="s">
        <v>19</v>
      </c>
      <c r="J1097" t="s">
        <v>1969</v>
      </c>
      <c r="K1097" t="s">
        <v>29</v>
      </c>
      <c r="L1097" t="s">
        <v>20</v>
      </c>
      <c r="M1097" t="s">
        <v>21</v>
      </c>
      <c r="N1097" t="s">
        <v>30</v>
      </c>
      <c r="O1097" t="s">
        <v>31</v>
      </c>
      <c r="P1097" s="2">
        <f t="shared" si="51"/>
        <v>45178</v>
      </c>
      <c r="Q1097" t="str">
        <f t="shared" si="52"/>
        <v>2023-09</v>
      </c>
      <c r="R1097">
        <f t="shared" si="53"/>
        <v>7.0448437500000001</v>
      </c>
    </row>
    <row r="1098" spans="1:18">
      <c r="A1098" t="s">
        <v>2088</v>
      </c>
      <c r="B1098" s="2" t="s">
        <v>2075</v>
      </c>
      <c r="C1098" t="s">
        <v>2089</v>
      </c>
      <c r="D1098">
        <v>28665</v>
      </c>
      <c r="E1098" t="s">
        <v>17</v>
      </c>
      <c r="F1098">
        <v>3098085285</v>
      </c>
      <c r="G1098" t="s">
        <v>18</v>
      </c>
      <c r="H1098" t="s">
        <v>18</v>
      </c>
      <c r="I1098" t="s">
        <v>19</v>
      </c>
      <c r="J1098" t="s">
        <v>18</v>
      </c>
      <c r="K1098" t="s">
        <v>18</v>
      </c>
      <c r="L1098" t="s">
        <v>20</v>
      </c>
      <c r="M1098" t="s">
        <v>21</v>
      </c>
      <c r="N1098" t="s">
        <v>22</v>
      </c>
      <c r="O1098" t="s">
        <v>23</v>
      </c>
      <c r="P1098" s="2">
        <f t="shared" si="51"/>
        <v>45178</v>
      </c>
      <c r="Q1098" t="str">
        <f t="shared" si="52"/>
        <v>2023-09</v>
      </c>
      <c r="R1098">
        <f t="shared" si="53"/>
        <v>17.915624999999999</v>
      </c>
    </row>
    <row r="1099" spans="1:18">
      <c r="A1099" t="s">
        <v>2090</v>
      </c>
      <c r="B1099" s="2" t="s">
        <v>2091</v>
      </c>
      <c r="C1099" t="s">
        <v>2092</v>
      </c>
      <c r="D1099">
        <v>25798.5</v>
      </c>
      <c r="E1099" t="s">
        <v>17</v>
      </c>
      <c r="F1099">
        <v>3099137278</v>
      </c>
      <c r="G1099" t="s">
        <v>18</v>
      </c>
      <c r="H1099" t="s">
        <v>18</v>
      </c>
      <c r="I1099" t="s">
        <v>19</v>
      </c>
      <c r="J1099" t="s">
        <v>18</v>
      </c>
      <c r="K1099" t="s">
        <v>18</v>
      </c>
      <c r="L1099" t="s">
        <v>20</v>
      </c>
      <c r="M1099" t="s">
        <v>21</v>
      </c>
      <c r="N1099" t="s">
        <v>22</v>
      </c>
      <c r="O1099" t="s">
        <v>23</v>
      </c>
      <c r="P1099" s="2">
        <f t="shared" si="51"/>
        <v>45179</v>
      </c>
      <c r="Q1099" t="str">
        <f t="shared" si="52"/>
        <v>2023-09</v>
      </c>
      <c r="R1099">
        <f t="shared" si="53"/>
        <v>16.124062500000001</v>
      </c>
    </row>
    <row r="1100" spans="1:18">
      <c r="A1100" t="s">
        <v>2093</v>
      </c>
      <c r="B1100" s="2" t="s">
        <v>2091</v>
      </c>
      <c r="C1100" t="s">
        <v>2094</v>
      </c>
      <c r="D1100">
        <v>31.5</v>
      </c>
      <c r="E1100" t="s">
        <v>17</v>
      </c>
      <c r="F1100">
        <v>3099183219</v>
      </c>
      <c r="G1100" t="s">
        <v>18</v>
      </c>
      <c r="H1100" t="s">
        <v>18</v>
      </c>
      <c r="I1100" t="s">
        <v>19</v>
      </c>
      <c r="J1100" t="s">
        <v>18</v>
      </c>
      <c r="K1100" t="s">
        <v>18</v>
      </c>
      <c r="L1100" t="s">
        <v>197</v>
      </c>
      <c r="M1100" t="s">
        <v>21</v>
      </c>
      <c r="N1100" t="s">
        <v>22</v>
      </c>
      <c r="O1100" t="s">
        <v>23</v>
      </c>
      <c r="P1100" s="2">
        <f t="shared" si="51"/>
        <v>45179</v>
      </c>
      <c r="Q1100" t="str">
        <f t="shared" si="52"/>
        <v>2023-09</v>
      </c>
      <c r="R1100">
        <f t="shared" si="53"/>
        <v>31.5</v>
      </c>
    </row>
    <row r="1101" spans="1:18">
      <c r="A1101" t="s">
        <v>2095</v>
      </c>
      <c r="B1101" s="2" t="s">
        <v>2091</v>
      </c>
      <c r="C1101" t="s">
        <v>2096</v>
      </c>
      <c r="D1101">
        <v>31.5</v>
      </c>
      <c r="E1101" t="s">
        <v>17</v>
      </c>
      <c r="F1101">
        <v>3099470171</v>
      </c>
      <c r="G1101" t="s">
        <v>18</v>
      </c>
      <c r="H1101" t="s">
        <v>18</v>
      </c>
      <c r="I1101" t="s">
        <v>19</v>
      </c>
      <c r="J1101" t="s">
        <v>18</v>
      </c>
      <c r="K1101" t="s">
        <v>18</v>
      </c>
      <c r="L1101" t="s">
        <v>197</v>
      </c>
      <c r="M1101" t="s">
        <v>21</v>
      </c>
      <c r="N1101" t="s">
        <v>22</v>
      </c>
      <c r="O1101" t="s">
        <v>23</v>
      </c>
      <c r="P1101" s="2">
        <f t="shared" si="51"/>
        <v>45179</v>
      </c>
      <c r="Q1101" t="str">
        <f t="shared" si="52"/>
        <v>2023-09</v>
      </c>
      <c r="R1101">
        <f t="shared" si="53"/>
        <v>31.5</v>
      </c>
    </row>
    <row r="1102" spans="1:18">
      <c r="A1102" t="s">
        <v>2097</v>
      </c>
      <c r="B1102" s="2" t="s">
        <v>2098</v>
      </c>
      <c r="C1102" t="s">
        <v>2099</v>
      </c>
      <c r="D1102">
        <v>28.35</v>
      </c>
      <c r="E1102" t="s">
        <v>17</v>
      </c>
      <c r="F1102">
        <v>3101436940</v>
      </c>
      <c r="G1102" t="s">
        <v>18</v>
      </c>
      <c r="H1102" t="s">
        <v>18</v>
      </c>
      <c r="I1102" t="s">
        <v>19</v>
      </c>
      <c r="J1102" t="s">
        <v>18</v>
      </c>
      <c r="K1102" t="s">
        <v>18</v>
      </c>
      <c r="L1102" t="s">
        <v>197</v>
      </c>
      <c r="M1102" t="s">
        <v>21</v>
      </c>
      <c r="N1102" t="s">
        <v>22</v>
      </c>
      <c r="O1102" t="s">
        <v>23</v>
      </c>
      <c r="P1102" s="2">
        <f t="shared" si="51"/>
        <v>45180</v>
      </c>
      <c r="Q1102" t="str">
        <f t="shared" si="52"/>
        <v>2023-09</v>
      </c>
      <c r="R1102">
        <f t="shared" si="53"/>
        <v>28.35</v>
      </c>
    </row>
    <row r="1103" spans="1:18">
      <c r="A1103" t="s">
        <v>2100</v>
      </c>
      <c r="B1103" s="2" t="s">
        <v>2098</v>
      </c>
      <c r="C1103" t="s">
        <v>632</v>
      </c>
      <c r="D1103">
        <v>103.51949999999999</v>
      </c>
      <c r="E1103" t="s">
        <v>26</v>
      </c>
      <c r="F1103">
        <v>3102236271</v>
      </c>
      <c r="G1103" t="s">
        <v>36</v>
      </c>
      <c r="H1103" t="s">
        <v>37</v>
      </c>
      <c r="I1103" t="s">
        <v>38</v>
      </c>
      <c r="J1103" t="s">
        <v>28</v>
      </c>
      <c r="K1103" t="s">
        <v>29</v>
      </c>
      <c r="L1103" t="s">
        <v>20</v>
      </c>
      <c r="M1103" t="s">
        <v>21</v>
      </c>
      <c r="N1103" t="s">
        <v>30</v>
      </c>
      <c r="O1103" t="s">
        <v>23</v>
      </c>
      <c r="P1103" s="2">
        <f t="shared" si="51"/>
        <v>45180</v>
      </c>
      <c r="Q1103" t="str">
        <f t="shared" si="52"/>
        <v>2023-09</v>
      </c>
      <c r="R1103">
        <f t="shared" si="53"/>
        <v>6.4699687499999992E-2</v>
      </c>
    </row>
    <row r="1104" spans="1:18">
      <c r="A1104" t="s">
        <v>2101</v>
      </c>
      <c r="B1104" s="2" t="s">
        <v>2098</v>
      </c>
      <c r="C1104" t="s">
        <v>632</v>
      </c>
      <c r="D1104">
        <v>103.51949999999999</v>
      </c>
      <c r="E1104" t="s">
        <v>26</v>
      </c>
      <c r="F1104">
        <v>3102363540</v>
      </c>
      <c r="G1104" t="s">
        <v>36</v>
      </c>
      <c r="H1104" t="s">
        <v>37</v>
      </c>
      <c r="I1104" t="s">
        <v>38</v>
      </c>
      <c r="J1104" t="s">
        <v>28</v>
      </c>
      <c r="K1104" t="s">
        <v>29</v>
      </c>
      <c r="L1104" t="s">
        <v>20</v>
      </c>
      <c r="M1104" t="s">
        <v>21</v>
      </c>
      <c r="N1104" t="s">
        <v>30</v>
      </c>
      <c r="O1104" t="s">
        <v>23</v>
      </c>
      <c r="P1104" s="2">
        <f t="shared" si="51"/>
        <v>45180</v>
      </c>
      <c r="Q1104" t="str">
        <f t="shared" si="52"/>
        <v>2023-09</v>
      </c>
      <c r="R1104">
        <f t="shared" si="53"/>
        <v>6.4699687499999992E-2</v>
      </c>
    </row>
    <row r="1105" spans="1:18">
      <c r="A1105" t="s">
        <v>2102</v>
      </c>
      <c r="B1105" s="2" t="s">
        <v>2098</v>
      </c>
      <c r="C1105" t="s">
        <v>2103</v>
      </c>
      <c r="D1105">
        <v>28130.025000000001</v>
      </c>
      <c r="E1105" t="s">
        <v>35</v>
      </c>
      <c r="F1105">
        <v>3102544074</v>
      </c>
      <c r="G1105" t="s">
        <v>36</v>
      </c>
      <c r="H1105" t="s">
        <v>37</v>
      </c>
      <c r="I1105" t="s">
        <v>38</v>
      </c>
      <c r="J1105" t="s">
        <v>39</v>
      </c>
      <c r="K1105" t="s">
        <v>29</v>
      </c>
      <c r="L1105" t="s">
        <v>20</v>
      </c>
      <c r="M1105" t="s">
        <v>21</v>
      </c>
      <c r="N1105" t="s">
        <v>30</v>
      </c>
      <c r="O1105" t="s">
        <v>23</v>
      </c>
      <c r="P1105" s="2">
        <f t="shared" si="51"/>
        <v>45180</v>
      </c>
      <c r="Q1105" t="str">
        <f t="shared" si="52"/>
        <v>2023-09</v>
      </c>
      <c r="R1105">
        <f t="shared" si="53"/>
        <v>17.581265625</v>
      </c>
    </row>
    <row r="1106" spans="1:18">
      <c r="A1106" t="s">
        <v>2104</v>
      </c>
      <c r="B1106" s="2" t="s">
        <v>2105</v>
      </c>
      <c r="C1106" t="s">
        <v>632</v>
      </c>
      <c r="D1106">
        <v>103.51949999999999</v>
      </c>
      <c r="E1106" t="s">
        <v>26</v>
      </c>
      <c r="F1106">
        <v>3103057543</v>
      </c>
      <c r="G1106" t="s">
        <v>36</v>
      </c>
      <c r="H1106" t="s">
        <v>37</v>
      </c>
      <c r="I1106" t="s">
        <v>38</v>
      </c>
      <c r="J1106" t="s">
        <v>28</v>
      </c>
      <c r="K1106" t="s">
        <v>29</v>
      </c>
      <c r="L1106" t="s">
        <v>20</v>
      </c>
      <c r="M1106" t="s">
        <v>1376</v>
      </c>
      <c r="N1106" t="s">
        <v>30</v>
      </c>
      <c r="O1106" t="s">
        <v>23</v>
      </c>
      <c r="P1106" s="2">
        <f t="shared" si="51"/>
        <v>45181</v>
      </c>
      <c r="Q1106" t="str">
        <f t="shared" si="52"/>
        <v>2023-09</v>
      </c>
      <c r="R1106">
        <f t="shared" si="53"/>
        <v>6.4699687499999992E-2</v>
      </c>
    </row>
    <row r="1107" spans="1:18">
      <c r="A1107" t="s">
        <v>2106</v>
      </c>
      <c r="B1107" s="2" t="s">
        <v>2105</v>
      </c>
      <c r="C1107" t="s">
        <v>939</v>
      </c>
      <c r="D1107">
        <v>103.51949999999999</v>
      </c>
      <c r="E1107" t="s">
        <v>26</v>
      </c>
      <c r="F1107">
        <v>3104469841</v>
      </c>
      <c r="G1107" t="s">
        <v>36</v>
      </c>
      <c r="H1107" t="s">
        <v>37</v>
      </c>
      <c r="I1107" t="s">
        <v>38</v>
      </c>
      <c r="J1107" t="s">
        <v>28</v>
      </c>
      <c r="K1107" t="s">
        <v>29</v>
      </c>
      <c r="L1107" t="s">
        <v>20</v>
      </c>
      <c r="M1107" t="s">
        <v>21</v>
      </c>
      <c r="N1107" t="s">
        <v>30</v>
      </c>
      <c r="O1107" t="s">
        <v>23</v>
      </c>
      <c r="P1107" s="2">
        <f t="shared" si="51"/>
        <v>45181</v>
      </c>
      <c r="Q1107" t="str">
        <f t="shared" si="52"/>
        <v>2023-09</v>
      </c>
      <c r="R1107">
        <f t="shared" si="53"/>
        <v>6.4699687499999992E-2</v>
      </c>
    </row>
    <row r="1108" spans="1:18">
      <c r="A1108" t="s">
        <v>2107</v>
      </c>
      <c r="B1108" s="2" t="s">
        <v>2108</v>
      </c>
      <c r="C1108" t="s">
        <v>939</v>
      </c>
      <c r="D1108">
        <v>103.51949999999999</v>
      </c>
      <c r="E1108" t="s">
        <v>26</v>
      </c>
      <c r="F1108">
        <v>3105600166</v>
      </c>
      <c r="G1108" t="s">
        <v>36</v>
      </c>
      <c r="H1108" t="s">
        <v>37</v>
      </c>
      <c r="I1108" t="s">
        <v>38</v>
      </c>
      <c r="J1108" t="s">
        <v>28</v>
      </c>
      <c r="K1108" t="s">
        <v>29</v>
      </c>
      <c r="L1108" t="s">
        <v>20</v>
      </c>
      <c r="M1108" t="s">
        <v>1376</v>
      </c>
      <c r="N1108" t="s">
        <v>30</v>
      </c>
      <c r="O1108" t="s">
        <v>23</v>
      </c>
      <c r="P1108" s="2">
        <f t="shared" si="51"/>
        <v>45182</v>
      </c>
      <c r="Q1108" t="str">
        <f t="shared" si="52"/>
        <v>2023-09</v>
      </c>
      <c r="R1108">
        <f t="shared" si="53"/>
        <v>6.4699687499999992E-2</v>
      </c>
    </row>
    <row r="1109" spans="1:18">
      <c r="A1109" t="s">
        <v>2109</v>
      </c>
      <c r="B1109" s="2" t="s">
        <v>2108</v>
      </c>
      <c r="C1109" t="s">
        <v>2110</v>
      </c>
      <c r="D1109">
        <v>28665</v>
      </c>
      <c r="E1109" t="s">
        <v>94</v>
      </c>
      <c r="F1109">
        <v>3106919557</v>
      </c>
      <c r="G1109" t="s">
        <v>18</v>
      </c>
      <c r="H1109" t="s">
        <v>18</v>
      </c>
      <c r="I1109" t="s">
        <v>19</v>
      </c>
      <c r="J1109" t="s">
        <v>18</v>
      </c>
      <c r="K1109" t="s">
        <v>18</v>
      </c>
      <c r="L1109" t="s">
        <v>20</v>
      </c>
      <c r="M1109" t="s">
        <v>21</v>
      </c>
      <c r="N1109" t="s">
        <v>22</v>
      </c>
      <c r="O1109" t="s">
        <v>31</v>
      </c>
      <c r="P1109" s="2">
        <f t="shared" si="51"/>
        <v>45182</v>
      </c>
      <c r="Q1109" t="str">
        <f t="shared" si="52"/>
        <v>2023-09</v>
      </c>
      <c r="R1109">
        <f t="shared" si="53"/>
        <v>17.915624999999999</v>
      </c>
    </row>
    <row r="1110" spans="1:18">
      <c r="A1110" t="s">
        <v>2111</v>
      </c>
      <c r="B1110" s="2" t="s">
        <v>2112</v>
      </c>
      <c r="C1110" t="s">
        <v>1650</v>
      </c>
      <c r="D1110">
        <v>11271.75</v>
      </c>
      <c r="E1110" t="s">
        <v>26</v>
      </c>
      <c r="F1110">
        <v>3108667531</v>
      </c>
      <c r="G1110" t="s">
        <v>36</v>
      </c>
      <c r="H1110" t="s">
        <v>37</v>
      </c>
      <c r="I1110" t="s">
        <v>38</v>
      </c>
      <c r="J1110" t="s">
        <v>28</v>
      </c>
      <c r="K1110" t="s">
        <v>29</v>
      </c>
      <c r="L1110" t="s">
        <v>20</v>
      </c>
      <c r="M1110" t="s">
        <v>1376</v>
      </c>
      <c r="N1110" t="s">
        <v>30</v>
      </c>
      <c r="O1110" t="s">
        <v>23</v>
      </c>
      <c r="P1110" s="2">
        <f t="shared" si="51"/>
        <v>45183</v>
      </c>
      <c r="Q1110" t="str">
        <f t="shared" si="52"/>
        <v>2023-09</v>
      </c>
      <c r="R1110">
        <f t="shared" si="53"/>
        <v>7.0448437500000001</v>
      </c>
    </row>
    <row r="1111" spans="1:18">
      <c r="A1111" t="s">
        <v>2113</v>
      </c>
      <c r="B1111" s="2" t="s">
        <v>2114</v>
      </c>
      <c r="C1111" t="s">
        <v>2115</v>
      </c>
      <c r="D1111">
        <v>25798.5</v>
      </c>
      <c r="E1111" t="s">
        <v>17</v>
      </c>
      <c r="F1111">
        <v>3121135827</v>
      </c>
      <c r="G1111" t="s">
        <v>18</v>
      </c>
      <c r="H1111" t="s">
        <v>18</v>
      </c>
      <c r="I1111" t="s">
        <v>19</v>
      </c>
      <c r="J1111" t="s">
        <v>18</v>
      </c>
      <c r="K1111" t="s">
        <v>18</v>
      </c>
      <c r="L1111" t="s">
        <v>20</v>
      </c>
      <c r="M1111" t="s">
        <v>21</v>
      </c>
      <c r="N1111" t="s">
        <v>22</v>
      </c>
      <c r="O1111" t="s">
        <v>23</v>
      </c>
      <c r="P1111" s="2">
        <f t="shared" si="51"/>
        <v>45188</v>
      </c>
      <c r="Q1111" t="str">
        <f t="shared" si="52"/>
        <v>2023-09</v>
      </c>
      <c r="R1111">
        <f t="shared" si="53"/>
        <v>16.124062500000001</v>
      </c>
    </row>
    <row r="1112" spans="1:18">
      <c r="A1112" t="s">
        <v>2116</v>
      </c>
      <c r="B1112" s="2" t="s">
        <v>2114</v>
      </c>
      <c r="C1112" t="s">
        <v>2117</v>
      </c>
      <c r="D1112">
        <v>28.35</v>
      </c>
      <c r="E1112" t="s">
        <v>2118</v>
      </c>
      <c r="F1112">
        <v>3121494179</v>
      </c>
      <c r="G1112" t="s">
        <v>79</v>
      </c>
      <c r="H1112" t="s">
        <v>45</v>
      </c>
      <c r="I1112" t="s">
        <v>38</v>
      </c>
      <c r="J1112" t="s">
        <v>28</v>
      </c>
      <c r="K1112" t="s">
        <v>29</v>
      </c>
      <c r="L1112" t="s">
        <v>197</v>
      </c>
      <c r="M1112" t="s">
        <v>21</v>
      </c>
      <c r="N1112" t="s">
        <v>49</v>
      </c>
      <c r="O1112" t="s">
        <v>23</v>
      </c>
      <c r="P1112" s="2">
        <f t="shared" si="51"/>
        <v>45188</v>
      </c>
      <c r="Q1112" t="str">
        <f t="shared" si="52"/>
        <v>2023-09</v>
      </c>
      <c r="R1112">
        <f t="shared" si="53"/>
        <v>28.35</v>
      </c>
    </row>
    <row r="1113" spans="1:18">
      <c r="A1113" t="s">
        <v>2119</v>
      </c>
      <c r="B1113" s="2" t="s">
        <v>2114</v>
      </c>
      <c r="C1113" t="s">
        <v>2110</v>
      </c>
      <c r="D1113">
        <v>25798.5</v>
      </c>
      <c r="E1113" t="s">
        <v>2120</v>
      </c>
      <c r="F1113">
        <v>3123037444</v>
      </c>
      <c r="G1113" t="s">
        <v>18</v>
      </c>
      <c r="H1113" t="s">
        <v>18</v>
      </c>
      <c r="I1113" t="s">
        <v>19</v>
      </c>
      <c r="J1113" t="s">
        <v>18</v>
      </c>
      <c r="K1113" t="s">
        <v>18</v>
      </c>
      <c r="L1113" t="s">
        <v>20</v>
      </c>
      <c r="M1113" t="s">
        <v>21</v>
      </c>
      <c r="N1113" t="s">
        <v>22</v>
      </c>
      <c r="O1113" t="s">
        <v>31</v>
      </c>
      <c r="P1113" s="2">
        <f t="shared" si="51"/>
        <v>45188</v>
      </c>
      <c r="Q1113" t="str">
        <f t="shared" si="52"/>
        <v>2023-09</v>
      </c>
      <c r="R1113">
        <f t="shared" si="53"/>
        <v>16.124062500000001</v>
      </c>
    </row>
    <row r="1114" spans="1:18">
      <c r="A1114" t="s">
        <v>2121</v>
      </c>
      <c r="B1114" s="2" t="s">
        <v>2122</v>
      </c>
      <c r="C1114" t="s">
        <v>939</v>
      </c>
      <c r="D1114">
        <v>103.51949999999999</v>
      </c>
      <c r="E1114" t="s">
        <v>26</v>
      </c>
      <c r="F1114">
        <v>3124805740</v>
      </c>
      <c r="G1114" t="s">
        <v>36</v>
      </c>
      <c r="H1114" t="s">
        <v>37</v>
      </c>
      <c r="I1114" t="s">
        <v>38</v>
      </c>
      <c r="J1114" t="s">
        <v>28</v>
      </c>
      <c r="K1114" t="s">
        <v>29</v>
      </c>
      <c r="L1114" t="s">
        <v>20</v>
      </c>
      <c r="M1114" t="s">
        <v>21</v>
      </c>
      <c r="N1114" t="s">
        <v>30</v>
      </c>
      <c r="O1114" t="s">
        <v>23</v>
      </c>
      <c r="P1114" s="2">
        <f t="shared" si="51"/>
        <v>45189</v>
      </c>
      <c r="Q1114" t="str">
        <f t="shared" si="52"/>
        <v>2023-09</v>
      </c>
      <c r="R1114">
        <f t="shared" si="53"/>
        <v>6.4699687499999992E-2</v>
      </c>
    </row>
    <row r="1115" spans="1:18">
      <c r="A1115" t="s">
        <v>2123</v>
      </c>
      <c r="B1115" s="2" t="s">
        <v>2124</v>
      </c>
      <c r="C1115" t="s">
        <v>2125</v>
      </c>
      <c r="D1115">
        <v>11.55</v>
      </c>
      <c r="E1115" t="s">
        <v>17</v>
      </c>
      <c r="F1115">
        <v>3129299251</v>
      </c>
      <c r="G1115" t="s">
        <v>18</v>
      </c>
      <c r="H1115" t="s">
        <v>18</v>
      </c>
      <c r="I1115" t="s">
        <v>19</v>
      </c>
      <c r="J1115" t="s">
        <v>18</v>
      </c>
      <c r="K1115" t="s">
        <v>18</v>
      </c>
      <c r="L1115" t="s">
        <v>197</v>
      </c>
      <c r="M1115" t="s">
        <v>21</v>
      </c>
      <c r="N1115" t="s">
        <v>22</v>
      </c>
      <c r="O1115" t="s">
        <v>23</v>
      </c>
      <c r="P1115" s="2">
        <f t="shared" si="51"/>
        <v>45191</v>
      </c>
      <c r="Q1115" t="str">
        <f t="shared" si="52"/>
        <v>2023-09</v>
      </c>
      <c r="R1115">
        <f t="shared" si="53"/>
        <v>11.55</v>
      </c>
    </row>
    <row r="1116" spans="1:18">
      <c r="A1116" t="s">
        <v>2126</v>
      </c>
      <c r="B1116" s="2" t="s">
        <v>2124</v>
      </c>
      <c r="C1116" t="s">
        <v>1930</v>
      </c>
      <c r="D1116">
        <v>7651.875</v>
      </c>
      <c r="E1116" t="s">
        <v>26</v>
      </c>
      <c r="F1116">
        <v>3130265992</v>
      </c>
      <c r="G1116" t="s">
        <v>36</v>
      </c>
      <c r="H1116" t="s">
        <v>37</v>
      </c>
      <c r="I1116" t="s">
        <v>38</v>
      </c>
      <c r="J1116" t="s">
        <v>301</v>
      </c>
      <c r="K1116" t="s">
        <v>29</v>
      </c>
      <c r="L1116" t="s">
        <v>20</v>
      </c>
      <c r="M1116" t="s">
        <v>21</v>
      </c>
      <c r="N1116" t="s">
        <v>30</v>
      </c>
      <c r="O1116" t="s">
        <v>23</v>
      </c>
      <c r="P1116" s="2">
        <f t="shared" si="51"/>
        <v>45191</v>
      </c>
      <c r="Q1116" t="str">
        <f t="shared" si="52"/>
        <v>2023-09</v>
      </c>
      <c r="R1116">
        <f t="shared" si="53"/>
        <v>4.7824218749999998</v>
      </c>
    </row>
    <row r="1117" spans="1:18">
      <c r="A1117" t="s">
        <v>2127</v>
      </c>
      <c r="B1117" s="2" t="s">
        <v>2124</v>
      </c>
      <c r="C1117" t="s">
        <v>2110</v>
      </c>
      <c r="D1117">
        <v>25306.522499999999</v>
      </c>
      <c r="E1117" t="s">
        <v>26</v>
      </c>
      <c r="F1117">
        <v>3131181531</v>
      </c>
      <c r="G1117" t="s">
        <v>27</v>
      </c>
      <c r="H1117" t="s">
        <v>27</v>
      </c>
      <c r="I1117" t="s">
        <v>19</v>
      </c>
      <c r="J1117" t="s">
        <v>39</v>
      </c>
      <c r="K1117" t="s">
        <v>29</v>
      </c>
      <c r="L1117" t="s">
        <v>20</v>
      </c>
      <c r="M1117" t="s">
        <v>21</v>
      </c>
      <c r="N1117" t="s">
        <v>30</v>
      </c>
      <c r="O1117" t="s">
        <v>31</v>
      </c>
      <c r="P1117" s="2">
        <f t="shared" si="51"/>
        <v>45191</v>
      </c>
      <c r="Q1117" t="str">
        <f t="shared" si="52"/>
        <v>2023-09</v>
      </c>
      <c r="R1117">
        <f t="shared" si="53"/>
        <v>15.8165765625</v>
      </c>
    </row>
    <row r="1118" spans="1:18">
      <c r="A1118" t="s">
        <v>2128</v>
      </c>
      <c r="B1118" s="2" t="s">
        <v>2124</v>
      </c>
      <c r="C1118" t="s">
        <v>2129</v>
      </c>
      <c r="D1118">
        <v>31.5</v>
      </c>
      <c r="E1118" t="s">
        <v>17</v>
      </c>
      <c r="F1118">
        <v>3131552347</v>
      </c>
      <c r="G1118" t="s">
        <v>18</v>
      </c>
      <c r="H1118" t="s">
        <v>18</v>
      </c>
      <c r="I1118" t="s">
        <v>19</v>
      </c>
      <c r="J1118" t="s">
        <v>18</v>
      </c>
      <c r="K1118" t="s">
        <v>18</v>
      </c>
      <c r="L1118" t="s">
        <v>197</v>
      </c>
      <c r="M1118" t="s">
        <v>21</v>
      </c>
      <c r="N1118" t="s">
        <v>22</v>
      </c>
      <c r="O1118" t="s">
        <v>23</v>
      </c>
      <c r="P1118" s="2">
        <f t="shared" si="51"/>
        <v>45191</v>
      </c>
      <c r="Q1118" t="str">
        <f t="shared" si="52"/>
        <v>2023-09</v>
      </c>
      <c r="R1118">
        <f t="shared" si="53"/>
        <v>31.5</v>
      </c>
    </row>
    <row r="1119" spans="1:18">
      <c r="A1119" t="s">
        <v>2130</v>
      </c>
      <c r="B1119" s="2" t="s">
        <v>2124</v>
      </c>
      <c r="C1119" t="s">
        <v>2129</v>
      </c>
      <c r="D1119">
        <v>28.35</v>
      </c>
      <c r="E1119" t="s">
        <v>17</v>
      </c>
      <c r="F1119">
        <v>3131582083</v>
      </c>
      <c r="G1119" t="s">
        <v>18</v>
      </c>
      <c r="H1119" t="s">
        <v>18</v>
      </c>
      <c r="I1119" t="s">
        <v>19</v>
      </c>
      <c r="J1119" t="s">
        <v>18</v>
      </c>
      <c r="K1119" t="s">
        <v>18</v>
      </c>
      <c r="L1119" t="s">
        <v>197</v>
      </c>
      <c r="M1119" t="s">
        <v>21</v>
      </c>
      <c r="N1119" t="s">
        <v>22</v>
      </c>
      <c r="O1119" t="s">
        <v>23</v>
      </c>
      <c r="P1119" s="2">
        <f t="shared" si="51"/>
        <v>45191</v>
      </c>
      <c r="Q1119" t="str">
        <f t="shared" si="52"/>
        <v>2023-09</v>
      </c>
      <c r="R1119">
        <f t="shared" si="53"/>
        <v>28.35</v>
      </c>
    </row>
    <row r="1120" spans="1:18">
      <c r="A1120" t="s">
        <v>2131</v>
      </c>
      <c r="B1120" s="2" t="s">
        <v>2132</v>
      </c>
      <c r="C1120" t="s">
        <v>939</v>
      </c>
      <c r="D1120">
        <v>103.51949999999999</v>
      </c>
      <c r="E1120" t="s">
        <v>26</v>
      </c>
      <c r="F1120">
        <v>3133100452</v>
      </c>
      <c r="G1120" t="s">
        <v>36</v>
      </c>
      <c r="H1120" t="s">
        <v>37</v>
      </c>
      <c r="I1120" t="s">
        <v>38</v>
      </c>
      <c r="J1120" t="s">
        <v>28</v>
      </c>
      <c r="K1120" t="s">
        <v>29</v>
      </c>
      <c r="L1120" t="s">
        <v>20</v>
      </c>
      <c r="M1120" t="s">
        <v>1376</v>
      </c>
      <c r="N1120" t="s">
        <v>30</v>
      </c>
      <c r="O1120" t="s">
        <v>23</v>
      </c>
      <c r="P1120" s="2">
        <f t="shared" si="51"/>
        <v>45192</v>
      </c>
      <c r="Q1120" t="str">
        <f t="shared" si="52"/>
        <v>2023-09</v>
      </c>
      <c r="R1120">
        <f t="shared" si="53"/>
        <v>6.4699687499999992E-2</v>
      </c>
    </row>
    <row r="1121" spans="1:18">
      <c r="A1121" t="s">
        <v>2133</v>
      </c>
      <c r="B1121" s="2" t="s">
        <v>2132</v>
      </c>
      <c r="C1121" t="s">
        <v>632</v>
      </c>
      <c r="D1121">
        <v>105.105</v>
      </c>
      <c r="E1121" t="s">
        <v>78</v>
      </c>
      <c r="F1121">
        <v>3134176467</v>
      </c>
      <c r="G1121" t="s">
        <v>36</v>
      </c>
      <c r="H1121" t="s">
        <v>37</v>
      </c>
      <c r="I1121" t="s">
        <v>38</v>
      </c>
      <c r="J1121" t="s">
        <v>28</v>
      </c>
      <c r="K1121" t="s">
        <v>29</v>
      </c>
      <c r="L1121" t="s">
        <v>20</v>
      </c>
      <c r="M1121" t="s">
        <v>1376</v>
      </c>
      <c r="N1121" t="s">
        <v>49</v>
      </c>
      <c r="O1121" t="s">
        <v>23</v>
      </c>
      <c r="P1121" s="2">
        <f t="shared" si="51"/>
        <v>45192</v>
      </c>
      <c r="Q1121" t="str">
        <f t="shared" si="52"/>
        <v>2023-09</v>
      </c>
      <c r="R1121">
        <f t="shared" si="53"/>
        <v>6.5690625000000002E-2</v>
      </c>
    </row>
    <row r="1122" spans="1:18">
      <c r="A1122" t="s">
        <v>2134</v>
      </c>
      <c r="B1122" s="2" t="s">
        <v>2132</v>
      </c>
      <c r="C1122" t="s">
        <v>632</v>
      </c>
      <c r="D1122">
        <v>105.105</v>
      </c>
      <c r="E1122" t="s">
        <v>78</v>
      </c>
      <c r="F1122">
        <v>3134185942</v>
      </c>
      <c r="G1122" t="s">
        <v>36</v>
      </c>
      <c r="H1122" t="s">
        <v>37</v>
      </c>
      <c r="I1122" t="s">
        <v>38</v>
      </c>
      <c r="J1122" t="s">
        <v>28</v>
      </c>
      <c r="K1122" t="s">
        <v>29</v>
      </c>
      <c r="L1122" t="s">
        <v>20</v>
      </c>
      <c r="M1122" t="s">
        <v>1376</v>
      </c>
      <c r="N1122" t="s">
        <v>49</v>
      </c>
      <c r="O1122" t="s">
        <v>23</v>
      </c>
      <c r="P1122" s="2">
        <f t="shared" si="51"/>
        <v>45192</v>
      </c>
      <c r="Q1122" t="str">
        <f t="shared" si="52"/>
        <v>2023-09</v>
      </c>
      <c r="R1122">
        <f t="shared" si="53"/>
        <v>6.5690625000000002E-2</v>
      </c>
    </row>
    <row r="1123" spans="1:18">
      <c r="A1123" t="s">
        <v>2135</v>
      </c>
      <c r="B1123" s="2" t="s">
        <v>2132</v>
      </c>
      <c r="C1123" t="s">
        <v>632</v>
      </c>
      <c r="D1123">
        <v>105.105</v>
      </c>
      <c r="E1123" t="s">
        <v>78</v>
      </c>
      <c r="F1123">
        <v>3134192275</v>
      </c>
      <c r="G1123" t="s">
        <v>36</v>
      </c>
      <c r="H1123" t="s">
        <v>37</v>
      </c>
      <c r="I1123" t="s">
        <v>38</v>
      </c>
      <c r="J1123" t="s">
        <v>28</v>
      </c>
      <c r="K1123" t="s">
        <v>29</v>
      </c>
      <c r="L1123" t="s">
        <v>20</v>
      </c>
      <c r="M1123" t="s">
        <v>1376</v>
      </c>
      <c r="N1123" t="s">
        <v>49</v>
      </c>
      <c r="O1123" t="s">
        <v>23</v>
      </c>
      <c r="P1123" s="2">
        <f t="shared" si="51"/>
        <v>45192</v>
      </c>
      <c r="Q1123" t="str">
        <f t="shared" si="52"/>
        <v>2023-09</v>
      </c>
      <c r="R1123">
        <f t="shared" si="53"/>
        <v>6.5690625000000002E-2</v>
      </c>
    </row>
    <row r="1124" spans="1:18">
      <c r="A1124" t="s">
        <v>2136</v>
      </c>
      <c r="B1124" s="2" t="s">
        <v>2132</v>
      </c>
      <c r="C1124" t="s">
        <v>632</v>
      </c>
      <c r="D1124">
        <v>105.105</v>
      </c>
      <c r="E1124" t="s">
        <v>1784</v>
      </c>
      <c r="F1124">
        <v>3134337602</v>
      </c>
      <c r="G1124" t="s">
        <v>36</v>
      </c>
      <c r="H1124" t="s">
        <v>37</v>
      </c>
      <c r="I1124" t="s">
        <v>38</v>
      </c>
      <c r="J1124" t="s">
        <v>28</v>
      </c>
      <c r="K1124" t="s">
        <v>29</v>
      </c>
      <c r="L1124" t="s">
        <v>20</v>
      </c>
      <c r="M1124" t="s">
        <v>1376</v>
      </c>
      <c r="N1124" t="s">
        <v>49</v>
      </c>
      <c r="O1124" t="s">
        <v>23</v>
      </c>
      <c r="P1124" s="2">
        <f t="shared" si="51"/>
        <v>45192</v>
      </c>
      <c r="Q1124" t="str">
        <f t="shared" si="52"/>
        <v>2023-09</v>
      </c>
      <c r="R1124">
        <f t="shared" si="53"/>
        <v>6.5690625000000002E-2</v>
      </c>
    </row>
    <row r="1125" spans="1:18">
      <c r="A1125" t="s">
        <v>2137</v>
      </c>
      <c r="B1125" s="2" t="s">
        <v>2132</v>
      </c>
      <c r="C1125" t="s">
        <v>632</v>
      </c>
      <c r="D1125">
        <v>105.105</v>
      </c>
      <c r="E1125" t="s">
        <v>1784</v>
      </c>
      <c r="F1125">
        <v>3134360506</v>
      </c>
      <c r="G1125" t="s">
        <v>36</v>
      </c>
      <c r="H1125" t="s">
        <v>37</v>
      </c>
      <c r="I1125" t="s">
        <v>38</v>
      </c>
      <c r="J1125" t="s">
        <v>28</v>
      </c>
      <c r="K1125" t="s">
        <v>29</v>
      </c>
      <c r="L1125" t="s">
        <v>20</v>
      </c>
      <c r="M1125" t="s">
        <v>1376</v>
      </c>
      <c r="N1125" t="s">
        <v>49</v>
      </c>
      <c r="O1125" t="s">
        <v>23</v>
      </c>
      <c r="P1125" s="2">
        <f t="shared" si="51"/>
        <v>45192</v>
      </c>
      <c r="Q1125" t="str">
        <f t="shared" si="52"/>
        <v>2023-09</v>
      </c>
      <c r="R1125">
        <f t="shared" si="53"/>
        <v>6.5690625000000002E-2</v>
      </c>
    </row>
    <row r="1126" spans="1:18">
      <c r="A1126" t="s">
        <v>2138</v>
      </c>
      <c r="B1126" s="2" t="s">
        <v>2139</v>
      </c>
      <c r="C1126" t="s">
        <v>939</v>
      </c>
      <c r="D1126">
        <v>105.105</v>
      </c>
      <c r="E1126" t="s">
        <v>78</v>
      </c>
      <c r="F1126">
        <v>3135424346</v>
      </c>
      <c r="G1126" t="s">
        <v>36</v>
      </c>
      <c r="H1126" t="s">
        <v>37</v>
      </c>
      <c r="I1126" t="s">
        <v>38</v>
      </c>
      <c r="J1126" t="s">
        <v>28</v>
      </c>
      <c r="K1126" t="s">
        <v>29</v>
      </c>
      <c r="L1126" t="s">
        <v>20</v>
      </c>
      <c r="M1126" t="s">
        <v>1376</v>
      </c>
      <c r="N1126" t="s">
        <v>49</v>
      </c>
      <c r="O1126" t="s">
        <v>23</v>
      </c>
      <c r="P1126" s="2">
        <f t="shared" si="51"/>
        <v>45193</v>
      </c>
      <c r="Q1126" t="str">
        <f t="shared" si="52"/>
        <v>2023-09</v>
      </c>
      <c r="R1126">
        <f t="shared" si="53"/>
        <v>6.5690625000000002E-2</v>
      </c>
    </row>
    <row r="1127" spans="1:18">
      <c r="A1127" t="s">
        <v>2140</v>
      </c>
      <c r="B1127" s="2" t="s">
        <v>2139</v>
      </c>
      <c r="C1127" t="s">
        <v>632</v>
      </c>
      <c r="D1127">
        <v>105.105</v>
      </c>
      <c r="E1127" t="s">
        <v>1784</v>
      </c>
      <c r="F1127">
        <v>3135424345</v>
      </c>
      <c r="G1127" t="s">
        <v>36</v>
      </c>
      <c r="H1127" t="s">
        <v>37</v>
      </c>
      <c r="I1127" t="s">
        <v>38</v>
      </c>
      <c r="J1127" t="s">
        <v>28</v>
      </c>
      <c r="K1127" t="s">
        <v>29</v>
      </c>
      <c r="L1127" t="s">
        <v>20</v>
      </c>
      <c r="M1127" t="s">
        <v>1376</v>
      </c>
      <c r="N1127" t="s">
        <v>49</v>
      </c>
      <c r="O1127" t="s">
        <v>23</v>
      </c>
      <c r="P1127" s="2">
        <f t="shared" si="51"/>
        <v>45193</v>
      </c>
      <c r="Q1127" t="str">
        <f t="shared" si="52"/>
        <v>2023-09</v>
      </c>
      <c r="R1127">
        <f t="shared" si="53"/>
        <v>6.5690625000000002E-2</v>
      </c>
    </row>
    <row r="1128" spans="1:18">
      <c r="A1128" t="s">
        <v>2141</v>
      </c>
      <c r="B1128" s="2" t="s">
        <v>2139</v>
      </c>
      <c r="C1128" t="s">
        <v>2142</v>
      </c>
      <c r="D1128">
        <v>25798.5</v>
      </c>
      <c r="E1128" t="s">
        <v>94</v>
      </c>
      <c r="F1128">
        <v>3137811587</v>
      </c>
      <c r="G1128" t="s">
        <v>18</v>
      </c>
      <c r="H1128" t="s">
        <v>18</v>
      </c>
      <c r="I1128" t="s">
        <v>19</v>
      </c>
      <c r="J1128" t="s">
        <v>18</v>
      </c>
      <c r="K1128" t="s">
        <v>18</v>
      </c>
      <c r="L1128" t="s">
        <v>20</v>
      </c>
      <c r="M1128" t="s">
        <v>21</v>
      </c>
      <c r="N1128" t="s">
        <v>22</v>
      </c>
      <c r="O1128" t="s">
        <v>31</v>
      </c>
      <c r="P1128" s="2">
        <f t="shared" si="51"/>
        <v>45193</v>
      </c>
      <c r="Q1128" t="str">
        <f t="shared" si="52"/>
        <v>2023-09</v>
      </c>
      <c r="R1128">
        <f t="shared" si="53"/>
        <v>16.124062500000001</v>
      </c>
    </row>
    <row r="1129" spans="1:18">
      <c r="A1129" t="s">
        <v>2143</v>
      </c>
      <c r="B1129" s="2" t="s">
        <v>2144</v>
      </c>
      <c r="C1129" t="s">
        <v>939</v>
      </c>
      <c r="D1129">
        <v>105.105</v>
      </c>
      <c r="E1129" t="s">
        <v>78</v>
      </c>
      <c r="F1129">
        <v>3138419936</v>
      </c>
      <c r="G1129" t="s">
        <v>36</v>
      </c>
      <c r="H1129" t="s">
        <v>37</v>
      </c>
      <c r="I1129" t="s">
        <v>38</v>
      </c>
      <c r="J1129" t="s">
        <v>28</v>
      </c>
      <c r="K1129" t="s">
        <v>29</v>
      </c>
      <c r="L1129" t="s">
        <v>20</v>
      </c>
      <c r="M1129" t="s">
        <v>1376</v>
      </c>
      <c r="N1129" t="s">
        <v>49</v>
      </c>
      <c r="O1129" t="s">
        <v>23</v>
      </c>
      <c r="P1129" s="2">
        <f t="shared" si="51"/>
        <v>45194</v>
      </c>
      <c r="Q1129" t="str">
        <f t="shared" si="52"/>
        <v>2023-09</v>
      </c>
      <c r="R1129">
        <f t="shared" si="53"/>
        <v>6.5690625000000002E-2</v>
      </c>
    </row>
    <row r="1130" spans="1:18">
      <c r="A1130" t="s">
        <v>2145</v>
      </c>
      <c r="B1130" s="2" t="s">
        <v>2144</v>
      </c>
      <c r="C1130" t="s">
        <v>632</v>
      </c>
      <c r="D1130">
        <v>105.105</v>
      </c>
      <c r="E1130" t="s">
        <v>1784</v>
      </c>
      <c r="F1130">
        <v>3138419923</v>
      </c>
      <c r="G1130" t="s">
        <v>36</v>
      </c>
      <c r="H1130" t="s">
        <v>37</v>
      </c>
      <c r="I1130" t="s">
        <v>38</v>
      </c>
      <c r="J1130" t="s">
        <v>28</v>
      </c>
      <c r="K1130" t="s">
        <v>29</v>
      </c>
      <c r="L1130" t="s">
        <v>20</v>
      </c>
      <c r="M1130" t="s">
        <v>1376</v>
      </c>
      <c r="N1130" t="s">
        <v>49</v>
      </c>
      <c r="O1130" t="s">
        <v>23</v>
      </c>
      <c r="P1130" s="2">
        <f t="shared" si="51"/>
        <v>45194</v>
      </c>
      <c r="Q1130" t="str">
        <f t="shared" si="52"/>
        <v>2023-09</v>
      </c>
      <c r="R1130">
        <f t="shared" si="53"/>
        <v>6.5690625000000002E-2</v>
      </c>
    </row>
    <row r="1131" spans="1:18">
      <c r="A1131" t="s">
        <v>2146</v>
      </c>
      <c r="B1131" s="2" t="s">
        <v>2144</v>
      </c>
      <c r="C1131" t="s">
        <v>2147</v>
      </c>
      <c r="D1131">
        <v>31.5</v>
      </c>
      <c r="E1131" t="s">
        <v>17</v>
      </c>
      <c r="F1131">
        <v>3139973560</v>
      </c>
      <c r="G1131" t="s">
        <v>18</v>
      </c>
      <c r="H1131" t="s">
        <v>18</v>
      </c>
      <c r="I1131" t="s">
        <v>19</v>
      </c>
      <c r="J1131" t="s">
        <v>18</v>
      </c>
      <c r="K1131" t="s">
        <v>18</v>
      </c>
      <c r="L1131" t="s">
        <v>197</v>
      </c>
      <c r="M1131" t="s">
        <v>21</v>
      </c>
      <c r="N1131" t="s">
        <v>22</v>
      </c>
      <c r="O1131" t="s">
        <v>23</v>
      </c>
      <c r="P1131" s="2">
        <f t="shared" si="51"/>
        <v>45194</v>
      </c>
      <c r="Q1131" t="str">
        <f t="shared" si="52"/>
        <v>2023-09</v>
      </c>
      <c r="R1131">
        <f t="shared" si="53"/>
        <v>31.5</v>
      </c>
    </row>
    <row r="1132" spans="1:18">
      <c r="A1132" t="s">
        <v>2148</v>
      </c>
      <c r="B1132" s="2" t="s">
        <v>2144</v>
      </c>
      <c r="C1132" t="s">
        <v>2129</v>
      </c>
      <c r="D1132">
        <v>25798.5</v>
      </c>
      <c r="E1132" t="s">
        <v>172</v>
      </c>
      <c r="F1132">
        <v>3140664823</v>
      </c>
      <c r="G1132" t="s">
        <v>18</v>
      </c>
      <c r="H1132" t="s">
        <v>18</v>
      </c>
      <c r="I1132" t="s">
        <v>19</v>
      </c>
      <c r="J1132" t="s">
        <v>18</v>
      </c>
      <c r="K1132" t="s">
        <v>18</v>
      </c>
      <c r="L1132" t="s">
        <v>20</v>
      </c>
      <c r="M1132" t="s">
        <v>21</v>
      </c>
      <c r="N1132" t="s">
        <v>49</v>
      </c>
      <c r="O1132" t="s">
        <v>173</v>
      </c>
      <c r="P1132" s="2">
        <f t="shared" si="51"/>
        <v>45194</v>
      </c>
      <c r="Q1132" t="str">
        <f t="shared" si="52"/>
        <v>2023-09</v>
      </c>
      <c r="R1132">
        <f t="shared" si="53"/>
        <v>16.124062500000001</v>
      </c>
    </row>
    <row r="1133" spans="1:18">
      <c r="A1133" t="s">
        <v>2149</v>
      </c>
      <c r="B1133" s="2" t="s">
        <v>2150</v>
      </c>
      <c r="C1133" t="s">
        <v>939</v>
      </c>
      <c r="D1133">
        <v>105.105</v>
      </c>
      <c r="E1133" t="s">
        <v>78</v>
      </c>
      <c r="F1133">
        <v>3141500669</v>
      </c>
      <c r="G1133" t="s">
        <v>36</v>
      </c>
      <c r="H1133" t="s">
        <v>37</v>
      </c>
      <c r="I1133" t="s">
        <v>38</v>
      </c>
      <c r="J1133" t="s">
        <v>28</v>
      </c>
      <c r="K1133" t="s">
        <v>29</v>
      </c>
      <c r="L1133" t="s">
        <v>20</v>
      </c>
      <c r="M1133" t="s">
        <v>1376</v>
      </c>
      <c r="N1133" t="s">
        <v>49</v>
      </c>
      <c r="O1133" t="s">
        <v>23</v>
      </c>
      <c r="P1133" s="2">
        <f t="shared" si="51"/>
        <v>45195</v>
      </c>
      <c r="Q1133" t="str">
        <f t="shared" si="52"/>
        <v>2023-09</v>
      </c>
      <c r="R1133">
        <f t="shared" si="53"/>
        <v>6.5690625000000002E-2</v>
      </c>
    </row>
    <row r="1134" spans="1:18">
      <c r="A1134" t="s">
        <v>2151</v>
      </c>
      <c r="B1134" s="2" t="s">
        <v>2150</v>
      </c>
      <c r="C1134" t="s">
        <v>632</v>
      </c>
      <c r="D1134">
        <v>103.51949999999999</v>
      </c>
      <c r="E1134" t="s">
        <v>26</v>
      </c>
      <c r="F1134">
        <v>3141500671</v>
      </c>
      <c r="G1134" t="s">
        <v>36</v>
      </c>
      <c r="H1134" t="s">
        <v>37</v>
      </c>
      <c r="I1134" t="s">
        <v>38</v>
      </c>
      <c r="J1134" t="s">
        <v>28</v>
      </c>
      <c r="K1134" t="s">
        <v>29</v>
      </c>
      <c r="L1134" t="s">
        <v>20</v>
      </c>
      <c r="M1134" t="s">
        <v>1376</v>
      </c>
      <c r="N1134" t="s">
        <v>30</v>
      </c>
      <c r="O1134" t="s">
        <v>23</v>
      </c>
      <c r="P1134" s="2">
        <f t="shared" si="51"/>
        <v>45195</v>
      </c>
      <c r="Q1134" t="str">
        <f t="shared" si="52"/>
        <v>2023-09</v>
      </c>
      <c r="R1134">
        <f t="shared" si="53"/>
        <v>6.4699687499999992E-2</v>
      </c>
    </row>
    <row r="1135" spans="1:18">
      <c r="A1135" t="s">
        <v>2152</v>
      </c>
      <c r="B1135" s="2" t="s">
        <v>2150</v>
      </c>
      <c r="C1135" t="s">
        <v>2153</v>
      </c>
      <c r="D1135">
        <v>27.236999999999998</v>
      </c>
      <c r="E1135" t="s">
        <v>262</v>
      </c>
      <c r="F1135">
        <v>3142475756</v>
      </c>
      <c r="G1135" t="s">
        <v>79</v>
      </c>
      <c r="H1135" t="s">
        <v>45</v>
      </c>
      <c r="I1135" t="s">
        <v>38</v>
      </c>
      <c r="J1135" t="s">
        <v>80</v>
      </c>
      <c r="K1135" t="s">
        <v>48</v>
      </c>
      <c r="L1135" t="s">
        <v>197</v>
      </c>
      <c r="M1135" t="s">
        <v>21</v>
      </c>
      <c r="N1135" t="s">
        <v>30</v>
      </c>
      <c r="O1135" t="s">
        <v>23</v>
      </c>
      <c r="P1135" s="2">
        <f t="shared" si="51"/>
        <v>45195</v>
      </c>
      <c r="Q1135" t="str">
        <f t="shared" si="52"/>
        <v>2023-09</v>
      </c>
      <c r="R1135">
        <f t="shared" si="53"/>
        <v>27.236999999999998</v>
      </c>
    </row>
    <row r="1136" spans="1:18">
      <c r="A1136" t="s">
        <v>2154</v>
      </c>
      <c r="B1136" s="2" t="s">
        <v>2150</v>
      </c>
      <c r="C1136" t="s">
        <v>2129</v>
      </c>
      <c r="D1136">
        <v>25306.522499999999</v>
      </c>
      <c r="E1136" t="s">
        <v>26</v>
      </c>
      <c r="F1136">
        <v>3143753276</v>
      </c>
      <c r="G1136" t="s">
        <v>36</v>
      </c>
      <c r="H1136" t="s">
        <v>37</v>
      </c>
      <c r="I1136" t="s">
        <v>38</v>
      </c>
      <c r="J1136" t="s">
        <v>471</v>
      </c>
      <c r="K1136" t="s">
        <v>29</v>
      </c>
      <c r="L1136" t="s">
        <v>20</v>
      </c>
      <c r="M1136" t="s">
        <v>21</v>
      </c>
      <c r="N1136" t="s">
        <v>30</v>
      </c>
      <c r="O1136" t="s">
        <v>23</v>
      </c>
      <c r="P1136" s="2">
        <f t="shared" si="51"/>
        <v>45195</v>
      </c>
      <c r="Q1136" t="str">
        <f t="shared" si="52"/>
        <v>2023-09</v>
      </c>
      <c r="R1136">
        <f t="shared" si="53"/>
        <v>15.8165765625</v>
      </c>
    </row>
    <row r="1137" spans="1:18">
      <c r="A1137" t="s">
        <v>2155</v>
      </c>
      <c r="B1137" s="2" t="s">
        <v>2156</v>
      </c>
      <c r="C1137" t="s">
        <v>1764</v>
      </c>
      <c r="D1137">
        <v>11271.75</v>
      </c>
      <c r="E1137" t="s">
        <v>26</v>
      </c>
      <c r="F1137">
        <v>3147853173</v>
      </c>
      <c r="G1137" t="s">
        <v>79</v>
      </c>
      <c r="H1137" t="s">
        <v>45</v>
      </c>
      <c r="I1137" t="s">
        <v>38</v>
      </c>
      <c r="J1137" t="s">
        <v>120</v>
      </c>
      <c r="K1137" t="s">
        <v>29</v>
      </c>
      <c r="L1137" t="s">
        <v>20</v>
      </c>
      <c r="M1137" t="s">
        <v>1376</v>
      </c>
      <c r="N1137" t="s">
        <v>30</v>
      </c>
      <c r="O1137" t="s">
        <v>23</v>
      </c>
      <c r="P1137" s="2">
        <f t="shared" si="51"/>
        <v>45197</v>
      </c>
      <c r="Q1137" t="str">
        <f t="shared" si="52"/>
        <v>2023-09</v>
      </c>
      <c r="R1137">
        <f t="shared" si="53"/>
        <v>7.0448437500000001</v>
      </c>
    </row>
    <row r="1138" spans="1:18">
      <c r="A1138" t="s">
        <v>2157</v>
      </c>
      <c r="B1138" s="2" t="s">
        <v>2156</v>
      </c>
      <c r="C1138" t="s">
        <v>2158</v>
      </c>
      <c r="D1138">
        <v>25798.5</v>
      </c>
      <c r="E1138" t="s">
        <v>17</v>
      </c>
      <c r="F1138">
        <v>3148025153</v>
      </c>
      <c r="G1138" t="s">
        <v>18</v>
      </c>
      <c r="H1138" t="s">
        <v>18</v>
      </c>
      <c r="I1138" t="s">
        <v>19</v>
      </c>
      <c r="J1138" t="s">
        <v>18</v>
      </c>
      <c r="K1138" t="s">
        <v>18</v>
      </c>
      <c r="L1138" t="s">
        <v>20</v>
      </c>
      <c r="M1138" t="s">
        <v>21</v>
      </c>
      <c r="N1138" t="s">
        <v>22</v>
      </c>
      <c r="O1138" t="s">
        <v>23</v>
      </c>
      <c r="P1138" s="2">
        <f t="shared" si="51"/>
        <v>45197</v>
      </c>
      <c r="Q1138" t="str">
        <f t="shared" si="52"/>
        <v>2023-09</v>
      </c>
      <c r="R1138">
        <f t="shared" si="53"/>
        <v>16.124062500000001</v>
      </c>
    </row>
    <row r="1139" spans="1:18">
      <c r="A1139" t="s">
        <v>2159</v>
      </c>
      <c r="B1139" s="2" t="s">
        <v>2156</v>
      </c>
      <c r="C1139" t="s">
        <v>2158</v>
      </c>
      <c r="D1139">
        <v>15765.75</v>
      </c>
      <c r="E1139" t="s">
        <v>17</v>
      </c>
      <c r="F1139">
        <v>3148050581</v>
      </c>
      <c r="G1139" t="s">
        <v>18</v>
      </c>
      <c r="H1139" t="s">
        <v>18</v>
      </c>
      <c r="I1139" t="s">
        <v>19</v>
      </c>
      <c r="J1139" t="s">
        <v>18</v>
      </c>
      <c r="K1139" t="s">
        <v>18</v>
      </c>
      <c r="L1139" t="s">
        <v>20</v>
      </c>
      <c r="M1139" t="s">
        <v>21</v>
      </c>
      <c r="N1139" t="s">
        <v>22</v>
      </c>
      <c r="O1139" t="s">
        <v>23</v>
      </c>
      <c r="P1139" s="2">
        <f t="shared" si="51"/>
        <v>45197</v>
      </c>
      <c r="Q1139" t="str">
        <f t="shared" si="52"/>
        <v>2023-09</v>
      </c>
      <c r="R1139">
        <f t="shared" si="53"/>
        <v>9.8535937499999999</v>
      </c>
    </row>
    <row r="1140" spans="1:18">
      <c r="A1140" t="s">
        <v>2160</v>
      </c>
      <c r="B1140" s="2" t="s">
        <v>2156</v>
      </c>
      <c r="C1140" t="s">
        <v>2158</v>
      </c>
      <c r="D1140">
        <v>25798.5</v>
      </c>
      <c r="E1140" t="s">
        <v>94</v>
      </c>
      <c r="F1140">
        <v>3148473938</v>
      </c>
      <c r="G1140" t="s">
        <v>18</v>
      </c>
      <c r="H1140" t="s">
        <v>18</v>
      </c>
      <c r="I1140" t="s">
        <v>19</v>
      </c>
      <c r="J1140" t="s">
        <v>18</v>
      </c>
      <c r="K1140" t="s">
        <v>18</v>
      </c>
      <c r="L1140" t="s">
        <v>20</v>
      </c>
      <c r="M1140" t="s">
        <v>21</v>
      </c>
      <c r="N1140" t="s">
        <v>22</v>
      </c>
      <c r="O1140" t="s">
        <v>31</v>
      </c>
      <c r="P1140" s="2">
        <f t="shared" si="51"/>
        <v>45197</v>
      </c>
      <c r="Q1140" t="str">
        <f t="shared" si="52"/>
        <v>2023-09</v>
      </c>
      <c r="R1140">
        <f t="shared" si="53"/>
        <v>16.124062500000001</v>
      </c>
    </row>
    <row r="1141" spans="1:18">
      <c r="A1141" t="s">
        <v>2161</v>
      </c>
      <c r="B1141" s="2" t="s">
        <v>2156</v>
      </c>
      <c r="C1141" t="s">
        <v>958</v>
      </c>
      <c r="D1141">
        <v>11550</v>
      </c>
      <c r="E1141" t="s">
        <v>78</v>
      </c>
      <c r="F1141">
        <v>3148915012</v>
      </c>
      <c r="G1141" t="s">
        <v>36</v>
      </c>
      <c r="H1141" t="s">
        <v>37</v>
      </c>
      <c r="I1141" t="s">
        <v>38</v>
      </c>
      <c r="J1141" t="s">
        <v>301</v>
      </c>
      <c r="K1141" t="s">
        <v>29</v>
      </c>
      <c r="L1141" t="s">
        <v>20</v>
      </c>
      <c r="M1141" t="s">
        <v>1376</v>
      </c>
      <c r="N1141" t="s">
        <v>49</v>
      </c>
      <c r="O1141" t="s">
        <v>23</v>
      </c>
      <c r="P1141" s="2">
        <f t="shared" si="51"/>
        <v>45197</v>
      </c>
      <c r="Q1141" t="str">
        <f t="shared" si="52"/>
        <v>2023-09</v>
      </c>
      <c r="R1141">
        <f t="shared" si="53"/>
        <v>7.21875</v>
      </c>
    </row>
    <row r="1142" spans="1:18">
      <c r="A1142" t="s">
        <v>2162</v>
      </c>
      <c r="B1142" s="2" t="s">
        <v>2163</v>
      </c>
      <c r="C1142" t="s">
        <v>2164</v>
      </c>
      <c r="D1142">
        <v>25306.522499999999</v>
      </c>
      <c r="E1142" t="s">
        <v>262</v>
      </c>
      <c r="F1142">
        <v>3150411001</v>
      </c>
      <c r="G1142" t="s">
        <v>411</v>
      </c>
      <c r="H1142" t="s">
        <v>45</v>
      </c>
      <c r="I1142" t="s">
        <v>19</v>
      </c>
      <c r="J1142" t="s">
        <v>2165</v>
      </c>
      <c r="K1142" t="s">
        <v>29</v>
      </c>
      <c r="L1142" t="s">
        <v>20</v>
      </c>
      <c r="M1142" t="s">
        <v>21</v>
      </c>
      <c r="N1142" t="s">
        <v>30</v>
      </c>
      <c r="O1142" t="s">
        <v>23</v>
      </c>
      <c r="P1142" s="2">
        <f t="shared" si="51"/>
        <v>45198</v>
      </c>
      <c r="Q1142" t="str">
        <f t="shared" si="52"/>
        <v>2023-09</v>
      </c>
      <c r="R1142">
        <f t="shared" si="53"/>
        <v>15.8165765625</v>
      </c>
    </row>
    <row r="1143" spans="1:18">
      <c r="A1143" t="s">
        <v>2166</v>
      </c>
      <c r="B1143" s="2" t="s">
        <v>2163</v>
      </c>
      <c r="C1143" t="s">
        <v>477</v>
      </c>
      <c r="D1143">
        <v>25306.522499999999</v>
      </c>
      <c r="E1143" t="s">
        <v>26</v>
      </c>
      <c r="F1143">
        <v>3151030483</v>
      </c>
      <c r="G1143" t="s">
        <v>27</v>
      </c>
      <c r="H1143" t="s">
        <v>27</v>
      </c>
      <c r="I1143" t="s">
        <v>19</v>
      </c>
      <c r="J1143" t="s">
        <v>1969</v>
      </c>
      <c r="K1143" t="s">
        <v>29</v>
      </c>
      <c r="L1143" t="s">
        <v>20</v>
      </c>
      <c r="M1143" t="s">
        <v>21</v>
      </c>
      <c r="N1143" t="s">
        <v>30</v>
      </c>
      <c r="O1143" t="s">
        <v>31</v>
      </c>
      <c r="P1143" s="2">
        <f t="shared" si="51"/>
        <v>45198</v>
      </c>
      <c r="Q1143" t="str">
        <f t="shared" si="52"/>
        <v>2023-09</v>
      </c>
      <c r="R1143">
        <f t="shared" si="53"/>
        <v>15.8165765625</v>
      </c>
    </row>
    <row r="1144" spans="1:18">
      <c r="A1144" t="s">
        <v>2167</v>
      </c>
      <c r="B1144" s="2" t="s">
        <v>2163</v>
      </c>
      <c r="C1144" t="s">
        <v>477</v>
      </c>
      <c r="D1144">
        <v>25798.5</v>
      </c>
      <c r="E1144" t="s">
        <v>980</v>
      </c>
      <c r="F1144">
        <v>3151044076</v>
      </c>
      <c r="G1144" t="s">
        <v>18</v>
      </c>
      <c r="H1144" t="s">
        <v>18</v>
      </c>
      <c r="I1144" t="s">
        <v>19</v>
      </c>
      <c r="J1144" t="s">
        <v>18</v>
      </c>
      <c r="K1144" t="s">
        <v>18</v>
      </c>
      <c r="L1144" t="s">
        <v>20</v>
      </c>
      <c r="M1144" t="s">
        <v>21</v>
      </c>
      <c r="N1144" t="s">
        <v>22</v>
      </c>
      <c r="O1144" t="s">
        <v>31</v>
      </c>
      <c r="P1144" s="2">
        <f t="shared" si="51"/>
        <v>45198</v>
      </c>
      <c r="Q1144" t="str">
        <f t="shared" si="52"/>
        <v>2023-09</v>
      </c>
      <c r="R1144">
        <f t="shared" si="53"/>
        <v>16.124062500000001</v>
      </c>
    </row>
    <row r="1145" spans="1:18">
      <c r="A1145" t="s">
        <v>2168</v>
      </c>
      <c r="B1145" s="2" t="s">
        <v>2163</v>
      </c>
      <c r="C1145" t="s">
        <v>1039</v>
      </c>
      <c r="D1145">
        <v>28665</v>
      </c>
      <c r="E1145" t="s">
        <v>17</v>
      </c>
      <c r="F1145">
        <v>3151643970</v>
      </c>
      <c r="G1145" t="s">
        <v>18</v>
      </c>
      <c r="H1145" t="s">
        <v>18</v>
      </c>
      <c r="I1145" t="s">
        <v>19</v>
      </c>
      <c r="J1145" t="s">
        <v>18</v>
      </c>
      <c r="K1145" t="s">
        <v>18</v>
      </c>
      <c r="L1145" t="s">
        <v>20</v>
      </c>
      <c r="M1145" t="s">
        <v>21</v>
      </c>
      <c r="N1145" t="s">
        <v>22</v>
      </c>
      <c r="O1145" t="s">
        <v>23</v>
      </c>
      <c r="P1145" s="2">
        <f t="shared" si="51"/>
        <v>45198</v>
      </c>
      <c r="Q1145" t="str">
        <f t="shared" si="52"/>
        <v>2023-09</v>
      </c>
      <c r="R1145">
        <f t="shared" si="53"/>
        <v>17.915624999999999</v>
      </c>
    </row>
    <row r="1146" spans="1:18">
      <c r="A1146" t="s">
        <v>2169</v>
      </c>
      <c r="B1146" s="2" t="s">
        <v>2170</v>
      </c>
      <c r="C1146" t="s">
        <v>2171</v>
      </c>
      <c r="D1146">
        <v>25306.522499999999</v>
      </c>
      <c r="E1146" t="s">
        <v>26</v>
      </c>
      <c r="F1146">
        <v>3154597590</v>
      </c>
      <c r="G1146" t="s">
        <v>36</v>
      </c>
      <c r="H1146" t="s">
        <v>37</v>
      </c>
      <c r="I1146" t="s">
        <v>38</v>
      </c>
      <c r="J1146" t="s">
        <v>301</v>
      </c>
      <c r="K1146" t="s">
        <v>29</v>
      </c>
      <c r="L1146" t="s">
        <v>20</v>
      </c>
      <c r="M1146" t="s">
        <v>21</v>
      </c>
      <c r="N1146" t="s">
        <v>30</v>
      </c>
      <c r="O1146" t="s">
        <v>23</v>
      </c>
      <c r="P1146" s="2">
        <f t="shared" si="51"/>
        <v>45199</v>
      </c>
      <c r="Q1146" t="str">
        <f t="shared" si="52"/>
        <v>2023-09</v>
      </c>
      <c r="R1146">
        <f t="shared" si="53"/>
        <v>15.8165765625</v>
      </c>
    </row>
    <row r="1147" spans="1:18">
      <c r="A1147" t="s">
        <v>2172</v>
      </c>
      <c r="B1147" s="2" t="s">
        <v>2170</v>
      </c>
      <c r="C1147" t="s">
        <v>632</v>
      </c>
      <c r="D1147">
        <v>15765.75</v>
      </c>
      <c r="E1147" t="s">
        <v>17</v>
      </c>
      <c r="F1147">
        <v>3155412047</v>
      </c>
      <c r="G1147" t="s">
        <v>18</v>
      </c>
      <c r="H1147" t="s">
        <v>18</v>
      </c>
      <c r="I1147" t="s">
        <v>19</v>
      </c>
      <c r="J1147" t="s">
        <v>18</v>
      </c>
      <c r="K1147" t="s">
        <v>18</v>
      </c>
      <c r="L1147" t="s">
        <v>20</v>
      </c>
      <c r="M1147" t="s">
        <v>21</v>
      </c>
      <c r="N1147" t="s">
        <v>22</v>
      </c>
      <c r="O1147" t="s">
        <v>23</v>
      </c>
      <c r="P1147" s="2">
        <f t="shared" si="51"/>
        <v>45199</v>
      </c>
      <c r="Q1147" t="str">
        <f t="shared" si="52"/>
        <v>2023-09</v>
      </c>
      <c r="R1147">
        <f t="shared" si="53"/>
        <v>9.8535937499999999</v>
      </c>
    </row>
    <row r="1148" spans="1:18">
      <c r="A1148" t="s">
        <v>2173</v>
      </c>
      <c r="B1148" s="2" t="s">
        <v>2174</v>
      </c>
      <c r="C1148" t="s">
        <v>632</v>
      </c>
      <c r="D1148">
        <v>28665</v>
      </c>
      <c r="E1148" t="s">
        <v>17</v>
      </c>
      <c r="F1148">
        <v>3156369819</v>
      </c>
      <c r="G1148" t="s">
        <v>18</v>
      </c>
      <c r="H1148" t="s">
        <v>18</v>
      </c>
      <c r="I1148" t="s">
        <v>19</v>
      </c>
      <c r="J1148" t="s">
        <v>18</v>
      </c>
      <c r="K1148" t="s">
        <v>18</v>
      </c>
      <c r="L1148" t="s">
        <v>20</v>
      </c>
      <c r="M1148" t="s">
        <v>21</v>
      </c>
      <c r="N1148" t="s">
        <v>22</v>
      </c>
      <c r="O1148" t="s">
        <v>23</v>
      </c>
      <c r="P1148" s="2">
        <f t="shared" si="51"/>
        <v>45200</v>
      </c>
      <c r="Q1148" t="str">
        <f t="shared" si="52"/>
        <v>2023-10</v>
      </c>
      <c r="R1148">
        <f t="shared" si="53"/>
        <v>17.915624999999999</v>
      </c>
    </row>
    <row r="1149" spans="1:18">
      <c r="A1149" t="s">
        <v>2175</v>
      </c>
      <c r="B1149" s="2" t="s">
        <v>2174</v>
      </c>
      <c r="C1149" t="s">
        <v>2176</v>
      </c>
      <c r="D1149">
        <v>28665</v>
      </c>
      <c r="E1149" t="s">
        <v>94</v>
      </c>
      <c r="F1149">
        <v>3157603712</v>
      </c>
      <c r="G1149" t="s">
        <v>18</v>
      </c>
      <c r="H1149" t="s">
        <v>18</v>
      </c>
      <c r="I1149" t="s">
        <v>19</v>
      </c>
      <c r="J1149" t="s">
        <v>18</v>
      </c>
      <c r="K1149" t="s">
        <v>18</v>
      </c>
      <c r="L1149" t="s">
        <v>20</v>
      </c>
      <c r="M1149" t="s">
        <v>21</v>
      </c>
      <c r="N1149" t="s">
        <v>22</v>
      </c>
      <c r="O1149" t="s">
        <v>31</v>
      </c>
      <c r="P1149" s="2">
        <f t="shared" si="51"/>
        <v>45200</v>
      </c>
      <c r="Q1149" t="str">
        <f t="shared" si="52"/>
        <v>2023-10</v>
      </c>
      <c r="R1149">
        <f t="shared" si="53"/>
        <v>17.915624999999999</v>
      </c>
    </row>
    <row r="1150" spans="1:18">
      <c r="A1150" t="s">
        <v>2177</v>
      </c>
      <c r="B1150" s="2" t="s">
        <v>2174</v>
      </c>
      <c r="C1150" t="s">
        <v>2178</v>
      </c>
      <c r="D1150">
        <v>15765.75</v>
      </c>
      <c r="E1150" t="s">
        <v>17</v>
      </c>
      <c r="F1150">
        <v>3157993874</v>
      </c>
      <c r="G1150" t="s">
        <v>18</v>
      </c>
      <c r="H1150" t="s">
        <v>18</v>
      </c>
      <c r="I1150" t="s">
        <v>19</v>
      </c>
      <c r="J1150" t="s">
        <v>18</v>
      </c>
      <c r="K1150" t="s">
        <v>18</v>
      </c>
      <c r="L1150" t="s">
        <v>20</v>
      </c>
      <c r="M1150" t="s">
        <v>21</v>
      </c>
      <c r="N1150" t="s">
        <v>22</v>
      </c>
      <c r="O1150" t="s">
        <v>23</v>
      </c>
      <c r="P1150" s="2">
        <f t="shared" si="51"/>
        <v>45200</v>
      </c>
      <c r="Q1150" t="str">
        <f t="shared" si="52"/>
        <v>2023-10</v>
      </c>
      <c r="R1150">
        <f t="shared" si="53"/>
        <v>9.8535937499999999</v>
      </c>
    </row>
    <row r="1151" spans="1:18">
      <c r="A1151" t="s">
        <v>2179</v>
      </c>
      <c r="B1151" s="2" t="s">
        <v>2174</v>
      </c>
      <c r="C1151" t="s">
        <v>2180</v>
      </c>
      <c r="D1151">
        <v>28665</v>
      </c>
      <c r="E1151" t="s">
        <v>17</v>
      </c>
      <c r="F1151">
        <v>3158110401</v>
      </c>
      <c r="G1151" t="s">
        <v>18</v>
      </c>
      <c r="H1151" t="s">
        <v>18</v>
      </c>
      <c r="I1151" t="s">
        <v>19</v>
      </c>
      <c r="J1151" t="s">
        <v>18</v>
      </c>
      <c r="K1151" t="s">
        <v>18</v>
      </c>
      <c r="L1151" t="s">
        <v>20</v>
      </c>
      <c r="M1151" t="s">
        <v>21</v>
      </c>
      <c r="N1151" t="s">
        <v>22</v>
      </c>
      <c r="O1151" t="s">
        <v>23</v>
      </c>
      <c r="P1151" s="2">
        <f t="shared" si="51"/>
        <v>45200</v>
      </c>
      <c r="Q1151" t="str">
        <f t="shared" si="52"/>
        <v>2023-10</v>
      </c>
      <c r="R1151">
        <f t="shared" si="53"/>
        <v>17.915624999999999</v>
      </c>
    </row>
    <row r="1152" spans="1:18">
      <c r="A1152" t="s">
        <v>2181</v>
      </c>
      <c r="B1152" s="2" t="s">
        <v>2174</v>
      </c>
      <c r="C1152" t="s">
        <v>2182</v>
      </c>
      <c r="D1152">
        <v>28665</v>
      </c>
      <c r="E1152" t="s">
        <v>17</v>
      </c>
      <c r="F1152">
        <v>3158204421</v>
      </c>
      <c r="G1152" t="s">
        <v>18</v>
      </c>
      <c r="H1152" t="s">
        <v>18</v>
      </c>
      <c r="I1152" t="s">
        <v>19</v>
      </c>
      <c r="J1152" t="s">
        <v>18</v>
      </c>
      <c r="K1152" t="s">
        <v>18</v>
      </c>
      <c r="L1152" t="s">
        <v>20</v>
      </c>
      <c r="M1152" t="s">
        <v>21</v>
      </c>
      <c r="N1152" t="s">
        <v>22</v>
      </c>
      <c r="O1152" t="s">
        <v>23</v>
      </c>
      <c r="P1152" s="2">
        <f t="shared" si="51"/>
        <v>45200</v>
      </c>
      <c r="Q1152" t="str">
        <f t="shared" si="52"/>
        <v>2023-10</v>
      </c>
      <c r="R1152">
        <f t="shared" si="53"/>
        <v>17.915624999999999</v>
      </c>
    </row>
    <row r="1153" spans="1:18">
      <c r="A1153" t="s">
        <v>2183</v>
      </c>
      <c r="B1153" s="2" t="s">
        <v>2174</v>
      </c>
      <c r="C1153" t="s">
        <v>2182</v>
      </c>
      <c r="D1153">
        <v>30.2715</v>
      </c>
      <c r="E1153" t="s">
        <v>262</v>
      </c>
      <c r="F1153">
        <v>3158207628</v>
      </c>
      <c r="G1153" t="s">
        <v>79</v>
      </c>
      <c r="H1153" t="s">
        <v>45</v>
      </c>
      <c r="I1153" t="s">
        <v>38</v>
      </c>
      <c r="J1153" t="s">
        <v>405</v>
      </c>
      <c r="K1153" t="s">
        <v>88</v>
      </c>
      <c r="L1153" t="s">
        <v>197</v>
      </c>
      <c r="M1153" t="s">
        <v>21</v>
      </c>
      <c r="N1153" t="s">
        <v>30</v>
      </c>
      <c r="O1153" t="s">
        <v>23</v>
      </c>
      <c r="P1153" s="2">
        <f t="shared" si="51"/>
        <v>45200</v>
      </c>
      <c r="Q1153" t="str">
        <f t="shared" si="52"/>
        <v>2023-10</v>
      </c>
      <c r="R1153">
        <f t="shared" si="53"/>
        <v>30.2715</v>
      </c>
    </row>
    <row r="1154" spans="1:18">
      <c r="A1154" t="s">
        <v>2184</v>
      </c>
      <c r="B1154" s="2" t="s">
        <v>2174</v>
      </c>
      <c r="C1154" t="s">
        <v>2185</v>
      </c>
      <c r="D1154">
        <v>28665</v>
      </c>
      <c r="E1154" t="s">
        <v>17</v>
      </c>
      <c r="F1154">
        <v>3158425072</v>
      </c>
      <c r="G1154" t="s">
        <v>18</v>
      </c>
      <c r="H1154" t="s">
        <v>18</v>
      </c>
      <c r="I1154" t="s">
        <v>19</v>
      </c>
      <c r="J1154" t="s">
        <v>18</v>
      </c>
      <c r="K1154" t="s">
        <v>18</v>
      </c>
      <c r="L1154" t="s">
        <v>20</v>
      </c>
      <c r="M1154" t="s">
        <v>21</v>
      </c>
      <c r="N1154" t="s">
        <v>22</v>
      </c>
      <c r="O1154" t="s">
        <v>23</v>
      </c>
      <c r="P1154" s="2">
        <f t="shared" ref="P1154:P1217" si="54">DATEVALUE(LEFT(B1154, 10)) + TIMEVALUE(MID(B1154, 12, 8))</f>
        <v>45200</v>
      </c>
      <c r="Q1154" t="str">
        <f t="shared" ref="Q1154:Q1217" si="55">TEXT(P1154, "yyyy-mm")</f>
        <v>2023-10</v>
      </c>
      <c r="R1154">
        <f t="shared" ref="R1154:R1217" si="56">IF(L1154="NGN", D1154/1600, D1154)</f>
        <v>17.915624999999999</v>
      </c>
    </row>
    <row r="1155" spans="1:18">
      <c r="A1155" t="s">
        <v>2186</v>
      </c>
      <c r="B1155" s="2" t="s">
        <v>2174</v>
      </c>
      <c r="C1155" t="s">
        <v>2187</v>
      </c>
      <c r="D1155">
        <v>31.5</v>
      </c>
      <c r="E1155" t="s">
        <v>17</v>
      </c>
      <c r="F1155">
        <v>3158802025</v>
      </c>
      <c r="G1155" t="s">
        <v>18</v>
      </c>
      <c r="H1155" t="s">
        <v>18</v>
      </c>
      <c r="I1155" t="s">
        <v>19</v>
      </c>
      <c r="J1155" t="s">
        <v>18</v>
      </c>
      <c r="K1155" t="s">
        <v>18</v>
      </c>
      <c r="L1155" t="s">
        <v>197</v>
      </c>
      <c r="M1155" t="s">
        <v>21</v>
      </c>
      <c r="N1155" t="s">
        <v>22</v>
      </c>
      <c r="O1155" t="s">
        <v>23</v>
      </c>
      <c r="P1155" s="2">
        <f t="shared" si="54"/>
        <v>45200</v>
      </c>
      <c r="Q1155" t="str">
        <f t="shared" si="55"/>
        <v>2023-10</v>
      </c>
      <c r="R1155">
        <f t="shared" si="56"/>
        <v>31.5</v>
      </c>
    </row>
    <row r="1156" spans="1:18">
      <c r="A1156" t="s">
        <v>2188</v>
      </c>
      <c r="B1156" s="2" t="s">
        <v>2174</v>
      </c>
      <c r="C1156" t="s">
        <v>2189</v>
      </c>
      <c r="D1156">
        <v>28665</v>
      </c>
      <c r="E1156" t="s">
        <v>17</v>
      </c>
      <c r="F1156">
        <v>3158815459</v>
      </c>
      <c r="G1156" t="s">
        <v>18</v>
      </c>
      <c r="H1156" t="s">
        <v>18</v>
      </c>
      <c r="I1156" t="s">
        <v>19</v>
      </c>
      <c r="J1156" t="s">
        <v>18</v>
      </c>
      <c r="K1156" t="s">
        <v>18</v>
      </c>
      <c r="L1156" t="s">
        <v>20</v>
      </c>
      <c r="M1156" t="s">
        <v>21</v>
      </c>
      <c r="N1156" t="s">
        <v>22</v>
      </c>
      <c r="O1156" t="s">
        <v>23</v>
      </c>
      <c r="P1156" s="2">
        <f t="shared" si="54"/>
        <v>45200</v>
      </c>
      <c r="Q1156" t="str">
        <f t="shared" si="55"/>
        <v>2023-10</v>
      </c>
      <c r="R1156">
        <f t="shared" si="56"/>
        <v>17.915624999999999</v>
      </c>
    </row>
    <row r="1157" spans="1:18">
      <c r="A1157" t="s">
        <v>2190</v>
      </c>
      <c r="B1157" s="2" t="s">
        <v>2191</v>
      </c>
      <c r="C1157" t="s">
        <v>1834</v>
      </c>
      <c r="D1157">
        <v>7875</v>
      </c>
      <c r="E1157" t="s">
        <v>17</v>
      </c>
      <c r="F1157">
        <v>3162492755</v>
      </c>
      <c r="G1157" t="s">
        <v>18</v>
      </c>
      <c r="H1157" t="s">
        <v>18</v>
      </c>
      <c r="I1157" t="s">
        <v>19</v>
      </c>
      <c r="J1157" t="s">
        <v>18</v>
      </c>
      <c r="K1157" t="s">
        <v>18</v>
      </c>
      <c r="L1157" t="s">
        <v>20</v>
      </c>
      <c r="M1157" t="s">
        <v>21</v>
      </c>
      <c r="N1157" t="s">
        <v>22</v>
      </c>
      <c r="O1157" t="s">
        <v>23</v>
      </c>
      <c r="P1157" s="2">
        <f t="shared" si="54"/>
        <v>45202</v>
      </c>
      <c r="Q1157" t="str">
        <f t="shared" si="55"/>
        <v>2023-10</v>
      </c>
      <c r="R1157">
        <f t="shared" si="56"/>
        <v>4.921875</v>
      </c>
    </row>
    <row r="1158" spans="1:18">
      <c r="A1158" t="s">
        <v>2192</v>
      </c>
      <c r="B1158" s="2" t="s">
        <v>2191</v>
      </c>
      <c r="C1158" t="s">
        <v>1296</v>
      </c>
      <c r="D1158">
        <v>25798.5</v>
      </c>
      <c r="E1158" t="s">
        <v>17</v>
      </c>
      <c r="F1158">
        <v>3163382941</v>
      </c>
      <c r="G1158" t="s">
        <v>18</v>
      </c>
      <c r="H1158" t="s">
        <v>18</v>
      </c>
      <c r="I1158" t="s">
        <v>19</v>
      </c>
      <c r="J1158" t="s">
        <v>18</v>
      </c>
      <c r="K1158" t="s">
        <v>18</v>
      </c>
      <c r="L1158" t="s">
        <v>20</v>
      </c>
      <c r="M1158" t="s">
        <v>21</v>
      </c>
      <c r="N1158" t="s">
        <v>22</v>
      </c>
      <c r="O1158" t="s">
        <v>23</v>
      </c>
      <c r="P1158" s="2">
        <f t="shared" si="54"/>
        <v>45202</v>
      </c>
      <c r="Q1158" t="str">
        <f t="shared" si="55"/>
        <v>2023-10</v>
      </c>
      <c r="R1158">
        <f t="shared" si="56"/>
        <v>16.124062500000001</v>
      </c>
    </row>
    <row r="1159" spans="1:18">
      <c r="A1159" t="s">
        <v>2193</v>
      </c>
      <c r="B1159" s="2" t="s">
        <v>2191</v>
      </c>
      <c r="C1159" t="s">
        <v>2194</v>
      </c>
      <c r="D1159">
        <v>15765.75</v>
      </c>
      <c r="E1159" t="s">
        <v>17</v>
      </c>
      <c r="F1159">
        <v>3163719596</v>
      </c>
      <c r="G1159" t="s">
        <v>18</v>
      </c>
      <c r="H1159" t="s">
        <v>18</v>
      </c>
      <c r="I1159" t="s">
        <v>19</v>
      </c>
      <c r="J1159" t="s">
        <v>18</v>
      </c>
      <c r="K1159" t="s">
        <v>18</v>
      </c>
      <c r="L1159" t="s">
        <v>20</v>
      </c>
      <c r="M1159" t="s">
        <v>21</v>
      </c>
      <c r="N1159" t="s">
        <v>22</v>
      </c>
      <c r="O1159" t="s">
        <v>23</v>
      </c>
      <c r="P1159" s="2">
        <f t="shared" si="54"/>
        <v>45202</v>
      </c>
      <c r="Q1159" t="str">
        <f t="shared" si="55"/>
        <v>2023-10</v>
      </c>
      <c r="R1159">
        <f t="shared" si="56"/>
        <v>9.8535937499999999</v>
      </c>
    </row>
    <row r="1160" spans="1:18">
      <c r="A1160" t="s">
        <v>2195</v>
      </c>
      <c r="B1160" s="2" t="s">
        <v>2191</v>
      </c>
      <c r="C1160" t="s">
        <v>2176</v>
      </c>
      <c r="D1160">
        <v>25306.522499999999</v>
      </c>
      <c r="E1160" t="s">
        <v>26</v>
      </c>
      <c r="F1160">
        <v>3163843699</v>
      </c>
      <c r="G1160" t="s">
        <v>36</v>
      </c>
      <c r="H1160" t="s">
        <v>37</v>
      </c>
      <c r="I1160" t="s">
        <v>38</v>
      </c>
      <c r="J1160" t="s">
        <v>68</v>
      </c>
      <c r="K1160" t="s">
        <v>29</v>
      </c>
      <c r="L1160" t="s">
        <v>20</v>
      </c>
      <c r="M1160" t="s">
        <v>21</v>
      </c>
      <c r="N1160" t="s">
        <v>30</v>
      </c>
      <c r="O1160" t="s">
        <v>23</v>
      </c>
      <c r="P1160" s="2">
        <f t="shared" si="54"/>
        <v>45202</v>
      </c>
      <c r="Q1160" t="str">
        <f t="shared" si="55"/>
        <v>2023-10</v>
      </c>
      <c r="R1160">
        <f t="shared" si="56"/>
        <v>15.8165765625</v>
      </c>
    </row>
    <row r="1161" spans="1:18">
      <c r="A1161" t="s">
        <v>2196</v>
      </c>
      <c r="B1161" s="2" t="s">
        <v>2191</v>
      </c>
      <c r="C1161" t="s">
        <v>2197</v>
      </c>
      <c r="D1161">
        <v>25798.5</v>
      </c>
      <c r="E1161" t="s">
        <v>2198</v>
      </c>
      <c r="F1161">
        <v>3163878169</v>
      </c>
      <c r="G1161" t="s">
        <v>79</v>
      </c>
      <c r="H1161" t="s">
        <v>45</v>
      </c>
      <c r="I1161" t="s">
        <v>38</v>
      </c>
      <c r="J1161" t="s">
        <v>120</v>
      </c>
      <c r="K1161" t="s">
        <v>29</v>
      </c>
      <c r="L1161" t="s">
        <v>20</v>
      </c>
      <c r="M1161" t="s">
        <v>21</v>
      </c>
      <c r="N1161" t="s">
        <v>49</v>
      </c>
      <c r="O1161" t="s">
        <v>23</v>
      </c>
      <c r="P1161" s="2">
        <f t="shared" si="54"/>
        <v>45202</v>
      </c>
      <c r="Q1161" t="str">
        <f t="shared" si="55"/>
        <v>2023-10</v>
      </c>
      <c r="R1161">
        <f t="shared" si="56"/>
        <v>16.124062500000001</v>
      </c>
    </row>
    <row r="1162" spans="1:18">
      <c r="A1162" t="s">
        <v>2199</v>
      </c>
      <c r="B1162" s="2" t="s">
        <v>2191</v>
      </c>
      <c r="C1162" t="s">
        <v>2197</v>
      </c>
      <c r="D1162">
        <v>25798.5</v>
      </c>
      <c r="E1162" t="s">
        <v>2198</v>
      </c>
      <c r="F1162">
        <v>3163896454</v>
      </c>
      <c r="G1162" t="s">
        <v>79</v>
      </c>
      <c r="H1162" t="s">
        <v>45</v>
      </c>
      <c r="I1162" t="s">
        <v>38</v>
      </c>
      <c r="J1162" t="s">
        <v>120</v>
      </c>
      <c r="K1162" t="s">
        <v>29</v>
      </c>
      <c r="L1162" t="s">
        <v>20</v>
      </c>
      <c r="M1162" t="s">
        <v>21</v>
      </c>
      <c r="N1162" t="s">
        <v>49</v>
      </c>
      <c r="O1162" t="s">
        <v>23</v>
      </c>
      <c r="P1162" s="2">
        <f t="shared" si="54"/>
        <v>45202</v>
      </c>
      <c r="Q1162" t="str">
        <f t="shared" si="55"/>
        <v>2023-10</v>
      </c>
      <c r="R1162">
        <f t="shared" si="56"/>
        <v>16.124062500000001</v>
      </c>
    </row>
    <row r="1163" spans="1:18">
      <c r="A1163" t="s">
        <v>2200</v>
      </c>
      <c r="B1163" s="2" t="s">
        <v>2191</v>
      </c>
      <c r="C1163" t="s">
        <v>2201</v>
      </c>
      <c r="D1163">
        <v>25798.5</v>
      </c>
      <c r="E1163" t="s">
        <v>17</v>
      </c>
      <c r="F1163">
        <v>3163898712</v>
      </c>
      <c r="G1163" t="s">
        <v>18</v>
      </c>
      <c r="H1163" t="s">
        <v>18</v>
      </c>
      <c r="I1163" t="s">
        <v>19</v>
      </c>
      <c r="J1163" t="s">
        <v>18</v>
      </c>
      <c r="K1163" t="s">
        <v>18</v>
      </c>
      <c r="L1163" t="s">
        <v>20</v>
      </c>
      <c r="M1163" t="s">
        <v>21</v>
      </c>
      <c r="N1163" t="s">
        <v>22</v>
      </c>
      <c r="O1163" t="s">
        <v>23</v>
      </c>
      <c r="P1163" s="2">
        <f t="shared" si="54"/>
        <v>45202</v>
      </c>
      <c r="Q1163" t="str">
        <f t="shared" si="55"/>
        <v>2023-10</v>
      </c>
      <c r="R1163">
        <f t="shared" si="56"/>
        <v>16.124062500000001</v>
      </c>
    </row>
    <row r="1164" spans="1:18">
      <c r="A1164" t="s">
        <v>2202</v>
      </c>
      <c r="B1164" s="2" t="s">
        <v>2191</v>
      </c>
      <c r="C1164" t="s">
        <v>2197</v>
      </c>
      <c r="D1164">
        <v>25306.522499999999</v>
      </c>
      <c r="E1164" t="s">
        <v>26</v>
      </c>
      <c r="F1164">
        <v>3163917296</v>
      </c>
      <c r="G1164" t="s">
        <v>27</v>
      </c>
      <c r="H1164" t="s">
        <v>27</v>
      </c>
      <c r="I1164" t="s">
        <v>19</v>
      </c>
      <c r="J1164" t="s">
        <v>120</v>
      </c>
      <c r="K1164" t="s">
        <v>29</v>
      </c>
      <c r="L1164" t="s">
        <v>20</v>
      </c>
      <c r="M1164" t="s">
        <v>21</v>
      </c>
      <c r="N1164" t="s">
        <v>30</v>
      </c>
      <c r="O1164" t="s">
        <v>31</v>
      </c>
      <c r="P1164" s="2">
        <f t="shared" si="54"/>
        <v>45202</v>
      </c>
      <c r="Q1164" t="str">
        <f t="shared" si="55"/>
        <v>2023-10</v>
      </c>
      <c r="R1164">
        <f t="shared" si="56"/>
        <v>15.8165765625</v>
      </c>
    </row>
    <row r="1165" spans="1:18">
      <c r="A1165" t="s">
        <v>2203</v>
      </c>
      <c r="B1165" s="2" t="s">
        <v>2191</v>
      </c>
      <c r="C1165" t="s">
        <v>2204</v>
      </c>
      <c r="D1165">
        <v>25798.5</v>
      </c>
      <c r="E1165" t="s">
        <v>1784</v>
      </c>
      <c r="F1165">
        <v>3164013236</v>
      </c>
      <c r="G1165" t="s">
        <v>983</v>
      </c>
      <c r="H1165" t="s">
        <v>231</v>
      </c>
      <c r="I1165" t="s">
        <v>38</v>
      </c>
      <c r="J1165" t="s">
        <v>2205</v>
      </c>
      <c r="K1165" t="s">
        <v>29</v>
      </c>
      <c r="L1165" t="s">
        <v>20</v>
      </c>
      <c r="M1165" t="s">
        <v>21</v>
      </c>
      <c r="N1165" t="s">
        <v>49</v>
      </c>
      <c r="O1165" t="s">
        <v>23</v>
      </c>
      <c r="P1165" s="2">
        <f t="shared" si="54"/>
        <v>45202</v>
      </c>
      <c r="Q1165" t="str">
        <f t="shared" si="55"/>
        <v>2023-10</v>
      </c>
      <c r="R1165">
        <f t="shared" si="56"/>
        <v>16.124062500000001</v>
      </c>
    </row>
    <row r="1166" spans="1:18">
      <c r="A1166" t="s">
        <v>2206</v>
      </c>
      <c r="B1166" s="2" t="s">
        <v>2207</v>
      </c>
      <c r="C1166" t="s">
        <v>2208</v>
      </c>
      <c r="D1166">
        <v>28665</v>
      </c>
      <c r="E1166" t="s">
        <v>94</v>
      </c>
      <c r="F1166">
        <v>3165393121</v>
      </c>
      <c r="G1166" t="s">
        <v>18</v>
      </c>
      <c r="H1166" t="s">
        <v>18</v>
      </c>
      <c r="I1166" t="s">
        <v>19</v>
      </c>
      <c r="J1166" t="s">
        <v>18</v>
      </c>
      <c r="K1166" t="s">
        <v>18</v>
      </c>
      <c r="L1166" t="s">
        <v>20</v>
      </c>
      <c r="M1166" t="s">
        <v>21</v>
      </c>
      <c r="N1166" t="s">
        <v>22</v>
      </c>
      <c r="O1166" t="s">
        <v>31</v>
      </c>
      <c r="P1166" s="2">
        <f t="shared" si="54"/>
        <v>45203</v>
      </c>
      <c r="Q1166" t="str">
        <f t="shared" si="55"/>
        <v>2023-10</v>
      </c>
      <c r="R1166">
        <f t="shared" si="56"/>
        <v>17.915624999999999</v>
      </c>
    </row>
    <row r="1167" spans="1:18">
      <c r="A1167" t="s">
        <v>2209</v>
      </c>
      <c r="B1167" s="2" t="s">
        <v>2207</v>
      </c>
      <c r="C1167" t="s">
        <v>2210</v>
      </c>
      <c r="D1167">
        <v>10510.5</v>
      </c>
      <c r="E1167" t="s">
        <v>94</v>
      </c>
      <c r="F1167">
        <v>3165396895</v>
      </c>
      <c r="G1167" t="s">
        <v>18</v>
      </c>
      <c r="H1167" t="s">
        <v>18</v>
      </c>
      <c r="I1167" t="s">
        <v>19</v>
      </c>
      <c r="J1167" t="s">
        <v>18</v>
      </c>
      <c r="K1167" t="s">
        <v>18</v>
      </c>
      <c r="L1167" t="s">
        <v>20</v>
      </c>
      <c r="M1167" t="s">
        <v>21</v>
      </c>
      <c r="N1167" t="s">
        <v>22</v>
      </c>
      <c r="O1167" t="s">
        <v>31</v>
      </c>
      <c r="P1167" s="2">
        <f t="shared" si="54"/>
        <v>45203</v>
      </c>
      <c r="Q1167" t="str">
        <f t="shared" si="55"/>
        <v>2023-10</v>
      </c>
      <c r="R1167">
        <f t="shared" si="56"/>
        <v>6.5690625000000002</v>
      </c>
    </row>
    <row r="1168" spans="1:18">
      <c r="A1168" t="s">
        <v>2211</v>
      </c>
      <c r="B1168" s="2" t="s">
        <v>2207</v>
      </c>
      <c r="C1168" t="s">
        <v>2212</v>
      </c>
      <c r="D1168">
        <v>28665</v>
      </c>
      <c r="E1168" t="s">
        <v>17</v>
      </c>
      <c r="F1168">
        <v>3165731052</v>
      </c>
      <c r="G1168" t="s">
        <v>18</v>
      </c>
      <c r="H1168" t="s">
        <v>18</v>
      </c>
      <c r="I1168" t="s">
        <v>19</v>
      </c>
      <c r="J1168" t="s">
        <v>18</v>
      </c>
      <c r="K1168" t="s">
        <v>18</v>
      </c>
      <c r="L1168" t="s">
        <v>20</v>
      </c>
      <c r="M1168" t="s">
        <v>21</v>
      </c>
      <c r="N1168" t="s">
        <v>22</v>
      </c>
      <c r="O1168" t="s">
        <v>23</v>
      </c>
      <c r="P1168" s="2">
        <f t="shared" si="54"/>
        <v>45203</v>
      </c>
      <c r="Q1168" t="str">
        <f t="shared" si="55"/>
        <v>2023-10</v>
      </c>
      <c r="R1168">
        <f t="shared" si="56"/>
        <v>17.915624999999999</v>
      </c>
    </row>
    <row r="1169" spans="1:18">
      <c r="A1169" t="s">
        <v>2213</v>
      </c>
      <c r="B1169" s="2" t="s">
        <v>2207</v>
      </c>
      <c r="C1169" t="s">
        <v>2204</v>
      </c>
      <c r="D1169">
        <v>28665</v>
      </c>
      <c r="E1169" t="s">
        <v>17</v>
      </c>
      <c r="F1169">
        <v>3165740555</v>
      </c>
      <c r="G1169" t="s">
        <v>18</v>
      </c>
      <c r="H1169" t="s">
        <v>18</v>
      </c>
      <c r="I1169" t="s">
        <v>19</v>
      </c>
      <c r="J1169" t="s">
        <v>18</v>
      </c>
      <c r="K1169" t="s">
        <v>18</v>
      </c>
      <c r="L1169" t="s">
        <v>20</v>
      </c>
      <c r="M1169" t="s">
        <v>21</v>
      </c>
      <c r="N1169" t="s">
        <v>22</v>
      </c>
      <c r="O1169" t="s">
        <v>23</v>
      </c>
      <c r="P1169" s="2">
        <f t="shared" si="54"/>
        <v>45203</v>
      </c>
      <c r="Q1169" t="str">
        <f t="shared" si="55"/>
        <v>2023-10</v>
      </c>
      <c r="R1169">
        <f t="shared" si="56"/>
        <v>17.915624999999999</v>
      </c>
    </row>
    <row r="1170" spans="1:18">
      <c r="A1170" t="s">
        <v>2214</v>
      </c>
      <c r="B1170" s="2" t="s">
        <v>2207</v>
      </c>
      <c r="C1170" t="s">
        <v>2204</v>
      </c>
      <c r="D1170">
        <v>25798.5</v>
      </c>
      <c r="E1170" t="s">
        <v>17</v>
      </c>
      <c r="F1170">
        <v>3165887499</v>
      </c>
      <c r="G1170" t="s">
        <v>18</v>
      </c>
      <c r="H1170" t="s">
        <v>18</v>
      </c>
      <c r="I1170" t="s">
        <v>19</v>
      </c>
      <c r="J1170" t="s">
        <v>18</v>
      </c>
      <c r="K1170" t="s">
        <v>18</v>
      </c>
      <c r="L1170" t="s">
        <v>20</v>
      </c>
      <c r="M1170" t="s">
        <v>21</v>
      </c>
      <c r="N1170" t="s">
        <v>22</v>
      </c>
      <c r="O1170" t="s">
        <v>23</v>
      </c>
      <c r="P1170" s="2">
        <f t="shared" si="54"/>
        <v>45203</v>
      </c>
      <c r="Q1170" t="str">
        <f t="shared" si="55"/>
        <v>2023-10</v>
      </c>
      <c r="R1170">
        <f t="shared" si="56"/>
        <v>16.124062500000001</v>
      </c>
    </row>
    <row r="1171" spans="1:18">
      <c r="A1171" t="s">
        <v>2215</v>
      </c>
      <c r="B1171" s="2" t="s">
        <v>2207</v>
      </c>
      <c r="C1171" t="s">
        <v>2204</v>
      </c>
      <c r="D1171">
        <v>25798.5</v>
      </c>
      <c r="E1171" t="s">
        <v>791</v>
      </c>
      <c r="F1171">
        <v>3165888673</v>
      </c>
      <c r="G1171" t="s">
        <v>1231</v>
      </c>
      <c r="H1171" t="s">
        <v>45</v>
      </c>
      <c r="I1171" t="s">
        <v>38</v>
      </c>
      <c r="J1171" t="s">
        <v>471</v>
      </c>
      <c r="K1171" t="s">
        <v>29</v>
      </c>
      <c r="L1171" t="s">
        <v>20</v>
      </c>
      <c r="M1171" t="s">
        <v>21</v>
      </c>
      <c r="N1171" t="s">
        <v>22</v>
      </c>
      <c r="O1171" t="s">
        <v>23</v>
      </c>
      <c r="P1171" s="2">
        <f t="shared" si="54"/>
        <v>45203</v>
      </c>
      <c r="Q1171" t="str">
        <f t="shared" si="55"/>
        <v>2023-10</v>
      </c>
      <c r="R1171">
        <f t="shared" si="56"/>
        <v>16.124062500000001</v>
      </c>
    </row>
    <row r="1172" spans="1:18">
      <c r="A1172" t="s">
        <v>2216</v>
      </c>
      <c r="B1172" s="2" t="s">
        <v>2207</v>
      </c>
      <c r="C1172" t="s">
        <v>2210</v>
      </c>
      <c r="D1172">
        <v>10510.5</v>
      </c>
      <c r="E1172" t="s">
        <v>17</v>
      </c>
      <c r="F1172">
        <v>3165944583</v>
      </c>
      <c r="G1172" t="s">
        <v>18</v>
      </c>
      <c r="H1172" t="s">
        <v>18</v>
      </c>
      <c r="I1172" t="s">
        <v>19</v>
      </c>
      <c r="J1172" t="s">
        <v>18</v>
      </c>
      <c r="K1172" t="s">
        <v>18</v>
      </c>
      <c r="L1172" t="s">
        <v>20</v>
      </c>
      <c r="M1172" t="s">
        <v>21</v>
      </c>
      <c r="N1172" t="s">
        <v>22</v>
      </c>
      <c r="O1172" t="s">
        <v>23</v>
      </c>
      <c r="P1172" s="2">
        <f t="shared" si="54"/>
        <v>45203</v>
      </c>
      <c r="Q1172" t="str">
        <f t="shared" si="55"/>
        <v>2023-10</v>
      </c>
      <c r="R1172">
        <f t="shared" si="56"/>
        <v>6.5690625000000002</v>
      </c>
    </row>
    <row r="1173" spans="1:18">
      <c r="A1173" t="s">
        <v>2217</v>
      </c>
      <c r="B1173" s="2" t="s">
        <v>2207</v>
      </c>
      <c r="C1173" t="s">
        <v>2204</v>
      </c>
      <c r="D1173">
        <v>28.35</v>
      </c>
      <c r="E1173" t="s">
        <v>17</v>
      </c>
      <c r="F1173">
        <v>3165976153</v>
      </c>
      <c r="G1173" t="s">
        <v>18</v>
      </c>
      <c r="H1173" t="s">
        <v>18</v>
      </c>
      <c r="I1173" t="s">
        <v>19</v>
      </c>
      <c r="J1173" t="s">
        <v>18</v>
      </c>
      <c r="K1173" t="s">
        <v>18</v>
      </c>
      <c r="L1173" t="s">
        <v>197</v>
      </c>
      <c r="M1173" t="s">
        <v>21</v>
      </c>
      <c r="N1173" t="s">
        <v>22</v>
      </c>
      <c r="O1173" t="s">
        <v>23</v>
      </c>
      <c r="P1173" s="2">
        <f t="shared" si="54"/>
        <v>45203</v>
      </c>
      <c r="Q1173" t="str">
        <f t="shared" si="55"/>
        <v>2023-10</v>
      </c>
      <c r="R1173">
        <f t="shared" si="56"/>
        <v>28.35</v>
      </c>
    </row>
    <row r="1174" spans="1:18">
      <c r="A1174" t="s">
        <v>2218</v>
      </c>
      <c r="B1174" s="2" t="s">
        <v>2207</v>
      </c>
      <c r="C1174" t="s">
        <v>2204</v>
      </c>
      <c r="D1174">
        <v>28.35</v>
      </c>
      <c r="E1174" t="s">
        <v>2219</v>
      </c>
      <c r="F1174">
        <v>3165981100</v>
      </c>
      <c r="G1174" t="s">
        <v>1231</v>
      </c>
      <c r="H1174" t="s">
        <v>45</v>
      </c>
      <c r="I1174" t="s">
        <v>38</v>
      </c>
      <c r="J1174" t="s">
        <v>471</v>
      </c>
      <c r="K1174" t="s">
        <v>29</v>
      </c>
      <c r="L1174" t="s">
        <v>197</v>
      </c>
      <c r="M1174" t="s">
        <v>21</v>
      </c>
      <c r="N1174" t="s">
        <v>49</v>
      </c>
      <c r="O1174" t="s">
        <v>23</v>
      </c>
      <c r="P1174" s="2">
        <f t="shared" si="54"/>
        <v>45203</v>
      </c>
      <c r="Q1174" t="str">
        <f t="shared" si="55"/>
        <v>2023-10</v>
      </c>
      <c r="R1174">
        <f t="shared" si="56"/>
        <v>28.35</v>
      </c>
    </row>
    <row r="1175" spans="1:18">
      <c r="A1175" t="s">
        <v>2220</v>
      </c>
      <c r="B1175" s="2" t="s">
        <v>2207</v>
      </c>
      <c r="C1175" t="s">
        <v>2221</v>
      </c>
      <c r="D1175">
        <v>28130.025000000001</v>
      </c>
      <c r="E1175" t="s">
        <v>26</v>
      </c>
      <c r="F1175">
        <v>3166210987</v>
      </c>
      <c r="G1175" t="s">
        <v>27</v>
      </c>
      <c r="H1175" t="s">
        <v>27</v>
      </c>
      <c r="I1175" t="s">
        <v>19</v>
      </c>
      <c r="J1175" t="s">
        <v>120</v>
      </c>
      <c r="K1175" t="s">
        <v>29</v>
      </c>
      <c r="L1175" t="s">
        <v>20</v>
      </c>
      <c r="M1175" t="s">
        <v>21</v>
      </c>
      <c r="N1175" t="s">
        <v>30</v>
      </c>
      <c r="O1175" t="s">
        <v>31</v>
      </c>
      <c r="P1175" s="2">
        <f t="shared" si="54"/>
        <v>45203</v>
      </c>
      <c r="Q1175" t="str">
        <f t="shared" si="55"/>
        <v>2023-10</v>
      </c>
      <c r="R1175">
        <f t="shared" si="56"/>
        <v>17.581265625</v>
      </c>
    </row>
    <row r="1176" spans="1:18">
      <c r="A1176" t="s">
        <v>2222</v>
      </c>
      <c r="B1176" s="2" t="s">
        <v>2207</v>
      </c>
      <c r="C1176" t="s">
        <v>2223</v>
      </c>
      <c r="D1176">
        <v>28665</v>
      </c>
      <c r="E1176" t="s">
        <v>17</v>
      </c>
      <c r="F1176">
        <v>3166606829</v>
      </c>
      <c r="G1176" t="s">
        <v>18</v>
      </c>
      <c r="H1176" t="s">
        <v>18</v>
      </c>
      <c r="I1176" t="s">
        <v>19</v>
      </c>
      <c r="J1176" t="s">
        <v>18</v>
      </c>
      <c r="K1176" t="s">
        <v>18</v>
      </c>
      <c r="L1176" t="s">
        <v>20</v>
      </c>
      <c r="M1176" t="s">
        <v>21</v>
      </c>
      <c r="N1176" t="s">
        <v>22</v>
      </c>
      <c r="O1176" t="s">
        <v>23</v>
      </c>
      <c r="P1176" s="2">
        <f t="shared" si="54"/>
        <v>45203</v>
      </c>
      <c r="Q1176" t="str">
        <f t="shared" si="55"/>
        <v>2023-10</v>
      </c>
      <c r="R1176">
        <f t="shared" si="56"/>
        <v>17.915624999999999</v>
      </c>
    </row>
    <row r="1177" spans="1:18">
      <c r="A1177" t="s">
        <v>2224</v>
      </c>
      <c r="B1177" s="2" t="s">
        <v>2207</v>
      </c>
      <c r="C1177" t="s">
        <v>2225</v>
      </c>
      <c r="D1177">
        <v>25798.5</v>
      </c>
      <c r="E1177" t="s">
        <v>17</v>
      </c>
      <c r="F1177">
        <v>3166638861</v>
      </c>
      <c r="G1177" t="s">
        <v>18</v>
      </c>
      <c r="H1177" t="s">
        <v>18</v>
      </c>
      <c r="I1177" t="s">
        <v>19</v>
      </c>
      <c r="J1177" t="s">
        <v>18</v>
      </c>
      <c r="K1177" t="s">
        <v>18</v>
      </c>
      <c r="L1177" t="s">
        <v>20</v>
      </c>
      <c r="M1177" t="s">
        <v>21</v>
      </c>
      <c r="N1177" t="s">
        <v>22</v>
      </c>
      <c r="O1177" t="s">
        <v>23</v>
      </c>
      <c r="P1177" s="2">
        <f t="shared" si="54"/>
        <v>45203</v>
      </c>
      <c r="Q1177" t="str">
        <f t="shared" si="55"/>
        <v>2023-10</v>
      </c>
      <c r="R1177">
        <f t="shared" si="56"/>
        <v>16.124062500000001</v>
      </c>
    </row>
    <row r="1178" spans="1:18">
      <c r="A1178" t="s">
        <v>2226</v>
      </c>
      <c r="B1178" s="2" t="s">
        <v>2207</v>
      </c>
      <c r="C1178" t="s">
        <v>2227</v>
      </c>
      <c r="D1178">
        <v>28130.025000000001</v>
      </c>
      <c r="E1178" t="s">
        <v>26</v>
      </c>
      <c r="F1178">
        <v>3166745343</v>
      </c>
      <c r="G1178" t="s">
        <v>27</v>
      </c>
      <c r="H1178" t="s">
        <v>27</v>
      </c>
      <c r="I1178" t="s">
        <v>19</v>
      </c>
      <c r="J1178" t="s">
        <v>68</v>
      </c>
      <c r="K1178" t="s">
        <v>29</v>
      </c>
      <c r="L1178" t="s">
        <v>20</v>
      </c>
      <c r="M1178" t="s">
        <v>21</v>
      </c>
      <c r="N1178" t="s">
        <v>30</v>
      </c>
      <c r="O1178" t="s">
        <v>31</v>
      </c>
      <c r="P1178" s="2">
        <f t="shared" si="54"/>
        <v>45203</v>
      </c>
      <c r="Q1178" t="str">
        <f t="shared" si="55"/>
        <v>2023-10</v>
      </c>
      <c r="R1178">
        <f t="shared" si="56"/>
        <v>17.581265625</v>
      </c>
    </row>
    <row r="1179" spans="1:18">
      <c r="A1179" t="s">
        <v>2228</v>
      </c>
      <c r="B1179" s="2" t="s">
        <v>2207</v>
      </c>
      <c r="C1179" t="s">
        <v>1991</v>
      </c>
      <c r="D1179">
        <v>11550</v>
      </c>
      <c r="E1179" t="s">
        <v>78</v>
      </c>
      <c r="F1179">
        <v>3167559245</v>
      </c>
      <c r="G1179" t="s">
        <v>36</v>
      </c>
      <c r="H1179" t="s">
        <v>37</v>
      </c>
      <c r="I1179" t="s">
        <v>38</v>
      </c>
      <c r="J1179" t="s">
        <v>471</v>
      </c>
      <c r="K1179" t="s">
        <v>29</v>
      </c>
      <c r="L1179" t="s">
        <v>20</v>
      </c>
      <c r="M1179" t="s">
        <v>1376</v>
      </c>
      <c r="N1179" t="s">
        <v>49</v>
      </c>
      <c r="O1179" t="s">
        <v>23</v>
      </c>
      <c r="P1179" s="2">
        <f t="shared" si="54"/>
        <v>45203</v>
      </c>
      <c r="Q1179" t="str">
        <f t="shared" si="55"/>
        <v>2023-10</v>
      </c>
      <c r="R1179">
        <f t="shared" si="56"/>
        <v>7.21875</v>
      </c>
    </row>
    <row r="1180" spans="1:18">
      <c r="A1180" t="s">
        <v>2229</v>
      </c>
      <c r="B1180" s="2" t="s">
        <v>2230</v>
      </c>
      <c r="C1180" t="s">
        <v>2231</v>
      </c>
      <c r="D1180">
        <v>15765.75</v>
      </c>
      <c r="E1180" t="s">
        <v>17</v>
      </c>
      <c r="F1180">
        <v>3168642670</v>
      </c>
      <c r="G1180" t="s">
        <v>18</v>
      </c>
      <c r="H1180" t="s">
        <v>18</v>
      </c>
      <c r="I1180" t="s">
        <v>19</v>
      </c>
      <c r="J1180" t="s">
        <v>18</v>
      </c>
      <c r="K1180" t="s">
        <v>18</v>
      </c>
      <c r="L1180" t="s">
        <v>20</v>
      </c>
      <c r="M1180" t="s">
        <v>21</v>
      </c>
      <c r="N1180" t="s">
        <v>22</v>
      </c>
      <c r="O1180" t="s">
        <v>23</v>
      </c>
      <c r="P1180" s="2">
        <f t="shared" si="54"/>
        <v>45204</v>
      </c>
      <c r="Q1180" t="str">
        <f t="shared" si="55"/>
        <v>2023-10</v>
      </c>
      <c r="R1180">
        <f t="shared" si="56"/>
        <v>9.8535937499999999</v>
      </c>
    </row>
    <row r="1181" spans="1:18">
      <c r="A1181" t="s">
        <v>2232</v>
      </c>
      <c r="B1181" s="2" t="s">
        <v>2230</v>
      </c>
      <c r="C1181" t="s">
        <v>2233</v>
      </c>
      <c r="D1181">
        <v>25798.5</v>
      </c>
      <c r="E1181" t="s">
        <v>17</v>
      </c>
      <c r="F1181">
        <v>3168736623</v>
      </c>
      <c r="G1181" t="s">
        <v>18</v>
      </c>
      <c r="H1181" t="s">
        <v>18</v>
      </c>
      <c r="I1181" t="s">
        <v>19</v>
      </c>
      <c r="J1181" t="s">
        <v>18</v>
      </c>
      <c r="K1181" t="s">
        <v>18</v>
      </c>
      <c r="L1181" t="s">
        <v>20</v>
      </c>
      <c r="M1181" t="s">
        <v>21</v>
      </c>
      <c r="N1181" t="s">
        <v>22</v>
      </c>
      <c r="O1181" t="s">
        <v>23</v>
      </c>
      <c r="P1181" s="2">
        <f t="shared" si="54"/>
        <v>45204</v>
      </c>
      <c r="Q1181" t="str">
        <f t="shared" si="55"/>
        <v>2023-10</v>
      </c>
      <c r="R1181">
        <f t="shared" si="56"/>
        <v>16.124062500000001</v>
      </c>
    </row>
    <row r="1182" spans="1:18">
      <c r="A1182" t="s">
        <v>2234</v>
      </c>
      <c r="B1182" s="2" t="s">
        <v>2230</v>
      </c>
      <c r="C1182" t="s">
        <v>1834</v>
      </c>
      <c r="D1182">
        <v>7651.875</v>
      </c>
      <c r="E1182" t="s">
        <v>26</v>
      </c>
      <c r="F1182">
        <v>3168845870</v>
      </c>
      <c r="G1182" t="s">
        <v>36</v>
      </c>
      <c r="H1182" t="s">
        <v>37</v>
      </c>
      <c r="I1182" t="s">
        <v>38</v>
      </c>
      <c r="J1182" t="s">
        <v>301</v>
      </c>
      <c r="K1182" t="s">
        <v>29</v>
      </c>
      <c r="L1182" t="s">
        <v>20</v>
      </c>
      <c r="M1182" t="s">
        <v>21</v>
      </c>
      <c r="N1182" t="s">
        <v>30</v>
      </c>
      <c r="O1182" t="s">
        <v>23</v>
      </c>
      <c r="P1182" s="2">
        <f t="shared" si="54"/>
        <v>45204</v>
      </c>
      <c r="Q1182" t="str">
        <f t="shared" si="55"/>
        <v>2023-10</v>
      </c>
      <c r="R1182">
        <f t="shared" si="56"/>
        <v>4.7824218749999998</v>
      </c>
    </row>
    <row r="1183" spans="1:18">
      <c r="A1183" t="s">
        <v>2235</v>
      </c>
      <c r="B1183" s="2" t="s">
        <v>2230</v>
      </c>
      <c r="C1183" t="s">
        <v>2236</v>
      </c>
      <c r="D1183">
        <v>28665</v>
      </c>
      <c r="E1183" t="s">
        <v>17</v>
      </c>
      <c r="F1183">
        <v>3168996574</v>
      </c>
      <c r="G1183" t="s">
        <v>18</v>
      </c>
      <c r="H1183" t="s">
        <v>18</v>
      </c>
      <c r="I1183" t="s">
        <v>19</v>
      </c>
      <c r="J1183" t="s">
        <v>18</v>
      </c>
      <c r="K1183" t="s">
        <v>18</v>
      </c>
      <c r="L1183" t="s">
        <v>20</v>
      </c>
      <c r="M1183" t="s">
        <v>21</v>
      </c>
      <c r="N1183" t="s">
        <v>22</v>
      </c>
      <c r="O1183" t="s">
        <v>23</v>
      </c>
      <c r="P1183" s="2">
        <f t="shared" si="54"/>
        <v>45204</v>
      </c>
      <c r="Q1183" t="str">
        <f t="shared" si="55"/>
        <v>2023-10</v>
      </c>
      <c r="R1183">
        <f t="shared" si="56"/>
        <v>17.915624999999999</v>
      </c>
    </row>
    <row r="1184" spans="1:18">
      <c r="A1184" t="s">
        <v>2237</v>
      </c>
      <c r="B1184" s="2" t="s">
        <v>2230</v>
      </c>
      <c r="C1184" t="s">
        <v>1995</v>
      </c>
      <c r="D1184">
        <v>7651.875</v>
      </c>
      <c r="E1184" t="s">
        <v>26</v>
      </c>
      <c r="F1184">
        <v>3169014721</v>
      </c>
      <c r="G1184" t="s">
        <v>27</v>
      </c>
      <c r="H1184" t="s">
        <v>27</v>
      </c>
      <c r="I1184" t="s">
        <v>19</v>
      </c>
      <c r="J1184" t="s">
        <v>2238</v>
      </c>
      <c r="K1184" t="s">
        <v>29</v>
      </c>
      <c r="L1184" t="s">
        <v>20</v>
      </c>
      <c r="M1184" t="s">
        <v>21</v>
      </c>
      <c r="N1184" t="s">
        <v>30</v>
      </c>
      <c r="O1184" t="s">
        <v>31</v>
      </c>
      <c r="P1184" s="2">
        <f t="shared" si="54"/>
        <v>45204</v>
      </c>
      <c r="Q1184" t="str">
        <f t="shared" si="55"/>
        <v>2023-10</v>
      </c>
      <c r="R1184">
        <f t="shared" si="56"/>
        <v>4.7824218749999998</v>
      </c>
    </row>
    <row r="1185" spans="1:18">
      <c r="A1185" t="s">
        <v>2239</v>
      </c>
      <c r="B1185" s="2" t="s">
        <v>2230</v>
      </c>
      <c r="C1185" t="s">
        <v>2240</v>
      </c>
      <c r="D1185">
        <v>25798.5</v>
      </c>
      <c r="E1185" t="s">
        <v>17</v>
      </c>
      <c r="F1185">
        <v>3169581501</v>
      </c>
      <c r="G1185" t="s">
        <v>18</v>
      </c>
      <c r="H1185" t="s">
        <v>18</v>
      </c>
      <c r="I1185" t="s">
        <v>19</v>
      </c>
      <c r="J1185" t="s">
        <v>18</v>
      </c>
      <c r="K1185" t="s">
        <v>18</v>
      </c>
      <c r="L1185" t="s">
        <v>20</v>
      </c>
      <c r="M1185" t="s">
        <v>21</v>
      </c>
      <c r="N1185" t="s">
        <v>22</v>
      </c>
      <c r="O1185" t="s">
        <v>23</v>
      </c>
      <c r="P1185" s="2">
        <f t="shared" si="54"/>
        <v>45204</v>
      </c>
      <c r="Q1185" t="str">
        <f t="shared" si="55"/>
        <v>2023-10</v>
      </c>
      <c r="R1185">
        <f t="shared" si="56"/>
        <v>16.124062500000001</v>
      </c>
    </row>
    <row r="1186" spans="1:18">
      <c r="A1186" t="s">
        <v>2241</v>
      </c>
      <c r="B1186" s="2" t="s">
        <v>2230</v>
      </c>
      <c r="C1186" t="s">
        <v>2242</v>
      </c>
      <c r="D1186">
        <v>17.324999999999999</v>
      </c>
      <c r="E1186" t="s">
        <v>17</v>
      </c>
      <c r="F1186">
        <v>3169716300</v>
      </c>
      <c r="G1186" t="s">
        <v>18</v>
      </c>
      <c r="H1186" t="s">
        <v>18</v>
      </c>
      <c r="I1186" t="s">
        <v>19</v>
      </c>
      <c r="J1186" t="s">
        <v>18</v>
      </c>
      <c r="K1186" t="s">
        <v>18</v>
      </c>
      <c r="L1186" t="s">
        <v>197</v>
      </c>
      <c r="M1186" t="s">
        <v>21</v>
      </c>
      <c r="N1186" t="s">
        <v>22</v>
      </c>
      <c r="O1186" t="s">
        <v>23</v>
      </c>
      <c r="P1186" s="2">
        <f t="shared" si="54"/>
        <v>45204</v>
      </c>
      <c r="Q1186" t="str">
        <f t="shared" si="55"/>
        <v>2023-10</v>
      </c>
      <c r="R1186">
        <f t="shared" si="56"/>
        <v>17.324999999999999</v>
      </c>
    </row>
    <row r="1187" spans="1:18">
      <c r="A1187" t="s">
        <v>2243</v>
      </c>
      <c r="B1187" s="2" t="s">
        <v>2230</v>
      </c>
      <c r="C1187" t="s">
        <v>2204</v>
      </c>
      <c r="D1187">
        <v>28.35</v>
      </c>
      <c r="E1187" t="s">
        <v>2244</v>
      </c>
      <c r="F1187">
        <v>3170215610</v>
      </c>
      <c r="G1187" t="s">
        <v>1231</v>
      </c>
      <c r="H1187" t="s">
        <v>45</v>
      </c>
      <c r="I1187" t="s">
        <v>38</v>
      </c>
      <c r="J1187" t="s">
        <v>471</v>
      </c>
      <c r="K1187" t="s">
        <v>29</v>
      </c>
      <c r="L1187" t="s">
        <v>197</v>
      </c>
      <c r="M1187" t="s">
        <v>21</v>
      </c>
      <c r="N1187" t="s">
        <v>49</v>
      </c>
      <c r="O1187" t="s">
        <v>23</v>
      </c>
      <c r="P1187" s="2">
        <f t="shared" si="54"/>
        <v>45204</v>
      </c>
      <c r="Q1187" t="str">
        <f t="shared" si="55"/>
        <v>2023-10</v>
      </c>
      <c r="R1187">
        <f t="shared" si="56"/>
        <v>28.35</v>
      </c>
    </row>
    <row r="1188" spans="1:18">
      <c r="A1188" t="s">
        <v>2245</v>
      </c>
      <c r="B1188" s="2" t="s">
        <v>2230</v>
      </c>
      <c r="C1188" t="s">
        <v>2204</v>
      </c>
      <c r="D1188">
        <v>25306.522499999999</v>
      </c>
      <c r="E1188" t="s">
        <v>262</v>
      </c>
      <c r="F1188">
        <v>3170243694</v>
      </c>
      <c r="G1188" t="s">
        <v>36</v>
      </c>
      <c r="H1188" t="s">
        <v>37</v>
      </c>
      <c r="I1188" t="s">
        <v>38</v>
      </c>
      <c r="J1188" t="s">
        <v>28</v>
      </c>
      <c r="K1188" t="s">
        <v>29</v>
      </c>
      <c r="L1188" t="s">
        <v>20</v>
      </c>
      <c r="M1188" t="s">
        <v>21</v>
      </c>
      <c r="N1188" t="s">
        <v>30</v>
      </c>
      <c r="O1188" t="s">
        <v>23</v>
      </c>
      <c r="P1188" s="2">
        <f t="shared" si="54"/>
        <v>45204</v>
      </c>
      <c r="Q1188" t="str">
        <f t="shared" si="55"/>
        <v>2023-10</v>
      </c>
      <c r="R1188">
        <f t="shared" si="56"/>
        <v>15.8165765625</v>
      </c>
    </row>
    <row r="1189" spans="1:18">
      <c r="A1189" t="s">
        <v>2246</v>
      </c>
      <c r="B1189" s="2" t="s">
        <v>2230</v>
      </c>
      <c r="C1189" t="s">
        <v>1973</v>
      </c>
      <c r="D1189">
        <v>28130.025000000001</v>
      </c>
      <c r="E1189" t="s">
        <v>26</v>
      </c>
      <c r="F1189">
        <v>3170447151</v>
      </c>
      <c r="G1189" t="s">
        <v>27</v>
      </c>
      <c r="H1189" t="s">
        <v>27</v>
      </c>
      <c r="I1189" t="s">
        <v>19</v>
      </c>
      <c r="J1189" t="s">
        <v>28</v>
      </c>
      <c r="K1189" t="s">
        <v>29</v>
      </c>
      <c r="L1189" t="s">
        <v>20</v>
      </c>
      <c r="M1189" t="s">
        <v>21</v>
      </c>
      <c r="N1189" t="s">
        <v>30</v>
      </c>
      <c r="O1189" t="s">
        <v>31</v>
      </c>
      <c r="P1189" s="2">
        <f t="shared" si="54"/>
        <v>45204</v>
      </c>
      <c r="Q1189" t="str">
        <f t="shared" si="55"/>
        <v>2023-10</v>
      </c>
      <c r="R1189">
        <f t="shared" si="56"/>
        <v>17.581265625</v>
      </c>
    </row>
    <row r="1190" spans="1:18">
      <c r="A1190" s="1" t="s">
        <v>2247</v>
      </c>
      <c r="B1190" s="2" t="s">
        <v>2248</v>
      </c>
      <c r="C1190" t="s">
        <v>2249</v>
      </c>
      <c r="D1190">
        <v>28665</v>
      </c>
      <c r="E1190" t="s">
        <v>17</v>
      </c>
      <c r="F1190">
        <v>3171904566</v>
      </c>
      <c r="G1190" t="s">
        <v>18</v>
      </c>
      <c r="H1190" t="s">
        <v>18</v>
      </c>
      <c r="I1190" t="s">
        <v>19</v>
      </c>
      <c r="J1190" t="s">
        <v>18</v>
      </c>
      <c r="K1190" t="s">
        <v>18</v>
      </c>
      <c r="L1190" t="s">
        <v>20</v>
      </c>
      <c r="M1190" t="s">
        <v>21</v>
      </c>
      <c r="N1190" t="s">
        <v>22</v>
      </c>
      <c r="O1190" t="s">
        <v>23</v>
      </c>
      <c r="P1190" s="2">
        <f t="shared" si="54"/>
        <v>45205</v>
      </c>
      <c r="Q1190" t="str">
        <f t="shared" si="55"/>
        <v>2023-10</v>
      </c>
      <c r="R1190">
        <f t="shared" si="56"/>
        <v>17.915624999999999</v>
      </c>
    </row>
    <row r="1191" spans="1:18">
      <c r="A1191" t="s">
        <v>2250</v>
      </c>
      <c r="B1191" s="2" t="s">
        <v>2248</v>
      </c>
      <c r="C1191" t="s">
        <v>2249</v>
      </c>
      <c r="D1191">
        <v>28130.025000000001</v>
      </c>
      <c r="E1191" t="s">
        <v>26</v>
      </c>
      <c r="F1191">
        <v>3171919030</v>
      </c>
      <c r="G1191" t="s">
        <v>27</v>
      </c>
      <c r="H1191" t="s">
        <v>27</v>
      </c>
      <c r="I1191" t="s">
        <v>19</v>
      </c>
      <c r="J1191" t="s">
        <v>1907</v>
      </c>
      <c r="K1191" t="s">
        <v>29</v>
      </c>
      <c r="L1191" t="s">
        <v>20</v>
      </c>
      <c r="M1191" t="s">
        <v>21</v>
      </c>
      <c r="N1191" t="s">
        <v>30</v>
      </c>
      <c r="O1191" t="s">
        <v>31</v>
      </c>
      <c r="P1191" s="2">
        <f t="shared" si="54"/>
        <v>45205</v>
      </c>
      <c r="Q1191" t="str">
        <f t="shared" si="55"/>
        <v>2023-10</v>
      </c>
      <c r="R1191">
        <f t="shared" si="56"/>
        <v>17.581265625</v>
      </c>
    </row>
    <row r="1192" spans="1:18">
      <c r="A1192" t="s">
        <v>2251</v>
      </c>
      <c r="B1192" s="2" t="s">
        <v>2248</v>
      </c>
      <c r="C1192" t="s">
        <v>2252</v>
      </c>
      <c r="D1192">
        <v>25798.5</v>
      </c>
      <c r="E1192" t="s">
        <v>17</v>
      </c>
      <c r="F1192">
        <v>3172035263</v>
      </c>
      <c r="G1192" t="s">
        <v>18</v>
      </c>
      <c r="H1192" t="s">
        <v>18</v>
      </c>
      <c r="I1192" t="s">
        <v>19</v>
      </c>
      <c r="J1192" t="s">
        <v>18</v>
      </c>
      <c r="K1192" t="s">
        <v>18</v>
      </c>
      <c r="L1192" t="s">
        <v>20</v>
      </c>
      <c r="M1192" t="s">
        <v>21</v>
      </c>
      <c r="N1192" t="s">
        <v>22</v>
      </c>
      <c r="O1192" t="s">
        <v>23</v>
      </c>
      <c r="P1192" s="2">
        <f t="shared" si="54"/>
        <v>45205</v>
      </c>
      <c r="Q1192" t="str">
        <f t="shared" si="55"/>
        <v>2023-10</v>
      </c>
      <c r="R1192">
        <f t="shared" si="56"/>
        <v>16.124062500000001</v>
      </c>
    </row>
    <row r="1193" spans="1:18">
      <c r="A1193" t="s">
        <v>2253</v>
      </c>
      <c r="B1193" s="2" t="s">
        <v>2248</v>
      </c>
      <c r="C1193" t="s">
        <v>2254</v>
      </c>
      <c r="D1193">
        <v>28665</v>
      </c>
      <c r="E1193" t="s">
        <v>2255</v>
      </c>
      <c r="F1193">
        <v>3172145465</v>
      </c>
      <c r="G1193" t="s">
        <v>2256</v>
      </c>
      <c r="H1193" t="s">
        <v>2256</v>
      </c>
      <c r="I1193" t="s">
        <v>19</v>
      </c>
      <c r="J1193" t="s">
        <v>1969</v>
      </c>
      <c r="K1193" t="s">
        <v>29</v>
      </c>
      <c r="L1193" t="s">
        <v>20</v>
      </c>
      <c r="M1193" t="s">
        <v>21</v>
      </c>
      <c r="N1193" t="s">
        <v>49</v>
      </c>
      <c r="O1193" t="s">
        <v>190</v>
      </c>
      <c r="P1193" s="2">
        <f t="shared" si="54"/>
        <v>45205</v>
      </c>
      <c r="Q1193" t="str">
        <f t="shared" si="55"/>
        <v>2023-10</v>
      </c>
      <c r="R1193">
        <f t="shared" si="56"/>
        <v>17.915624999999999</v>
      </c>
    </row>
    <row r="1194" spans="1:18">
      <c r="A1194" t="s">
        <v>2257</v>
      </c>
      <c r="B1194" s="2" t="s">
        <v>2248</v>
      </c>
      <c r="C1194" t="s">
        <v>2258</v>
      </c>
      <c r="D1194">
        <v>15765.75</v>
      </c>
      <c r="E1194" t="s">
        <v>17</v>
      </c>
      <c r="F1194">
        <v>3173222529</v>
      </c>
      <c r="G1194" t="s">
        <v>18</v>
      </c>
      <c r="H1194" t="s">
        <v>18</v>
      </c>
      <c r="I1194" t="s">
        <v>19</v>
      </c>
      <c r="J1194" t="s">
        <v>18</v>
      </c>
      <c r="K1194" t="s">
        <v>18</v>
      </c>
      <c r="L1194" t="s">
        <v>20</v>
      </c>
      <c r="M1194" t="s">
        <v>21</v>
      </c>
      <c r="N1194" t="s">
        <v>22</v>
      </c>
      <c r="O1194" t="s">
        <v>23</v>
      </c>
      <c r="P1194" s="2">
        <f t="shared" si="54"/>
        <v>45205</v>
      </c>
      <c r="Q1194" t="str">
        <f t="shared" si="55"/>
        <v>2023-10</v>
      </c>
      <c r="R1194">
        <f t="shared" si="56"/>
        <v>9.8535937499999999</v>
      </c>
    </row>
    <row r="1195" spans="1:18">
      <c r="A1195" t="s">
        <v>2259</v>
      </c>
      <c r="B1195" s="2" t="s">
        <v>2248</v>
      </c>
      <c r="C1195" t="s">
        <v>2260</v>
      </c>
      <c r="D1195">
        <v>25306.522499999999</v>
      </c>
      <c r="E1195" t="s">
        <v>26</v>
      </c>
      <c r="F1195">
        <v>3173477744</v>
      </c>
      <c r="G1195" t="s">
        <v>36</v>
      </c>
      <c r="H1195" t="s">
        <v>37</v>
      </c>
      <c r="I1195" t="s">
        <v>38</v>
      </c>
      <c r="J1195" t="s">
        <v>28</v>
      </c>
      <c r="K1195" t="s">
        <v>29</v>
      </c>
      <c r="L1195" t="s">
        <v>20</v>
      </c>
      <c r="M1195" t="s">
        <v>21</v>
      </c>
      <c r="N1195" t="s">
        <v>30</v>
      </c>
      <c r="O1195" t="s">
        <v>23</v>
      </c>
      <c r="P1195" s="2">
        <f t="shared" si="54"/>
        <v>45205</v>
      </c>
      <c r="Q1195" t="str">
        <f t="shared" si="55"/>
        <v>2023-10</v>
      </c>
      <c r="R1195">
        <f t="shared" si="56"/>
        <v>15.8165765625</v>
      </c>
    </row>
    <row r="1196" spans="1:18">
      <c r="A1196" t="s">
        <v>2261</v>
      </c>
      <c r="B1196" s="2" t="s">
        <v>2262</v>
      </c>
      <c r="C1196" t="s">
        <v>2263</v>
      </c>
      <c r="D1196">
        <v>28130.025000000001</v>
      </c>
      <c r="E1196" t="s">
        <v>262</v>
      </c>
      <c r="F1196">
        <v>3174774214</v>
      </c>
      <c r="G1196" t="s">
        <v>79</v>
      </c>
      <c r="H1196" t="s">
        <v>45</v>
      </c>
      <c r="I1196" t="s">
        <v>38</v>
      </c>
      <c r="J1196" t="s">
        <v>120</v>
      </c>
      <c r="K1196" t="s">
        <v>29</v>
      </c>
      <c r="L1196" t="s">
        <v>20</v>
      </c>
      <c r="M1196" t="s">
        <v>21</v>
      </c>
      <c r="N1196" t="s">
        <v>30</v>
      </c>
      <c r="O1196" t="s">
        <v>23</v>
      </c>
      <c r="P1196" s="2">
        <f t="shared" si="54"/>
        <v>45206</v>
      </c>
      <c r="Q1196" t="str">
        <f t="shared" si="55"/>
        <v>2023-10</v>
      </c>
      <c r="R1196">
        <f t="shared" si="56"/>
        <v>17.581265625</v>
      </c>
    </row>
    <row r="1197" spans="1:18">
      <c r="A1197" t="s">
        <v>2264</v>
      </c>
      <c r="B1197" s="2" t="s">
        <v>2262</v>
      </c>
      <c r="C1197" t="s">
        <v>2099</v>
      </c>
      <c r="D1197">
        <v>25306.522499999999</v>
      </c>
      <c r="E1197" t="s">
        <v>26</v>
      </c>
      <c r="F1197">
        <v>3175533917</v>
      </c>
      <c r="G1197" t="s">
        <v>27</v>
      </c>
      <c r="H1197" t="s">
        <v>27</v>
      </c>
      <c r="I1197" t="s">
        <v>19</v>
      </c>
      <c r="J1197" t="s">
        <v>28</v>
      </c>
      <c r="K1197" t="s">
        <v>29</v>
      </c>
      <c r="L1197" t="s">
        <v>20</v>
      </c>
      <c r="M1197" t="s">
        <v>21</v>
      </c>
      <c r="N1197" t="s">
        <v>30</v>
      </c>
      <c r="O1197" t="s">
        <v>31</v>
      </c>
      <c r="P1197" s="2">
        <f t="shared" si="54"/>
        <v>45206</v>
      </c>
      <c r="Q1197" t="str">
        <f t="shared" si="55"/>
        <v>2023-10</v>
      </c>
      <c r="R1197">
        <f t="shared" si="56"/>
        <v>15.8165765625</v>
      </c>
    </row>
    <row r="1198" spans="1:18">
      <c r="A1198" t="s">
        <v>2265</v>
      </c>
      <c r="B1198" s="2" t="s">
        <v>2262</v>
      </c>
      <c r="C1198" t="s">
        <v>2099</v>
      </c>
      <c r="D1198">
        <v>25798.5</v>
      </c>
      <c r="E1198" t="s">
        <v>980</v>
      </c>
      <c r="F1198">
        <v>3175566117</v>
      </c>
      <c r="G1198" t="s">
        <v>18</v>
      </c>
      <c r="H1198" t="s">
        <v>18</v>
      </c>
      <c r="I1198" t="s">
        <v>19</v>
      </c>
      <c r="J1198" t="s">
        <v>18</v>
      </c>
      <c r="K1198" t="s">
        <v>18</v>
      </c>
      <c r="L1198" t="s">
        <v>20</v>
      </c>
      <c r="M1198" t="s">
        <v>21</v>
      </c>
      <c r="N1198" t="s">
        <v>22</v>
      </c>
      <c r="O1198" t="s">
        <v>31</v>
      </c>
      <c r="P1198" s="2">
        <f t="shared" si="54"/>
        <v>45206</v>
      </c>
      <c r="Q1198" t="str">
        <f t="shared" si="55"/>
        <v>2023-10</v>
      </c>
      <c r="R1198">
        <f t="shared" si="56"/>
        <v>16.124062500000001</v>
      </c>
    </row>
    <row r="1199" spans="1:18">
      <c r="A1199" t="s">
        <v>2266</v>
      </c>
      <c r="B1199" s="2" t="s">
        <v>2262</v>
      </c>
      <c r="C1199" t="s">
        <v>2267</v>
      </c>
      <c r="D1199">
        <v>15765.75</v>
      </c>
      <c r="E1199" t="s">
        <v>17</v>
      </c>
      <c r="F1199">
        <v>3176168046</v>
      </c>
      <c r="G1199" t="s">
        <v>18</v>
      </c>
      <c r="H1199" t="s">
        <v>18</v>
      </c>
      <c r="I1199" t="s">
        <v>19</v>
      </c>
      <c r="J1199" t="s">
        <v>18</v>
      </c>
      <c r="K1199" t="s">
        <v>18</v>
      </c>
      <c r="L1199" t="s">
        <v>20</v>
      </c>
      <c r="M1199" t="s">
        <v>21</v>
      </c>
      <c r="N1199" t="s">
        <v>22</v>
      </c>
      <c r="O1199" t="s">
        <v>23</v>
      </c>
      <c r="P1199" s="2">
        <f t="shared" si="54"/>
        <v>45206</v>
      </c>
      <c r="Q1199" t="str">
        <f t="shared" si="55"/>
        <v>2023-10</v>
      </c>
      <c r="R1199">
        <f t="shared" si="56"/>
        <v>9.8535937499999999</v>
      </c>
    </row>
    <row r="1200" spans="1:18">
      <c r="A1200" t="s">
        <v>2268</v>
      </c>
      <c r="B1200" s="2" t="s">
        <v>2262</v>
      </c>
      <c r="C1200" t="s">
        <v>2269</v>
      </c>
      <c r="D1200">
        <v>28665</v>
      </c>
      <c r="E1200" t="s">
        <v>94</v>
      </c>
      <c r="F1200">
        <v>3176369445</v>
      </c>
      <c r="G1200" t="s">
        <v>18</v>
      </c>
      <c r="H1200" t="s">
        <v>18</v>
      </c>
      <c r="I1200" t="s">
        <v>19</v>
      </c>
      <c r="J1200" t="s">
        <v>18</v>
      </c>
      <c r="K1200" t="s">
        <v>18</v>
      </c>
      <c r="L1200" t="s">
        <v>20</v>
      </c>
      <c r="M1200" t="s">
        <v>21</v>
      </c>
      <c r="N1200" t="s">
        <v>22</v>
      </c>
      <c r="O1200" t="s">
        <v>31</v>
      </c>
      <c r="P1200" s="2">
        <f t="shared" si="54"/>
        <v>45206</v>
      </c>
      <c r="Q1200" t="str">
        <f t="shared" si="55"/>
        <v>2023-10</v>
      </c>
      <c r="R1200">
        <f t="shared" si="56"/>
        <v>17.915624999999999</v>
      </c>
    </row>
    <row r="1201" spans="1:18">
      <c r="A1201" t="s">
        <v>2270</v>
      </c>
      <c r="B1201" s="2" t="s">
        <v>2271</v>
      </c>
      <c r="C1201" t="s">
        <v>855</v>
      </c>
      <c r="D1201">
        <v>7651.875</v>
      </c>
      <c r="E1201" t="s">
        <v>26</v>
      </c>
      <c r="F1201">
        <v>3177426272</v>
      </c>
      <c r="G1201" t="s">
        <v>27</v>
      </c>
      <c r="H1201" t="s">
        <v>27</v>
      </c>
      <c r="I1201" t="s">
        <v>19</v>
      </c>
      <c r="J1201" t="s">
        <v>120</v>
      </c>
      <c r="K1201" t="s">
        <v>29</v>
      </c>
      <c r="L1201" t="s">
        <v>20</v>
      </c>
      <c r="M1201" t="s">
        <v>21</v>
      </c>
      <c r="N1201" t="s">
        <v>30</v>
      </c>
      <c r="O1201" t="s">
        <v>31</v>
      </c>
      <c r="P1201" s="2">
        <f t="shared" si="54"/>
        <v>45207</v>
      </c>
      <c r="Q1201" t="str">
        <f t="shared" si="55"/>
        <v>2023-10</v>
      </c>
      <c r="R1201">
        <f t="shared" si="56"/>
        <v>4.7824218749999998</v>
      </c>
    </row>
    <row r="1202" spans="1:18">
      <c r="A1202" t="s">
        <v>2272</v>
      </c>
      <c r="B1202" s="2" t="s">
        <v>2271</v>
      </c>
      <c r="C1202" t="s">
        <v>2273</v>
      </c>
      <c r="D1202">
        <v>28665</v>
      </c>
      <c r="E1202" t="s">
        <v>17</v>
      </c>
      <c r="F1202">
        <v>3179002838</v>
      </c>
      <c r="G1202" t="s">
        <v>18</v>
      </c>
      <c r="H1202" t="s">
        <v>18</v>
      </c>
      <c r="I1202" t="s">
        <v>19</v>
      </c>
      <c r="J1202" t="s">
        <v>18</v>
      </c>
      <c r="K1202" t="s">
        <v>18</v>
      </c>
      <c r="L1202" t="s">
        <v>20</v>
      </c>
      <c r="M1202" t="s">
        <v>21</v>
      </c>
      <c r="N1202" t="s">
        <v>22</v>
      </c>
      <c r="O1202" t="s">
        <v>23</v>
      </c>
      <c r="P1202" s="2">
        <f t="shared" si="54"/>
        <v>45207</v>
      </c>
      <c r="Q1202" t="str">
        <f t="shared" si="55"/>
        <v>2023-10</v>
      </c>
      <c r="R1202">
        <f t="shared" si="56"/>
        <v>17.915624999999999</v>
      </c>
    </row>
    <row r="1203" spans="1:18">
      <c r="A1203" t="s">
        <v>2274</v>
      </c>
      <c r="B1203" s="2" t="s">
        <v>2275</v>
      </c>
      <c r="C1203" t="s">
        <v>2142</v>
      </c>
      <c r="D1203">
        <v>24687.358499999998</v>
      </c>
      <c r="E1203" t="s">
        <v>262</v>
      </c>
      <c r="F1203">
        <v>3180038716</v>
      </c>
      <c r="G1203" t="s">
        <v>79</v>
      </c>
      <c r="H1203" t="s">
        <v>45</v>
      </c>
      <c r="I1203" t="s">
        <v>38</v>
      </c>
      <c r="J1203" t="s">
        <v>405</v>
      </c>
      <c r="K1203" t="s">
        <v>88</v>
      </c>
      <c r="L1203" t="s">
        <v>20</v>
      </c>
      <c r="M1203" t="s">
        <v>21</v>
      </c>
      <c r="N1203" t="s">
        <v>30</v>
      </c>
      <c r="O1203" t="s">
        <v>23</v>
      </c>
      <c r="P1203" s="2">
        <f t="shared" si="54"/>
        <v>45208</v>
      </c>
      <c r="Q1203" t="str">
        <f t="shared" si="55"/>
        <v>2023-10</v>
      </c>
      <c r="R1203">
        <f t="shared" si="56"/>
        <v>15.429599062499999</v>
      </c>
    </row>
    <row r="1204" spans="1:18">
      <c r="A1204" t="s">
        <v>2276</v>
      </c>
      <c r="B1204" s="2" t="s">
        <v>2275</v>
      </c>
      <c r="C1204" t="s">
        <v>2277</v>
      </c>
      <c r="D1204">
        <v>25306.522499999999</v>
      </c>
      <c r="E1204" t="s">
        <v>35</v>
      </c>
      <c r="F1204">
        <v>3180245061</v>
      </c>
      <c r="G1204" t="s">
        <v>907</v>
      </c>
      <c r="H1204" t="s">
        <v>231</v>
      </c>
      <c r="I1204" t="s">
        <v>19</v>
      </c>
      <c r="J1204" t="s">
        <v>18</v>
      </c>
      <c r="K1204" t="s">
        <v>29</v>
      </c>
      <c r="L1204" t="s">
        <v>20</v>
      </c>
      <c r="M1204" t="s">
        <v>21</v>
      </c>
      <c r="N1204" t="s">
        <v>30</v>
      </c>
      <c r="O1204" t="s">
        <v>23</v>
      </c>
      <c r="P1204" s="2">
        <f t="shared" si="54"/>
        <v>45208</v>
      </c>
      <c r="Q1204" t="str">
        <f t="shared" si="55"/>
        <v>2023-10</v>
      </c>
      <c r="R1204">
        <f t="shared" si="56"/>
        <v>15.8165765625</v>
      </c>
    </row>
    <row r="1205" spans="1:18">
      <c r="A1205" t="s">
        <v>2278</v>
      </c>
      <c r="B1205" s="2" t="s">
        <v>2275</v>
      </c>
      <c r="C1205" t="s">
        <v>1638</v>
      </c>
      <c r="D1205">
        <v>15765.75</v>
      </c>
      <c r="E1205" t="s">
        <v>17</v>
      </c>
      <c r="F1205">
        <v>3181391986</v>
      </c>
      <c r="G1205" t="s">
        <v>18</v>
      </c>
      <c r="H1205" t="s">
        <v>18</v>
      </c>
      <c r="I1205" t="s">
        <v>19</v>
      </c>
      <c r="J1205" t="s">
        <v>18</v>
      </c>
      <c r="K1205" t="s">
        <v>18</v>
      </c>
      <c r="L1205" t="s">
        <v>20</v>
      </c>
      <c r="M1205" t="s">
        <v>21</v>
      </c>
      <c r="N1205" t="s">
        <v>22</v>
      </c>
      <c r="O1205" t="s">
        <v>23</v>
      </c>
      <c r="P1205" s="2">
        <f t="shared" si="54"/>
        <v>45208</v>
      </c>
      <c r="Q1205" t="str">
        <f t="shared" si="55"/>
        <v>2023-10</v>
      </c>
      <c r="R1205">
        <f t="shared" si="56"/>
        <v>9.8535937499999999</v>
      </c>
    </row>
    <row r="1206" spans="1:18">
      <c r="A1206" t="s">
        <v>2279</v>
      </c>
      <c r="B1206" s="2" t="s">
        <v>2280</v>
      </c>
      <c r="C1206" t="s">
        <v>2281</v>
      </c>
      <c r="D1206">
        <v>28130.025000000001</v>
      </c>
      <c r="E1206" t="s">
        <v>26</v>
      </c>
      <c r="F1206">
        <v>3183046185</v>
      </c>
      <c r="G1206" t="s">
        <v>27</v>
      </c>
      <c r="H1206" t="s">
        <v>27</v>
      </c>
      <c r="I1206" t="s">
        <v>19</v>
      </c>
      <c r="J1206" t="s">
        <v>18</v>
      </c>
      <c r="K1206" t="s">
        <v>29</v>
      </c>
      <c r="L1206" t="s">
        <v>20</v>
      </c>
      <c r="M1206" t="s">
        <v>21</v>
      </c>
      <c r="N1206" t="s">
        <v>30</v>
      </c>
      <c r="O1206" t="s">
        <v>31</v>
      </c>
      <c r="P1206" s="2">
        <f t="shared" si="54"/>
        <v>45209</v>
      </c>
      <c r="Q1206" t="str">
        <f t="shared" si="55"/>
        <v>2023-10</v>
      </c>
      <c r="R1206">
        <f t="shared" si="56"/>
        <v>17.581265625</v>
      </c>
    </row>
    <row r="1207" spans="1:18">
      <c r="A1207" t="s">
        <v>2282</v>
      </c>
      <c r="B1207" s="2" t="s">
        <v>2283</v>
      </c>
      <c r="C1207" t="s">
        <v>1120</v>
      </c>
      <c r="D1207">
        <v>7651.875</v>
      </c>
      <c r="E1207" t="s">
        <v>26</v>
      </c>
      <c r="F1207">
        <v>3184482075</v>
      </c>
      <c r="G1207" t="s">
        <v>36</v>
      </c>
      <c r="H1207" t="s">
        <v>37</v>
      </c>
      <c r="I1207" t="s">
        <v>38</v>
      </c>
      <c r="J1207" t="s">
        <v>28</v>
      </c>
      <c r="K1207" t="s">
        <v>29</v>
      </c>
      <c r="L1207" t="s">
        <v>20</v>
      </c>
      <c r="M1207" t="s">
        <v>21</v>
      </c>
      <c r="N1207" t="s">
        <v>30</v>
      </c>
      <c r="O1207" t="s">
        <v>23</v>
      </c>
      <c r="P1207" s="2">
        <f t="shared" si="54"/>
        <v>45210</v>
      </c>
      <c r="Q1207" t="str">
        <f t="shared" si="55"/>
        <v>2023-10</v>
      </c>
      <c r="R1207">
        <f t="shared" si="56"/>
        <v>4.7824218749999998</v>
      </c>
    </row>
    <row r="1208" spans="1:18">
      <c r="A1208" t="s">
        <v>2284</v>
      </c>
      <c r="B1208" s="2" t="s">
        <v>2285</v>
      </c>
      <c r="C1208" t="s">
        <v>1294</v>
      </c>
      <c r="D1208">
        <v>28665</v>
      </c>
      <c r="E1208" t="s">
        <v>94</v>
      </c>
      <c r="F1208">
        <v>3187596642</v>
      </c>
      <c r="G1208" t="s">
        <v>18</v>
      </c>
      <c r="H1208" t="s">
        <v>18</v>
      </c>
      <c r="I1208" t="s">
        <v>19</v>
      </c>
      <c r="J1208" t="s">
        <v>18</v>
      </c>
      <c r="K1208" t="s">
        <v>18</v>
      </c>
      <c r="L1208" t="s">
        <v>20</v>
      </c>
      <c r="M1208" t="s">
        <v>21</v>
      </c>
      <c r="N1208" t="s">
        <v>22</v>
      </c>
      <c r="O1208" t="s">
        <v>31</v>
      </c>
      <c r="P1208" s="2">
        <f t="shared" si="54"/>
        <v>45211</v>
      </c>
      <c r="Q1208" t="str">
        <f t="shared" si="55"/>
        <v>2023-10</v>
      </c>
      <c r="R1208">
        <f t="shared" si="56"/>
        <v>17.915624999999999</v>
      </c>
    </row>
    <row r="1209" spans="1:18">
      <c r="A1209" t="s">
        <v>2286</v>
      </c>
      <c r="B1209" s="2" t="s">
        <v>2285</v>
      </c>
      <c r="C1209" t="s">
        <v>2287</v>
      </c>
      <c r="D1209">
        <v>28665</v>
      </c>
      <c r="E1209" t="s">
        <v>17</v>
      </c>
      <c r="F1209">
        <v>3188760662</v>
      </c>
      <c r="G1209" t="s">
        <v>18</v>
      </c>
      <c r="H1209" t="s">
        <v>18</v>
      </c>
      <c r="I1209" t="s">
        <v>19</v>
      </c>
      <c r="J1209" t="s">
        <v>18</v>
      </c>
      <c r="K1209" t="s">
        <v>18</v>
      </c>
      <c r="L1209" t="s">
        <v>20</v>
      </c>
      <c r="M1209" t="s">
        <v>21</v>
      </c>
      <c r="N1209" t="s">
        <v>22</v>
      </c>
      <c r="O1209" t="s">
        <v>23</v>
      </c>
      <c r="P1209" s="2">
        <f t="shared" si="54"/>
        <v>45211</v>
      </c>
      <c r="Q1209" t="str">
        <f t="shared" si="55"/>
        <v>2023-10</v>
      </c>
      <c r="R1209">
        <f t="shared" si="56"/>
        <v>17.915624999999999</v>
      </c>
    </row>
    <row r="1210" spans="1:18">
      <c r="A1210" t="s">
        <v>2288</v>
      </c>
      <c r="B1210" s="2" t="s">
        <v>2289</v>
      </c>
      <c r="C1210" t="s">
        <v>2290</v>
      </c>
      <c r="D1210">
        <v>25798.5</v>
      </c>
      <c r="E1210" t="s">
        <v>17</v>
      </c>
      <c r="F1210">
        <v>3191450975</v>
      </c>
      <c r="G1210" t="s">
        <v>18</v>
      </c>
      <c r="H1210" t="s">
        <v>18</v>
      </c>
      <c r="I1210" t="s">
        <v>19</v>
      </c>
      <c r="J1210" t="s">
        <v>18</v>
      </c>
      <c r="K1210" t="s">
        <v>18</v>
      </c>
      <c r="L1210" t="s">
        <v>20</v>
      </c>
      <c r="M1210" t="s">
        <v>21</v>
      </c>
      <c r="N1210" t="s">
        <v>22</v>
      </c>
      <c r="O1210" t="s">
        <v>23</v>
      </c>
      <c r="P1210" s="2">
        <f t="shared" si="54"/>
        <v>45212</v>
      </c>
      <c r="Q1210" t="str">
        <f t="shared" si="55"/>
        <v>2023-10</v>
      </c>
      <c r="R1210">
        <f t="shared" si="56"/>
        <v>16.124062500000001</v>
      </c>
    </row>
    <row r="1211" spans="1:18">
      <c r="A1211" t="s">
        <v>2291</v>
      </c>
      <c r="B1211" s="2" t="s">
        <v>2292</v>
      </c>
      <c r="C1211" t="s">
        <v>2293</v>
      </c>
      <c r="D1211">
        <v>25798.5</v>
      </c>
      <c r="E1211" t="s">
        <v>17</v>
      </c>
      <c r="F1211">
        <v>3192412919</v>
      </c>
      <c r="G1211" t="s">
        <v>18</v>
      </c>
      <c r="H1211" t="s">
        <v>18</v>
      </c>
      <c r="I1211" t="s">
        <v>19</v>
      </c>
      <c r="J1211" t="s">
        <v>18</v>
      </c>
      <c r="K1211" t="s">
        <v>18</v>
      </c>
      <c r="L1211" t="s">
        <v>20</v>
      </c>
      <c r="M1211" t="s">
        <v>21</v>
      </c>
      <c r="N1211" t="s">
        <v>22</v>
      </c>
      <c r="O1211" t="s">
        <v>23</v>
      </c>
      <c r="P1211" s="2">
        <f t="shared" si="54"/>
        <v>45213</v>
      </c>
      <c r="Q1211" t="str">
        <f t="shared" si="55"/>
        <v>2023-10</v>
      </c>
      <c r="R1211">
        <f t="shared" si="56"/>
        <v>16.124062500000001</v>
      </c>
    </row>
    <row r="1212" spans="1:18">
      <c r="A1212" t="s">
        <v>2294</v>
      </c>
      <c r="B1212" s="2" t="s">
        <v>2295</v>
      </c>
      <c r="C1212" t="s">
        <v>2287</v>
      </c>
      <c r="D1212">
        <v>28665</v>
      </c>
      <c r="E1212" t="s">
        <v>94</v>
      </c>
      <c r="F1212">
        <v>3196508507</v>
      </c>
      <c r="G1212" t="s">
        <v>18</v>
      </c>
      <c r="H1212" t="s">
        <v>18</v>
      </c>
      <c r="I1212" t="s">
        <v>19</v>
      </c>
      <c r="J1212" t="s">
        <v>18</v>
      </c>
      <c r="K1212" t="s">
        <v>18</v>
      </c>
      <c r="L1212" t="s">
        <v>20</v>
      </c>
      <c r="M1212" t="s">
        <v>21</v>
      </c>
      <c r="N1212" t="s">
        <v>22</v>
      </c>
      <c r="O1212" t="s">
        <v>31</v>
      </c>
      <c r="P1212" s="2">
        <f t="shared" si="54"/>
        <v>45214</v>
      </c>
      <c r="Q1212" t="str">
        <f t="shared" si="55"/>
        <v>2023-10</v>
      </c>
      <c r="R1212">
        <f t="shared" si="56"/>
        <v>17.915624999999999</v>
      </c>
    </row>
    <row r="1213" spans="1:18">
      <c r="A1213" t="s">
        <v>2296</v>
      </c>
      <c r="B1213" s="2" t="s">
        <v>2297</v>
      </c>
      <c r="C1213" t="s">
        <v>2287</v>
      </c>
      <c r="D1213">
        <v>28130.025000000001</v>
      </c>
      <c r="E1213" t="s">
        <v>584</v>
      </c>
      <c r="F1213">
        <v>3197972955</v>
      </c>
      <c r="G1213" t="s">
        <v>189</v>
      </c>
      <c r="H1213" t="s">
        <v>189</v>
      </c>
      <c r="I1213" t="s">
        <v>19</v>
      </c>
      <c r="J1213" t="s">
        <v>28</v>
      </c>
      <c r="K1213" t="s">
        <v>29</v>
      </c>
      <c r="L1213" t="s">
        <v>20</v>
      </c>
      <c r="M1213" t="s">
        <v>21</v>
      </c>
      <c r="N1213" t="s">
        <v>30</v>
      </c>
      <c r="O1213" t="s">
        <v>190</v>
      </c>
      <c r="P1213" s="2">
        <f t="shared" si="54"/>
        <v>45215</v>
      </c>
      <c r="Q1213" t="str">
        <f t="shared" si="55"/>
        <v>2023-10</v>
      </c>
      <c r="R1213">
        <f t="shared" si="56"/>
        <v>17.581265625</v>
      </c>
    </row>
    <row r="1214" spans="1:18">
      <c r="A1214" t="s">
        <v>2298</v>
      </c>
      <c r="B1214" s="2" t="s">
        <v>2299</v>
      </c>
      <c r="C1214" t="s">
        <v>2300</v>
      </c>
      <c r="D1214">
        <v>28665</v>
      </c>
      <c r="E1214" t="s">
        <v>17</v>
      </c>
      <c r="F1214">
        <v>3200461956</v>
      </c>
      <c r="G1214" t="s">
        <v>18</v>
      </c>
      <c r="H1214" t="s">
        <v>18</v>
      </c>
      <c r="I1214" t="s">
        <v>19</v>
      </c>
      <c r="J1214" t="s">
        <v>18</v>
      </c>
      <c r="K1214" t="s">
        <v>18</v>
      </c>
      <c r="L1214" t="s">
        <v>20</v>
      </c>
      <c r="M1214" t="s">
        <v>21</v>
      </c>
      <c r="N1214" t="s">
        <v>22</v>
      </c>
      <c r="O1214" t="s">
        <v>23</v>
      </c>
      <c r="P1214" s="2">
        <f t="shared" si="54"/>
        <v>45216</v>
      </c>
      <c r="Q1214" t="str">
        <f t="shared" si="55"/>
        <v>2023-10</v>
      </c>
      <c r="R1214">
        <f t="shared" si="56"/>
        <v>17.915624999999999</v>
      </c>
    </row>
    <row r="1215" spans="1:18">
      <c r="A1215" t="s">
        <v>2301</v>
      </c>
      <c r="B1215" s="2" t="s">
        <v>2299</v>
      </c>
      <c r="C1215" t="s">
        <v>2302</v>
      </c>
      <c r="D1215">
        <v>28665</v>
      </c>
      <c r="E1215" t="s">
        <v>17</v>
      </c>
      <c r="F1215">
        <v>3200813551</v>
      </c>
      <c r="G1215" t="s">
        <v>18</v>
      </c>
      <c r="H1215" t="s">
        <v>18</v>
      </c>
      <c r="I1215" t="s">
        <v>19</v>
      </c>
      <c r="J1215" t="s">
        <v>18</v>
      </c>
      <c r="K1215" t="s">
        <v>18</v>
      </c>
      <c r="L1215" t="s">
        <v>20</v>
      </c>
      <c r="M1215" t="s">
        <v>21</v>
      </c>
      <c r="N1215" t="s">
        <v>22</v>
      </c>
      <c r="O1215" t="s">
        <v>23</v>
      </c>
      <c r="P1215" s="2">
        <f t="shared" si="54"/>
        <v>45216</v>
      </c>
      <c r="Q1215" t="str">
        <f t="shared" si="55"/>
        <v>2023-10</v>
      </c>
      <c r="R1215">
        <f t="shared" si="56"/>
        <v>17.915624999999999</v>
      </c>
    </row>
    <row r="1216" spans="1:18">
      <c r="A1216" t="s">
        <v>2303</v>
      </c>
      <c r="B1216" s="2" t="s">
        <v>2304</v>
      </c>
      <c r="C1216" t="s">
        <v>2305</v>
      </c>
      <c r="D1216">
        <v>28665</v>
      </c>
      <c r="E1216" t="s">
        <v>94</v>
      </c>
      <c r="F1216">
        <v>3207835867</v>
      </c>
      <c r="G1216" t="s">
        <v>18</v>
      </c>
      <c r="H1216" t="s">
        <v>18</v>
      </c>
      <c r="I1216" t="s">
        <v>19</v>
      </c>
      <c r="J1216" t="s">
        <v>18</v>
      </c>
      <c r="K1216" t="s">
        <v>18</v>
      </c>
      <c r="L1216" t="s">
        <v>20</v>
      </c>
      <c r="M1216" t="s">
        <v>21</v>
      </c>
      <c r="N1216" t="s">
        <v>22</v>
      </c>
      <c r="O1216" t="s">
        <v>31</v>
      </c>
      <c r="P1216" s="2">
        <f t="shared" si="54"/>
        <v>45219</v>
      </c>
      <c r="Q1216" t="str">
        <f t="shared" si="55"/>
        <v>2023-10</v>
      </c>
      <c r="R1216">
        <f t="shared" si="56"/>
        <v>17.915624999999999</v>
      </c>
    </row>
    <row r="1217" spans="1:18">
      <c r="A1217" t="s">
        <v>2306</v>
      </c>
      <c r="B1217" s="2" t="s">
        <v>2307</v>
      </c>
      <c r="C1217" t="s">
        <v>2308</v>
      </c>
      <c r="D1217">
        <v>28665</v>
      </c>
      <c r="E1217" t="s">
        <v>17</v>
      </c>
      <c r="F1217">
        <v>3225068115</v>
      </c>
      <c r="G1217" t="s">
        <v>18</v>
      </c>
      <c r="H1217" t="s">
        <v>18</v>
      </c>
      <c r="I1217" t="s">
        <v>19</v>
      </c>
      <c r="J1217" t="s">
        <v>18</v>
      </c>
      <c r="K1217" t="s">
        <v>18</v>
      </c>
      <c r="L1217" t="s">
        <v>20</v>
      </c>
      <c r="M1217" t="s">
        <v>21</v>
      </c>
      <c r="N1217" t="s">
        <v>22</v>
      </c>
      <c r="O1217" t="s">
        <v>23</v>
      </c>
      <c r="P1217" s="2">
        <f t="shared" si="54"/>
        <v>45225</v>
      </c>
      <c r="Q1217" t="str">
        <f t="shared" si="55"/>
        <v>2023-10</v>
      </c>
      <c r="R1217">
        <f t="shared" si="56"/>
        <v>17.915624999999999</v>
      </c>
    </row>
    <row r="1218" spans="1:18">
      <c r="A1218" t="s">
        <v>2309</v>
      </c>
      <c r="B1218" s="2" t="s">
        <v>2307</v>
      </c>
      <c r="C1218" t="s">
        <v>2310</v>
      </c>
      <c r="D1218">
        <v>28665</v>
      </c>
      <c r="E1218" t="s">
        <v>17</v>
      </c>
      <c r="F1218">
        <v>3225088851</v>
      </c>
      <c r="G1218" t="s">
        <v>18</v>
      </c>
      <c r="H1218" t="s">
        <v>18</v>
      </c>
      <c r="I1218" t="s">
        <v>19</v>
      </c>
      <c r="J1218" t="s">
        <v>18</v>
      </c>
      <c r="K1218" t="s">
        <v>18</v>
      </c>
      <c r="L1218" t="s">
        <v>20</v>
      </c>
      <c r="M1218" t="s">
        <v>21</v>
      </c>
      <c r="N1218" t="s">
        <v>22</v>
      </c>
      <c r="O1218" t="s">
        <v>23</v>
      </c>
      <c r="P1218" s="2">
        <f t="shared" ref="P1218:P1281" si="57">DATEVALUE(LEFT(B1218, 10)) + TIMEVALUE(MID(B1218, 12, 8))</f>
        <v>45225</v>
      </c>
      <c r="Q1218" t="str">
        <f t="shared" ref="Q1218:Q1281" si="58">TEXT(P1218, "yyyy-mm")</f>
        <v>2023-10</v>
      </c>
      <c r="R1218">
        <f t="shared" ref="R1218:R1281" si="59">IF(L1218="NGN", D1218/1600, D1218)</f>
        <v>17.915624999999999</v>
      </c>
    </row>
    <row r="1219" spans="1:18">
      <c r="A1219" t="s">
        <v>2311</v>
      </c>
      <c r="B1219" s="2" t="s">
        <v>2307</v>
      </c>
      <c r="C1219" t="s">
        <v>2312</v>
      </c>
      <c r="D1219">
        <v>28665</v>
      </c>
      <c r="E1219" t="s">
        <v>17</v>
      </c>
      <c r="F1219">
        <v>3225340245</v>
      </c>
      <c r="G1219" t="s">
        <v>18</v>
      </c>
      <c r="H1219" t="s">
        <v>18</v>
      </c>
      <c r="I1219" t="s">
        <v>19</v>
      </c>
      <c r="J1219" t="s">
        <v>18</v>
      </c>
      <c r="K1219" t="s">
        <v>18</v>
      </c>
      <c r="L1219" t="s">
        <v>20</v>
      </c>
      <c r="M1219" t="s">
        <v>21</v>
      </c>
      <c r="N1219" t="s">
        <v>22</v>
      </c>
      <c r="O1219" t="s">
        <v>23</v>
      </c>
      <c r="P1219" s="2">
        <f t="shared" si="57"/>
        <v>45225</v>
      </c>
      <c r="Q1219" t="str">
        <f t="shared" si="58"/>
        <v>2023-10</v>
      </c>
      <c r="R1219">
        <f t="shared" si="59"/>
        <v>17.915624999999999</v>
      </c>
    </row>
    <row r="1220" spans="1:18">
      <c r="A1220" t="s">
        <v>2313</v>
      </c>
      <c r="B1220" s="2" t="s">
        <v>2307</v>
      </c>
      <c r="C1220" t="s">
        <v>2314</v>
      </c>
      <c r="D1220">
        <v>15765.75</v>
      </c>
      <c r="E1220" t="s">
        <v>17</v>
      </c>
      <c r="F1220">
        <v>3226393707</v>
      </c>
      <c r="G1220" t="s">
        <v>18</v>
      </c>
      <c r="H1220" t="s">
        <v>18</v>
      </c>
      <c r="I1220" t="s">
        <v>19</v>
      </c>
      <c r="J1220" t="s">
        <v>18</v>
      </c>
      <c r="K1220" t="s">
        <v>18</v>
      </c>
      <c r="L1220" t="s">
        <v>20</v>
      </c>
      <c r="M1220" t="s">
        <v>21</v>
      </c>
      <c r="N1220" t="s">
        <v>22</v>
      </c>
      <c r="O1220" t="s">
        <v>23</v>
      </c>
      <c r="P1220" s="2">
        <f t="shared" si="57"/>
        <v>45225</v>
      </c>
      <c r="Q1220" t="str">
        <f t="shared" si="58"/>
        <v>2023-10</v>
      </c>
      <c r="R1220">
        <f t="shared" si="59"/>
        <v>9.8535937499999999</v>
      </c>
    </row>
    <row r="1221" spans="1:18">
      <c r="A1221" t="s">
        <v>2315</v>
      </c>
      <c r="B1221" s="2" t="s">
        <v>2307</v>
      </c>
      <c r="C1221" t="s">
        <v>2316</v>
      </c>
      <c r="D1221">
        <v>28130.025000000001</v>
      </c>
      <c r="E1221" t="s">
        <v>26</v>
      </c>
      <c r="F1221">
        <v>3226867892</v>
      </c>
      <c r="G1221" t="s">
        <v>27</v>
      </c>
      <c r="H1221" t="s">
        <v>27</v>
      </c>
      <c r="I1221" t="s">
        <v>19</v>
      </c>
      <c r="J1221" t="s">
        <v>120</v>
      </c>
      <c r="K1221" t="s">
        <v>29</v>
      </c>
      <c r="L1221" t="s">
        <v>20</v>
      </c>
      <c r="M1221" t="s">
        <v>21</v>
      </c>
      <c r="N1221" t="s">
        <v>30</v>
      </c>
      <c r="O1221" t="s">
        <v>31</v>
      </c>
      <c r="P1221" s="2">
        <f t="shared" si="57"/>
        <v>45225</v>
      </c>
      <c r="Q1221" t="str">
        <f t="shared" si="58"/>
        <v>2023-10</v>
      </c>
      <c r="R1221">
        <f t="shared" si="59"/>
        <v>17.581265625</v>
      </c>
    </row>
    <row r="1222" spans="1:18">
      <c r="A1222" t="s">
        <v>2317</v>
      </c>
      <c r="B1222" s="2" t="s">
        <v>2318</v>
      </c>
      <c r="C1222" t="s">
        <v>2319</v>
      </c>
      <c r="D1222">
        <v>28665</v>
      </c>
      <c r="E1222" t="s">
        <v>17</v>
      </c>
      <c r="F1222">
        <v>3227380976</v>
      </c>
      <c r="G1222" t="s">
        <v>18</v>
      </c>
      <c r="H1222" t="s">
        <v>18</v>
      </c>
      <c r="I1222" t="s">
        <v>19</v>
      </c>
      <c r="J1222" t="s">
        <v>18</v>
      </c>
      <c r="K1222" t="s">
        <v>18</v>
      </c>
      <c r="L1222" t="s">
        <v>20</v>
      </c>
      <c r="M1222" t="s">
        <v>21</v>
      </c>
      <c r="N1222" t="s">
        <v>22</v>
      </c>
      <c r="O1222" t="s">
        <v>23</v>
      </c>
      <c r="P1222" s="2">
        <f t="shared" si="57"/>
        <v>45226</v>
      </c>
      <c r="Q1222" t="str">
        <f t="shared" si="58"/>
        <v>2023-10</v>
      </c>
      <c r="R1222">
        <f t="shared" si="59"/>
        <v>17.915624999999999</v>
      </c>
    </row>
    <row r="1223" spans="1:18">
      <c r="A1223" t="s">
        <v>2320</v>
      </c>
      <c r="B1223" s="2" t="s">
        <v>2318</v>
      </c>
      <c r="C1223" t="s">
        <v>2321</v>
      </c>
      <c r="D1223">
        <v>25798.5</v>
      </c>
      <c r="E1223" t="s">
        <v>17</v>
      </c>
      <c r="F1223">
        <v>3227732698</v>
      </c>
      <c r="G1223" t="s">
        <v>18</v>
      </c>
      <c r="H1223" t="s">
        <v>18</v>
      </c>
      <c r="I1223" t="s">
        <v>19</v>
      </c>
      <c r="J1223" t="s">
        <v>18</v>
      </c>
      <c r="K1223" t="s">
        <v>18</v>
      </c>
      <c r="L1223" t="s">
        <v>20</v>
      </c>
      <c r="M1223" t="s">
        <v>21</v>
      </c>
      <c r="N1223" t="s">
        <v>22</v>
      </c>
      <c r="O1223" t="s">
        <v>23</v>
      </c>
      <c r="P1223" s="2">
        <f t="shared" si="57"/>
        <v>45226</v>
      </c>
      <c r="Q1223" t="str">
        <f t="shared" si="58"/>
        <v>2023-10</v>
      </c>
      <c r="R1223">
        <f t="shared" si="59"/>
        <v>16.124062500000001</v>
      </c>
    </row>
    <row r="1224" spans="1:18">
      <c r="A1224" t="s">
        <v>2322</v>
      </c>
      <c r="B1224" s="2" t="s">
        <v>2318</v>
      </c>
      <c r="C1224" t="s">
        <v>2323</v>
      </c>
      <c r="D1224">
        <v>28665</v>
      </c>
      <c r="E1224" t="s">
        <v>17</v>
      </c>
      <c r="F1224">
        <v>3227941310</v>
      </c>
      <c r="G1224" t="s">
        <v>18</v>
      </c>
      <c r="H1224" t="s">
        <v>18</v>
      </c>
      <c r="I1224" t="s">
        <v>19</v>
      </c>
      <c r="J1224" t="s">
        <v>18</v>
      </c>
      <c r="K1224" t="s">
        <v>18</v>
      </c>
      <c r="L1224" t="s">
        <v>20</v>
      </c>
      <c r="M1224" t="s">
        <v>21</v>
      </c>
      <c r="N1224" t="s">
        <v>22</v>
      </c>
      <c r="O1224" t="s">
        <v>23</v>
      </c>
      <c r="P1224" s="2">
        <f t="shared" si="57"/>
        <v>45226</v>
      </c>
      <c r="Q1224" t="str">
        <f t="shared" si="58"/>
        <v>2023-10</v>
      </c>
      <c r="R1224">
        <f t="shared" si="59"/>
        <v>17.915624999999999</v>
      </c>
    </row>
    <row r="1225" spans="1:18">
      <c r="A1225" t="s">
        <v>2324</v>
      </c>
      <c r="B1225" s="2" t="s">
        <v>2318</v>
      </c>
      <c r="C1225" t="s">
        <v>2325</v>
      </c>
      <c r="D1225">
        <v>25798.5</v>
      </c>
      <c r="E1225" t="s">
        <v>17</v>
      </c>
      <c r="F1225">
        <v>3228229665</v>
      </c>
      <c r="G1225" t="s">
        <v>18</v>
      </c>
      <c r="H1225" t="s">
        <v>18</v>
      </c>
      <c r="I1225" t="s">
        <v>19</v>
      </c>
      <c r="J1225" t="s">
        <v>18</v>
      </c>
      <c r="K1225" t="s">
        <v>18</v>
      </c>
      <c r="L1225" t="s">
        <v>20</v>
      </c>
      <c r="M1225" t="s">
        <v>21</v>
      </c>
      <c r="N1225" t="s">
        <v>22</v>
      </c>
      <c r="O1225" t="s">
        <v>23</v>
      </c>
      <c r="P1225" s="2">
        <f t="shared" si="57"/>
        <v>45226</v>
      </c>
      <c r="Q1225" t="str">
        <f t="shared" si="58"/>
        <v>2023-10</v>
      </c>
      <c r="R1225">
        <f t="shared" si="59"/>
        <v>16.124062500000001</v>
      </c>
    </row>
    <row r="1226" spans="1:18">
      <c r="A1226" t="s">
        <v>2326</v>
      </c>
      <c r="B1226" s="2" t="s">
        <v>2318</v>
      </c>
      <c r="C1226" t="s">
        <v>2327</v>
      </c>
      <c r="D1226">
        <v>28665</v>
      </c>
      <c r="E1226" t="s">
        <v>17</v>
      </c>
      <c r="F1226">
        <v>3229340902</v>
      </c>
      <c r="G1226" t="s">
        <v>18</v>
      </c>
      <c r="H1226" t="s">
        <v>18</v>
      </c>
      <c r="I1226" t="s">
        <v>19</v>
      </c>
      <c r="J1226" t="s">
        <v>18</v>
      </c>
      <c r="K1226" t="s">
        <v>18</v>
      </c>
      <c r="L1226" t="s">
        <v>20</v>
      </c>
      <c r="M1226" t="s">
        <v>21</v>
      </c>
      <c r="N1226" t="s">
        <v>22</v>
      </c>
      <c r="O1226" t="s">
        <v>23</v>
      </c>
      <c r="P1226" s="2">
        <f t="shared" si="57"/>
        <v>45226</v>
      </c>
      <c r="Q1226" t="str">
        <f t="shared" si="58"/>
        <v>2023-10</v>
      </c>
      <c r="R1226">
        <f t="shared" si="59"/>
        <v>17.915624999999999</v>
      </c>
    </row>
    <row r="1227" spans="1:18">
      <c r="A1227" t="s">
        <v>2328</v>
      </c>
      <c r="B1227" s="2" t="s">
        <v>2318</v>
      </c>
      <c r="C1227" t="s">
        <v>2329</v>
      </c>
      <c r="D1227">
        <v>28665</v>
      </c>
      <c r="E1227" t="s">
        <v>17</v>
      </c>
      <c r="F1227">
        <v>3229684812</v>
      </c>
      <c r="G1227" t="s">
        <v>18</v>
      </c>
      <c r="H1227" t="s">
        <v>18</v>
      </c>
      <c r="I1227" t="s">
        <v>19</v>
      </c>
      <c r="J1227" t="s">
        <v>18</v>
      </c>
      <c r="K1227" t="s">
        <v>18</v>
      </c>
      <c r="L1227" t="s">
        <v>20</v>
      </c>
      <c r="M1227" t="s">
        <v>21</v>
      </c>
      <c r="N1227" t="s">
        <v>22</v>
      </c>
      <c r="O1227" t="s">
        <v>23</v>
      </c>
      <c r="P1227" s="2">
        <f t="shared" si="57"/>
        <v>45226</v>
      </c>
      <c r="Q1227" t="str">
        <f t="shared" si="58"/>
        <v>2023-10</v>
      </c>
      <c r="R1227">
        <f t="shared" si="59"/>
        <v>17.915624999999999</v>
      </c>
    </row>
    <row r="1228" spans="1:18">
      <c r="A1228" t="s">
        <v>2330</v>
      </c>
      <c r="B1228" s="2" t="s">
        <v>2318</v>
      </c>
      <c r="C1228" t="s">
        <v>2331</v>
      </c>
      <c r="D1228">
        <v>15765.75</v>
      </c>
      <c r="E1228" t="s">
        <v>17</v>
      </c>
      <c r="F1228">
        <v>3229725222</v>
      </c>
      <c r="G1228" t="s">
        <v>18</v>
      </c>
      <c r="H1228" t="s">
        <v>18</v>
      </c>
      <c r="I1228" t="s">
        <v>19</v>
      </c>
      <c r="J1228" t="s">
        <v>18</v>
      </c>
      <c r="K1228" t="s">
        <v>18</v>
      </c>
      <c r="L1228" t="s">
        <v>20</v>
      </c>
      <c r="M1228" t="s">
        <v>21</v>
      </c>
      <c r="N1228" t="s">
        <v>22</v>
      </c>
      <c r="O1228" t="s">
        <v>23</v>
      </c>
      <c r="P1228" s="2">
        <f t="shared" si="57"/>
        <v>45226</v>
      </c>
      <c r="Q1228" t="str">
        <f t="shared" si="58"/>
        <v>2023-10</v>
      </c>
      <c r="R1228">
        <f t="shared" si="59"/>
        <v>9.8535937499999999</v>
      </c>
    </row>
    <row r="1229" spans="1:18">
      <c r="A1229" t="s">
        <v>2332</v>
      </c>
      <c r="B1229" s="2" t="s">
        <v>2318</v>
      </c>
      <c r="C1229" t="s">
        <v>2333</v>
      </c>
      <c r="D1229">
        <v>15765.75</v>
      </c>
      <c r="E1229" t="s">
        <v>17</v>
      </c>
      <c r="F1229">
        <v>3230143029</v>
      </c>
      <c r="G1229" t="s">
        <v>18</v>
      </c>
      <c r="H1229" t="s">
        <v>18</v>
      </c>
      <c r="I1229" t="s">
        <v>19</v>
      </c>
      <c r="J1229" t="s">
        <v>18</v>
      </c>
      <c r="K1229" t="s">
        <v>18</v>
      </c>
      <c r="L1229" t="s">
        <v>20</v>
      </c>
      <c r="M1229" t="s">
        <v>21</v>
      </c>
      <c r="N1229" t="s">
        <v>22</v>
      </c>
      <c r="O1229" t="s">
        <v>23</v>
      </c>
      <c r="P1229" s="2">
        <f t="shared" si="57"/>
        <v>45226</v>
      </c>
      <c r="Q1229" t="str">
        <f t="shared" si="58"/>
        <v>2023-10</v>
      </c>
      <c r="R1229">
        <f t="shared" si="59"/>
        <v>9.8535937499999999</v>
      </c>
    </row>
    <row r="1230" spans="1:18">
      <c r="A1230" t="s">
        <v>2334</v>
      </c>
      <c r="B1230" s="2" t="s">
        <v>2335</v>
      </c>
      <c r="C1230" t="s">
        <v>2336</v>
      </c>
      <c r="D1230">
        <v>28665</v>
      </c>
      <c r="E1230" t="s">
        <v>17</v>
      </c>
      <c r="F1230">
        <v>3230457302</v>
      </c>
      <c r="G1230" t="s">
        <v>18</v>
      </c>
      <c r="H1230" t="s">
        <v>18</v>
      </c>
      <c r="I1230" t="s">
        <v>19</v>
      </c>
      <c r="J1230" t="s">
        <v>18</v>
      </c>
      <c r="K1230" t="s">
        <v>18</v>
      </c>
      <c r="L1230" t="s">
        <v>20</v>
      </c>
      <c r="M1230" t="s">
        <v>21</v>
      </c>
      <c r="N1230" t="s">
        <v>22</v>
      </c>
      <c r="O1230" t="s">
        <v>23</v>
      </c>
      <c r="P1230" s="2">
        <f t="shared" si="57"/>
        <v>45227</v>
      </c>
      <c r="Q1230" t="str">
        <f t="shared" si="58"/>
        <v>2023-10</v>
      </c>
      <c r="R1230">
        <f t="shared" si="59"/>
        <v>17.915624999999999</v>
      </c>
    </row>
    <row r="1231" spans="1:18">
      <c r="A1231" t="s">
        <v>2337</v>
      </c>
      <c r="B1231" s="2" t="s">
        <v>2335</v>
      </c>
      <c r="C1231" t="s">
        <v>2338</v>
      </c>
      <c r="D1231">
        <v>28665</v>
      </c>
      <c r="E1231" t="s">
        <v>94</v>
      </c>
      <c r="F1231">
        <v>3230709107</v>
      </c>
      <c r="G1231" t="s">
        <v>18</v>
      </c>
      <c r="H1231" t="s">
        <v>18</v>
      </c>
      <c r="I1231" t="s">
        <v>19</v>
      </c>
      <c r="J1231" t="s">
        <v>18</v>
      </c>
      <c r="K1231" t="s">
        <v>18</v>
      </c>
      <c r="L1231" t="s">
        <v>20</v>
      </c>
      <c r="M1231" t="s">
        <v>21</v>
      </c>
      <c r="N1231" t="s">
        <v>22</v>
      </c>
      <c r="O1231" t="s">
        <v>31</v>
      </c>
      <c r="P1231" s="2">
        <f t="shared" si="57"/>
        <v>45227</v>
      </c>
      <c r="Q1231" t="str">
        <f t="shared" si="58"/>
        <v>2023-10</v>
      </c>
      <c r="R1231">
        <f t="shared" si="59"/>
        <v>17.915624999999999</v>
      </c>
    </row>
    <row r="1232" spans="1:18">
      <c r="A1232" t="s">
        <v>2339</v>
      </c>
      <c r="B1232" s="2" t="s">
        <v>2335</v>
      </c>
      <c r="C1232" t="s">
        <v>2340</v>
      </c>
      <c r="D1232">
        <v>25306.522499999999</v>
      </c>
      <c r="E1232" t="s">
        <v>26</v>
      </c>
      <c r="F1232">
        <v>3230860194</v>
      </c>
      <c r="G1232" t="s">
        <v>27</v>
      </c>
      <c r="H1232" t="s">
        <v>27</v>
      </c>
      <c r="I1232" t="s">
        <v>19</v>
      </c>
      <c r="J1232" t="s">
        <v>28</v>
      </c>
      <c r="K1232" t="s">
        <v>29</v>
      </c>
      <c r="L1232" t="s">
        <v>20</v>
      </c>
      <c r="M1232" t="s">
        <v>21</v>
      </c>
      <c r="N1232" t="s">
        <v>30</v>
      </c>
      <c r="O1232" t="s">
        <v>31</v>
      </c>
      <c r="P1232" s="2">
        <f t="shared" si="57"/>
        <v>45227</v>
      </c>
      <c r="Q1232" t="str">
        <f t="shared" si="58"/>
        <v>2023-10</v>
      </c>
      <c r="R1232">
        <f t="shared" si="59"/>
        <v>15.8165765625</v>
      </c>
    </row>
    <row r="1233" spans="1:18">
      <c r="A1233" t="s">
        <v>2341</v>
      </c>
      <c r="B1233" s="2" t="s">
        <v>2335</v>
      </c>
      <c r="C1233" t="s">
        <v>2342</v>
      </c>
      <c r="D1233">
        <v>28665</v>
      </c>
      <c r="E1233" t="s">
        <v>17</v>
      </c>
      <c r="F1233">
        <v>3231371128</v>
      </c>
      <c r="G1233" t="s">
        <v>18</v>
      </c>
      <c r="H1233" t="s">
        <v>18</v>
      </c>
      <c r="I1233" t="s">
        <v>19</v>
      </c>
      <c r="J1233" t="s">
        <v>18</v>
      </c>
      <c r="K1233" t="s">
        <v>18</v>
      </c>
      <c r="L1233" t="s">
        <v>20</v>
      </c>
      <c r="M1233" t="s">
        <v>21</v>
      </c>
      <c r="N1233" t="s">
        <v>22</v>
      </c>
      <c r="O1233" t="s">
        <v>23</v>
      </c>
      <c r="P1233" s="2">
        <f t="shared" si="57"/>
        <v>45227</v>
      </c>
      <c r="Q1233" t="str">
        <f t="shared" si="58"/>
        <v>2023-10</v>
      </c>
      <c r="R1233">
        <f t="shared" si="59"/>
        <v>17.915624999999999</v>
      </c>
    </row>
    <row r="1234" spans="1:18">
      <c r="A1234" t="s">
        <v>2343</v>
      </c>
      <c r="B1234" s="2" t="s">
        <v>2335</v>
      </c>
      <c r="C1234" t="s">
        <v>958</v>
      </c>
      <c r="D1234">
        <v>11550</v>
      </c>
      <c r="E1234" t="s">
        <v>1784</v>
      </c>
      <c r="F1234">
        <v>3233216565</v>
      </c>
      <c r="G1234" t="s">
        <v>36</v>
      </c>
      <c r="H1234" t="s">
        <v>37</v>
      </c>
      <c r="I1234" t="s">
        <v>38</v>
      </c>
      <c r="J1234" t="s">
        <v>301</v>
      </c>
      <c r="K1234" t="s">
        <v>29</v>
      </c>
      <c r="L1234" t="s">
        <v>20</v>
      </c>
      <c r="M1234" t="s">
        <v>1376</v>
      </c>
      <c r="N1234" t="s">
        <v>49</v>
      </c>
      <c r="O1234" t="s">
        <v>23</v>
      </c>
      <c r="P1234" s="2">
        <f t="shared" si="57"/>
        <v>45227</v>
      </c>
      <c r="Q1234" t="str">
        <f t="shared" si="58"/>
        <v>2023-10</v>
      </c>
      <c r="R1234">
        <f t="shared" si="59"/>
        <v>7.21875</v>
      </c>
    </row>
    <row r="1235" spans="1:18">
      <c r="A1235" t="s">
        <v>2344</v>
      </c>
      <c r="B1235" s="2" t="s">
        <v>2335</v>
      </c>
      <c r="C1235" t="s">
        <v>2345</v>
      </c>
      <c r="D1235">
        <v>28665</v>
      </c>
      <c r="E1235" t="s">
        <v>17</v>
      </c>
      <c r="F1235">
        <v>3233322652</v>
      </c>
      <c r="G1235" t="s">
        <v>18</v>
      </c>
      <c r="H1235" t="s">
        <v>18</v>
      </c>
      <c r="I1235" t="s">
        <v>19</v>
      </c>
      <c r="J1235" t="s">
        <v>18</v>
      </c>
      <c r="K1235" t="s">
        <v>18</v>
      </c>
      <c r="L1235" t="s">
        <v>20</v>
      </c>
      <c r="M1235" t="s">
        <v>21</v>
      </c>
      <c r="N1235" t="s">
        <v>22</v>
      </c>
      <c r="O1235" t="s">
        <v>23</v>
      </c>
      <c r="P1235" s="2">
        <f t="shared" si="57"/>
        <v>45227</v>
      </c>
      <c r="Q1235" t="str">
        <f t="shared" si="58"/>
        <v>2023-10</v>
      </c>
      <c r="R1235">
        <f t="shared" si="59"/>
        <v>17.915624999999999</v>
      </c>
    </row>
    <row r="1236" spans="1:18">
      <c r="A1236" t="s">
        <v>2346</v>
      </c>
      <c r="B1236" s="2" t="s">
        <v>2335</v>
      </c>
      <c r="C1236" t="s">
        <v>2347</v>
      </c>
      <c r="D1236">
        <v>28665</v>
      </c>
      <c r="E1236" t="s">
        <v>17</v>
      </c>
      <c r="F1236">
        <v>3233415326</v>
      </c>
      <c r="G1236" t="s">
        <v>18</v>
      </c>
      <c r="H1236" t="s">
        <v>18</v>
      </c>
      <c r="I1236" t="s">
        <v>19</v>
      </c>
      <c r="J1236" t="s">
        <v>18</v>
      </c>
      <c r="K1236" t="s">
        <v>18</v>
      </c>
      <c r="L1236" t="s">
        <v>20</v>
      </c>
      <c r="M1236" t="s">
        <v>21</v>
      </c>
      <c r="N1236" t="s">
        <v>22</v>
      </c>
      <c r="O1236" t="s">
        <v>23</v>
      </c>
      <c r="P1236" s="2">
        <f t="shared" si="57"/>
        <v>45227</v>
      </c>
      <c r="Q1236" t="str">
        <f t="shared" si="58"/>
        <v>2023-10</v>
      </c>
      <c r="R1236">
        <f t="shared" si="59"/>
        <v>17.915624999999999</v>
      </c>
    </row>
    <row r="1237" spans="1:18">
      <c r="A1237" t="s">
        <v>2348</v>
      </c>
      <c r="B1237" s="2" t="s">
        <v>2335</v>
      </c>
      <c r="C1237" t="s">
        <v>2349</v>
      </c>
      <c r="D1237">
        <v>28665</v>
      </c>
      <c r="E1237" t="s">
        <v>17</v>
      </c>
      <c r="F1237">
        <v>3233483188</v>
      </c>
      <c r="G1237" t="s">
        <v>18</v>
      </c>
      <c r="H1237" t="s">
        <v>18</v>
      </c>
      <c r="I1237" t="s">
        <v>19</v>
      </c>
      <c r="J1237" t="s">
        <v>18</v>
      </c>
      <c r="K1237" t="s">
        <v>18</v>
      </c>
      <c r="L1237" t="s">
        <v>20</v>
      </c>
      <c r="M1237" t="s">
        <v>21</v>
      </c>
      <c r="N1237" t="s">
        <v>22</v>
      </c>
      <c r="O1237" t="s">
        <v>23</v>
      </c>
      <c r="P1237" s="2">
        <f t="shared" si="57"/>
        <v>45227</v>
      </c>
      <c r="Q1237" t="str">
        <f t="shared" si="58"/>
        <v>2023-10</v>
      </c>
      <c r="R1237">
        <f t="shared" si="59"/>
        <v>17.915624999999999</v>
      </c>
    </row>
    <row r="1238" spans="1:18">
      <c r="A1238" t="s">
        <v>2350</v>
      </c>
      <c r="B1238" s="2" t="s">
        <v>2335</v>
      </c>
      <c r="C1238" t="s">
        <v>2351</v>
      </c>
      <c r="D1238">
        <v>28665</v>
      </c>
      <c r="E1238" t="s">
        <v>94</v>
      </c>
      <c r="F1238">
        <v>3233639267</v>
      </c>
      <c r="G1238" t="s">
        <v>18</v>
      </c>
      <c r="H1238" t="s">
        <v>18</v>
      </c>
      <c r="I1238" t="s">
        <v>19</v>
      </c>
      <c r="J1238" t="s">
        <v>18</v>
      </c>
      <c r="K1238" t="s">
        <v>18</v>
      </c>
      <c r="L1238" t="s">
        <v>20</v>
      </c>
      <c r="M1238" t="s">
        <v>21</v>
      </c>
      <c r="N1238" t="s">
        <v>22</v>
      </c>
      <c r="O1238" t="s">
        <v>31</v>
      </c>
      <c r="P1238" s="2">
        <f t="shared" si="57"/>
        <v>45227</v>
      </c>
      <c r="Q1238" t="str">
        <f t="shared" si="58"/>
        <v>2023-10</v>
      </c>
      <c r="R1238">
        <f t="shared" si="59"/>
        <v>17.915624999999999</v>
      </c>
    </row>
    <row r="1239" spans="1:18">
      <c r="A1239" t="s">
        <v>2352</v>
      </c>
      <c r="B1239" s="2" t="s">
        <v>2335</v>
      </c>
      <c r="C1239" t="s">
        <v>2353</v>
      </c>
      <c r="D1239">
        <v>28665</v>
      </c>
      <c r="E1239" t="s">
        <v>17</v>
      </c>
      <c r="F1239">
        <v>3233646023</v>
      </c>
      <c r="G1239" t="s">
        <v>18</v>
      </c>
      <c r="H1239" t="s">
        <v>18</v>
      </c>
      <c r="I1239" t="s">
        <v>19</v>
      </c>
      <c r="J1239" t="s">
        <v>18</v>
      </c>
      <c r="K1239" t="s">
        <v>18</v>
      </c>
      <c r="L1239" t="s">
        <v>20</v>
      </c>
      <c r="M1239" t="s">
        <v>21</v>
      </c>
      <c r="N1239" t="s">
        <v>22</v>
      </c>
      <c r="O1239" t="s">
        <v>23</v>
      </c>
      <c r="P1239" s="2">
        <f t="shared" si="57"/>
        <v>45227</v>
      </c>
      <c r="Q1239" t="str">
        <f t="shared" si="58"/>
        <v>2023-10</v>
      </c>
      <c r="R1239">
        <f t="shared" si="59"/>
        <v>17.915624999999999</v>
      </c>
    </row>
    <row r="1240" spans="1:18">
      <c r="A1240" t="s">
        <v>2354</v>
      </c>
      <c r="B1240" s="2" t="s">
        <v>2335</v>
      </c>
      <c r="C1240" t="s">
        <v>2355</v>
      </c>
      <c r="D1240">
        <v>25798.5</v>
      </c>
      <c r="E1240" t="s">
        <v>17</v>
      </c>
      <c r="F1240">
        <v>3233775632</v>
      </c>
      <c r="G1240" t="s">
        <v>18</v>
      </c>
      <c r="H1240" t="s">
        <v>18</v>
      </c>
      <c r="I1240" t="s">
        <v>19</v>
      </c>
      <c r="J1240" t="s">
        <v>18</v>
      </c>
      <c r="K1240" t="s">
        <v>18</v>
      </c>
      <c r="L1240" t="s">
        <v>20</v>
      </c>
      <c r="M1240" t="s">
        <v>21</v>
      </c>
      <c r="N1240" t="s">
        <v>22</v>
      </c>
      <c r="O1240" t="s">
        <v>23</v>
      </c>
      <c r="P1240" s="2">
        <f t="shared" si="57"/>
        <v>45227</v>
      </c>
      <c r="Q1240" t="str">
        <f t="shared" si="58"/>
        <v>2023-10</v>
      </c>
      <c r="R1240">
        <f t="shared" si="59"/>
        <v>16.124062500000001</v>
      </c>
    </row>
    <row r="1241" spans="1:18">
      <c r="A1241" t="s">
        <v>2356</v>
      </c>
      <c r="B1241" s="2" t="s">
        <v>2335</v>
      </c>
      <c r="C1241" t="s">
        <v>1732</v>
      </c>
      <c r="D1241">
        <v>28665</v>
      </c>
      <c r="E1241" t="s">
        <v>17</v>
      </c>
      <c r="F1241">
        <v>3233789080</v>
      </c>
      <c r="G1241" t="s">
        <v>18</v>
      </c>
      <c r="H1241" t="s">
        <v>18</v>
      </c>
      <c r="I1241" t="s">
        <v>19</v>
      </c>
      <c r="J1241" t="s">
        <v>18</v>
      </c>
      <c r="K1241" t="s">
        <v>18</v>
      </c>
      <c r="L1241" t="s">
        <v>20</v>
      </c>
      <c r="M1241" t="s">
        <v>21</v>
      </c>
      <c r="N1241" t="s">
        <v>22</v>
      </c>
      <c r="O1241" t="s">
        <v>23</v>
      </c>
      <c r="P1241" s="2">
        <f t="shared" si="57"/>
        <v>45227</v>
      </c>
      <c r="Q1241" t="str">
        <f t="shared" si="58"/>
        <v>2023-10</v>
      </c>
      <c r="R1241">
        <f t="shared" si="59"/>
        <v>17.915624999999999</v>
      </c>
    </row>
    <row r="1242" spans="1:18">
      <c r="A1242" t="s">
        <v>2357</v>
      </c>
      <c r="B1242" s="2" t="s">
        <v>2335</v>
      </c>
      <c r="C1242" t="s">
        <v>2358</v>
      </c>
      <c r="D1242">
        <v>25798.5</v>
      </c>
      <c r="E1242" t="s">
        <v>17</v>
      </c>
      <c r="F1242">
        <v>3233829632</v>
      </c>
      <c r="G1242" t="s">
        <v>18</v>
      </c>
      <c r="H1242" t="s">
        <v>18</v>
      </c>
      <c r="I1242" t="s">
        <v>19</v>
      </c>
      <c r="J1242" t="s">
        <v>18</v>
      </c>
      <c r="K1242" t="s">
        <v>18</v>
      </c>
      <c r="L1242" t="s">
        <v>20</v>
      </c>
      <c r="M1242" t="s">
        <v>21</v>
      </c>
      <c r="N1242" t="s">
        <v>22</v>
      </c>
      <c r="O1242" t="s">
        <v>23</v>
      </c>
      <c r="P1242" s="2">
        <f t="shared" si="57"/>
        <v>45227</v>
      </c>
      <c r="Q1242" t="str">
        <f t="shared" si="58"/>
        <v>2023-10</v>
      </c>
      <c r="R1242">
        <f t="shared" si="59"/>
        <v>16.124062500000001</v>
      </c>
    </row>
    <row r="1243" spans="1:18">
      <c r="A1243" t="s">
        <v>2359</v>
      </c>
      <c r="B1243" s="2" t="s">
        <v>2360</v>
      </c>
      <c r="C1243" t="s">
        <v>2361</v>
      </c>
      <c r="D1243">
        <v>28665</v>
      </c>
      <c r="E1243" t="s">
        <v>17</v>
      </c>
      <c r="F1243">
        <v>3234128803</v>
      </c>
      <c r="G1243" t="s">
        <v>18</v>
      </c>
      <c r="H1243" t="s">
        <v>18</v>
      </c>
      <c r="I1243" t="s">
        <v>19</v>
      </c>
      <c r="J1243" t="s">
        <v>18</v>
      </c>
      <c r="K1243" t="s">
        <v>18</v>
      </c>
      <c r="L1243" t="s">
        <v>20</v>
      </c>
      <c r="M1243" t="s">
        <v>21</v>
      </c>
      <c r="N1243" t="s">
        <v>22</v>
      </c>
      <c r="O1243" t="s">
        <v>23</v>
      </c>
      <c r="P1243" s="2">
        <f t="shared" si="57"/>
        <v>45228</v>
      </c>
      <c r="Q1243" t="str">
        <f t="shared" si="58"/>
        <v>2023-10</v>
      </c>
      <c r="R1243">
        <f t="shared" si="59"/>
        <v>17.915624999999999</v>
      </c>
    </row>
    <row r="1244" spans="1:18">
      <c r="A1244" t="s">
        <v>2362</v>
      </c>
      <c r="B1244" s="2" t="s">
        <v>2360</v>
      </c>
      <c r="C1244" t="s">
        <v>2363</v>
      </c>
      <c r="D1244">
        <v>15765.75</v>
      </c>
      <c r="E1244" t="s">
        <v>17</v>
      </c>
      <c r="F1244">
        <v>3234497522</v>
      </c>
      <c r="G1244" t="s">
        <v>18</v>
      </c>
      <c r="H1244" t="s">
        <v>18</v>
      </c>
      <c r="I1244" t="s">
        <v>19</v>
      </c>
      <c r="J1244" t="s">
        <v>18</v>
      </c>
      <c r="K1244" t="s">
        <v>18</v>
      </c>
      <c r="L1244" t="s">
        <v>20</v>
      </c>
      <c r="M1244" t="s">
        <v>21</v>
      </c>
      <c r="N1244" t="s">
        <v>22</v>
      </c>
      <c r="O1244" t="s">
        <v>23</v>
      </c>
      <c r="P1244" s="2">
        <f t="shared" si="57"/>
        <v>45228</v>
      </c>
      <c r="Q1244" t="str">
        <f t="shared" si="58"/>
        <v>2023-10</v>
      </c>
      <c r="R1244">
        <f t="shared" si="59"/>
        <v>9.8535937499999999</v>
      </c>
    </row>
    <row r="1245" spans="1:18">
      <c r="A1245" t="s">
        <v>2364</v>
      </c>
      <c r="B1245" s="2" t="s">
        <v>2360</v>
      </c>
      <c r="C1245" t="s">
        <v>2363</v>
      </c>
      <c r="D1245">
        <v>25306.522499999999</v>
      </c>
      <c r="E1245" t="s">
        <v>26</v>
      </c>
      <c r="F1245">
        <v>3234503230</v>
      </c>
      <c r="G1245" t="s">
        <v>27</v>
      </c>
      <c r="H1245" t="s">
        <v>27</v>
      </c>
      <c r="I1245" t="s">
        <v>19</v>
      </c>
      <c r="J1245" t="s">
        <v>2365</v>
      </c>
      <c r="K1245" t="s">
        <v>29</v>
      </c>
      <c r="L1245" t="s">
        <v>20</v>
      </c>
      <c r="M1245" t="s">
        <v>21</v>
      </c>
      <c r="N1245" t="s">
        <v>30</v>
      </c>
      <c r="O1245" t="s">
        <v>31</v>
      </c>
      <c r="P1245" s="2">
        <f t="shared" si="57"/>
        <v>45228</v>
      </c>
      <c r="Q1245" t="str">
        <f t="shared" si="58"/>
        <v>2023-10</v>
      </c>
      <c r="R1245">
        <f t="shared" si="59"/>
        <v>15.8165765625</v>
      </c>
    </row>
    <row r="1246" spans="1:18">
      <c r="A1246" t="s">
        <v>2366</v>
      </c>
      <c r="B1246" s="2" t="s">
        <v>2360</v>
      </c>
      <c r="C1246" t="s">
        <v>2367</v>
      </c>
      <c r="D1246">
        <v>15765.75</v>
      </c>
      <c r="E1246" t="s">
        <v>17</v>
      </c>
      <c r="F1246">
        <v>3235082149</v>
      </c>
      <c r="G1246" t="s">
        <v>18</v>
      </c>
      <c r="H1246" t="s">
        <v>18</v>
      </c>
      <c r="I1246" t="s">
        <v>19</v>
      </c>
      <c r="J1246" t="s">
        <v>18</v>
      </c>
      <c r="K1246" t="s">
        <v>18</v>
      </c>
      <c r="L1246" t="s">
        <v>20</v>
      </c>
      <c r="M1246" t="s">
        <v>21</v>
      </c>
      <c r="N1246" t="s">
        <v>22</v>
      </c>
      <c r="O1246" t="s">
        <v>23</v>
      </c>
      <c r="P1246" s="2">
        <f t="shared" si="57"/>
        <v>45228</v>
      </c>
      <c r="Q1246" t="str">
        <f t="shared" si="58"/>
        <v>2023-10</v>
      </c>
      <c r="R1246">
        <f t="shared" si="59"/>
        <v>9.8535937499999999</v>
      </c>
    </row>
    <row r="1247" spans="1:18">
      <c r="A1247" t="s">
        <v>2368</v>
      </c>
      <c r="B1247" s="2" t="s">
        <v>2360</v>
      </c>
      <c r="C1247" t="s">
        <v>2367</v>
      </c>
      <c r="D1247">
        <v>28665</v>
      </c>
      <c r="E1247" t="s">
        <v>94</v>
      </c>
      <c r="F1247">
        <v>3235083788</v>
      </c>
      <c r="G1247" t="s">
        <v>18</v>
      </c>
      <c r="H1247" t="s">
        <v>18</v>
      </c>
      <c r="I1247" t="s">
        <v>19</v>
      </c>
      <c r="J1247" t="s">
        <v>18</v>
      </c>
      <c r="K1247" t="s">
        <v>18</v>
      </c>
      <c r="L1247" t="s">
        <v>20</v>
      </c>
      <c r="M1247" t="s">
        <v>21</v>
      </c>
      <c r="N1247" t="s">
        <v>22</v>
      </c>
      <c r="O1247" t="s">
        <v>31</v>
      </c>
      <c r="P1247" s="2">
        <f t="shared" si="57"/>
        <v>45228</v>
      </c>
      <c r="Q1247" t="str">
        <f t="shared" si="58"/>
        <v>2023-10</v>
      </c>
      <c r="R1247">
        <f t="shared" si="59"/>
        <v>17.915624999999999</v>
      </c>
    </row>
    <row r="1248" spans="1:18">
      <c r="A1248" t="s">
        <v>2369</v>
      </c>
      <c r="B1248" s="2" t="s">
        <v>2360</v>
      </c>
      <c r="C1248" t="s">
        <v>2367</v>
      </c>
      <c r="D1248">
        <v>25306.522499999999</v>
      </c>
      <c r="E1248" t="s">
        <v>26</v>
      </c>
      <c r="F1248">
        <v>3235086561</v>
      </c>
      <c r="G1248" t="s">
        <v>27</v>
      </c>
      <c r="H1248" t="s">
        <v>27</v>
      </c>
      <c r="I1248" t="s">
        <v>19</v>
      </c>
      <c r="J1248" t="s">
        <v>28</v>
      </c>
      <c r="K1248" t="s">
        <v>29</v>
      </c>
      <c r="L1248" t="s">
        <v>20</v>
      </c>
      <c r="M1248" t="s">
        <v>21</v>
      </c>
      <c r="N1248" t="s">
        <v>30</v>
      </c>
      <c r="O1248" t="s">
        <v>31</v>
      </c>
      <c r="P1248" s="2">
        <f t="shared" si="57"/>
        <v>45228</v>
      </c>
      <c r="Q1248" t="str">
        <f t="shared" si="58"/>
        <v>2023-10</v>
      </c>
      <c r="R1248">
        <f t="shared" si="59"/>
        <v>15.8165765625</v>
      </c>
    </row>
    <row r="1249" spans="1:18">
      <c r="A1249" t="s">
        <v>2370</v>
      </c>
      <c r="B1249" s="2" t="s">
        <v>2360</v>
      </c>
      <c r="C1249" t="s">
        <v>2371</v>
      </c>
      <c r="D1249">
        <v>25798.5</v>
      </c>
      <c r="E1249" t="s">
        <v>17</v>
      </c>
      <c r="F1249">
        <v>3236050521</v>
      </c>
      <c r="G1249" t="s">
        <v>18</v>
      </c>
      <c r="H1249" t="s">
        <v>18</v>
      </c>
      <c r="I1249" t="s">
        <v>19</v>
      </c>
      <c r="J1249" t="s">
        <v>18</v>
      </c>
      <c r="K1249" t="s">
        <v>18</v>
      </c>
      <c r="L1249" t="s">
        <v>20</v>
      </c>
      <c r="M1249" t="s">
        <v>21</v>
      </c>
      <c r="N1249" t="s">
        <v>22</v>
      </c>
      <c r="O1249" t="s">
        <v>23</v>
      </c>
      <c r="P1249" s="2">
        <f t="shared" si="57"/>
        <v>45228</v>
      </c>
      <c r="Q1249" t="str">
        <f t="shared" si="58"/>
        <v>2023-10</v>
      </c>
      <c r="R1249">
        <f t="shared" si="59"/>
        <v>16.124062500000001</v>
      </c>
    </row>
    <row r="1250" spans="1:18">
      <c r="A1250" t="s">
        <v>2372</v>
      </c>
      <c r="B1250" s="2" t="s">
        <v>2360</v>
      </c>
      <c r="C1250" t="s">
        <v>2373</v>
      </c>
      <c r="D1250">
        <v>25798.5</v>
      </c>
      <c r="E1250" t="s">
        <v>17</v>
      </c>
      <c r="F1250">
        <v>3236228204</v>
      </c>
      <c r="G1250" t="s">
        <v>18</v>
      </c>
      <c r="H1250" t="s">
        <v>18</v>
      </c>
      <c r="I1250" t="s">
        <v>19</v>
      </c>
      <c r="J1250" t="s">
        <v>18</v>
      </c>
      <c r="K1250" t="s">
        <v>18</v>
      </c>
      <c r="L1250" t="s">
        <v>20</v>
      </c>
      <c r="M1250" t="s">
        <v>21</v>
      </c>
      <c r="N1250" t="s">
        <v>22</v>
      </c>
      <c r="O1250" t="s">
        <v>23</v>
      </c>
      <c r="P1250" s="2">
        <f t="shared" si="57"/>
        <v>45228</v>
      </c>
      <c r="Q1250" t="str">
        <f t="shared" si="58"/>
        <v>2023-10</v>
      </c>
      <c r="R1250">
        <f t="shared" si="59"/>
        <v>16.124062500000001</v>
      </c>
    </row>
    <row r="1251" spans="1:18">
      <c r="A1251" t="s">
        <v>2374</v>
      </c>
      <c r="B1251" s="2" t="s">
        <v>2360</v>
      </c>
      <c r="C1251" t="s">
        <v>2375</v>
      </c>
      <c r="D1251">
        <v>25798.5</v>
      </c>
      <c r="E1251" t="s">
        <v>17</v>
      </c>
      <c r="F1251">
        <v>3236346055</v>
      </c>
      <c r="G1251" t="s">
        <v>36</v>
      </c>
      <c r="H1251" t="s">
        <v>37</v>
      </c>
      <c r="I1251" t="s">
        <v>38</v>
      </c>
      <c r="J1251" t="s">
        <v>68</v>
      </c>
      <c r="K1251" t="s">
        <v>29</v>
      </c>
      <c r="L1251" t="s">
        <v>20</v>
      </c>
      <c r="M1251" t="s">
        <v>21</v>
      </c>
      <c r="N1251" t="s">
        <v>22</v>
      </c>
      <c r="O1251" t="s">
        <v>23</v>
      </c>
      <c r="P1251" s="2">
        <f t="shared" si="57"/>
        <v>45228</v>
      </c>
      <c r="Q1251" t="str">
        <f t="shared" si="58"/>
        <v>2023-10</v>
      </c>
      <c r="R1251">
        <f t="shared" si="59"/>
        <v>16.124062500000001</v>
      </c>
    </row>
    <row r="1252" spans="1:18">
      <c r="A1252" t="s">
        <v>2376</v>
      </c>
      <c r="B1252" s="2" t="s">
        <v>2360</v>
      </c>
      <c r="C1252" t="s">
        <v>2377</v>
      </c>
      <c r="D1252">
        <v>28665</v>
      </c>
      <c r="E1252" t="s">
        <v>17</v>
      </c>
      <c r="F1252">
        <v>3236421853</v>
      </c>
      <c r="G1252" t="s">
        <v>18</v>
      </c>
      <c r="H1252" t="s">
        <v>18</v>
      </c>
      <c r="I1252" t="s">
        <v>19</v>
      </c>
      <c r="J1252" t="s">
        <v>18</v>
      </c>
      <c r="K1252" t="s">
        <v>18</v>
      </c>
      <c r="L1252" t="s">
        <v>20</v>
      </c>
      <c r="M1252" t="s">
        <v>21</v>
      </c>
      <c r="N1252" t="s">
        <v>22</v>
      </c>
      <c r="O1252" t="s">
        <v>23</v>
      </c>
      <c r="P1252" s="2">
        <f t="shared" si="57"/>
        <v>45228</v>
      </c>
      <c r="Q1252" t="str">
        <f t="shared" si="58"/>
        <v>2023-10</v>
      </c>
      <c r="R1252">
        <f t="shared" si="59"/>
        <v>17.915624999999999</v>
      </c>
    </row>
    <row r="1253" spans="1:18">
      <c r="A1253" t="s">
        <v>2378</v>
      </c>
      <c r="B1253" s="2" t="s">
        <v>2360</v>
      </c>
      <c r="C1253" t="s">
        <v>2379</v>
      </c>
      <c r="D1253">
        <v>28665</v>
      </c>
      <c r="E1253" t="s">
        <v>17</v>
      </c>
      <c r="F1253">
        <v>3236599626</v>
      </c>
      <c r="G1253" t="s">
        <v>18</v>
      </c>
      <c r="H1253" t="s">
        <v>18</v>
      </c>
      <c r="I1253" t="s">
        <v>19</v>
      </c>
      <c r="J1253" t="s">
        <v>18</v>
      </c>
      <c r="K1253" t="s">
        <v>18</v>
      </c>
      <c r="L1253" t="s">
        <v>20</v>
      </c>
      <c r="M1253" t="s">
        <v>21</v>
      </c>
      <c r="N1253" t="s">
        <v>22</v>
      </c>
      <c r="O1253" t="s">
        <v>23</v>
      </c>
      <c r="P1253" s="2">
        <f t="shared" si="57"/>
        <v>45228</v>
      </c>
      <c r="Q1253" t="str">
        <f t="shared" si="58"/>
        <v>2023-10</v>
      </c>
      <c r="R1253">
        <f t="shared" si="59"/>
        <v>17.915624999999999</v>
      </c>
    </row>
    <row r="1254" spans="1:18">
      <c r="A1254" t="s">
        <v>2380</v>
      </c>
      <c r="B1254" s="2" t="s">
        <v>2360</v>
      </c>
      <c r="C1254" t="s">
        <v>2381</v>
      </c>
      <c r="D1254">
        <v>25798.5</v>
      </c>
      <c r="E1254" t="s">
        <v>17</v>
      </c>
      <c r="F1254">
        <v>3236721634</v>
      </c>
      <c r="G1254" t="s">
        <v>18</v>
      </c>
      <c r="H1254" t="s">
        <v>18</v>
      </c>
      <c r="I1254" t="s">
        <v>19</v>
      </c>
      <c r="J1254" t="s">
        <v>18</v>
      </c>
      <c r="K1254" t="s">
        <v>18</v>
      </c>
      <c r="L1254" t="s">
        <v>20</v>
      </c>
      <c r="M1254" t="s">
        <v>21</v>
      </c>
      <c r="N1254" t="s">
        <v>22</v>
      </c>
      <c r="O1254" t="s">
        <v>23</v>
      </c>
      <c r="P1254" s="2">
        <f t="shared" si="57"/>
        <v>45228</v>
      </c>
      <c r="Q1254" t="str">
        <f t="shared" si="58"/>
        <v>2023-10</v>
      </c>
      <c r="R1254">
        <f t="shared" si="59"/>
        <v>16.124062500000001</v>
      </c>
    </row>
    <row r="1255" spans="1:18">
      <c r="A1255" t="s">
        <v>2382</v>
      </c>
      <c r="B1255" s="2" t="s">
        <v>2360</v>
      </c>
      <c r="C1255" t="s">
        <v>2383</v>
      </c>
      <c r="D1255">
        <v>28665</v>
      </c>
      <c r="E1255" t="s">
        <v>17</v>
      </c>
      <c r="F1255">
        <v>3236835275</v>
      </c>
      <c r="G1255" t="s">
        <v>18</v>
      </c>
      <c r="H1255" t="s">
        <v>18</v>
      </c>
      <c r="I1255" t="s">
        <v>19</v>
      </c>
      <c r="J1255" t="s">
        <v>18</v>
      </c>
      <c r="K1255" t="s">
        <v>18</v>
      </c>
      <c r="L1255" t="s">
        <v>20</v>
      </c>
      <c r="M1255" t="s">
        <v>21</v>
      </c>
      <c r="N1255" t="s">
        <v>22</v>
      </c>
      <c r="O1255" t="s">
        <v>23</v>
      </c>
      <c r="P1255" s="2">
        <f t="shared" si="57"/>
        <v>45228</v>
      </c>
      <c r="Q1255" t="str">
        <f t="shared" si="58"/>
        <v>2023-10</v>
      </c>
      <c r="R1255">
        <f t="shared" si="59"/>
        <v>17.915624999999999</v>
      </c>
    </row>
    <row r="1256" spans="1:18">
      <c r="A1256" t="s">
        <v>2384</v>
      </c>
      <c r="B1256" s="2" t="s">
        <v>2360</v>
      </c>
      <c r="C1256" t="s">
        <v>2385</v>
      </c>
      <c r="D1256">
        <v>28665</v>
      </c>
      <c r="E1256" t="s">
        <v>94</v>
      </c>
      <c r="F1256">
        <v>3236860517</v>
      </c>
      <c r="G1256" t="s">
        <v>18</v>
      </c>
      <c r="H1256" t="s">
        <v>18</v>
      </c>
      <c r="I1256" t="s">
        <v>19</v>
      </c>
      <c r="J1256" t="s">
        <v>18</v>
      </c>
      <c r="K1256" t="s">
        <v>18</v>
      </c>
      <c r="L1256" t="s">
        <v>20</v>
      </c>
      <c r="M1256" t="s">
        <v>21</v>
      </c>
      <c r="N1256" t="s">
        <v>22</v>
      </c>
      <c r="O1256" t="s">
        <v>31</v>
      </c>
      <c r="P1256" s="2">
        <f t="shared" si="57"/>
        <v>45228</v>
      </c>
      <c r="Q1256" t="str">
        <f t="shared" si="58"/>
        <v>2023-10</v>
      </c>
      <c r="R1256">
        <f t="shared" si="59"/>
        <v>17.915624999999999</v>
      </c>
    </row>
    <row r="1257" spans="1:18">
      <c r="A1257" t="s">
        <v>2386</v>
      </c>
      <c r="B1257" s="2" t="s">
        <v>2360</v>
      </c>
      <c r="C1257" t="s">
        <v>2387</v>
      </c>
      <c r="D1257">
        <v>25798.5</v>
      </c>
      <c r="E1257" t="s">
        <v>94</v>
      </c>
      <c r="F1257">
        <v>3236883179</v>
      </c>
      <c r="G1257" t="s">
        <v>18</v>
      </c>
      <c r="H1257" t="s">
        <v>18</v>
      </c>
      <c r="I1257" t="s">
        <v>19</v>
      </c>
      <c r="J1257" t="s">
        <v>18</v>
      </c>
      <c r="K1257" t="s">
        <v>18</v>
      </c>
      <c r="L1257" t="s">
        <v>20</v>
      </c>
      <c r="M1257" t="s">
        <v>21</v>
      </c>
      <c r="N1257" t="s">
        <v>22</v>
      </c>
      <c r="O1257" t="s">
        <v>31</v>
      </c>
      <c r="P1257" s="2">
        <f t="shared" si="57"/>
        <v>45228</v>
      </c>
      <c r="Q1257" t="str">
        <f t="shared" si="58"/>
        <v>2023-10</v>
      </c>
      <c r="R1257">
        <f t="shared" si="59"/>
        <v>16.124062500000001</v>
      </c>
    </row>
    <row r="1258" spans="1:18">
      <c r="A1258" t="s">
        <v>2388</v>
      </c>
      <c r="B1258" s="2" t="s">
        <v>2389</v>
      </c>
      <c r="C1258" t="s">
        <v>2390</v>
      </c>
      <c r="D1258">
        <v>28665</v>
      </c>
      <c r="E1258" t="s">
        <v>17</v>
      </c>
      <c r="F1258">
        <v>3237181947</v>
      </c>
      <c r="G1258" t="s">
        <v>18</v>
      </c>
      <c r="H1258" t="s">
        <v>18</v>
      </c>
      <c r="I1258" t="s">
        <v>19</v>
      </c>
      <c r="J1258" t="s">
        <v>18</v>
      </c>
      <c r="K1258" t="s">
        <v>18</v>
      </c>
      <c r="L1258" t="s">
        <v>20</v>
      </c>
      <c r="M1258" t="s">
        <v>21</v>
      </c>
      <c r="N1258" t="s">
        <v>22</v>
      </c>
      <c r="O1258" t="s">
        <v>23</v>
      </c>
      <c r="P1258" s="2">
        <f t="shared" si="57"/>
        <v>45229</v>
      </c>
      <c r="Q1258" t="str">
        <f t="shared" si="58"/>
        <v>2023-10</v>
      </c>
      <c r="R1258">
        <f t="shared" si="59"/>
        <v>17.915624999999999</v>
      </c>
    </row>
    <row r="1259" spans="1:18">
      <c r="A1259" t="s">
        <v>2391</v>
      </c>
      <c r="B1259" s="2" t="s">
        <v>2389</v>
      </c>
      <c r="C1259" t="s">
        <v>2392</v>
      </c>
      <c r="D1259">
        <v>25306.522499999999</v>
      </c>
      <c r="E1259" t="s">
        <v>26</v>
      </c>
      <c r="F1259">
        <v>3237890020</v>
      </c>
      <c r="G1259" t="s">
        <v>27</v>
      </c>
      <c r="H1259" t="s">
        <v>27</v>
      </c>
      <c r="I1259" t="s">
        <v>19</v>
      </c>
      <c r="J1259" t="s">
        <v>278</v>
      </c>
      <c r="K1259" t="s">
        <v>29</v>
      </c>
      <c r="L1259" t="s">
        <v>20</v>
      </c>
      <c r="M1259" t="s">
        <v>21</v>
      </c>
      <c r="N1259" t="s">
        <v>30</v>
      </c>
      <c r="O1259" t="s">
        <v>31</v>
      </c>
      <c r="P1259" s="2">
        <f t="shared" si="57"/>
        <v>45229</v>
      </c>
      <c r="Q1259" t="str">
        <f t="shared" si="58"/>
        <v>2023-10</v>
      </c>
      <c r="R1259">
        <f t="shared" si="59"/>
        <v>15.8165765625</v>
      </c>
    </row>
    <row r="1260" spans="1:18">
      <c r="A1260" t="s">
        <v>2393</v>
      </c>
      <c r="B1260" s="2" t="s">
        <v>2389</v>
      </c>
      <c r="C1260" t="s">
        <v>2394</v>
      </c>
      <c r="D1260">
        <v>28130.025000000001</v>
      </c>
      <c r="E1260" t="s">
        <v>26</v>
      </c>
      <c r="F1260">
        <v>3238020762</v>
      </c>
      <c r="G1260" t="s">
        <v>27</v>
      </c>
      <c r="H1260" t="s">
        <v>27</v>
      </c>
      <c r="I1260" t="s">
        <v>19</v>
      </c>
      <c r="J1260" t="s">
        <v>2395</v>
      </c>
      <c r="K1260" t="s">
        <v>29</v>
      </c>
      <c r="L1260" t="s">
        <v>20</v>
      </c>
      <c r="M1260" t="s">
        <v>21</v>
      </c>
      <c r="N1260" t="s">
        <v>30</v>
      </c>
      <c r="O1260" t="s">
        <v>31</v>
      </c>
      <c r="P1260" s="2">
        <f t="shared" si="57"/>
        <v>45229</v>
      </c>
      <c r="Q1260" t="str">
        <f t="shared" si="58"/>
        <v>2023-10</v>
      </c>
      <c r="R1260">
        <f t="shared" si="59"/>
        <v>17.581265625</v>
      </c>
    </row>
    <row r="1261" spans="1:18">
      <c r="A1261" t="s">
        <v>2396</v>
      </c>
      <c r="B1261" s="2" t="s">
        <v>2389</v>
      </c>
      <c r="C1261" t="s">
        <v>2394</v>
      </c>
      <c r="D1261">
        <v>28665</v>
      </c>
      <c r="E1261" t="s">
        <v>980</v>
      </c>
      <c r="F1261">
        <v>3238261979</v>
      </c>
      <c r="G1261" t="s">
        <v>18</v>
      </c>
      <c r="H1261" t="s">
        <v>18</v>
      </c>
      <c r="I1261" t="s">
        <v>19</v>
      </c>
      <c r="J1261" t="s">
        <v>18</v>
      </c>
      <c r="K1261" t="s">
        <v>18</v>
      </c>
      <c r="L1261" t="s">
        <v>20</v>
      </c>
      <c r="M1261" t="s">
        <v>21</v>
      </c>
      <c r="N1261" t="s">
        <v>22</v>
      </c>
      <c r="O1261" t="s">
        <v>31</v>
      </c>
      <c r="P1261" s="2">
        <f t="shared" si="57"/>
        <v>45229</v>
      </c>
      <c r="Q1261" t="str">
        <f t="shared" si="58"/>
        <v>2023-10</v>
      </c>
      <c r="R1261">
        <f t="shared" si="59"/>
        <v>17.915624999999999</v>
      </c>
    </row>
    <row r="1262" spans="1:18">
      <c r="A1262" t="s">
        <v>2397</v>
      </c>
      <c r="B1262" s="2" t="s">
        <v>2389</v>
      </c>
      <c r="C1262" s="1" t="s">
        <v>2398</v>
      </c>
      <c r="D1262">
        <v>28665</v>
      </c>
      <c r="E1262" t="s">
        <v>17</v>
      </c>
      <c r="F1262">
        <v>3238927785</v>
      </c>
      <c r="G1262" t="s">
        <v>18</v>
      </c>
      <c r="H1262" t="s">
        <v>18</v>
      </c>
      <c r="I1262" t="s">
        <v>19</v>
      </c>
      <c r="J1262" t="s">
        <v>18</v>
      </c>
      <c r="K1262" t="s">
        <v>18</v>
      </c>
      <c r="L1262" t="s">
        <v>20</v>
      </c>
      <c r="M1262" t="s">
        <v>21</v>
      </c>
      <c r="N1262" t="s">
        <v>22</v>
      </c>
      <c r="O1262" t="s">
        <v>23</v>
      </c>
      <c r="P1262" s="2">
        <f t="shared" si="57"/>
        <v>45229</v>
      </c>
      <c r="Q1262" t="str">
        <f t="shared" si="58"/>
        <v>2023-10</v>
      </c>
      <c r="R1262">
        <f t="shared" si="59"/>
        <v>17.915624999999999</v>
      </c>
    </row>
    <row r="1263" spans="1:18">
      <c r="A1263" t="s">
        <v>2399</v>
      </c>
      <c r="B1263" s="2" t="s">
        <v>2389</v>
      </c>
      <c r="C1263" t="s">
        <v>2400</v>
      </c>
      <c r="D1263">
        <v>15765.75</v>
      </c>
      <c r="E1263" t="s">
        <v>17</v>
      </c>
      <c r="F1263">
        <v>3238996655</v>
      </c>
      <c r="G1263" t="s">
        <v>18</v>
      </c>
      <c r="H1263" t="s">
        <v>18</v>
      </c>
      <c r="I1263" t="s">
        <v>19</v>
      </c>
      <c r="J1263" t="s">
        <v>18</v>
      </c>
      <c r="K1263" t="s">
        <v>18</v>
      </c>
      <c r="L1263" t="s">
        <v>20</v>
      </c>
      <c r="M1263" t="s">
        <v>21</v>
      </c>
      <c r="N1263" t="s">
        <v>22</v>
      </c>
      <c r="O1263" t="s">
        <v>23</v>
      </c>
      <c r="P1263" s="2">
        <f t="shared" si="57"/>
        <v>45229</v>
      </c>
      <c r="Q1263" t="str">
        <f t="shared" si="58"/>
        <v>2023-10</v>
      </c>
      <c r="R1263">
        <f t="shared" si="59"/>
        <v>9.8535937499999999</v>
      </c>
    </row>
    <row r="1264" spans="1:18">
      <c r="A1264" t="s">
        <v>2401</v>
      </c>
      <c r="B1264" s="2" t="s">
        <v>2389</v>
      </c>
      <c r="C1264" t="s">
        <v>2402</v>
      </c>
      <c r="D1264">
        <v>15765.75</v>
      </c>
      <c r="E1264" t="s">
        <v>17</v>
      </c>
      <c r="F1264">
        <v>3239327653</v>
      </c>
      <c r="G1264" t="s">
        <v>18</v>
      </c>
      <c r="H1264" t="s">
        <v>18</v>
      </c>
      <c r="I1264" t="s">
        <v>19</v>
      </c>
      <c r="J1264" t="s">
        <v>18</v>
      </c>
      <c r="K1264" t="s">
        <v>18</v>
      </c>
      <c r="L1264" t="s">
        <v>20</v>
      </c>
      <c r="M1264" t="s">
        <v>21</v>
      </c>
      <c r="N1264" t="s">
        <v>22</v>
      </c>
      <c r="O1264" t="s">
        <v>23</v>
      </c>
      <c r="P1264" s="2">
        <f t="shared" si="57"/>
        <v>45229</v>
      </c>
      <c r="Q1264" t="str">
        <f t="shared" si="58"/>
        <v>2023-10</v>
      </c>
      <c r="R1264">
        <f t="shared" si="59"/>
        <v>9.8535937499999999</v>
      </c>
    </row>
    <row r="1265" spans="1:18">
      <c r="A1265" t="s">
        <v>2403</v>
      </c>
      <c r="B1265" s="2" t="s">
        <v>2389</v>
      </c>
      <c r="C1265" t="s">
        <v>2402</v>
      </c>
      <c r="D1265">
        <v>15765.75</v>
      </c>
      <c r="E1265" t="s">
        <v>17</v>
      </c>
      <c r="F1265">
        <v>3239346805</v>
      </c>
      <c r="G1265" t="s">
        <v>18</v>
      </c>
      <c r="H1265" t="s">
        <v>18</v>
      </c>
      <c r="I1265" t="s">
        <v>19</v>
      </c>
      <c r="J1265" t="s">
        <v>18</v>
      </c>
      <c r="K1265" t="s">
        <v>18</v>
      </c>
      <c r="L1265" t="s">
        <v>20</v>
      </c>
      <c r="M1265" t="s">
        <v>21</v>
      </c>
      <c r="N1265" t="s">
        <v>22</v>
      </c>
      <c r="O1265" t="s">
        <v>23</v>
      </c>
      <c r="P1265" s="2">
        <f t="shared" si="57"/>
        <v>45229</v>
      </c>
      <c r="Q1265" t="str">
        <f t="shared" si="58"/>
        <v>2023-10</v>
      </c>
      <c r="R1265">
        <f t="shared" si="59"/>
        <v>9.8535937499999999</v>
      </c>
    </row>
    <row r="1266" spans="1:18">
      <c r="A1266" t="s">
        <v>2404</v>
      </c>
      <c r="B1266" s="2" t="s">
        <v>2389</v>
      </c>
      <c r="C1266" t="s">
        <v>2402</v>
      </c>
      <c r="D1266">
        <v>25798.5</v>
      </c>
      <c r="E1266" t="s">
        <v>17</v>
      </c>
      <c r="F1266">
        <v>3239348652</v>
      </c>
      <c r="G1266" t="s">
        <v>18</v>
      </c>
      <c r="H1266" t="s">
        <v>18</v>
      </c>
      <c r="I1266" t="s">
        <v>19</v>
      </c>
      <c r="J1266" t="s">
        <v>18</v>
      </c>
      <c r="K1266" t="s">
        <v>18</v>
      </c>
      <c r="L1266" t="s">
        <v>20</v>
      </c>
      <c r="M1266" t="s">
        <v>21</v>
      </c>
      <c r="N1266" t="s">
        <v>22</v>
      </c>
      <c r="O1266" t="s">
        <v>23</v>
      </c>
      <c r="P1266" s="2">
        <f t="shared" si="57"/>
        <v>45229</v>
      </c>
      <c r="Q1266" t="str">
        <f t="shared" si="58"/>
        <v>2023-10</v>
      </c>
      <c r="R1266">
        <f t="shared" si="59"/>
        <v>16.124062500000001</v>
      </c>
    </row>
    <row r="1267" spans="1:18">
      <c r="A1267" t="s">
        <v>2405</v>
      </c>
      <c r="B1267" s="2" t="s">
        <v>2389</v>
      </c>
      <c r="C1267" t="s">
        <v>2402</v>
      </c>
      <c r="D1267">
        <v>15765.75</v>
      </c>
      <c r="E1267" t="s">
        <v>17</v>
      </c>
      <c r="F1267">
        <v>3239351025</v>
      </c>
      <c r="G1267" t="s">
        <v>18</v>
      </c>
      <c r="H1267" t="s">
        <v>18</v>
      </c>
      <c r="I1267" t="s">
        <v>19</v>
      </c>
      <c r="J1267" t="s">
        <v>18</v>
      </c>
      <c r="K1267" t="s">
        <v>18</v>
      </c>
      <c r="L1267" t="s">
        <v>20</v>
      </c>
      <c r="M1267" t="s">
        <v>21</v>
      </c>
      <c r="N1267" t="s">
        <v>22</v>
      </c>
      <c r="O1267" t="s">
        <v>23</v>
      </c>
      <c r="P1267" s="2">
        <f t="shared" si="57"/>
        <v>45229</v>
      </c>
      <c r="Q1267" t="str">
        <f t="shared" si="58"/>
        <v>2023-10</v>
      </c>
      <c r="R1267">
        <f t="shared" si="59"/>
        <v>9.8535937499999999</v>
      </c>
    </row>
    <row r="1268" spans="1:18">
      <c r="A1268" t="s">
        <v>2406</v>
      </c>
      <c r="B1268" s="2" t="s">
        <v>2407</v>
      </c>
      <c r="C1268" t="s">
        <v>2408</v>
      </c>
      <c r="D1268">
        <v>28.35</v>
      </c>
      <c r="E1268" t="s">
        <v>17</v>
      </c>
      <c r="F1268">
        <v>3239991734</v>
      </c>
      <c r="G1268" t="s">
        <v>18</v>
      </c>
      <c r="H1268" t="s">
        <v>18</v>
      </c>
      <c r="I1268" t="s">
        <v>19</v>
      </c>
      <c r="J1268" t="s">
        <v>18</v>
      </c>
      <c r="K1268" t="s">
        <v>18</v>
      </c>
      <c r="L1268" t="s">
        <v>197</v>
      </c>
      <c r="M1268" t="s">
        <v>21</v>
      </c>
      <c r="N1268" t="s">
        <v>22</v>
      </c>
      <c r="O1268" t="s">
        <v>23</v>
      </c>
      <c r="P1268" s="2">
        <f t="shared" si="57"/>
        <v>45230</v>
      </c>
      <c r="Q1268" t="str">
        <f t="shared" si="58"/>
        <v>2023-10</v>
      </c>
      <c r="R1268">
        <f t="shared" si="59"/>
        <v>28.35</v>
      </c>
    </row>
    <row r="1269" spans="1:18">
      <c r="A1269" t="s">
        <v>2409</v>
      </c>
      <c r="B1269" s="2" t="s">
        <v>2407</v>
      </c>
      <c r="C1269" t="s">
        <v>2408</v>
      </c>
      <c r="D1269">
        <v>28.35</v>
      </c>
      <c r="E1269" t="s">
        <v>126</v>
      </c>
      <c r="F1269">
        <v>3240011227</v>
      </c>
      <c r="G1269" t="s">
        <v>36</v>
      </c>
      <c r="H1269" t="s">
        <v>37</v>
      </c>
      <c r="I1269" t="s">
        <v>38</v>
      </c>
      <c r="J1269" t="s">
        <v>2410</v>
      </c>
      <c r="K1269" t="s">
        <v>81</v>
      </c>
      <c r="L1269" t="s">
        <v>197</v>
      </c>
      <c r="M1269" t="s">
        <v>21</v>
      </c>
      <c r="N1269" t="s">
        <v>49</v>
      </c>
      <c r="O1269" t="s">
        <v>23</v>
      </c>
      <c r="P1269" s="2">
        <f t="shared" si="57"/>
        <v>45230</v>
      </c>
      <c r="Q1269" t="str">
        <f t="shared" si="58"/>
        <v>2023-10</v>
      </c>
      <c r="R1269">
        <f t="shared" si="59"/>
        <v>28.35</v>
      </c>
    </row>
    <row r="1270" spans="1:18">
      <c r="A1270" t="s">
        <v>2411</v>
      </c>
      <c r="B1270" s="2" t="s">
        <v>2407</v>
      </c>
      <c r="C1270" t="s">
        <v>2412</v>
      </c>
      <c r="D1270">
        <v>24687.358499999998</v>
      </c>
      <c r="E1270" t="s">
        <v>26</v>
      </c>
      <c r="F1270">
        <v>3240138173</v>
      </c>
      <c r="G1270" t="s">
        <v>79</v>
      </c>
      <c r="H1270" t="s">
        <v>45</v>
      </c>
      <c r="I1270" t="s">
        <v>38</v>
      </c>
      <c r="J1270" t="s">
        <v>80</v>
      </c>
      <c r="K1270" t="s">
        <v>48</v>
      </c>
      <c r="L1270" t="s">
        <v>20</v>
      </c>
      <c r="M1270" t="s">
        <v>21</v>
      </c>
      <c r="N1270" t="s">
        <v>30</v>
      </c>
      <c r="O1270" t="s">
        <v>23</v>
      </c>
      <c r="P1270" s="2">
        <f t="shared" si="57"/>
        <v>45230</v>
      </c>
      <c r="Q1270" t="str">
        <f t="shared" si="58"/>
        <v>2023-10</v>
      </c>
      <c r="R1270">
        <f t="shared" si="59"/>
        <v>15.429599062499999</v>
      </c>
    </row>
    <row r="1271" spans="1:18">
      <c r="A1271" t="s">
        <v>2413</v>
      </c>
      <c r="B1271" s="2" t="s">
        <v>2407</v>
      </c>
      <c r="C1271" t="s">
        <v>2414</v>
      </c>
      <c r="D1271">
        <v>15765.75</v>
      </c>
      <c r="E1271" t="s">
        <v>17</v>
      </c>
      <c r="F1271">
        <v>3240180261</v>
      </c>
      <c r="G1271" t="s">
        <v>18</v>
      </c>
      <c r="H1271" t="s">
        <v>18</v>
      </c>
      <c r="I1271" t="s">
        <v>19</v>
      </c>
      <c r="J1271" t="s">
        <v>18</v>
      </c>
      <c r="K1271" t="s">
        <v>18</v>
      </c>
      <c r="L1271" t="s">
        <v>20</v>
      </c>
      <c r="M1271" t="s">
        <v>21</v>
      </c>
      <c r="N1271" t="s">
        <v>22</v>
      </c>
      <c r="O1271" t="s">
        <v>23</v>
      </c>
      <c r="P1271" s="2">
        <f t="shared" si="57"/>
        <v>45230</v>
      </c>
      <c r="Q1271" t="str">
        <f t="shared" si="58"/>
        <v>2023-10</v>
      </c>
      <c r="R1271">
        <f t="shared" si="59"/>
        <v>9.8535937499999999</v>
      </c>
    </row>
    <row r="1272" spans="1:18">
      <c r="A1272" t="s">
        <v>2415</v>
      </c>
      <c r="B1272" s="2" t="s">
        <v>2407</v>
      </c>
      <c r="C1272" t="s">
        <v>2414</v>
      </c>
      <c r="D1272">
        <v>28665</v>
      </c>
      <c r="E1272" t="s">
        <v>94</v>
      </c>
      <c r="F1272">
        <v>3240181360</v>
      </c>
      <c r="G1272" t="s">
        <v>18</v>
      </c>
      <c r="H1272" t="s">
        <v>18</v>
      </c>
      <c r="I1272" t="s">
        <v>19</v>
      </c>
      <c r="J1272" t="s">
        <v>18</v>
      </c>
      <c r="K1272" t="s">
        <v>18</v>
      </c>
      <c r="L1272" t="s">
        <v>20</v>
      </c>
      <c r="M1272" t="s">
        <v>21</v>
      </c>
      <c r="N1272" t="s">
        <v>22</v>
      </c>
      <c r="O1272" t="s">
        <v>31</v>
      </c>
      <c r="P1272" s="2">
        <f t="shared" si="57"/>
        <v>45230</v>
      </c>
      <c r="Q1272" t="str">
        <f t="shared" si="58"/>
        <v>2023-10</v>
      </c>
      <c r="R1272">
        <f t="shared" si="59"/>
        <v>17.915624999999999</v>
      </c>
    </row>
    <row r="1273" spans="1:18">
      <c r="A1273" t="s">
        <v>2416</v>
      </c>
      <c r="B1273" s="2" t="s">
        <v>2407</v>
      </c>
      <c r="C1273" t="s">
        <v>2417</v>
      </c>
      <c r="D1273">
        <v>28665</v>
      </c>
      <c r="E1273" t="s">
        <v>94</v>
      </c>
      <c r="F1273">
        <v>3240585972</v>
      </c>
      <c r="G1273" t="s">
        <v>18</v>
      </c>
      <c r="H1273" t="s">
        <v>18</v>
      </c>
      <c r="I1273" t="s">
        <v>19</v>
      </c>
      <c r="J1273" t="s">
        <v>18</v>
      </c>
      <c r="K1273" t="s">
        <v>18</v>
      </c>
      <c r="L1273" t="s">
        <v>20</v>
      </c>
      <c r="M1273" t="s">
        <v>21</v>
      </c>
      <c r="N1273" t="s">
        <v>22</v>
      </c>
      <c r="O1273" t="s">
        <v>31</v>
      </c>
      <c r="P1273" s="2">
        <f t="shared" si="57"/>
        <v>45230</v>
      </c>
      <c r="Q1273" t="str">
        <f t="shared" si="58"/>
        <v>2023-10</v>
      </c>
      <c r="R1273">
        <f t="shared" si="59"/>
        <v>17.915624999999999</v>
      </c>
    </row>
    <row r="1274" spans="1:18">
      <c r="A1274" t="s">
        <v>2418</v>
      </c>
      <c r="B1274" s="2" t="s">
        <v>2407</v>
      </c>
      <c r="C1274" t="s">
        <v>2419</v>
      </c>
      <c r="D1274">
        <v>15765.75</v>
      </c>
      <c r="E1274" t="s">
        <v>17</v>
      </c>
      <c r="F1274">
        <v>3241176579</v>
      </c>
      <c r="G1274" t="s">
        <v>18</v>
      </c>
      <c r="H1274" t="s">
        <v>18</v>
      </c>
      <c r="I1274" t="s">
        <v>19</v>
      </c>
      <c r="J1274" t="s">
        <v>18</v>
      </c>
      <c r="K1274" t="s">
        <v>18</v>
      </c>
      <c r="L1274" t="s">
        <v>20</v>
      </c>
      <c r="M1274" t="s">
        <v>21</v>
      </c>
      <c r="N1274" t="s">
        <v>22</v>
      </c>
      <c r="O1274" t="s">
        <v>23</v>
      </c>
      <c r="P1274" s="2">
        <f t="shared" si="57"/>
        <v>45230</v>
      </c>
      <c r="Q1274" t="str">
        <f t="shared" si="58"/>
        <v>2023-10</v>
      </c>
      <c r="R1274">
        <f t="shared" si="59"/>
        <v>9.8535937499999999</v>
      </c>
    </row>
    <row r="1275" spans="1:18">
      <c r="A1275" t="s">
        <v>2420</v>
      </c>
      <c r="B1275" s="2" t="s">
        <v>2407</v>
      </c>
      <c r="C1275" t="s">
        <v>2421</v>
      </c>
      <c r="D1275">
        <v>25798.5</v>
      </c>
      <c r="E1275" t="s">
        <v>17</v>
      </c>
      <c r="F1275">
        <v>3241948618</v>
      </c>
      <c r="G1275" t="s">
        <v>18</v>
      </c>
      <c r="H1275" t="s">
        <v>18</v>
      </c>
      <c r="I1275" t="s">
        <v>19</v>
      </c>
      <c r="J1275" t="s">
        <v>18</v>
      </c>
      <c r="K1275" t="s">
        <v>18</v>
      </c>
      <c r="L1275" t="s">
        <v>20</v>
      </c>
      <c r="M1275" t="s">
        <v>21</v>
      </c>
      <c r="N1275" t="s">
        <v>22</v>
      </c>
      <c r="O1275" t="s">
        <v>23</v>
      </c>
      <c r="P1275" s="2">
        <f t="shared" si="57"/>
        <v>45230</v>
      </c>
      <c r="Q1275" t="str">
        <f t="shared" si="58"/>
        <v>2023-10</v>
      </c>
      <c r="R1275">
        <f t="shared" si="59"/>
        <v>16.124062500000001</v>
      </c>
    </row>
    <row r="1276" spans="1:18">
      <c r="A1276" t="s">
        <v>2422</v>
      </c>
      <c r="B1276" s="2" t="s">
        <v>2407</v>
      </c>
      <c r="C1276" t="s">
        <v>2375</v>
      </c>
      <c r="D1276">
        <v>25306.522499999999</v>
      </c>
      <c r="E1276" t="s">
        <v>26</v>
      </c>
      <c r="F1276">
        <v>3242133077</v>
      </c>
      <c r="G1276" t="s">
        <v>36</v>
      </c>
      <c r="H1276" t="s">
        <v>37</v>
      </c>
      <c r="I1276" t="s">
        <v>38</v>
      </c>
      <c r="J1276" t="s">
        <v>68</v>
      </c>
      <c r="K1276" t="s">
        <v>29</v>
      </c>
      <c r="L1276" t="s">
        <v>20</v>
      </c>
      <c r="M1276" t="s">
        <v>21</v>
      </c>
      <c r="N1276" t="s">
        <v>30</v>
      </c>
      <c r="O1276" t="s">
        <v>23</v>
      </c>
      <c r="P1276" s="2">
        <f t="shared" si="57"/>
        <v>45230</v>
      </c>
      <c r="Q1276" t="str">
        <f t="shared" si="58"/>
        <v>2023-10</v>
      </c>
      <c r="R1276">
        <f t="shared" si="59"/>
        <v>15.8165765625</v>
      </c>
    </row>
    <row r="1277" spans="1:18">
      <c r="A1277" t="s">
        <v>2423</v>
      </c>
      <c r="B1277" s="2" t="s">
        <v>2407</v>
      </c>
      <c r="C1277" t="s">
        <v>2424</v>
      </c>
      <c r="D1277">
        <v>28130.025000000001</v>
      </c>
      <c r="E1277" t="s">
        <v>26</v>
      </c>
      <c r="F1277">
        <v>3242771591</v>
      </c>
      <c r="G1277" t="s">
        <v>27</v>
      </c>
      <c r="H1277" t="s">
        <v>27</v>
      </c>
      <c r="I1277" t="s">
        <v>19</v>
      </c>
      <c r="J1277" t="s">
        <v>28</v>
      </c>
      <c r="K1277" t="s">
        <v>29</v>
      </c>
      <c r="L1277" t="s">
        <v>20</v>
      </c>
      <c r="M1277" t="s">
        <v>21</v>
      </c>
      <c r="N1277" t="s">
        <v>30</v>
      </c>
      <c r="O1277" t="s">
        <v>31</v>
      </c>
      <c r="P1277" s="2">
        <f t="shared" si="57"/>
        <v>45230</v>
      </c>
      <c r="Q1277" t="str">
        <f t="shared" si="58"/>
        <v>2023-10</v>
      </c>
      <c r="R1277">
        <f t="shared" si="59"/>
        <v>17.581265625</v>
      </c>
    </row>
    <row r="1278" spans="1:18">
      <c r="A1278" t="s">
        <v>2425</v>
      </c>
      <c r="B1278" s="2" t="s">
        <v>2407</v>
      </c>
      <c r="C1278" t="s">
        <v>2426</v>
      </c>
      <c r="D1278">
        <v>25798.5</v>
      </c>
      <c r="E1278" t="s">
        <v>17</v>
      </c>
      <c r="F1278">
        <v>3242896042</v>
      </c>
      <c r="G1278" t="s">
        <v>18</v>
      </c>
      <c r="H1278" t="s">
        <v>18</v>
      </c>
      <c r="I1278" t="s">
        <v>19</v>
      </c>
      <c r="J1278" t="s">
        <v>18</v>
      </c>
      <c r="K1278" t="s">
        <v>18</v>
      </c>
      <c r="L1278" t="s">
        <v>20</v>
      </c>
      <c r="M1278" t="s">
        <v>21</v>
      </c>
      <c r="N1278" t="s">
        <v>22</v>
      </c>
      <c r="O1278" t="s">
        <v>23</v>
      </c>
      <c r="P1278" s="2">
        <f t="shared" si="57"/>
        <v>45230</v>
      </c>
      <c r="Q1278" t="str">
        <f t="shared" si="58"/>
        <v>2023-10</v>
      </c>
      <c r="R1278">
        <f t="shared" si="59"/>
        <v>16.124062500000001</v>
      </c>
    </row>
    <row r="1279" spans="1:18">
      <c r="A1279" t="s">
        <v>2427</v>
      </c>
      <c r="B1279" s="2" t="s">
        <v>2428</v>
      </c>
      <c r="C1279" t="s">
        <v>2429</v>
      </c>
      <c r="D1279">
        <v>15765.75</v>
      </c>
      <c r="E1279" t="s">
        <v>17</v>
      </c>
      <c r="F1279">
        <v>3243167011</v>
      </c>
      <c r="G1279" t="s">
        <v>18</v>
      </c>
      <c r="H1279" t="s">
        <v>18</v>
      </c>
      <c r="I1279" t="s">
        <v>19</v>
      </c>
      <c r="J1279" t="s">
        <v>18</v>
      </c>
      <c r="K1279" t="s">
        <v>18</v>
      </c>
      <c r="L1279" t="s">
        <v>20</v>
      </c>
      <c r="M1279" t="s">
        <v>21</v>
      </c>
      <c r="N1279" t="s">
        <v>22</v>
      </c>
      <c r="O1279" t="s">
        <v>23</v>
      </c>
      <c r="P1279" s="2">
        <f t="shared" si="57"/>
        <v>45231</v>
      </c>
      <c r="Q1279" t="str">
        <f t="shared" si="58"/>
        <v>2023-11</v>
      </c>
      <c r="R1279">
        <f t="shared" si="59"/>
        <v>9.8535937499999999</v>
      </c>
    </row>
    <row r="1280" spans="1:18">
      <c r="A1280" t="s">
        <v>2430</v>
      </c>
      <c r="B1280" s="2" t="s">
        <v>2428</v>
      </c>
      <c r="C1280" t="s">
        <v>2431</v>
      </c>
      <c r="D1280">
        <v>31.5</v>
      </c>
      <c r="E1280" t="s">
        <v>17</v>
      </c>
      <c r="F1280">
        <v>3243393863</v>
      </c>
      <c r="G1280" t="s">
        <v>18</v>
      </c>
      <c r="H1280" t="s">
        <v>18</v>
      </c>
      <c r="I1280" t="s">
        <v>19</v>
      </c>
      <c r="J1280" t="s">
        <v>18</v>
      </c>
      <c r="K1280" t="s">
        <v>18</v>
      </c>
      <c r="L1280" t="s">
        <v>197</v>
      </c>
      <c r="M1280" t="s">
        <v>21</v>
      </c>
      <c r="N1280" t="s">
        <v>22</v>
      </c>
      <c r="O1280" t="s">
        <v>23</v>
      </c>
      <c r="P1280" s="2">
        <f t="shared" si="57"/>
        <v>45231</v>
      </c>
      <c r="Q1280" t="str">
        <f t="shared" si="58"/>
        <v>2023-11</v>
      </c>
      <c r="R1280">
        <f t="shared" si="59"/>
        <v>31.5</v>
      </c>
    </row>
    <row r="1281" spans="1:18">
      <c r="A1281" t="s">
        <v>2432</v>
      </c>
      <c r="B1281" s="2" t="s">
        <v>2428</v>
      </c>
      <c r="C1281" t="s">
        <v>2433</v>
      </c>
      <c r="D1281">
        <v>28665</v>
      </c>
      <c r="E1281" t="s">
        <v>17</v>
      </c>
      <c r="F1281">
        <v>3243393879</v>
      </c>
      <c r="G1281" t="s">
        <v>18</v>
      </c>
      <c r="H1281" t="s">
        <v>18</v>
      </c>
      <c r="I1281" t="s">
        <v>19</v>
      </c>
      <c r="J1281" t="s">
        <v>18</v>
      </c>
      <c r="K1281" t="s">
        <v>18</v>
      </c>
      <c r="L1281" t="s">
        <v>20</v>
      </c>
      <c r="M1281" t="s">
        <v>21</v>
      </c>
      <c r="N1281" t="s">
        <v>22</v>
      </c>
      <c r="O1281" t="s">
        <v>23</v>
      </c>
      <c r="P1281" s="2">
        <f t="shared" si="57"/>
        <v>45231</v>
      </c>
      <c r="Q1281" t="str">
        <f t="shared" si="58"/>
        <v>2023-11</v>
      </c>
      <c r="R1281">
        <f t="shared" si="59"/>
        <v>17.915624999999999</v>
      </c>
    </row>
    <row r="1282" spans="1:18">
      <c r="A1282" t="s">
        <v>2434</v>
      </c>
      <c r="B1282" s="2" t="s">
        <v>2428</v>
      </c>
      <c r="C1282" t="s">
        <v>2431</v>
      </c>
      <c r="D1282">
        <v>28130.025000000001</v>
      </c>
      <c r="E1282" t="s">
        <v>26</v>
      </c>
      <c r="F1282">
        <v>3243394084</v>
      </c>
      <c r="G1282" t="s">
        <v>27</v>
      </c>
      <c r="H1282" t="s">
        <v>27</v>
      </c>
      <c r="I1282" t="s">
        <v>19</v>
      </c>
      <c r="J1282" t="s">
        <v>120</v>
      </c>
      <c r="K1282" t="s">
        <v>29</v>
      </c>
      <c r="L1282" t="s">
        <v>20</v>
      </c>
      <c r="M1282" t="s">
        <v>21</v>
      </c>
      <c r="N1282" t="s">
        <v>30</v>
      </c>
      <c r="O1282" t="s">
        <v>31</v>
      </c>
      <c r="P1282" s="2">
        <f t="shared" ref="P1282:P1345" si="60">DATEVALUE(LEFT(B1282, 10)) + TIMEVALUE(MID(B1282, 12, 8))</f>
        <v>45231</v>
      </c>
      <c r="Q1282" t="str">
        <f t="shared" ref="Q1282:Q1345" si="61">TEXT(P1282, "yyyy-mm")</f>
        <v>2023-11</v>
      </c>
      <c r="R1282">
        <f t="shared" ref="R1282:R1345" si="62">IF(L1282="NGN", D1282/1600, D1282)</f>
        <v>17.581265625</v>
      </c>
    </row>
    <row r="1283" spans="1:18">
      <c r="A1283" t="s">
        <v>2435</v>
      </c>
      <c r="B1283" s="2" t="s">
        <v>2428</v>
      </c>
      <c r="C1283" t="s">
        <v>2436</v>
      </c>
      <c r="D1283">
        <v>28665</v>
      </c>
      <c r="E1283" t="s">
        <v>17</v>
      </c>
      <c r="F1283">
        <v>3243928339</v>
      </c>
      <c r="G1283" t="s">
        <v>18</v>
      </c>
      <c r="H1283" t="s">
        <v>18</v>
      </c>
      <c r="I1283" t="s">
        <v>19</v>
      </c>
      <c r="J1283" t="s">
        <v>18</v>
      </c>
      <c r="K1283" t="s">
        <v>18</v>
      </c>
      <c r="L1283" t="s">
        <v>20</v>
      </c>
      <c r="M1283" t="s">
        <v>21</v>
      </c>
      <c r="N1283" t="s">
        <v>22</v>
      </c>
      <c r="O1283" t="s">
        <v>23</v>
      </c>
      <c r="P1283" s="2">
        <f t="shared" si="60"/>
        <v>45231</v>
      </c>
      <c r="Q1283" t="str">
        <f t="shared" si="61"/>
        <v>2023-11</v>
      </c>
      <c r="R1283">
        <f t="shared" si="62"/>
        <v>17.915624999999999</v>
      </c>
    </row>
    <row r="1284" spans="1:18">
      <c r="A1284" t="s">
        <v>2437</v>
      </c>
      <c r="B1284" s="2" t="s">
        <v>2428</v>
      </c>
      <c r="C1284" t="s">
        <v>2438</v>
      </c>
      <c r="D1284">
        <v>15765.75</v>
      </c>
      <c r="E1284" t="s">
        <v>17</v>
      </c>
      <c r="F1284">
        <v>3244276414</v>
      </c>
      <c r="G1284" t="s">
        <v>18</v>
      </c>
      <c r="H1284" t="s">
        <v>18</v>
      </c>
      <c r="I1284" t="s">
        <v>19</v>
      </c>
      <c r="J1284" t="s">
        <v>18</v>
      </c>
      <c r="K1284" t="s">
        <v>18</v>
      </c>
      <c r="L1284" t="s">
        <v>20</v>
      </c>
      <c r="M1284" t="s">
        <v>21</v>
      </c>
      <c r="N1284" t="s">
        <v>22</v>
      </c>
      <c r="O1284" t="s">
        <v>23</v>
      </c>
      <c r="P1284" s="2">
        <f t="shared" si="60"/>
        <v>45231</v>
      </c>
      <c r="Q1284" t="str">
        <f t="shared" si="61"/>
        <v>2023-11</v>
      </c>
      <c r="R1284">
        <f t="shared" si="62"/>
        <v>9.8535937499999999</v>
      </c>
    </row>
    <row r="1285" spans="1:18">
      <c r="A1285" t="s">
        <v>2439</v>
      </c>
      <c r="B1285" s="2" t="s">
        <v>2428</v>
      </c>
      <c r="C1285" t="s">
        <v>2440</v>
      </c>
      <c r="D1285">
        <v>28665</v>
      </c>
      <c r="E1285" t="s">
        <v>17</v>
      </c>
      <c r="F1285">
        <v>3244416222</v>
      </c>
      <c r="G1285" t="s">
        <v>18</v>
      </c>
      <c r="H1285" t="s">
        <v>18</v>
      </c>
      <c r="I1285" t="s">
        <v>19</v>
      </c>
      <c r="J1285" t="s">
        <v>18</v>
      </c>
      <c r="K1285" t="s">
        <v>18</v>
      </c>
      <c r="L1285" t="s">
        <v>20</v>
      </c>
      <c r="M1285" t="s">
        <v>21</v>
      </c>
      <c r="N1285" t="s">
        <v>22</v>
      </c>
      <c r="O1285" t="s">
        <v>23</v>
      </c>
      <c r="P1285" s="2">
        <f t="shared" si="60"/>
        <v>45231</v>
      </c>
      <c r="Q1285" t="str">
        <f t="shared" si="61"/>
        <v>2023-11</v>
      </c>
      <c r="R1285">
        <f t="shared" si="62"/>
        <v>17.915624999999999</v>
      </c>
    </row>
    <row r="1286" spans="1:18">
      <c r="A1286" t="s">
        <v>2441</v>
      </c>
      <c r="B1286" s="2" t="s">
        <v>2428</v>
      </c>
      <c r="C1286" t="s">
        <v>2442</v>
      </c>
      <c r="D1286">
        <v>25798.5</v>
      </c>
      <c r="E1286" t="s">
        <v>17</v>
      </c>
      <c r="F1286">
        <v>3244481596</v>
      </c>
      <c r="G1286" t="s">
        <v>18</v>
      </c>
      <c r="H1286" t="s">
        <v>18</v>
      </c>
      <c r="I1286" t="s">
        <v>19</v>
      </c>
      <c r="J1286" t="s">
        <v>18</v>
      </c>
      <c r="K1286" t="s">
        <v>18</v>
      </c>
      <c r="L1286" t="s">
        <v>20</v>
      </c>
      <c r="M1286" t="s">
        <v>21</v>
      </c>
      <c r="N1286" t="s">
        <v>22</v>
      </c>
      <c r="O1286" t="s">
        <v>23</v>
      </c>
      <c r="P1286" s="2">
        <f t="shared" si="60"/>
        <v>45231</v>
      </c>
      <c r="Q1286" t="str">
        <f t="shared" si="61"/>
        <v>2023-11</v>
      </c>
      <c r="R1286">
        <f t="shared" si="62"/>
        <v>16.124062500000001</v>
      </c>
    </row>
    <row r="1287" spans="1:18">
      <c r="A1287" t="s">
        <v>2443</v>
      </c>
      <c r="B1287" s="2" t="s">
        <v>2428</v>
      </c>
      <c r="C1287" t="s">
        <v>2444</v>
      </c>
      <c r="D1287">
        <v>28665</v>
      </c>
      <c r="E1287" t="s">
        <v>17</v>
      </c>
      <c r="F1287">
        <v>3244613726</v>
      </c>
      <c r="G1287" t="s">
        <v>18</v>
      </c>
      <c r="H1287" t="s">
        <v>18</v>
      </c>
      <c r="I1287" t="s">
        <v>19</v>
      </c>
      <c r="J1287" t="s">
        <v>18</v>
      </c>
      <c r="K1287" t="s">
        <v>18</v>
      </c>
      <c r="L1287" t="s">
        <v>20</v>
      </c>
      <c r="M1287" t="s">
        <v>21</v>
      </c>
      <c r="N1287" t="s">
        <v>22</v>
      </c>
      <c r="O1287" t="s">
        <v>23</v>
      </c>
      <c r="P1287" s="2">
        <f t="shared" si="60"/>
        <v>45231</v>
      </c>
      <c r="Q1287" t="str">
        <f t="shared" si="61"/>
        <v>2023-11</v>
      </c>
      <c r="R1287">
        <f t="shared" si="62"/>
        <v>17.915624999999999</v>
      </c>
    </row>
    <row r="1288" spans="1:18">
      <c r="A1288" t="s">
        <v>2445</v>
      </c>
      <c r="B1288" s="2" t="s">
        <v>2428</v>
      </c>
      <c r="C1288" t="s">
        <v>2446</v>
      </c>
      <c r="D1288">
        <v>25798.5</v>
      </c>
      <c r="E1288" t="s">
        <v>17</v>
      </c>
      <c r="F1288">
        <v>3244650087</v>
      </c>
      <c r="G1288" t="s">
        <v>18</v>
      </c>
      <c r="H1288" t="s">
        <v>18</v>
      </c>
      <c r="I1288" t="s">
        <v>19</v>
      </c>
      <c r="J1288" t="s">
        <v>18</v>
      </c>
      <c r="K1288" t="s">
        <v>18</v>
      </c>
      <c r="L1288" t="s">
        <v>20</v>
      </c>
      <c r="M1288" t="s">
        <v>21</v>
      </c>
      <c r="N1288" t="s">
        <v>22</v>
      </c>
      <c r="O1288" t="s">
        <v>23</v>
      </c>
      <c r="P1288" s="2">
        <f t="shared" si="60"/>
        <v>45231</v>
      </c>
      <c r="Q1288" t="str">
        <f t="shared" si="61"/>
        <v>2023-11</v>
      </c>
      <c r="R1288">
        <f t="shared" si="62"/>
        <v>16.124062500000001</v>
      </c>
    </row>
    <row r="1289" spans="1:18">
      <c r="A1289" t="s">
        <v>2447</v>
      </c>
      <c r="B1289" s="2" t="s">
        <v>2428</v>
      </c>
      <c r="C1289" t="s">
        <v>2438</v>
      </c>
      <c r="D1289">
        <v>15765.75</v>
      </c>
      <c r="E1289" t="s">
        <v>17</v>
      </c>
      <c r="F1289">
        <v>3244803734</v>
      </c>
      <c r="G1289" t="s">
        <v>36</v>
      </c>
      <c r="H1289" t="s">
        <v>37</v>
      </c>
      <c r="I1289" t="s">
        <v>38</v>
      </c>
      <c r="J1289" t="s">
        <v>471</v>
      </c>
      <c r="K1289" t="s">
        <v>29</v>
      </c>
      <c r="L1289" t="s">
        <v>20</v>
      </c>
      <c r="M1289" t="s">
        <v>21</v>
      </c>
      <c r="N1289" t="s">
        <v>22</v>
      </c>
      <c r="O1289" t="s">
        <v>23</v>
      </c>
      <c r="P1289" s="2">
        <f t="shared" si="60"/>
        <v>45231</v>
      </c>
      <c r="Q1289" t="str">
        <f t="shared" si="61"/>
        <v>2023-11</v>
      </c>
      <c r="R1289">
        <f t="shared" si="62"/>
        <v>9.8535937499999999</v>
      </c>
    </row>
    <row r="1290" spans="1:18">
      <c r="A1290" t="s">
        <v>2448</v>
      </c>
      <c r="B1290" s="2" t="s">
        <v>2428</v>
      </c>
      <c r="C1290" t="s">
        <v>2438</v>
      </c>
      <c r="D1290">
        <v>25798.5</v>
      </c>
      <c r="E1290" t="s">
        <v>17</v>
      </c>
      <c r="F1290">
        <v>3244931955</v>
      </c>
      <c r="G1290" t="s">
        <v>18</v>
      </c>
      <c r="H1290" t="s">
        <v>18</v>
      </c>
      <c r="I1290" t="s">
        <v>19</v>
      </c>
      <c r="J1290" t="s">
        <v>18</v>
      </c>
      <c r="K1290" t="s">
        <v>18</v>
      </c>
      <c r="L1290" t="s">
        <v>20</v>
      </c>
      <c r="M1290" t="s">
        <v>21</v>
      </c>
      <c r="N1290" t="s">
        <v>22</v>
      </c>
      <c r="O1290" t="s">
        <v>23</v>
      </c>
      <c r="P1290" s="2">
        <f t="shared" si="60"/>
        <v>45231</v>
      </c>
      <c r="Q1290" t="str">
        <f t="shared" si="61"/>
        <v>2023-11</v>
      </c>
      <c r="R1290">
        <f t="shared" si="62"/>
        <v>16.124062500000001</v>
      </c>
    </row>
    <row r="1291" spans="1:18">
      <c r="A1291" t="s">
        <v>2449</v>
      </c>
      <c r="B1291" s="2" t="s">
        <v>2428</v>
      </c>
      <c r="C1291" t="s">
        <v>2438</v>
      </c>
      <c r="D1291">
        <v>25798.5</v>
      </c>
      <c r="E1291" t="s">
        <v>172</v>
      </c>
      <c r="F1291">
        <v>3244949853</v>
      </c>
      <c r="G1291" t="s">
        <v>18</v>
      </c>
      <c r="H1291" t="s">
        <v>18</v>
      </c>
      <c r="I1291" t="s">
        <v>19</v>
      </c>
      <c r="J1291" t="s">
        <v>18</v>
      </c>
      <c r="K1291" t="s">
        <v>18</v>
      </c>
      <c r="L1291" t="s">
        <v>20</v>
      </c>
      <c r="M1291" t="s">
        <v>21</v>
      </c>
      <c r="N1291" t="s">
        <v>22</v>
      </c>
      <c r="O1291" t="s">
        <v>173</v>
      </c>
      <c r="P1291" s="2">
        <f t="shared" si="60"/>
        <v>45231</v>
      </c>
      <c r="Q1291" t="str">
        <f t="shared" si="61"/>
        <v>2023-11</v>
      </c>
      <c r="R1291">
        <f t="shared" si="62"/>
        <v>16.124062500000001</v>
      </c>
    </row>
    <row r="1292" spans="1:18">
      <c r="A1292" t="s">
        <v>2450</v>
      </c>
      <c r="B1292" s="2" t="s">
        <v>2428</v>
      </c>
      <c r="C1292" t="s">
        <v>2438</v>
      </c>
      <c r="D1292">
        <v>25798.5</v>
      </c>
      <c r="E1292" t="s">
        <v>94</v>
      </c>
      <c r="F1292">
        <v>3244965138</v>
      </c>
      <c r="G1292" t="s">
        <v>18</v>
      </c>
      <c r="H1292" t="s">
        <v>18</v>
      </c>
      <c r="I1292" t="s">
        <v>19</v>
      </c>
      <c r="J1292" t="s">
        <v>18</v>
      </c>
      <c r="K1292" t="s">
        <v>18</v>
      </c>
      <c r="L1292" t="s">
        <v>20</v>
      </c>
      <c r="M1292" t="s">
        <v>21</v>
      </c>
      <c r="N1292" t="s">
        <v>22</v>
      </c>
      <c r="O1292" t="s">
        <v>31</v>
      </c>
      <c r="P1292" s="2">
        <f t="shared" si="60"/>
        <v>45231</v>
      </c>
      <c r="Q1292" t="str">
        <f t="shared" si="61"/>
        <v>2023-11</v>
      </c>
      <c r="R1292">
        <f t="shared" si="62"/>
        <v>16.124062500000001</v>
      </c>
    </row>
    <row r="1293" spans="1:18">
      <c r="A1293" t="s">
        <v>2451</v>
      </c>
      <c r="B1293" s="2" t="s">
        <v>2428</v>
      </c>
      <c r="C1293" t="s">
        <v>2402</v>
      </c>
      <c r="D1293">
        <v>15424.2585</v>
      </c>
      <c r="E1293" t="s">
        <v>26</v>
      </c>
      <c r="F1293">
        <v>3245053292</v>
      </c>
      <c r="G1293" t="s">
        <v>36</v>
      </c>
      <c r="H1293" t="s">
        <v>37</v>
      </c>
      <c r="I1293" t="s">
        <v>38</v>
      </c>
      <c r="J1293" t="s">
        <v>28</v>
      </c>
      <c r="K1293" t="s">
        <v>29</v>
      </c>
      <c r="L1293" t="s">
        <v>20</v>
      </c>
      <c r="M1293" t="s">
        <v>21</v>
      </c>
      <c r="N1293" t="s">
        <v>30</v>
      </c>
      <c r="O1293" t="s">
        <v>23</v>
      </c>
      <c r="P1293" s="2">
        <f t="shared" si="60"/>
        <v>45231</v>
      </c>
      <c r="Q1293" t="str">
        <f t="shared" si="61"/>
        <v>2023-11</v>
      </c>
      <c r="R1293">
        <f t="shared" si="62"/>
        <v>9.6401615624999994</v>
      </c>
    </row>
    <row r="1294" spans="1:18">
      <c r="A1294" t="s">
        <v>2452</v>
      </c>
      <c r="B1294" s="2" t="s">
        <v>2428</v>
      </c>
      <c r="C1294" t="s">
        <v>2402</v>
      </c>
      <c r="D1294">
        <v>15765.75</v>
      </c>
      <c r="E1294" t="s">
        <v>17</v>
      </c>
      <c r="F1294">
        <v>3245340363</v>
      </c>
      <c r="G1294" t="s">
        <v>18</v>
      </c>
      <c r="H1294" t="s">
        <v>18</v>
      </c>
      <c r="I1294" t="s">
        <v>19</v>
      </c>
      <c r="J1294" t="s">
        <v>18</v>
      </c>
      <c r="K1294" t="s">
        <v>18</v>
      </c>
      <c r="L1294" t="s">
        <v>20</v>
      </c>
      <c r="M1294" t="s">
        <v>21</v>
      </c>
      <c r="N1294" t="s">
        <v>22</v>
      </c>
      <c r="O1294" t="s">
        <v>23</v>
      </c>
      <c r="P1294" s="2">
        <f t="shared" si="60"/>
        <v>45231</v>
      </c>
      <c r="Q1294" t="str">
        <f t="shared" si="61"/>
        <v>2023-11</v>
      </c>
      <c r="R1294">
        <f t="shared" si="62"/>
        <v>9.8535937499999999</v>
      </c>
    </row>
    <row r="1295" spans="1:18">
      <c r="A1295" t="s">
        <v>2453</v>
      </c>
      <c r="B1295" s="2" t="s">
        <v>2428</v>
      </c>
      <c r="C1295" t="s">
        <v>2454</v>
      </c>
      <c r="D1295">
        <v>28665</v>
      </c>
      <c r="E1295" t="s">
        <v>17</v>
      </c>
      <c r="F1295">
        <v>3245599419</v>
      </c>
      <c r="G1295" t="s">
        <v>18</v>
      </c>
      <c r="H1295" t="s">
        <v>18</v>
      </c>
      <c r="I1295" t="s">
        <v>19</v>
      </c>
      <c r="J1295" t="s">
        <v>18</v>
      </c>
      <c r="K1295" t="s">
        <v>18</v>
      </c>
      <c r="L1295" t="s">
        <v>20</v>
      </c>
      <c r="M1295" t="s">
        <v>21</v>
      </c>
      <c r="N1295" t="s">
        <v>22</v>
      </c>
      <c r="O1295" t="s">
        <v>23</v>
      </c>
      <c r="P1295" s="2">
        <f t="shared" si="60"/>
        <v>45231</v>
      </c>
      <c r="Q1295" t="str">
        <f t="shared" si="61"/>
        <v>2023-11</v>
      </c>
      <c r="R1295">
        <f t="shared" si="62"/>
        <v>17.915624999999999</v>
      </c>
    </row>
    <row r="1296" spans="1:18">
      <c r="A1296" t="s">
        <v>2455</v>
      </c>
      <c r="B1296" s="2" t="s">
        <v>2428</v>
      </c>
      <c r="C1296" t="s">
        <v>652</v>
      </c>
      <c r="D1296">
        <v>31.5</v>
      </c>
      <c r="E1296" t="s">
        <v>17</v>
      </c>
      <c r="F1296">
        <v>3246704113</v>
      </c>
      <c r="G1296" t="s">
        <v>18</v>
      </c>
      <c r="H1296" t="s">
        <v>18</v>
      </c>
      <c r="I1296" t="s">
        <v>19</v>
      </c>
      <c r="J1296" t="s">
        <v>18</v>
      </c>
      <c r="K1296" t="s">
        <v>18</v>
      </c>
      <c r="L1296" t="s">
        <v>197</v>
      </c>
      <c r="M1296" t="s">
        <v>21</v>
      </c>
      <c r="N1296" t="s">
        <v>22</v>
      </c>
      <c r="O1296" t="s">
        <v>23</v>
      </c>
      <c r="P1296" s="2">
        <f t="shared" si="60"/>
        <v>45231</v>
      </c>
      <c r="Q1296" t="str">
        <f t="shared" si="61"/>
        <v>2023-11</v>
      </c>
      <c r="R1296">
        <f t="shared" si="62"/>
        <v>31.5</v>
      </c>
    </row>
    <row r="1297" spans="1:18">
      <c r="A1297" t="s">
        <v>2456</v>
      </c>
      <c r="B1297" s="2" t="s">
        <v>2428</v>
      </c>
      <c r="C1297" t="s">
        <v>652</v>
      </c>
      <c r="D1297">
        <v>15765.75</v>
      </c>
      <c r="E1297" t="s">
        <v>17</v>
      </c>
      <c r="F1297">
        <v>3246713108</v>
      </c>
      <c r="G1297" t="s">
        <v>18</v>
      </c>
      <c r="H1297" t="s">
        <v>18</v>
      </c>
      <c r="I1297" t="s">
        <v>19</v>
      </c>
      <c r="J1297" t="s">
        <v>18</v>
      </c>
      <c r="K1297" t="s">
        <v>18</v>
      </c>
      <c r="L1297" t="s">
        <v>20</v>
      </c>
      <c r="M1297" t="s">
        <v>21</v>
      </c>
      <c r="N1297" t="s">
        <v>22</v>
      </c>
      <c r="O1297" t="s">
        <v>23</v>
      </c>
      <c r="P1297" s="2">
        <f t="shared" si="60"/>
        <v>45231</v>
      </c>
      <c r="Q1297" t="str">
        <f t="shared" si="61"/>
        <v>2023-11</v>
      </c>
      <c r="R1297">
        <f t="shared" si="62"/>
        <v>9.8535937499999999</v>
      </c>
    </row>
    <row r="1298" spans="1:18">
      <c r="A1298" t="s">
        <v>2457</v>
      </c>
      <c r="B1298" s="2" t="s">
        <v>2458</v>
      </c>
      <c r="C1298" t="s">
        <v>2459</v>
      </c>
      <c r="D1298">
        <v>28665</v>
      </c>
      <c r="E1298" t="s">
        <v>17</v>
      </c>
      <c r="F1298">
        <v>3246967387</v>
      </c>
      <c r="G1298" t="s">
        <v>18</v>
      </c>
      <c r="H1298" t="s">
        <v>18</v>
      </c>
      <c r="I1298" t="s">
        <v>19</v>
      </c>
      <c r="J1298" t="s">
        <v>18</v>
      </c>
      <c r="K1298" t="s">
        <v>18</v>
      </c>
      <c r="L1298" t="s">
        <v>20</v>
      </c>
      <c r="M1298" t="s">
        <v>21</v>
      </c>
      <c r="N1298" t="s">
        <v>22</v>
      </c>
      <c r="O1298" t="s">
        <v>23</v>
      </c>
      <c r="P1298" s="2">
        <f t="shared" si="60"/>
        <v>45232</v>
      </c>
      <c r="Q1298" t="str">
        <f t="shared" si="61"/>
        <v>2023-11</v>
      </c>
      <c r="R1298">
        <f t="shared" si="62"/>
        <v>17.915624999999999</v>
      </c>
    </row>
    <row r="1299" spans="1:18">
      <c r="A1299" t="s">
        <v>2460</v>
      </c>
      <c r="B1299" s="2" t="s">
        <v>2458</v>
      </c>
      <c r="C1299" t="s">
        <v>2459</v>
      </c>
      <c r="D1299">
        <v>15765.75</v>
      </c>
      <c r="E1299" t="s">
        <v>17</v>
      </c>
      <c r="F1299">
        <v>3246969363</v>
      </c>
      <c r="G1299" t="s">
        <v>18</v>
      </c>
      <c r="H1299" t="s">
        <v>18</v>
      </c>
      <c r="I1299" t="s">
        <v>19</v>
      </c>
      <c r="J1299" t="s">
        <v>18</v>
      </c>
      <c r="K1299" t="s">
        <v>18</v>
      </c>
      <c r="L1299" t="s">
        <v>20</v>
      </c>
      <c r="M1299" t="s">
        <v>21</v>
      </c>
      <c r="N1299" t="s">
        <v>22</v>
      </c>
      <c r="O1299" t="s">
        <v>23</v>
      </c>
      <c r="P1299" s="2">
        <f t="shared" si="60"/>
        <v>45232</v>
      </c>
      <c r="Q1299" t="str">
        <f t="shared" si="61"/>
        <v>2023-11</v>
      </c>
      <c r="R1299">
        <f t="shared" si="62"/>
        <v>9.8535937499999999</v>
      </c>
    </row>
    <row r="1300" spans="1:18">
      <c r="A1300" s="1" t="s">
        <v>2461</v>
      </c>
      <c r="B1300" s="2" t="s">
        <v>2458</v>
      </c>
      <c r="C1300" t="s">
        <v>2462</v>
      </c>
      <c r="D1300">
        <v>27231.75</v>
      </c>
      <c r="E1300" t="s">
        <v>577</v>
      </c>
      <c r="F1300">
        <v>3247071527</v>
      </c>
      <c r="G1300" t="s">
        <v>18</v>
      </c>
      <c r="H1300" t="s">
        <v>18</v>
      </c>
      <c r="I1300" t="s">
        <v>19</v>
      </c>
      <c r="J1300" t="s">
        <v>18</v>
      </c>
      <c r="K1300" t="s">
        <v>18</v>
      </c>
      <c r="L1300" t="s">
        <v>20</v>
      </c>
      <c r="M1300" t="s">
        <v>21</v>
      </c>
      <c r="N1300" t="s">
        <v>49</v>
      </c>
      <c r="O1300" t="s">
        <v>190</v>
      </c>
      <c r="P1300" s="2">
        <f t="shared" si="60"/>
        <v>45232</v>
      </c>
      <c r="Q1300" t="str">
        <f t="shared" si="61"/>
        <v>2023-11</v>
      </c>
      <c r="R1300">
        <f t="shared" si="62"/>
        <v>17.01984375</v>
      </c>
    </row>
    <row r="1301" spans="1:18">
      <c r="A1301" t="s">
        <v>2463</v>
      </c>
      <c r="B1301" s="2" t="s">
        <v>2458</v>
      </c>
      <c r="C1301" t="s">
        <v>2462</v>
      </c>
      <c r="D1301">
        <v>10247.842500000001</v>
      </c>
      <c r="E1301" t="s">
        <v>262</v>
      </c>
      <c r="F1301">
        <v>3247115088</v>
      </c>
      <c r="G1301" t="s">
        <v>36</v>
      </c>
      <c r="H1301" t="s">
        <v>37</v>
      </c>
      <c r="I1301" t="s">
        <v>38</v>
      </c>
      <c r="J1301" t="s">
        <v>1121</v>
      </c>
      <c r="K1301" t="s">
        <v>29</v>
      </c>
      <c r="L1301" t="s">
        <v>20</v>
      </c>
      <c r="M1301" t="s">
        <v>21</v>
      </c>
      <c r="N1301" t="s">
        <v>30</v>
      </c>
      <c r="O1301" t="s">
        <v>23</v>
      </c>
      <c r="P1301" s="2">
        <f t="shared" si="60"/>
        <v>45232</v>
      </c>
      <c r="Q1301" t="str">
        <f t="shared" si="61"/>
        <v>2023-11</v>
      </c>
      <c r="R1301">
        <f t="shared" si="62"/>
        <v>6.4049015625000001</v>
      </c>
    </row>
    <row r="1302" spans="1:18">
      <c r="A1302" t="s">
        <v>2464</v>
      </c>
      <c r="B1302" s="2" t="s">
        <v>2458</v>
      </c>
      <c r="C1302" t="s">
        <v>2462</v>
      </c>
      <c r="D1302">
        <v>0.11550000000000001</v>
      </c>
      <c r="E1302" t="s">
        <v>17</v>
      </c>
      <c r="F1302">
        <v>3247120928</v>
      </c>
      <c r="G1302" t="s">
        <v>18</v>
      </c>
      <c r="H1302" t="s">
        <v>18</v>
      </c>
      <c r="I1302" t="s">
        <v>19</v>
      </c>
      <c r="J1302" t="s">
        <v>18</v>
      </c>
      <c r="K1302" t="s">
        <v>18</v>
      </c>
      <c r="L1302" t="s">
        <v>20</v>
      </c>
      <c r="M1302" t="s">
        <v>1376</v>
      </c>
      <c r="N1302" t="s">
        <v>22</v>
      </c>
      <c r="O1302" t="s">
        <v>23</v>
      </c>
      <c r="P1302" s="2">
        <f t="shared" si="60"/>
        <v>45232</v>
      </c>
      <c r="Q1302" t="str">
        <f t="shared" si="61"/>
        <v>2023-11</v>
      </c>
      <c r="R1302">
        <f t="shared" si="62"/>
        <v>7.21875E-5</v>
      </c>
    </row>
    <row r="1303" spans="1:18">
      <c r="A1303" t="s">
        <v>2465</v>
      </c>
      <c r="B1303" s="2" t="s">
        <v>2458</v>
      </c>
      <c r="C1303" t="s">
        <v>2462</v>
      </c>
      <c r="D1303">
        <v>27231.75</v>
      </c>
      <c r="E1303" t="s">
        <v>17</v>
      </c>
      <c r="F1303">
        <v>3247131918</v>
      </c>
      <c r="G1303" t="s">
        <v>18</v>
      </c>
      <c r="H1303" t="s">
        <v>18</v>
      </c>
      <c r="I1303" t="s">
        <v>19</v>
      </c>
      <c r="J1303" t="s">
        <v>18</v>
      </c>
      <c r="K1303" t="s">
        <v>18</v>
      </c>
      <c r="L1303" t="s">
        <v>20</v>
      </c>
      <c r="M1303" t="s">
        <v>21</v>
      </c>
      <c r="N1303" t="s">
        <v>22</v>
      </c>
      <c r="O1303" t="s">
        <v>23</v>
      </c>
      <c r="P1303" s="2">
        <f t="shared" si="60"/>
        <v>45232</v>
      </c>
      <c r="Q1303" t="str">
        <f t="shared" si="61"/>
        <v>2023-11</v>
      </c>
      <c r="R1303">
        <f t="shared" si="62"/>
        <v>17.01984375</v>
      </c>
    </row>
    <row r="1304" spans="1:18">
      <c r="A1304" t="s">
        <v>2466</v>
      </c>
      <c r="B1304" s="2" t="s">
        <v>2458</v>
      </c>
      <c r="C1304" t="s">
        <v>2467</v>
      </c>
      <c r="D1304">
        <v>28665</v>
      </c>
      <c r="E1304" t="s">
        <v>17</v>
      </c>
      <c r="F1304">
        <v>3247346465</v>
      </c>
      <c r="G1304" t="s">
        <v>18</v>
      </c>
      <c r="H1304" t="s">
        <v>18</v>
      </c>
      <c r="I1304" t="s">
        <v>19</v>
      </c>
      <c r="J1304" t="s">
        <v>18</v>
      </c>
      <c r="K1304" t="s">
        <v>18</v>
      </c>
      <c r="L1304" t="s">
        <v>20</v>
      </c>
      <c r="M1304" t="s">
        <v>21</v>
      </c>
      <c r="N1304" t="s">
        <v>22</v>
      </c>
      <c r="O1304" t="s">
        <v>23</v>
      </c>
      <c r="P1304" s="2">
        <f t="shared" si="60"/>
        <v>45232</v>
      </c>
      <c r="Q1304" t="str">
        <f t="shared" si="61"/>
        <v>2023-11</v>
      </c>
      <c r="R1304">
        <f t="shared" si="62"/>
        <v>17.915624999999999</v>
      </c>
    </row>
    <row r="1305" spans="1:18">
      <c r="A1305" t="s">
        <v>2468</v>
      </c>
      <c r="B1305" s="2" t="s">
        <v>2458</v>
      </c>
      <c r="C1305" t="s">
        <v>2469</v>
      </c>
      <c r="D1305">
        <v>28665</v>
      </c>
      <c r="E1305" t="s">
        <v>17</v>
      </c>
      <c r="F1305">
        <v>3247390917</v>
      </c>
      <c r="G1305" t="s">
        <v>18</v>
      </c>
      <c r="H1305" t="s">
        <v>18</v>
      </c>
      <c r="I1305" t="s">
        <v>19</v>
      </c>
      <c r="J1305" t="s">
        <v>18</v>
      </c>
      <c r="K1305" t="s">
        <v>18</v>
      </c>
      <c r="L1305" t="s">
        <v>20</v>
      </c>
      <c r="M1305" t="s">
        <v>21</v>
      </c>
      <c r="N1305" t="s">
        <v>22</v>
      </c>
      <c r="O1305" t="s">
        <v>23</v>
      </c>
      <c r="P1305" s="2">
        <f t="shared" si="60"/>
        <v>45232</v>
      </c>
      <c r="Q1305" t="str">
        <f t="shared" si="61"/>
        <v>2023-11</v>
      </c>
      <c r="R1305">
        <f t="shared" si="62"/>
        <v>17.915624999999999</v>
      </c>
    </row>
    <row r="1306" spans="1:18">
      <c r="A1306" t="s">
        <v>2470</v>
      </c>
      <c r="B1306" s="2" t="s">
        <v>2458</v>
      </c>
      <c r="C1306" t="s">
        <v>2471</v>
      </c>
      <c r="D1306">
        <v>25798.5</v>
      </c>
      <c r="E1306" t="s">
        <v>17</v>
      </c>
      <c r="F1306">
        <v>3247716170</v>
      </c>
      <c r="G1306" t="s">
        <v>18</v>
      </c>
      <c r="H1306" t="s">
        <v>18</v>
      </c>
      <c r="I1306" t="s">
        <v>19</v>
      </c>
      <c r="J1306" t="s">
        <v>18</v>
      </c>
      <c r="K1306" t="s">
        <v>18</v>
      </c>
      <c r="L1306" t="s">
        <v>20</v>
      </c>
      <c r="M1306" t="s">
        <v>21</v>
      </c>
      <c r="N1306" t="s">
        <v>22</v>
      </c>
      <c r="O1306" t="s">
        <v>23</v>
      </c>
      <c r="P1306" s="2">
        <f t="shared" si="60"/>
        <v>45232</v>
      </c>
      <c r="Q1306" t="str">
        <f t="shared" si="61"/>
        <v>2023-11</v>
      </c>
      <c r="R1306">
        <f t="shared" si="62"/>
        <v>16.124062500000001</v>
      </c>
    </row>
    <row r="1307" spans="1:18">
      <c r="A1307" t="s">
        <v>2472</v>
      </c>
      <c r="B1307" s="2" t="s">
        <v>2458</v>
      </c>
      <c r="C1307" t="s">
        <v>2473</v>
      </c>
      <c r="D1307">
        <v>15765.75</v>
      </c>
      <c r="E1307" t="s">
        <v>17</v>
      </c>
      <c r="F1307">
        <v>3247737348</v>
      </c>
      <c r="G1307" t="s">
        <v>18</v>
      </c>
      <c r="H1307" t="s">
        <v>18</v>
      </c>
      <c r="I1307" t="s">
        <v>19</v>
      </c>
      <c r="J1307" t="s">
        <v>18</v>
      </c>
      <c r="K1307" t="s">
        <v>18</v>
      </c>
      <c r="L1307" t="s">
        <v>20</v>
      </c>
      <c r="M1307" t="s">
        <v>21</v>
      </c>
      <c r="N1307" t="s">
        <v>22</v>
      </c>
      <c r="O1307" t="s">
        <v>23</v>
      </c>
      <c r="P1307" s="2">
        <f t="shared" si="60"/>
        <v>45232</v>
      </c>
      <c r="Q1307" t="str">
        <f t="shared" si="61"/>
        <v>2023-11</v>
      </c>
      <c r="R1307">
        <f t="shared" si="62"/>
        <v>9.8535937499999999</v>
      </c>
    </row>
    <row r="1308" spans="1:18">
      <c r="A1308" t="s">
        <v>2474</v>
      </c>
      <c r="B1308" s="2" t="s">
        <v>2458</v>
      </c>
      <c r="C1308" t="s">
        <v>2475</v>
      </c>
      <c r="D1308">
        <v>28665</v>
      </c>
      <c r="E1308" t="s">
        <v>17</v>
      </c>
      <c r="F1308">
        <v>3247893389</v>
      </c>
      <c r="G1308" t="s">
        <v>18</v>
      </c>
      <c r="H1308" t="s">
        <v>18</v>
      </c>
      <c r="I1308" t="s">
        <v>19</v>
      </c>
      <c r="J1308" t="s">
        <v>18</v>
      </c>
      <c r="K1308" t="s">
        <v>18</v>
      </c>
      <c r="L1308" t="s">
        <v>20</v>
      </c>
      <c r="M1308" t="s">
        <v>21</v>
      </c>
      <c r="N1308" t="s">
        <v>22</v>
      </c>
      <c r="O1308" t="s">
        <v>23</v>
      </c>
      <c r="P1308" s="2">
        <f t="shared" si="60"/>
        <v>45232</v>
      </c>
      <c r="Q1308" t="str">
        <f t="shared" si="61"/>
        <v>2023-11</v>
      </c>
      <c r="R1308">
        <f t="shared" si="62"/>
        <v>17.915624999999999</v>
      </c>
    </row>
    <row r="1309" spans="1:18">
      <c r="A1309" t="s">
        <v>2476</v>
      </c>
      <c r="B1309" s="2" t="s">
        <v>2458</v>
      </c>
      <c r="C1309" t="s">
        <v>2477</v>
      </c>
      <c r="D1309">
        <v>28665</v>
      </c>
      <c r="E1309" t="s">
        <v>94</v>
      </c>
      <c r="F1309">
        <v>3248139100</v>
      </c>
      <c r="G1309" t="s">
        <v>18</v>
      </c>
      <c r="H1309" t="s">
        <v>18</v>
      </c>
      <c r="I1309" t="s">
        <v>19</v>
      </c>
      <c r="J1309" t="s">
        <v>18</v>
      </c>
      <c r="K1309" t="s">
        <v>18</v>
      </c>
      <c r="L1309" t="s">
        <v>20</v>
      </c>
      <c r="M1309" t="s">
        <v>21</v>
      </c>
      <c r="N1309" t="s">
        <v>22</v>
      </c>
      <c r="O1309" t="s">
        <v>31</v>
      </c>
      <c r="P1309" s="2">
        <f t="shared" si="60"/>
        <v>45232</v>
      </c>
      <c r="Q1309" t="str">
        <f t="shared" si="61"/>
        <v>2023-11</v>
      </c>
      <c r="R1309">
        <f t="shared" si="62"/>
        <v>17.915624999999999</v>
      </c>
    </row>
    <row r="1310" spans="1:18">
      <c r="A1310" t="s">
        <v>2478</v>
      </c>
      <c r="B1310" s="2" t="s">
        <v>2458</v>
      </c>
      <c r="C1310" t="s">
        <v>2471</v>
      </c>
      <c r="D1310">
        <v>25306.522499999999</v>
      </c>
      <c r="E1310" t="s">
        <v>26</v>
      </c>
      <c r="F1310">
        <v>3248243499</v>
      </c>
      <c r="G1310" t="s">
        <v>27</v>
      </c>
      <c r="H1310" t="s">
        <v>27</v>
      </c>
      <c r="I1310" t="s">
        <v>19</v>
      </c>
      <c r="J1310" t="s">
        <v>28</v>
      </c>
      <c r="K1310" t="s">
        <v>29</v>
      </c>
      <c r="L1310" t="s">
        <v>20</v>
      </c>
      <c r="M1310" t="s">
        <v>21</v>
      </c>
      <c r="N1310" t="s">
        <v>30</v>
      </c>
      <c r="O1310" t="s">
        <v>31</v>
      </c>
      <c r="P1310" s="2">
        <f t="shared" si="60"/>
        <v>45232</v>
      </c>
      <c r="Q1310" t="str">
        <f t="shared" si="61"/>
        <v>2023-11</v>
      </c>
      <c r="R1310">
        <f t="shared" si="62"/>
        <v>15.8165765625</v>
      </c>
    </row>
    <row r="1311" spans="1:18">
      <c r="A1311" t="s">
        <v>2479</v>
      </c>
      <c r="B1311" s="2" t="s">
        <v>2458</v>
      </c>
      <c r="C1311" t="s">
        <v>2480</v>
      </c>
      <c r="D1311">
        <v>30.2715</v>
      </c>
      <c r="E1311" t="s">
        <v>262</v>
      </c>
      <c r="F1311">
        <v>3248408099</v>
      </c>
      <c r="G1311" t="s">
        <v>566</v>
      </c>
      <c r="H1311" t="s">
        <v>37</v>
      </c>
      <c r="I1311" t="s">
        <v>46</v>
      </c>
      <c r="J1311" t="s">
        <v>2481</v>
      </c>
      <c r="K1311" t="s">
        <v>81</v>
      </c>
      <c r="L1311" t="s">
        <v>197</v>
      </c>
      <c r="M1311" t="s">
        <v>21</v>
      </c>
      <c r="N1311" t="s">
        <v>30</v>
      </c>
      <c r="O1311" t="s">
        <v>23</v>
      </c>
      <c r="P1311" s="2">
        <f t="shared" si="60"/>
        <v>45232</v>
      </c>
      <c r="Q1311" t="str">
        <f t="shared" si="61"/>
        <v>2023-11</v>
      </c>
      <c r="R1311">
        <f t="shared" si="62"/>
        <v>30.2715</v>
      </c>
    </row>
    <row r="1312" spans="1:18">
      <c r="A1312" t="s">
        <v>2482</v>
      </c>
      <c r="B1312" s="2" t="s">
        <v>2458</v>
      </c>
      <c r="C1312" t="s">
        <v>2438</v>
      </c>
      <c r="D1312">
        <v>27231.75</v>
      </c>
      <c r="E1312" t="s">
        <v>94</v>
      </c>
      <c r="F1312">
        <v>3249200245</v>
      </c>
      <c r="G1312" t="s">
        <v>18</v>
      </c>
      <c r="H1312" t="s">
        <v>18</v>
      </c>
      <c r="I1312" t="s">
        <v>19</v>
      </c>
      <c r="J1312" t="s">
        <v>18</v>
      </c>
      <c r="K1312" t="s">
        <v>18</v>
      </c>
      <c r="L1312" t="s">
        <v>20</v>
      </c>
      <c r="M1312" t="s">
        <v>21</v>
      </c>
      <c r="N1312" t="s">
        <v>22</v>
      </c>
      <c r="O1312" t="s">
        <v>31</v>
      </c>
      <c r="P1312" s="2">
        <f t="shared" si="60"/>
        <v>45232</v>
      </c>
      <c r="Q1312" t="str">
        <f t="shared" si="61"/>
        <v>2023-11</v>
      </c>
      <c r="R1312">
        <f t="shared" si="62"/>
        <v>17.01984375</v>
      </c>
    </row>
    <row r="1313" spans="1:18">
      <c r="A1313" t="s">
        <v>2483</v>
      </c>
      <c r="B1313" s="2" t="s">
        <v>2458</v>
      </c>
      <c r="C1313" t="s">
        <v>2438</v>
      </c>
      <c r="D1313">
        <v>26718.268499999998</v>
      </c>
      <c r="E1313" t="s">
        <v>26</v>
      </c>
      <c r="F1313">
        <v>3249212354</v>
      </c>
      <c r="G1313" t="s">
        <v>27</v>
      </c>
      <c r="H1313" t="s">
        <v>27</v>
      </c>
      <c r="I1313" t="s">
        <v>19</v>
      </c>
      <c r="J1313" t="s">
        <v>120</v>
      </c>
      <c r="K1313" t="s">
        <v>29</v>
      </c>
      <c r="L1313" t="s">
        <v>20</v>
      </c>
      <c r="M1313" t="s">
        <v>21</v>
      </c>
      <c r="N1313" t="s">
        <v>30</v>
      </c>
      <c r="O1313" t="s">
        <v>31</v>
      </c>
      <c r="P1313" s="2">
        <f t="shared" si="60"/>
        <v>45232</v>
      </c>
      <c r="Q1313" t="str">
        <f t="shared" si="61"/>
        <v>2023-11</v>
      </c>
      <c r="R1313">
        <f t="shared" si="62"/>
        <v>16.6989178125</v>
      </c>
    </row>
    <row r="1314" spans="1:18">
      <c r="A1314" t="s">
        <v>2484</v>
      </c>
      <c r="B1314" s="2" t="s">
        <v>2458</v>
      </c>
      <c r="C1314" t="s">
        <v>925</v>
      </c>
      <c r="D1314">
        <v>25306.522499999999</v>
      </c>
      <c r="E1314" t="s">
        <v>26</v>
      </c>
      <c r="F1314">
        <v>3249277367</v>
      </c>
      <c r="G1314" t="s">
        <v>44</v>
      </c>
      <c r="H1314" t="s">
        <v>45</v>
      </c>
      <c r="I1314" t="s">
        <v>46</v>
      </c>
      <c r="J1314" t="s">
        <v>471</v>
      </c>
      <c r="K1314" t="s">
        <v>29</v>
      </c>
      <c r="L1314" t="s">
        <v>20</v>
      </c>
      <c r="M1314" t="s">
        <v>21</v>
      </c>
      <c r="N1314" t="s">
        <v>30</v>
      </c>
      <c r="O1314" t="s">
        <v>23</v>
      </c>
      <c r="P1314" s="2">
        <f t="shared" si="60"/>
        <v>45232</v>
      </c>
      <c r="Q1314" t="str">
        <f t="shared" si="61"/>
        <v>2023-11</v>
      </c>
      <c r="R1314">
        <f t="shared" si="62"/>
        <v>15.8165765625</v>
      </c>
    </row>
    <row r="1315" spans="1:18">
      <c r="A1315" t="s">
        <v>2485</v>
      </c>
      <c r="B1315" s="2" t="s">
        <v>2458</v>
      </c>
      <c r="C1315" t="s">
        <v>2486</v>
      </c>
      <c r="D1315">
        <v>26718.268499999998</v>
      </c>
      <c r="E1315" t="s">
        <v>26</v>
      </c>
      <c r="F1315">
        <v>3249315811</v>
      </c>
      <c r="G1315" t="s">
        <v>36</v>
      </c>
      <c r="H1315" t="s">
        <v>37</v>
      </c>
      <c r="I1315" t="s">
        <v>38</v>
      </c>
      <c r="J1315" t="s">
        <v>28</v>
      </c>
      <c r="K1315" t="s">
        <v>29</v>
      </c>
      <c r="L1315" t="s">
        <v>20</v>
      </c>
      <c r="M1315" t="s">
        <v>21</v>
      </c>
      <c r="N1315" t="s">
        <v>30</v>
      </c>
      <c r="O1315" t="s">
        <v>23</v>
      </c>
      <c r="P1315" s="2">
        <f t="shared" si="60"/>
        <v>45232</v>
      </c>
      <c r="Q1315" t="str">
        <f t="shared" si="61"/>
        <v>2023-11</v>
      </c>
      <c r="R1315">
        <f t="shared" si="62"/>
        <v>16.6989178125</v>
      </c>
    </row>
    <row r="1316" spans="1:18">
      <c r="A1316" t="s">
        <v>2487</v>
      </c>
      <c r="B1316" s="2" t="s">
        <v>2458</v>
      </c>
      <c r="C1316" t="s">
        <v>2488</v>
      </c>
      <c r="D1316">
        <v>25798.5</v>
      </c>
      <c r="E1316" t="s">
        <v>1449</v>
      </c>
      <c r="F1316">
        <v>3249402977</v>
      </c>
      <c r="G1316" t="s">
        <v>36</v>
      </c>
      <c r="H1316" t="s">
        <v>37</v>
      </c>
      <c r="I1316" t="s">
        <v>38</v>
      </c>
      <c r="J1316" t="s">
        <v>28</v>
      </c>
      <c r="K1316" t="s">
        <v>29</v>
      </c>
      <c r="L1316" t="s">
        <v>20</v>
      </c>
      <c r="M1316" t="s">
        <v>21</v>
      </c>
      <c r="N1316" t="s">
        <v>49</v>
      </c>
      <c r="O1316" t="s">
        <v>23</v>
      </c>
      <c r="P1316" s="2">
        <f t="shared" si="60"/>
        <v>45232</v>
      </c>
      <c r="Q1316" t="str">
        <f t="shared" si="61"/>
        <v>2023-11</v>
      </c>
      <c r="R1316">
        <f t="shared" si="62"/>
        <v>16.124062500000001</v>
      </c>
    </row>
    <row r="1317" spans="1:18">
      <c r="A1317" t="s">
        <v>2489</v>
      </c>
      <c r="B1317" s="2" t="s">
        <v>2458</v>
      </c>
      <c r="C1317" t="s">
        <v>2408</v>
      </c>
      <c r="D1317">
        <v>26718.268499999998</v>
      </c>
      <c r="E1317" t="s">
        <v>26</v>
      </c>
      <c r="F1317">
        <v>3249564401</v>
      </c>
      <c r="G1317" t="s">
        <v>79</v>
      </c>
      <c r="H1317" t="s">
        <v>45</v>
      </c>
      <c r="I1317" t="s">
        <v>38</v>
      </c>
      <c r="J1317" t="s">
        <v>120</v>
      </c>
      <c r="K1317" t="s">
        <v>29</v>
      </c>
      <c r="L1317" t="s">
        <v>20</v>
      </c>
      <c r="M1317" t="s">
        <v>21</v>
      </c>
      <c r="N1317" t="s">
        <v>30</v>
      </c>
      <c r="O1317" t="s">
        <v>23</v>
      </c>
      <c r="P1317" s="2">
        <f t="shared" si="60"/>
        <v>45232</v>
      </c>
      <c r="Q1317" t="str">
        <f t="shared" si="61"/>
        <v>2023-11</v>
      </c>
      <c r="R1317">
        <f t="shared" si="62"/>
        <v>16.6989178125</v>
      </c>
    </row>
    <row r="1318" spans="1:18">
      <c r="A1318" t="s">
        <v>2490</v>
      </c>
      <c r="B1318" s="2" t="s">
        <v>2491</v>
      </c>
      <c r="C1318" t="s">
        <v>2492</v>
      </c>
      <c r="D1318">
        <v>28665</v>
      </c>
      <c r="E1318" t="s">
        <v>94</v>
      </c>
      <c r="F1318">
        <v>3250044000</v>
      </c>
      <c r="G1318" t="s">
        <v>18</v>
      </c>
      <c r="H1318" t="s">
        <v>18</v>
      </c>
      <c r="I1318" t="s">
        <v>19</v>
      </c>
      <c r="J1318" t="s">
        <v>18</v>
      </c>
      <c r="K1318" t="s">
        <v>18</v>
      </c>
      <c r="L1318" t="s">
        <v>20</v>
      </c>
      <c r="M1318" t="s">
        <v>21</v>
      </c>
      <c r="N1318" t="s">
        <v>22</v>
      </c>
      <c r="O1318" t="s">
        <v>31</v>
      </c>
      <c r="P1318" s="2">
        <f t="shared" si="60"/>
        <v>45233</v>
      </c>
      <c r="Q1318" t="str">
        <f t="shared" si="61"/>
        <v>2023-11</v>
      </c>
      <c r="R1318">
        <f t="shared" si="62"/>
        <v>17.915624999999999</v>
      </c>
    </row>
    <row r="1319" spans="1:18">
      <c r="A1319" t="s">
        <v>2493</v>
      </c>
      <c r="B1319" s="2" t="s">
        <v>2491</v>
      </c>
      <c r="C1319" t="s">
        <v>2492</v>
      </c>
      <c r="D1319">
        <v>28665</v>
      </c>
      <c r="E1319" t="s">
        <v>94</v>
      </c>
      <c r="F1319">
        <v>3250135828</v>
      </c>
      <c r="G1319" t="s">
        <v>18</v>
      </c>
      <c r="H1319" t="s">
        <v>18</v>
      </c>
      <c r="I1319" t="s">
        <v>19</v>
      </c>
      <c r="J1319" t="s">
        <v>18</v>
      </c>
      <c r="K1319" t="s">
        <v>18</v>
      </c>
      <c r="L1319" t="s">
        <v>20</v>
      </c>
      <c r="M1319" t="s">
        <v>21</v>
      </c>
      <c r="N1319" t="s">
        <v>22</v>
      </c>
      <c r="O1319" t="s">
        <v>31</v>
      </c>
      <c r="P1319" s="2">
        <f t="shared" si="60"/>
        <v>45233</v>
      </c>
      <c r="Q1319" t="str">
        <f t="shared" si="61"/>
        <v>2023-11</v>
      </c>
      <c r="R1319">
        <f t="shared" si="62"/>
        <v>17.915624999999999</v>
      </c>
    </row>
    <row r="1320" spans="1:18">
      <c r="A1320" t="s">
        <v>2494</v>
      </c>
      <c r="B1320" s="2" t="s">
        <v>2491</v>
      </c>
      <c r="C1320" t="s">
        <v>2495</v>
      </c>
      <c r="D1320">
        <v>26718.268499999998</v>
      </c>
      <c r="E1320" t="s">
        <v>35</v>
      </c>
      <c r="F1320">
        <v>3250894549</v>
      </c>
      <c r="G1320" t="s">
        <v>983</v>
      </c>
      <c r="H1320" t="s">
        <v>231</v>
      </c>
      <c r="I1320" t="s">
        <v>38</v>
      </c>
      <c r="J1320" t="s">
        <v>984</v>
      </c>
      <c r="K1320" t="s">
        <v>29</v>
      </c>
      <c r="L1320" t="s">
        <v>20</v>
      </c>
      <c r="M1320" t="s">
        <v>21</v>
      </c>
      <c r="N1320" t="s">
        <v>30</v>
      </c>
      <c r="O1320" t="s">
        <v>23</v>
      </c>
      <c r="P1320" s="2">
        <f t="shared" si="60"/>
        <v>45233</v>
      </c>
      <c r="Q1320" t="str">
        <f t="shared" si="61"/>
        <v>2023-11</v>
      </c>
      <c r="R1320">
        <f t="shared" si="62"/>
        <v>16.6989178125</v>
      </c>
    </row>
    <row r="1321" spans="1:18">
      <c r="A1321" t="s">
        <v>2496</v>
      </c>
      <c r="B1321" s="2" t="s">
        <v>2491</v>
      </c>
      <c r="C1321" t="s">
        <v>2495</v>
      </c>
      <c r="D1321">
        <v>27231.75</v>
      </c>
      <c r="E1321" t="s">
        <v>17</v>
      </c>
      <c r="F1321">
        <v>3250918339</v>
      </c>
      <c r="G1321" t="s">
        <v>18</v>
      </c>
      <c r="H1321" t="s">
        <v>18</v>
      </c>
      <c r="I1321" t="s">
        <v>19</v>
      </c>
      <c r="J1321" t="s">
        <v>18</v>
      </c>
      <c r="K1321" t="s">
        <v>18</v>
      </c>
      <c r="L1321" t="s">
        <v>20</v>
      </c>
      <c r="M1321" t="s">
        <v>21</v>
      </c>
      <c r="N1321" t="s">
        <v>22</v>
      </c>
      <c r="O1321" t="s">
        <v>23</v>
      </c>
      <c r="P1321" s="2">
        <f t="shared" si="60"/>
        <v>45233</v>
      </c>
      <c r="Q1321" t="str">
        <f t="shared" si="61"/>
        <v>2023-11</v>
      </c>
      <c r="R1321">
        <f t="shared" si="62"/>
        <v>17.01984375</v>
      </c>
    </row>
    <row r="1322" spans="1:18">
      <c r="A1322" t="s">
        <v>2497</v>
      </c>
      <c r="B1322" s="2" t="s">
        <v>2491</v>
      </c>
      <c r="C1322" t="s">
        <v>2498</v>
      </c>
      <c r="D1322">
        <v>27231.75</v>
      </c>
      <c r="E1322" t="s">
        <v>17</v>
      </c>
      <c r="F1322">
        <v>3250976527</v>
      </c>
      <c r="G1322" t="s">
        <v>18</v>
      </c>
      <c r="H1322" t="s">
        <v>18</v>
      </c>
      <c r="I1322" t="s">
        <v>19</v>
      </c>
      <c r="J1322" t="s">
        <v>18</v>
      </c>
      <c r="K1322" t="s">
        <v>18</v>
      </c>
      <c r="L1322" t="s">
        <v>20</v>
      </c>
      <c r="M1322" t="s">
        <v>21</v>
      </c>
      <c r="N1322" t="s">
        <v>22</v>
      </c>
      <c r="O1322" t="s">
        <v>23</v>
      </c>
      <c r="P1322" s="2">
        <f t="shared" si="60"/>
        <v>45233</v>
      </c>
      <c r="Q1322" t="str">
        <f t="shared" si="61"/>
        <v>2023-11</v>
      </c>
      <c r="R1322">
        <f t="shared" si="62"/>
        <v>17.01984375</v>
      </c>
    </row>
    <row r="1323" spans="1:18">
      <c r="A1323" t="s">
        <v>2499</v>
      </c>
      <c r="B1323" s="2" t="s">
        <v>2491</v>
      </c>
      <c r="C1323" t="s">
        <v>2500</v>
      </c>
      <c r="D1323">
        <v>27231.75</v>
      </c>
      <c r="E1323" t="s">
        <v>17</v>
      </c>
      <c r="F1323">
        <v>3251178416</v>
      </c>
      <c r="G1323" t="s">
        <v>18</v>
      </c>
      <c r="H1323" t="s">
        <v>18</v>
      </c>
      <c r="I1323" t="s">
        <v>19</v>
      </c>
      <c r="J1323" t="s">
        <v>18</v>
      </c>
      <c r="K1323" t="s">
        <v>18</v>
      </c>
      <c r="L1323" t="s">
        <v>20</v>
      </c>
      <c r="M1323" t="s">
        <v>21</v>
      </c>
      <c r="N1323" t="s">
        <v>22</v>
      </c>
      <c r="O1323" t="s">
        <v>23</v>
      </c>
      <c r="P1323" s="2">
        <f t="shared" si="60"/>
        <v>45233</v>
      </c>
      <c r="Q1323" t="str">
        <f t="shared" si="61"/>
        <v>2023-11</v>
      </c>
      <c r="R1323">
        <f t="shared" si="62"/>
        <v>17.01984375</v>
      </c>
    </row>
    <row r="1324" spans="1:18">
      <c r="A1324" t="s">
        <v>2501</v>
      </c>
      <c r="B1324" s="2" t="s">
        <v>2491</v>
      </c>
      <c r="C1324" t="s">
        <v>2502</v>
      </c>
      <c r="D1324">
        <v>25798.5</v>
      </c>
      <c r="E1324" t="s">
        <v>17</v>
      </c>
      <c r="F1324">
        <v>3251659812</v>
      </c>
      <c r="G1324" t="s">
        <v>18</v>
      </c>
      <c r="H1324" t="s">
        <v>18</v>
      </c>
      <c r="I1324" t="s">
        <v>19</v>
      </c>
      <c r="J1324" t="s">
        <v>18</v>
      </c>
      <c r="K1324" t="s">
        <v>18</v>
      </c>
      <c r="L1324" t="s">
        <v>20</v>
      </c>
      <c r="M1324" t="s">
        <v>21</v>
      </c>
      <c r="N1324" t="s">
        <v>22</v>
      </c>
      <c r="O1324" t="s">
        <v>23</v>
      </c>
      <c r="P1324" s="2">
        <f t="shared" si="60"/>
        <v>45233</v>
      </c>
      <c r="Q1324" t="str">
        <f t="shared" si="61"/>
        <v>2023-11</v>
      </c>
      <c r="R1324">
        <f t="shared" si="62"/>
        <v>16.124062500000001</v>
      </c>
    </row>
    <row r="1325" spans="1:18">
      <c r="A1325" t="s">
        <v>2503</v>
      </c>
      <c r="B1325" s="2" t="s">
        <v>2491</v>
      </c>
      <c r="C1325" t="s">
        <v>2473</v>
      </c>
      <c r="D1325">
        <v>15765.75</v>
      </c>
      <c r="E1325" t="s">
        <v>2504</v>
      </c>
      <c r="F1325">
        <v>3251701426</v>
      </c>
      <c r="G1325" t="s">
        <v>44</v>
      </c>
      <c r="H1325" t="s">
        <v>45</v>
      </c>
      <c r="I1325" t="s">
        <v>46</v>
      </c>
      <c r="J1325" t="s">
        <v>471</v>
      </c>
      <c r="K1325" t="s">
        <v>29</v>
      </c>
      <c r="L1325" t="s">
        <v>20</v>
      </c>
      <c r="M1325" t="s">
        <v>21</v>
      </c>
      <c r="N1325" t="s">
        <v>49</v>
      </c>
      <c r="O1325" t="s">
        <v>23</v>
      </c>
      <c r="P1325" s="2">
        <f t="shared" si="60"/>
        <v>45233</v>
      </c>
      <c r="Q1325" t="str">
        <f t="shared" si="61"/>
        <v>2023-11</v>
      </c>
      <c r="R1325">
        <f t="shared" si="62"/>
        <v>9.8535937499999999</v>
      </c>
    </row>
    <row r="1326" spans="1:18">
      <c r="A1326" t="s">
        <v>2505</v>
      </c>
      <c r="B1326" s="2" t="s">
        <v>2491</v>
      </c>
      <c r="C1326" t="s">
        <v>2506</v>
      </c>
      <c r="D1326">
        <v>25798.5</v>
      </c>
      <c r="E1326" t="s">
        <v>17</v>
      </c>
      <c r="F1326">
        <v>3251801853</v>
      </c>
      <c r="G1326" t="s">
        <v>18</v>
      </c>
      <c r="H1326" t="s">
        <v>18</v>
      </c>
      <c r="I1326" t="s">
        <v>19</v>
      </c>
      <c r="J1326" t="s">
        <v>18</v>
      </c>
      <c r="K1326" t="s">
        <v>18</v>
      </c>
      <c r="L1326" t="s">
        <v>20</v>
      </c>
      <c r="M1326" t="s">
        <v>21</v>
      </c>
      <c r="N1326" t="s">
        <v>22</v>
      </c>
      <c r="O1326" t="s">
        <v>23</v>
      </c>
      <c r="P1326" s="2">
        <f t="shared" si="60"/>
        <v>45233</v>
      </c>
      <c r="Q1326" t="str">
        <f t="shared" si="61"/>
        <v>2023-11</v>
      </c>
      <c r="R1326">
        <f t="shared" si="62"/>
        <v>16.124062500000001</v>
      </c>
    </row>
    <row r="1327" spans="1:18">
      <c r="A1327" t="s">
        <v>2507</v>
      </c>
      <c r="B1327" s="2" t="s">
        <v>2491</v>
      </c>
      <c r="C1327" t="s">
        <v>2426</v>
      </c>
      <c r="D1327">
        <v>26718.268499999998</v>
      </c>
      <c r="E1327" t="s">
        <v>26</v>
      </c>
      <c r="F1327">
        <v>3252615428</v>
      </c>
      <c r="G1327" t="s">
        <v>36</v>
      </c>
      <c r="H1327" t="s">
        <v>37</v>
      </c>
      <c r="I1327" t="s">
        <v>38</v>
      </c>
      <c r="J1327" t="s">
        <v>471</v>
      </c>
      <c r="K1327" t="s">
        <v>29</v>
      </c>
      <c r="L1327" t="s">
        <v>20</v>
      </c>
      <c r="M1327" t="s">
        <v>21</v>
      </c>
      <c r="N1327" t="s">
        <v>30</v>
      </c>
      <c r="O1327" t="s">
        <v>23</v>
      </c>
      <c r="P1327" s="2">
        <f t="shared" si="60"/>
        <v>45233</v>
      </c>
      <c r="Q1327" t="str">
        <f t="shared" si="61"/>
        <v>2023-11</v>
      </c>
      <c r="R1327">
        <f t="shared" si="62"/>
        <v>16.6989178125</v>
      </c>
    </row>
    <row r="1328" spans="1:18">
      <c r="A1328" t="s">
        <v>2508</v>
      </c>
      <c r="B1328" s="2" t="s">
        <v>2491</v>
      </c>
      <c r="C1328" t="s">
        <v>2509</v>
      </c>
      <c r="D1328">
        <v>25306.522499999999</v>
      </c>
      <c r="E1328" t="s">
        <v>26</v>
      </c>
      <c r="F1328">
        <v>3252910905</v>
      </c>
      <c r="G1328" t="s">
        <v>44</v>
      </c>
      <c r="H1328" t="s">
        <v>45</v>
      </c>
      <c r="I1328" t="s">
        <v>46</v>
      </c>
      <c r="J1328" t="s">
        <v>471</v>
      </c>
      <c r="K1328" t="s">
        <v>29</v>
      </c>
      <c r="L1328" t="s">
        <v>20</v>
      </c>
      <c r="M1328" t="s">
        <v>21</v>
      </c>
      <c r="N1328" t="s">
        <v>30</v>
      </c>
      <c r="O1328" t="s">
        <v>23</v>
      </c>
      <c r="P1328" s="2">
        <f t="shared" si="60"/>
        <v>45233</v>
      </c>
      <c r="Q1328" t="str">
        <f t="shared" si="61"/>
        <v>2023-11</v>
      </c>
      <c r="R1328">
        <f t="shared" si="62"/>
        <v>15.8165765625</v>
      </c>
    </row>
    <row r="1329" spans="1:18">
      <c r="A1329" t="s">
        <v>2510</v>
      </c>
      <c r="B1329" s="2" t="s">
        <v>2491</v>
      </c>
      <c r="C1329" t="s">
        <v>2492</v>
      </c>
      <c r="D1329">
        <v>28665</v>
      </c>
      <c r="E1329" t="s">
        <v>94</v>
      </c>
      <c r="F1329">
        <v>3253080286</v>
      </c>
      <c r="G1329" t="s">
        <v>18</v>
      </c>
      <c r="H1329" t="s">
        <v>18</v>
      </c>
      <c r="I1329" t="s">
        <v>19</v>
      </c>
      <c r="J1329" t="s">
        <v>18</v>
      </c>
      <c r="K1329" t="s">
        <v>18</v>
      </c>
      <c r="L1329" t="s">
        <v>20</v>
      </c>
      <c r="M1329" t="s">
        <v>21</v>
      </c>
      <c r="N1329" t="s">
        <v>22</v>
      </c>
      <c r="O1329" t="s">
        <v>31</v>
      </c>
      <c r="P1329" s="2">
        <f t="shared" si="60"/>
        <v>45233</v>
      </c>
      <c r="Q1329" t="str">
        <f t="shared" si="61"/>
        <v>2023-11</v>
      </c>
      <c r="R1329">
        <f t="shared" si="62"/>
        <v>17.915624999999999</v>
      </c>
    </row>
    <row r="1330" spans="1:18">
      <c r="A1330" t="s">
        <v>2511</v>
      </c>
      <c r="B1330" s="2" t="s">
        <v>2512</v>
      </c>
      <c r="C1330" t="s">
        <v>2492</v>
      </c>
      <c r="D1330">
        <v>28665</v>
      </c>
      <c r="E1330" t="s">
        <v>94</v>
      </c>
      <c r="F1330">
        <v>3253123459</v>
      </c>
      <c r="G1330" t="s">
        <v>18</v>
      </c>
      <c r="H1330" t="s">
        <v>18</v>
      </c>
      <c r="I1330" t="s">
        <v>19</v>
      </c>
      <c r="J1330" t="s">
        <v>18</v>
      </c>
      <c r="K1330" t="s">
        <v>18</v>
      </c>
      <c r="L1330" t="s">
        <v>20</v>
      </c>
      <c r="M1330" t="s">
        <v>21</v>
      </c>
      <c r="N1330" t="s">
        <v>22</v>
      </c>
      <c r="O1330" t="s">
        <v>31</v>
      </c>
      <c r="P1330" s="2">
        <f t="shared" si="60"/>
        <v>45234</v>
      </c>
      <c r="Q1330" t="str">
        <f t="shared" si="61"/>
        <v>2023-11</v>
      </c>
      <c r="R1330">
        <f t="shared" si="62"/>
        <v>17.915624999999999</v>
      </c>
    </row>
    <row r="1331" spans="1:18">
      <c r="A1331" t="s">
        <v>2513</v>
      </c>
      <c r="B1331" s="2" t="s">
        <v>2512</v>
      </c>
      <c r="C1331" t="s">
        <v>2462</v>
      </c>
      <c r="D1331">
        <v>26718.268499999998</v>
      </c>
      <c r="E1331" t="s">
        <v>26</v>
      </c>
      <c r="F1331">
        <v>3253254176</v>
      </c>
      <c r="G1331" t="s">
        <v>27</v>
      </c>
      <c r="H1331" t="s">
        <v>27</v>
      </c>
      <c r="I1331" t="s">
        <v>19</v>
      </c>
      <c r="J1331" t="s">
        <v>28</v>
      </c>
      <c r="K1331" t="s">
        <v>29</v>
      </c>
      <c r="L1331" t="s">
        <v>20</v>
      </c>
      <c r="M1331" t="s">
        <v>21</v>
      </c>
      <c r="N1331" t="s">
        <v>30</v>
      </c>
      <c r="O1331" t="s">
        <v>31</v>
      </c>
      <c r="P1331" s="2">
        <f t="shared" si="60"/>
        <v>45234</v>
      </c>
      <c r="Q1331" t="str">
        <f t="shared" si="61"/>
        <v>2023-11</v>
      </c>
      <c r="R1331">
        <f t="shared" si="62"/>
        <v>16.6989178125</v>
      </c>
    </row>
    <row r="1332" spans="1:18">
      <c r="A1332" t="s">
        <v>2514</v>
      </c>
      <c r="B1332" s="2" t="s">
        <v>2512</v>
      </c>
      <c r="C1332" t="s">
        <v>2515</v>
      </c>
      <c r="D1332">
        <v>15424.2585</v>
      </c>
      <c r="E1332" t="s">
        <v>26</v>
      </c>
      <c r="F1332">
        <v>3254006611</v>
      </c>
      <c r="G1332" t="s">
        <v>36</v>
      </c>
      <c r="H1332" t="s">
        <v>37</v>
      </c>
      <c r="I1332" t="s">
        <v>38</v>
      </c>
      <c r="J1332" t="s">
        <v>28</v>
      </c>
      <c r="K1332" t="s">
        <v>29</v>
      </c>
      <c r="L1332" t="s">
        <v>20</v>
      </c>
      <c r="M1332" t="s">
        <v>21</v>
      </c>
      <c r="N1332" t="s">
        <v>30</v>
      </c>
      <c r="O1332" t="s">
        <v>23</v>
      </c>
      <c r="P1332" s="2">
        <f t="shared" si="60"/>
        <v>45234</v>
      </c>
      <c r="Q1332" t="str">
        <f t="shared" si="61"/>
        <v>2023-11</v>
      </c>
      <c r="R1332">
        <f t="shared" si="62"/>
        <v>9.6401615624999994</v>
      </c>
    </row>
    <row r="1333" spans="1:18">
      <c r="A1333" t="s">
        <v>2516</v>
      </c>
      <c r="B1333" s="2" t="s">
        <v>2512</v>
      </c>
      <c r="C1333" t="s">
        <v>2517</v>
      </c>
      <c r="D1333">
        <v>15765.75</v>
      </c>
      <c r="E1333" t="s">
        <v>17</v>
      </c>
      <c r="F1333">
        <v>3254008249</v>
      </c>
      <c r="G1333" t="s">
        <v>18</v>
      </c>
      <c r="H1333" t="s">
        <v>18</v>
      </c>
      <c r="I1333" t="s">
        <v>19</v>
      </c>
      <c r="J1333" t="s">
        <v>18</v>
      </c>
      <c r="K1333" t="s">
        <v>18</v>
      </c>
      <c r="L1333" t="s">
        <v>20</v>
      </c>
      <c r="M1333" t="s">
        <v>21</v>
      </c>
      <c r="N1333" t="s">
        <v>22</v>
      </c>
      <c r="O1333" t="s">
        <v>23</v>
      </c>
      <c r="P1333" s="2">
        <f t="shared" si="60"/>
        <v>45234</v>
      </c>
      <c r="Q1333" t="str">
        <f t="shared" si="61"/>
        <v>2023-11</v>
      </c>
      <c r="R1333">
        <f t="shared" si="62"/>
        <v>9.8535937499999999</v>
      </c>
    </row>
    <row r="1334" spans="1:18">
      <c r="A1334" t="s">
        <v>2518</v>
      </c>
      <c r="B1334" s="2" t="s">
        <v>2512</v>
      </c>
      <c r="C1334" t="s">
        <v>2473</v>
      </c>
      <c r="D1334">
        <v>15424.2585</v>
      </c>
      <c r="E1334" t="s">
        <v>35</v>
      </c>
      <c r="F1334">
        <v>3254505385</v>
      </c>
      <c r="G1334" t="s">
        <v>907</v>
      </c>
      <c r="H1334" t="s">
        <v>231</v>
      </c>
      <c r="I1334" t="s">
        <v>19</v>
      </c>
      <c r="J1334" t="s">
        <v>305</v>
      </c>
      <c r="K1334" t="s">
        <v>29</v>
      </c>
      <c r="L1334" t="s">
        <v>20</v>
      </c>
      <c r="M1334" t="s">
        <v>21</v>
      </c>
      <c r="N1334" t="s">
        <v>30</v>
      </c>
      <c r="O1334" t="s">
        <v>23</v>
      </c>
      <c r="P1334" s="2">
        <f t="shared" si="60"/>
        <v>45234</v>
      </c>
      <c r="Q1334" t="str">
        <f t="shared" si="61"/>
        <v>2023-11</v>
      </c>
      <c r="R1334">
        <f t="shared" si="62"/>
        <v>9.6401615624999994</v>
      </c>
    </row>
    <row r="1335" spans="1:18">
      <c r="A1335" t="s">
        <v>2519</v>
      </c>
      <c r="B1335" s="2" t="s">
        <v>2512</v>
      </c>
      <c r="C1335" t="s">
        <v>2502</v>
      </c>
      <c r="D1335">
        <v>23894.766</v>
      </c>
      <c r="E1335" t="s">
        <v>26</v>
      </c>
      <c r="F1335">
        <v>3255499117</v>
      </c>
      <c r="G1335" t="s">
        <v>27</v>
      </c>
      <c r="H1335" t="s">
        <v>27</v>
      </c>
      <c r="I1335" t="s">
        <v>19</v>
      </c>
      <c r="J1335" t="s">
        <v>1969</v>
      </c>
      <c r="K1335" t="s">
        <v>29</v>
      </c>
      <c r="L1335" t="s">
        <v>20</v>
      </c>
      <c r="M1335" t="s">
        <v>21</v>
      </c>
      <c r="N1335" t="s">
        <v>30</v>
      </c>
      <c r="O1335" t="s">
        <v>31</v>
      </c>
      <c r="P1335" s="2">
        <f t="shared" si="60"/>
        <v>45234</v>
      </c>
      <c r="Q1335" t="str">
        <f t="shared" si="61"/>
        <v>2023-11</v>
      </c>
      <c r="R1335">
        <f t="shared" si="62"/>
        <v>14.934228749999999</v>
      </c>
    </row>
    <row r="1336" spans="1:18">
      <c r="A1336" t="s">
        <v>2520</v>
      </c>
      <c r="B1336" s="2" t="s">
        <v>2512</v>
      </c>
      <c r="C1336" t="s">
        <v>2521</v>
      </c>
      <c r="D1336">
        <v>28665</v>
      </c>
      <c r="E1336" t="s">
        <v>17</v>
      </c>
      <c r="F1336">
        <v>3255590475</v>
      </c>
      <c r="G1336" t="s">
        <v>18</v>
      </c>
      <c r="H1336" t="s">
        <v>18</v>
      </c>
      <c r="I1336" t="s">
        <v>19</v>
      </c>
      <c r="J1336" t="s">
        <v>18</v>
      </c>
      <c r="K1336" t="s">
        <v>18</v>
      </c>
      <c r="L1336" t="s">
        <v>20</v>
      </c>
      <c r="M1336" t="s">
        <v>21</v>
      </c>
      <c r="N1336" t="s">
        <v>22</v>
      </c>
      <c r="O1336" t="s">
        <v>23</v>
      </c>
      <c r="P1336" s="2">
        <f t="shared" si="60"/>
        <v>45234</v>
      </c>
      <c r="Q1336" t="str">
        <f t="shared" si="61"/>
        <v>2023-11</v>
      </c>
      <c r="R1336">
        <f t="shared" si="62"/>
        <v>17.915624999999999</v>
      </c>
    </row>
    <row r="1337" spans="1:18">
      <c r="A1337" t="s">
        <v>2522</v>
      </c>
      <c r="B1337" s="2" t="s">
        <v>2512</v>
      </c>
      <c r="C1337" t="s">
        <v>2523</v>
      </c>
      <c r="D1337">
        <v>28665</v>
      </c>
      <c r="E1337" t="s">
        <v>94</v>
      </c>
      <c r="F1337">
        <v>3255816890</v>
      </c>
      <c r="G1337" t="s">
        <v>18</v>
      </c>
      <c r="H1337" t="s">
        <v>18</v>
      </c>
      <c r="I1337" t="s">
        <v>19</v>
      </c>
      <c r="J1337" t="s">
        <v>18</v>
      </c>
      <c r="K1337" t="s">
        <v>18</v>
      </c>
      <c r="L1337" t="s">
        <v>20</v>
      </c>
      <c r="M1337" t="s">
        <v>21</v>
      </c>
      <c r="N1337" t="s">
        <v>22</v>
      </c>
      <c r="O1337" t="s">
        <v>31</v>
      </c>
      <c r="P1337" s="2">
        <f t="shared" si="60"/>
        <v>45234</v>
      </c>
      <c r="Q1337" t="str">
        <f t="shared" si="61"/>
        <v>2023-11</v>
      </c>
      <c r="R1337">
        <f t="shared" si="62"/>
        <v>17.915624999999999</v>
      </c>
    </row>
    <row r="1338" spans="1:18">
      <c r="A1338" t="s">
        <v>2524</v>
      </c>
      <c r="B1338" s="2" t="s">
        <v>2512</v>
      </c>
      <c r="C1338" t="s">
        <v>2096</v>
      </c>
      <c r="D1338">
        <v>27231.75</v>
      </c>
      <c r="E1338" t="s">
        <v>94</v>
      </c>
      <c r="F1338">
        <v>3256420119</v>
      </c>
      <c r="G1338" t="s">
        <v>18</v>
      </c>
      <c r="H1338" t="s">
        <v>18</v>
      </c>
      <c r="I1338" t="s">
        <v>19</v>
      </c>
      <c r="J1338" t="s">
        <v>18</v>
      </c>
      <c r="K1338" t="s">
        <v>18</v>
      </c>
      <c r="L1338" t="s">
        <v>20</v>
      </c>
      <c r="M1338" t="s">
        <v>21</v>
      </c>
      <c r="N1338" t="s">
        <v>22</v>
      </c>
      <c r="O1338" t="s">
        <v>31</v>
      </c>
      <c r="P1338" s="2">
        <f t="shared" si="60"/>
        <v>45234</v>
      </c>
      <c r="Q1338" t="str">
        <f t="shared" si="61"/>
        <v>2023-11</v>
      </c>
      <c r="R1338">
        <f t="shared" si="62"/>
        <v>17.01984375</v>
      </c>
    </row>
    <row r="1339" spans="1:18">
      <c r="A1339" t="s">
        <v>2525</v>
      </c>
      <c r="B1339" s="2" t="s">
        <v>2512</v>
      </c>
      <c r="C1339" t="s">
        <v>1991</v>
      </c>
      <c r="D1339">
        <v>11550</v>
      </c>
      <c r="E1339" t="s">
        <v>78</v>
      </c>
      <c r="F1339">
        <v>3256452499</v>
      </c>
      <c r="G1339" t="s">
        <v>36</v>
      </c>
      <c r="H1339" t="s">
        <v>37</v>
      </c>
      <c r="I1339" t="s">
        <v>38</v>
      </c>
      <c r="J1339" t="s">
        <v>471</v>
      </c>
      <c r="K1339" t="s">
        <v>29</v>
      </c>
      <c r="L1339" t="s">
        <v>20</v>
      </c>
      <c r="M1339" t="s">
        <v>1376</v>
      </c>
      <c r="N1339" t="s">
        <v>49</v>
      </c>
      <c r="O1339" t="s">
        <v>23</v>
      </c>
      <c r="P1339" s="2">
        <f t="shared" si="60"/>
        <v>45234</v>
      </c>
      <c r="Q1339" t="str">
        <f t="shared" si="61"/>
        <v>2023-11</v>
      </c>
      <c r="R1339">
        <f t="shared" si="62"/>
        <v>7.21875</v>
      </c>
    </row>
    <row r="1340" spans="1:18">
      <c r="A1340" t="s">
        <v>2526</v>
      </c>
      <c r="B1340" s="2" t="s">
        <v>2512</v>
      </c>
      <c r="C1340" t="s">
        <v>2454</v>
      </c>
      <c r="D1340">
        <v>26718.268499999998</v>
      </c>
      <c r="E1340" t="s">
        <v>26</v>
      </c>
      <c r="F1340">
        <v>3256524165</v>
      </c>
      <c r="G1340" t="s">
        <v>36</v>
      </c>
      <c r="H1340" t="s">
        <v>37</v>
      </c>
      <c r="I1340" t="s">
        <v>38</v>
      </c>
      <c r="J1340" t="s">
        <v>68</v>
      </c>
      <c r="K1340" t="s">
        <v>29</v>
      </c>
      <c r="L1340" t="s">
        <v>20</v>
      </c>
      <c r="M1340" t="s">
        <v>21</v>
      </c>
      <c r="N1340" t="s">
        <v>30</v>
      </c>
      <c r="O1340" t="s">
        <v>23</v>
      </c>
      <c r="P1340" s="2">
        <f t="shared" si="60"/>
        <v>45234</v>
      </c>
      <c r="Q1340" t="str">
        <f t="shared" si="61"/>
        <v>2023-11</v>
      </c>
      <c r="R1340">
        <f t="shared" si="62"/>
        <v>16.6989178125</v>
      </c>
    </row>
    <row r="1341" spans="1:18">
      <c r="A1341" t="s">
        <v>2527</v>
      </c>
      <c r="B1341" s="2" t="s">
        <v>2512</v>
      </c>
      <c r="C1341" t="s">
        <v>2528</v>
      </c>
      <c r="D1341">
        <v>31.5</v>
      </c>
      <c r="E1341" t="s">
        <v>17</v>
      </c>
      <c r="F1341">
        <v>3256530172</v>
      </c>
      <c r="G1341" t="s">
        <v>18</v>
      </c>
      <c r="H1341" t="s">
        <v>18</v>
      </c>
      <c r="I1341" t="s">
        <v>19</v>
      </c>
      <c r="J1341" t="s">
        <v>18</v>
      </c>
      <c r="K1341" t="s">
        <v>18</v>
      </c>
      <c r="L1341" t="s">
        <v>197</v>
      </c>
      <c r="M1341" t="s">
        <v>21</v>
      </c>
      <c r="N1341" t="s">
        <v>22</v>
      </c>
      <c r="O1341" t="s">
        <v>23</v>
      </c>
      <c r="P1341" s="2">
        <f t="shared" si="60"/>
        <v>45234</v>
      </c>
      <c r="Q1341" t="str">
        <f t="shared" si="61"/>
        <v>2023-11</v>
      </c>
      <c r="R1341">
        <f t="shared" si="62"/>
        <v>31.5</v>
      </c>
    </row>
    <row r="1342" spans="1:18">
      <c r="A1342" t="s">
        <v>2529</v>
      </c>
      <c r="B1342" s="2" t="s">
        <v>2530</v>
      </c>
      <c r="C1342" t="s">
        <v>2492</v>
      </c>
      <c r="D1342">
        <v>28665</v>
      </c>
      <c r="E1342" t="s">
        <v>94</v>
      </c>
      <c r="F1342">
        <v>3256958223</v>
      </c>
      <c r="G1342" t="s">
        <v>18</v>
      </c>
      <c r="H1342" t="s">
        <v>18</v>
      </c>
      <c r="I1342" t="s">
        <v>19</v>
      </c>
      <c r="J1342" t="s">
        <v>18</v>
      </c>
      <c r="K1342" t="s">
        <v>18</v>
      </c>
      <c r="L1342" t="s">
        <v>20</v>
      </c>
      <c r="M1342" t="s">
        <v>21</v>
      </c>
      <c r="N1342" t="s">
        <v>22</v>
      </c>
      <c r="O1342" t="s">
        <v>31</v>
      </c>
      <c r="P1342" s="2">
        <f t="shared" si="60"/>
        <v>45235</v>
      </c>
      <c r="Q1342" t="str">
        <f t="shared" si="61"/>
        <v>2023-11</v>
      </c>
      <c r="R1342">
        <f t="shared" si="62"/>
        <v>17.915624999999999</v>
      </c>
    </row>
    <row r="1343" spans="1:18">
      <c r="A1343" t="s">
        <v>2531</v>
      </c>
      <c r="B1343" s="2" t="s">
        <v>2530</v>
      </c>
      <c r="C1343" t="s">
        <v>2532</v>
      </c>
      <c r="D1343">
        <v>23894.766</v>
      </c>
      <c r="E1343" t="s">
        <v>26</v>
      </c>
      <c r="F1343">
        <v>3256960890</v>
      </c>
      <c r="G1343" t="s">
        <v>36</v>
      </c>
      <c r="H1343" t="s">
        <v>37</v>
      </c>
      <c r="I1343" t="s">
        <v>38</v>
      </c>
      <c r="J1343" t="s">
        <v>28</v>
      </c>
      <c r="K1343" t="s">
        <v>29</v>
      </c>
      <c r="L1343" t="s">
        <v>20</v>
      </c>
      <c r="M1343" t="s">
        <v>21</v>
      </c>
      <c r="N1343" t="s">
        <v>30</v>
      </c>
      <c r="O1343" t="s">
        <v>23</v>
      </c>
      <c r="P1343" s="2">
        <f t="shared" si="60"/>
        <v>45235</v>
      </c>
      <c r="Q1343" t="str">
        <f t="shared" si="61"/>
        <v>2023-11</v>
      </c>
      <c r="R1343">
        <f t="shared" si="62"/>
        <v>14.934228749999999</v>
      </c>
    </row>
    <row r="1344" spans="1:18">
      <c r="A1344" t="s">
        <v>2533</v>
      </c>
      <c r="B1344" s="2" t="s">
        <v>2530</v>
      </c>
      <c r="C1344" t="s">
        <v>1707</v>
      </c>
      <c r="D1344">
        <v>28130.025000000001</v>
      </c>
      <c r="E1344" t="s">
        <v>26</v>
      </c>
      <c r="F1344">
        <v>3256965710</v>
      </c>
      <c r="G1344" t="s">
        <v>36</v>
      </c>
      <c r="H1344" t="s">
        <v>37</v>
      </c>
      <c r="I1344" t="s">
        <v>38</v>
      </c>
      <c r="J1344" t="s">
        <v>28</v>
      </c>
      <c r="K1344" t="s">
        <v>29</v>
      </c>
      <c r="L1344" t="s">
        <v>20</v>
      </c>
      <c r="M1344" t="s">
        <v>21</v>
      </c>
      <c r="N1344" t="s">
        <v>30</v>
      </c>
      <c r="O1344" t="s">
        <v>23</v>
      </c>
      <c r="P1344" s="2">
        <f t="shared" si="60"/>
        <v>45235</v>
      </c>
      <c r="Q1344" t="str">
        <f t="shared" si="61"/>
        <v>2023-11</v>
      </c>
      <c r="R1344">
        <f t="shared" si="62"/>
        <v>17.581265625</v>
      </c>
    </row>
    <row r="1345" spans="1:18">
      <c r="A1345" t="s">
        <v>2534</v>
      </c>
      <c r="B1345" s="2" t="s">
        <v>2530</v>
      </c>
      <c r="C1345" t="s">
        <v>2492</v>
      </c>
      <c r="D1345">
        <v>28665</v>
      </c>
      <c r="E1345" t="s">
        <v>94</v>
      </c>
      <c r="F1345">
        <v>3256970830</v>
      </c>
      <c r="G1345" t="s">
        <v>18</v>
      </c>
      <c r="H1345" t="s">
        <v>18</v>
      </c>
      <c r="I1345" t="s">
        <v>19</v>
      </c>
      <c r="J1345" t="s">
        <v>18</v>
      </c>
      <c r="K1345" t="s">
        <v>18</v>
      </c>
      <c r="L1345" t="s">
        <v>20</v>
      </c>
      <c r="M1345" t="s">
        <v>21</v>
      </c>
      <c r="N1345" t="s">
        <v>22</v>
      </c>
      <c r="O1345" t="s">
        <v>31</v>
      </c>
      <c r="P1345" s="2">
        <f t="shared" si="60"/>
        <v>45235</v>
      </c>
      <c r="Q1345" t="str">
        <f t="shared" si="61"/>
        <v>2023-11</v>
      </c>
      <c r="R1345">
        <f t="shared" si="62"/>
        <v>17.915624999999999</v>
      </c>
    </row>
    <row r="1346" spans="1:18">
      <c r="A1346" t="s">
        <v>2535</v>
      </c>
      <c r="B1346" s="2" t="s">
        <v>2530</v>
      </c>
      <c r="C1346" t="s">
        <v>2488</v>
      </c>
      <c r="D1346">
        <v>25306.522499999999</v>
      </c>
      <c r="E1346" t="s">
        <v>26</v>
      </c>
      <c r="F1346">
        <v>3257473340</v>
      </c>
      <c r="G1346" t="s">
        <v>36</v>
      </c>
      <c r="H1346" t="s">
        <v>37</v>
      </c>
      <c r="I1346" t="s">
        <v>38</v>
      </c>
      <c r="J1346" t="s">
        <v>28</v>
      </c>
      <c r="K1346" t="s">
        <v>29</v>
      </c>
      <c r="L1346" t="s">
        <v>20</v>
      </c>
      <c r="M1346" t="s">
        <v>21</v>
      </c>
      <c r="N1346" t="s">
        <v>30</v>
      </c>
      <c r="O1346" t="s">
        <v>23</v>
      </c>
      <c r="P1346" s="2">
        <f t="shared" ref="P1346:P1409" si="63">DATEVALUE(LEFT(B1346, 10)) + TIMEVALUE(MID(B1346, 12, 8))</f>
        <v>45235</v>
      </c>
      <c r="Q1346" t="str">
        <f t="shared" ref="Q1346:Q1409" si="64">TEXT(P1346, "yyyy-mm")</f>
        <v>2023-11</v>
      </c>
      <c r="R1346">
        <f t="shared" ref="R1346:R1409" si="65">IF(L1346="NGN", D1346/1600, D1346)</f>
        <v>15.8165765625</v>
      </c>
    </row>
    <row r="1347" spans="1:18">
      <c r="A1347" t="s">
        <v>2536</v>
      </c>
      <c r="B1347" s="2" t="s">
        <v>2530</v>
      </c>
      <c r="C1347" t="s">
        <v>2537</v>
      </c>
      <c r="D1347">
        <v>28665</v>
      </c>
      <c r="E1347" t="s">
        <v>17</v>
      </c>
      <c r="F1347">
        <v>3258219567</v>
      </c>
      <c r="G1347" t="s">
        <v>18</v>
      </c>
      <c r="H1347" t="s">
        <v>18</v>
      </c>
      <c r="I1347" t="s">
        <v>19</v>
      </c>
      <c r="J1347" t="s">
        <v>18</v>
      </c>
      <c r="K1347" t="s">
        <v>18</v>
      </c>
      <c r="L1347" t="s">
        <v>20</v>
      </c>
      <c r="M1347" t="s">
        <v>21</v>
      </c>
      <c r="N1347" t="s">
        <v>22</v>
      </c>
      <c r="O1347" t="s">
        <v>23</v>
      </c>
      <c r="P1347" s="2">
        <f t="shared" si="63"/>
        <v>45235</v>
      </c>
      <c r="Q1347" t="str">
        <f t="shared" si="64"/>
        <v>2023-11</v>
      </c>
      <c r="R1347">
        <f t="shared" si="65"/>
        <v>17.915624999999999</v>
      </c>
    </row>
    <row r="1348" spans="1:18">
      <c r="A1348" t="s">
        <v>2538</v>
      </c>
      <c r="B1348" s="2" t="s">
        <v>2530</v>
      </c>
      <c r="C1348" t="s">
        <v>2537</v>
      </c>
      <c r="D1348">
        <v>15765.75</v>
      </c>
      <c r="E1348" t="s">
        <v>17</v>
      </c>
      <c r="F1348">
        <v>3258223785</v>
      </c>
      <c r="G1348" t="s">
        <v>18</v>
      </c>
      <c r="H1348" t="s">
        <v>18</v>
      </c>
      <c r="I1348" t="s">
        <v>19</v>
      </c>
      <c r="J1348" t="s">
        <v>18</v>
      </c>
      <c r="K1348" t="s">
        <v>18</v>
      </c>
      <c r="L1348" t="s">
        <v>20</v>
      </c>
      <c r="M1348" t="s">
        <v>21</v>
      </c>
      <c r="N1348" t="s">
        <v>22</v>
      </c>
      <c r="O1348" t="s">
        <v>23</v>
      </c>
      <c r="P1348" s="2">
        <f t="shared" si="63"/>
        <v>45235</v>
      </c>
      <c r="Q1348" t="str">
        <f t="shared" si="64"/>
        <v>2023-11</v>
      </c>
      <c r="R1348">
        <f t="shared" si="65"/>
        <v>9.8535937499999999</v>
      </c>
    </row>
    <row r="1349" spans="1:18">
      <c r="A1349" t="s">
        <v>2539</v>
      </c>
      <c r="B1349" s="2" t="s">
        <v>2530</v>
      </c>
      <c r="C1349" t="s">
        <v>328</v>
      </c>
      <c r="D1349">
        <v>26718.268499999998</v>
      </c>
      <c r="E1349" t="s">
        <v>26</v>
      </c>
      <c r="F1349">
        <v>3258223790</v>
      </c>
      <c r="G1349" t="s">
        <v>27</v>
      </c>
      <c r="H1349" t="s">
        <v>27</v>
      </c>
      <c r="I1349" t="s">
        <v>19</v>
      </c>
      <c r="J1349" t="s">
        <v>28</v>
      </c>
      <c r="K1349" t="s">
        <v>29</v>
      </c>
      <c r="L1349" t="s">
        <v>20</v>
      </c>
      <c r="M1349" t="s">
        <v>21</v>
      </c>
      <c r="N1349" t="s">
        <v>30</v>
      </c>
      <c r="O1349" t="s">
        <v>31</v>
      </c>
      <c r="P1349" s="2">
        <f t="shared" si="63"/>
        <v>45235</v>
      </c>
      <c r="Q1349" t="str">
        <f t="shared" si="64"/>
        <v>2023-11</v>
      </c>
      <c r="R1349">
        <f t="shared" si="65"/>
        <v>16.6989178125</v>
      </c>
    </row>
    <row r="1350" spans="1:18">
      <c r="A1350" t="s">
        <v>2540</v>
      </c>
      <c r="B1350" s="2" t="s">
        <v>2530</v>
      </c>
      <c r="C1350" t="s">
        <v>2541</v>
      </c>
      <c r="D1350">
        <v>26718.268499999998</v>
      </c>
      <c r="E1350" t="s">
        <v>26</v>
      </c>
      <c r="F1350">
        <v>3258781259</v>
      </c>
      <c r="G1350" t="s">
        <v>36</v>
      </c>
      <c r="H1350" t="s">
        <v>37</v>
      </c>
      <c r="I1350" t="s">
        <v>38</v>
      </c>
      <c r="J1350" t="s">
        <v>28</v>
      </c>
      <c r="K1350" t="s">
        <v>29</v>
      </c>
      <c r="L1350" t="s">
        <v>20</v>
      </c>
      <c r="M1350" t="s">
        <v>21</v>
      </c>
      <c r="N1350" t="s">
        <v>30</v>
      </c>
      <c r="O1350" t="s">
        <v>23</v>
      </c>
      <c r="P1350" s="2">
        <f t="shared" si="63"/>
        <v>45235</v>
      </c>
      <c r="Q1350" t="str">
        <f t="shared" si="64"/>
        <v>2023-11</v>
      </c>
      <c r="R1350">
        <f t="shared" si="65"/>
        <v>16.6989178125</v>
      </c>
    </row>
    <row r="1351" spans="1:18">
      <c r="A1351" t="s">
        <v>2542</v>
      </c>
      <c r="B1351" s="2" t="s">
        <v>2530</v>
      </c>
      <c r="C1351" t="s">
        <v>2543</v>
      </c>
      <c r="D1351">
        <v>15765.75</v>
      </c>
      <c r="E1351" t="s">
        <v>17</v>
      </c>
      <c r="F1351">
        <v>3259234103</v>
      </c>
      <c r="G1351" t="s">
        <v>18</v>
      </c>
      <c r="H1351" t="s">
        <v>18</v>
      </c>
      <c r="I1351" t="s">
        <v>19</v>
      </c>
      <c r="J1351" t="s">
        <v>18</v>
      </c>
      <c r="K1351" t="s">
        <v>18</v>
      </c>
      <c r="L1351" t="s">
        <v>20</v>
      </c>
      <c r="M1351" t="s">
        <v>21</v>
      </c>
      <c r="N1351" t="s">
        <v>22</v>
      </c>
      <c r="O1351" t="s">
        <v>23</v>
      </c>
      <c r="P1351" s="2">
        <f t="shared" si="63"/>
        <v>45235</v>
      </c>
      <c r="Q1351" t="str">
        <f t="shared" si="64"/>
        <v>2023-11</v>
      </c>
      <c r="R1351">
        <f t="shared" si="65"/>
        <v>9.8535937499999999</v>
      </c>
    </row>
    <row r="1352" spans="1:18">
      <c r="A1352" t="s">
        <v>2544</v>
      </c>
      <c r="B1352" s="2" t="s">
        <v>2530</v>
      </c>
      <c r="C1352" t="s">
        <v>2545</v>
      </c>
      <c r="D1352">
        <v>26718.268499999998</v>
      </c>
      <c r="E1352" t="s">
        <v>26</v>
      </c>
      <c r="F1352">
        <v>3259560131</v>
      </c>
      <c r="G1352" t="s">
        <v>36</v>
      </c>
      <c r="H1352" t="s">
        <v>37</v>
      </c>
      <c r="I1352" t="s">
        <v>38</v>
      </c>
      <c r="J1352" t="s">
        <v>471</v>
      </c>
      <c r="K1352" t="s">
        <v>29</v>
      </c>
      <c r="L1352" t="s">
        <v>20</v>
      </c>
      <c r="M1352" t="s">
        <v>21</v>
      </c>
      <c r="N1352" t="s">
        <v>30</v>
      </c>
      <c r="O1352" t="s">
        <v>23</v>
      </c>
      <c r="P1352" s="2">
        <f t="shared" si="63"/>
        <v>45235</v>
      </c>
      <c r="Q1352" t="str">
        <f t="shared" si="64"/>
        <v>2023-11</v>
      </c>
      <c r="R1352">
        <f t="shared" si="65"/>
        <v>16.6989178125</v>
      </c>
    </row>
    <row r="1353" spans="1:18">
      <c r="A1353" t="s">
        <v>2546</v>
      </c>
      <c r="B1353" s="2" t="s">
        <v>2530</v>
      </c>
      <c r="C1353" t="s">
        <v>632</v>
      </c>
      <c r="D1353">
        <v>112.938</v>
      </c>
      <c r="E1353" t="s">
        <v>26</v>
      </c>
      <c r="F1353">
        <v>3259608199</v>
      </c>
      <c r="G1353" t="s">
        <v>36</v>
      </c>
      <c r="H1353" t="s">
        <v>37</v>
      </c>
      <c r="I1353" t="s">
        <v>38</v>
      </c>
      <c r="J1353" t="s">
        <v>28</v>
      </c>
      <c r="K1353" t="s">
        <v>29</v>
      </c>
      <c r="L1353" t="s">
        <v>20</v>
      </c>
      <c r="M1353" t="s">
        <v>21</v>
      </c>
      <c r="N1353" t="s">
        <v>30</v>
      </c>
      <c r="O1353" t="s">
        <v>23</v>
      </c>
      <c r="P1353" s="2">
        <f t="shared" si="63"/>
        <v>45235</v>
      </c>
      <c r="Q1353" t="str">
        <f t="shared" si="64"/>
        <v>2023-11</v>
      </c>
      <c r="R1353">
        <f t="shared" si="65"/>
        <v>7.0586250000000003E-2</v>
      </c>
    </row>
    <row r="1354" spans="1:18">
      <c r="A1354" t="s">
        <v>2547</v>
      </c>
      <c r="B1354" s="2" t="s">
        <v>2530</v>
      </c>
      <c r="C1354" t="s">
        <v>2548</v>
      </c>
      <c r="D1354">
        <v>28665</v>
      </c>
      <c r="E1354" t="s">
        <v>17</v>
      </c>
      <c r="F1354">
        <v>3259648121</v>
      </c>
      <c r="G1354" t="s">
        <v>18</v>
      </c>
      <c r="H1354" t="s">
        <v>18</v>
      </c>
      <c r="I1354" t="s">
        <v>19</v>
      </c>
      <c r="J1354" t="s">
        <v>18</v>
      </c>
      <c r="K1354" t="s">
        <v>18</v>
      </c>
      <c r="L1354" t="s">
        <v>20</v>
      </c>
      <c r="M1354" t="s">
        <v>21</v>
      </c>
      <c r="N1354" t="s">
        <v>22</v>
      </c>
      <c r="O1354" t="s">
        <v>23</v>
      </c>
      <c r="P1354" s="2">
        <f t="shared" si="63"/>
        <v>45235</v>
      </c>
      <c r="Q1354" t="str">
        <f t="shared" si="64"/>
        <v>2023-11</v>
      </c>
      <c r="R1354">
        <f t="shared" si="65"/>
        <v>17.915624999999999</v>
      </c>
    </row>
    <row r="1355" spans="1:18">
      <c r="A1355" t="s">
        <v>2549</v>
      </c>
      <c r="B1355" s="2" t="s">
        <v>2530</v>
      </c>
      <c r="C1355" t="s">
        <v>2543</v>
      </c>
      <c r="D1355">
        <v>15424.2585</v>
      </c>
      <c r="E1355" t="s">
        <v>26</v>
      </c>
      <c r="F1355">
        <v>3259660844</v>
      </c>
      <c r="G1355" t="s">
        <v>36</v>
      </c>
      <c r="H1355" t="s">
        <v>37</v>
      </c>
      <c r="I1355" t="s">
        <v>38</v>
      </c>
      <c r="J1355" t="s">
        <v>28</v>
      </c>
      <c r="K1355" t="s">
        <v>29</v>
      </c>
      <c r="L1355" t="s">
        <v>20</v>
      </c>
      <c r="M1355" t="s">
        <v>21</v>
      </c>
      <c r="N1355" t="s">
        <v>30</v>
      </c>
      <c r="O1355" t="s">
        <v>23</v>
      </c>
      <c r="P1355" s="2">
        <f t="shared" si="63"/>
        <v>45235</v>
      </c>
      <c r="Q1355" t="str">
        <f t="shared" si="64"/>
        <v>2023-11</v>
      </c>
      <c r="R1355">
        <f t="shared" si="65"/>
        <v>9.6401615624999994</v>
      </c>
    </row>
    <row r="1356" spans="1:18">
      <c r="A1356" t="s">
        <v>2550</v>
      </c>
      <c r="B1356" s="2" t="s">
        <v>2551</v>
      </c>
      <c r="C1356" t="s">
        <v>2552</v>
      </c>
      <c r="D1356">
        <v>28130.025000000001</v>
      </c>
      <c r="E1356" t="s">
        <v>26</v>
      </c>
      <c r="F1356">
        <v>3260060580</v>
      </c>
      <c r="G1356" t="s">
        <v>27</v>
      </c>
      <c r="H1356" t="s">
        <v>27</v>
      </c>
      <c r="I1356" t="s">
        <v>19</v>
      </c>
      <c r="J1356" t="s">
        <v>1969</v>
      </c>
      <c r="K1356" t="s">
        <v>29</v>
      </c>
      <c r="L1356" t="s">
        <v>20</v>
      </c>
      <c r="M1356" t="s">
        <v>21</v>
      </c>
      <c r="N1356" t="s">
        <v>30</v>
      </c>
      <c r="O1356" t="s">
        <v>31</v>
      </c>
      <c r="P1356" s="2">
        <f t="shared" si="63"/>
        <v>45236</v>
      </c>
      <c r="Q1356" t="str">
        <f t="shared" si="64"/>
        <v>2023-11</v>
      </c>
      <c r="R1356">
        <f t="shared" si="65"/>
        <v>17.581265625</v>
      </c>
    </row>
    <row r="1357" spans="1:18">
      <c r="A1357" t="s">
        <v>2553</v>
      </c>
      <c r="B1357" s="2" t="s">
        <v>2551</v>
      </c>
      <c r="C1357" t="s">
        <v>2554</v>
      </c>
      <c r="D1357">
        <v>28665</v>
      </c>
      <c r="E1357" t="s">
        <v>17</v>
      </c>
      <c r="F1357">
        <v>3260242172</v>
      </c>
      <c r="G1357" t="s">
        <v>18</v>
      </c>
      <c r="H1357" t="s">
        <v>18</v>
      </c>
      <c r="I1357" t="s">
        <v>19</v>
      </c>
      <c r="J1357" t="s">
        <v>18</v>
      </c>
      <c r="K1357" t="s">
        <v>18</v>
      </c>
      <c r="L1357" t="s">
        <v>20</v>
      </c>
      <c r="M1357" t="s">
        <v>21</v>
      </c>
      <c r="N1357" t="s">
        <v>22</v>
      </c>
      <c r="O1357" t="s">
        <v>23</v>
      </c>
      <c r="P1357" s="2">
        <f t="shared" si="63"/>
        <v>45236</v>
      </c>
      <c r="Q1357" t="str">
        <f t="shared" si="64"/>
        <v>2023-11</v>
      </c>
      <c r="R1357">
        <f t="shared" si="65"/>
        <v>17.915624999999999</v>
      </c>
    </row>
    <row r="1358" spans="1:18">
      <c r="A1358" t="s">
        <v>2555</v>
      </c>
      <c r="B1358" s="2" t="s">
        <v>2551</v>
      </c>
      <c r="C1358" t="s">
        <v>2556</v>
      </c>
      <c r="D1358">
        <v>28665</v>
      </c>
      <c r="E1358" t="s">
        <v>17</v>
      </c>
      <c r="F1358">
        <v>3260465862</v>
      </c>
      <c r="G1358" t="s">
        <v>18</v>
      </c>
      <c r="H1358" t="s">
        <v>18</v>
      </c>
      <c r="I1358" t="s">
        <v>19</v>
      </c>
      <c r="J1358" t="s">
        <v>18</v>
      </c>
      <c r="K1358" t="s">
        <v>18</v>
      </c>
      <c r="L1358" t="s">
        <v>20</v>
      </c>
      <c r="M1358" t="s">
        <v>21</v>
      </c>
      <c r="N1358" t="s">
        <v>22</v>
      </c>
      <c r="O1358" t="s">
        <v>23</v>
      </c>
      <c r="P1358" s="2">
        <f t="shared" si="63"/>
        <v>45236</v>
      </c>
      <c r="Q1358" t="str">
        <f t="shared" si="64"/>
        <v>2023-11</v>
      </c>
      <c r="R1358">
        <f t="shared" si="65"/>
        <v>17.915624999999999</v>
      </c>
    </row>
    <row r="1359" spans="1:18">
      <c r="A1359" t="s">
        <v>2557</v>
      </c>
      <c r="B1359" s="2" t="s">
        <v>2551</v>
      </c>
      <c r="C1359" t="s">
        <v>2558</v>
      </c>
      <c r="D1359">
        <v>28665</v>
      </c>
      <c r="E1359" t="s">
        <v>17</v>
      </c>
      <c r="F1359">
        <v>3260507920</v>
      </c>
      <c r="G1359" t="s">
        <v>18</v>
      </c>
      <c r="H1359" t="s">
        <v>18</v>
      </c>
      <c r="I1359" t="s">
        <v>19</v>
      </c>
      <c r="J1359" t="s">
        <v>18</v>
      </c>
      <c r="K1359" t="s">
        <v>18</v>
      </c>
      <c r="L1359" t="s">
        <v>20</v>
      </c>
      <c r="M1359" t="s">
        <v>21</v>
      </c>
      <c r="N1359" t="s">
        <v>22</v>
      </c>
      <c r="O1359" t="s">
        <v>23</v>
      </c>
      <c r="P1359" s="2">
        <f t="shared" si="63"/>
        <v>45236</v>
      </c>
      <c r="Q1359" t="str">
        <f t="shared" si="64"/>
        <v>2023-11</v>
      </c>
      <c r="R1359">
        <f t="shared" si="65"/>
        <v>17.915624999999999</v>
      </c>
    </row>
    <row r="1360" spans="1:18">
      <c r="A1360" t="s">
        <v>2559</v>
      </c>
      <c r="B1360" s="2" t="s">
        <v>2551</v>
      </c>
      <c r="C1360" t="s">
        <v>2560</v>
      </c>
      <c r="D1360">
        <v>28665</v>
      </c>
      <c r="E1360" t="s">
        <v>94</v>
      </c>
      <c r="F1360">
        <v>3260772080</v>
      </c>
      <c r="G1360" t="s">
        <v>18</v>
      </c>
      <c r="H1360" t="s">
        <v>18</v>
      </c>
      <c r="I1360" t="s">
        <v>19</v>
      </c>
      <c r="J1360" t="s">
        <v>18</v>
      </c>
      <c r="K1360" t="s">
        <v>18</v>
      </c>
      <c r="L1360" t="s">
        <v>20</v>
      </c>
      <c r="M1360" t="s">
        <v>21</v>
      </c>
      <c r="N1360" t="s">
        <v>22</v>
      </c>
      <c r="O1360" t="s">
        <v>31</v>
      </c>
      <c r="P1360" s="2">
        <f t="shared" si="63"/>
        <v>45236</v>
      </c>
      <c r="Q1360" t="str">
        <f t="shared" si="64"/>
        <v>2023-11</v>
      </c>
      <c r="R1360">
        <f t="shared" si="65"/>
        <v>17.915624999999999</v>
      </c>
    </row>
    <row r="1361" spans="1:18">
      <c r="A1361" t="s">
        <v>2561</v>
      </c>
      <c r="B1361" s="2" t="s">
        <v>2551</v>
      </c>
      <c r="C1361" t="s">
        <v>2562</v>
      </c>
      <c r="D1361">
        <v>27231.75</v>
      </c>
      <c r="E1361" t="s">
        <v>17</v>
      </c>
      <c r="F1361">
        <v>3261276834</v>
      </c>
      <c r="G1361" t="s">
        <v>18</v>
      </c>
      <c r="H1361" t="s">
        <v>18</v>
      </c>
      <c r="I1361" t="s">
        <v>19</v>
      </c>
      <c r="J1361" t="s">
        <v>18</v>
      </c>
      <c r="K1361" t="s">
        <v>18</v>
      </c>
      <c r="L1361" t="s">
        <v>20</v>
      </c>
      <c r="M1361" t="s">
        <v>21</v>
      </c>
      <c r="N1361" t="s">
        <v>22</v>
      </c>
      <c r="O1361" t="s">
        <v>23</v>
      </c>
      <c r="P1361" s="2">
        <f t="shared" si="63"/>
        <v>45236</v>
      </c>
      <c r="Q1361" t="str">
        <f t="shared" si="64"/>
        <v>2023-11</v>
      </c>
      <c r="R1361">
        <f t="shared" si="65"/>
        <v>17.01984375</v>
      </c>
    </row>
    <row r="1362" spans="1:18">
      <c r="A1362" t="s">
        <v>2563</v>
      </c>
      <c r="B1362" s="2" t="s">
        <v>2551</v>
      </c>
      <c r="C1362" t="s">
        <v>2564</v>
      </c>
      <c r="D1362">
        <v>27231.75</v>
      </c>
      <c r="E1362" t="s">
        <v>17</v>
      </c>
      <c r="F1362">
        <v>3261352555</v>
      </c>
      <c r="G1362" t="s">
        <v>18</v>
      </c>
      <c r="H1362" t="s">
        <v>18</v>
      </c>
      <c r="I1362" t="s">
        <v>19</v>
      </c>
      <c r="J1362" t="s">
        <v>18</v>
      </c>
      <c r="K1362" t="s">
        <v>18</v>
      </c>
      <c r="L1362" t="s">
        <v>20</v>
      </c>
      <c r="M1362" t="s">
        <v>21</v>
      </c>
      <c r="N1362" t="s">
        <v>22</v>
      </c>
      <c r="O1362" t="s">
        <v>23</v>
      </c>
      <c r="P1362" s="2">
        <f t="shared" si="63"/>
        <v>45236</v>
      </c>
      <c r="Q1362" t="str">
        <f t="shared" si="64"/>
        <v>2023-11</v>
      </c>
      <c r="R1362">
        <f t="shared" si="65"/>
        <v>17.01984375</v>
      </c>
    </row>
    <row r="1363" spans="1:18">
      <c r="A1363" t="s">
        <v>2565</v>
      </c>
      <c r="B1363" s="2" t="s">
        <v>2551</v>
      </c>
      <c r="C1363" t="s">
        <v>2566</v>
      </c>
      <c r="D1363">
        <v>28665</v>
      </c>
      <c r="E1363" t="s">
        <v>17</v>
      </c>
      <c r="F1363">
        <v>3261599248</v>
      </c>
      <c r="G1363" t="s">
        <v>18</v>
      </c>
      <c r="H1363" t="s">
        <v>18</v>
      </c>
      <c r="I1363" t="s">
        <v>19</v>
      </c>
      <c r="J1363" t="s">
        <v>18</v>
      </c>
      <c r="K1363" t="s">
        <v>18</v>
      </c>
      <c r="L1363" t="s">
        <v>20</v>
      </c>
      <c r="M1363" t="s">
        <v>21</v>
      </c>
      <c r="N1363" t="s">
        <v>22</v>
      </c>
      <c r="O1363" t="s">
        <v>23</v>
      </c>
      <c r="P1363" s="2">
        <f t="shared" si="63"/>
        <v>45236</v>
      </c>
      <c r="Q1363" t="str">
        <f t="shared" si="64"/>
        <v>2023-11</v>
      </c>
      <c r="R1363">
        <f t="shared" si="65"/>
        <v>17.915624999999999</v>
      </c>
    </row>
    <row r="1364" spans="1:18">
      <c r="A1364" t="s">
        <v>2567</v>
      </c>
      <c r="B1364" s="2" t="s">
        <v>2551</v>
      </c>
      <c r="C1364" t="s">
        <v>1469</v>
      </c>
      <c r="D1364">
        <v>7651.875</v>
      </c>
      <c r="E1364" t="s">
        <v>26</v>
      </c>
      <c r="F1364">
        <v>3261854775</v>
      </c>
      <c r="G1364" t="s">
        <v>27</v>
      </c>
      <c r="H1364" t="s">
        <v>27</v>
      </c>
      <c r="I1364" t="s">
        <v>19</v>
      </c>
      <c r="J1364" t="s">
        <v>1969</v>
      </c>
      <c r="K1364" t="s">
        <v>29</v>
      </c>
      <c r="L1364" t="s">
        <v>20</v>
      </c>
      <c r="M1364" t="s">
        <v>21</v>
      </c>
      <c r="N1364" t="s">
        <v>30</v>
      </c>
      <c r="O1364" t="s">
        <v>31</v>
      </c>
      <c r="P1364" s="2">
        <f t="shared" si="63"/>
        <v>45236</v>
      </c>
      <c r="Q1364" t="str">
        <f t="shared" si="64"/>
        <v>2023-11</v>
      </c>
      <c r="R1364">
        <f t="shared" si="65"/>
        <v>4.7824218749999998</v>
      </c>
    </row>
    <row r="1365" spans="1:18">
      <c r="A1365" t="s">
        <v>2568</v>
      </c>
      <c r="B1365" s="2" t="s">
        <v>2551</v>
      </c>
      <c r="C1365" t="s">
        <v>2569</v>
      </c>
      <c r="D1365">
        <v>15765.75</v>
      </c>
      <c r="E1365" t="s">
        <v>17</v>
      </c>
      <c r="F1365">
        <v>3262180111</v>
      </c>
      <c r="G1365" t="s">
        <v>18</v>
      </c>
      <c r="H1365" t="s">
        <v>18</v>
      </c>
      <c r="I1365" t="s">
        <v>19</v>
      </c>
      <c r="J1365" t="s">
        <v>18</v>
      </c>
      <c r="K1365" t="s">
        <v>18</v>
      </c>
      <c r="L1365" t="s">
        <v>20</v>
      </c>
      <c r="M1365" t="s">
        <v>21</v>
      </c>
      <c r="N1365" t="s">
        <v>22</v>
      </c>
      <c r="O1365" t="s">
        <v>23</v>
      </c>
      <c r="P1365" s="2">
        <f t="shared" si="63"/>
        <v>45236</v>
      </c>
      <c r="Q1365" t="str">
        <f t="shared" si="64"/>
        <v>2023-11</v>
      </c>
      <c r="R1365">
        <f t="shared" si="65"/>
        <v>9.8535937499999999</v>
      </c>
    </row>
    <row r="1366" spans="1:18">
      <c r="A1366" t="s">
        <v>2570</v>
      </c>
      <c r="B1366" s="2" t="s">
        <v>2551</v>
      </c>
      <c r="C1366" t="s">
        <v>2566</v>
      </c>
      <c r="D1366">
        <v>28130.025000000001</v>
      </c>
      <c r="E1366" t="s">
        <v>26</v>
      </c>
      <c r="F1366">
        <v>3262313976</v>
      </c>
      <c r="G1366" t="s">
        <v>27</v>
      </c>
      <c r="H1366" t="s">
        <v>27</v>
      </c>
      <c r="I1366" t="s">
        <v>19</v>
      </c>
      <c r="J1366" t="s">
        <v>255</v>
      </c>
      <c r="K1366" t="s">
        <v>29</v>
      </c>
      <c r="L1366" t="s">
        <v>20</v>
      </c>
      <c r="M1366" t="s">
        <v>21</v>
      </c>
      <c r="N1366" t="s">
        <v>30</v>
      </c>
      <c r="O1366" t="s">
        <v>31</v>
      </c>
      <c r="P1366" s="2">
        <f t="shared" si="63"/>
        <v>45236</v>
      </c>
      <c r="Q1366" t="str">
        <f t="shared" si="64"/>
        <v>2023-11</v>
      </c>
      <c r="R1366">
        <f t="shared" si="65"/>
        <v>17.581265625</v>
      </c>
    </row>
    <row r="1367" spans="1:18">
      <c r="A1367" t="s">
        <v>2571</v>
      </c>
      <c r="B1367" s="2" t="s">
        <v>2551</v>
      </c>
      <c r="C1367" t="s">
        <v>2572</v>
      </c>
      <c r="D1367">
        <v>15765.75</v>
      </c>
      <c r="E1367" t="s">
        <v>1163</v>
      </c>
      <c r="F1367">
        <v>3262440613</v>
      </c>
      <c r="G1367" t="s">
        <v>79</v>
      </c>
      <c r="H1367" t="s">
        <v>45</v>
      </c>
      <c r="I1367" t="s">
        <v>38</v>
      </c>
      <c r="J1367" t="s">
        <v>127</v>
      </c>
      <c r="K1367" t="s">
        <v>29</v>
      </c>
      <c r="L1367" t="s">
        <v>20</v>
      </c>
      <c r="M1367" t="s">
        <v>21</v>
      </c>
      <c r="N1367" t="s">
        <v>49</v>
      </c>
      <c r="O1367" t="s">
        <v>23</v>
      </c>
      <c r="P1367" s="2">
        <f t="shared" si="63"/>
        <v>45236</v>
      </c>
      <c r="Q1367" t="str">
        <f t="shared" si="64"/>
        <v>2023-11</v>
      </c>
      <c r="R1367">
        <f t="shared" si="65"/>
        <v>9.8535937499999999</v>
      </c>
    </row>
    <row r="1368" spans="1:18">
      <c r="A1368" t="s">
        <v>2573</v>
      </c>
      <c r="B1368" s="2" t="s">
        <v>2551</v>
      </c>
      <c r="C1368" t="s">
        <v>2574</v>
      </c>
      <c r="D1368">
        <v>27231.75</v>
      </c>
      <c r="E1368" t="s">
        <v>17</v>
      </c>
      <c r="F1368">
        <v>3262593183</v>
      </c>
      <c r="G1368" t="s">
        <v>18</v>
      </c>
      <c r="H1368" t="s">
        <v>18</v>
      </c>
      <c r="I1368" t="s">
        <v>19</v>
      </c>
      <c r="J1368" t="s">
        <v>18</v>
      </c>
      <c r="K1368" t="s">
        <v>18</v>
      </c>
      <c r="L1368" t="s">
        <v>20</v>
      </c>
      <c r="M1368" t="s">
        <v>21</v>
      </c>
      <c r="N1368" t="s">
        <v>22</v>
      </c>
      <c r="O1368" t="s">
        <v>23</v>
      </c>
      <c r="P1368" s="2">
        <f t="shared" si="63"/>
        <v>45236</v>
      </c>
      <c r="Q1368" t="str">
        <f t="shared" si="64"/>
        <v>2023-11</v>
      </c>
      <c r="R1368">
        <f t="shared" si="65"/>
        <v>17.01984375</v>
      </c>
    </row>
    <row r="1369" spans="1:18">
      <c r="A1369" t="s">
        <v>2575</v>
      </c>
      <c r="B1369" s="2" t="s">
        <v>2551</v>
      </c>
      <c r="C1369" t="s">
        <v>2574</v>
      </c>
      <c r="D1369">
        <v>26718.268499999998</v>
      </c>
      <c r="E1369" t="s">
        <v>26</v>
      </c>
      <c r="F1369">
        <v>3262594713</v>
      </c>
      <c r="G1369" t="s">
        <v>36</v>
      </c>
      <c r="H1369" t="s">
        <v>37</v>
      </c>
      <c r="I1369" t="s">
        <v>38</v>
      </c>
      <c r="J1369" t="s">
        <v>28</v>
      </c>
      <c r="K1369" t="s">
        <v>29</v>
      </c>
      <c r="L1369" t="s">
        <v>20</v>
      </c>
      <c r="M1369" t="s">
        <v>21</v>
      </c>
      <c r="N1369" t="s">
        <v>30</v>
      </c>
      <c r="O1369" t="s">
        <v>23</v>
      </c>
      <c r="P1369" s="2">
        <f t="shared" si="63"/>
        <v>45236</v>
      </c>
      <c r="Q1369" t="str">
        <f t="shared" si="64"/>
        <v>2023-11</v>
      </c>
      <c r="R1369">
        <f t="shared" si="65"/>
        <v>16.6989178125</v>
      </c>
    </row>
    <row r="1370" spans="1:18">
      <c r="A1370" t="s">
        <v>2576</v>
      </c>
      <c r="B1370" s="2" t="s">
        <v>2577</v>
      </c>
      <c r="C1370" t="s">
        <v>2578</v>
      </c>
      <c r="D1370">
        <v>28665</v>
      </c>
      <c r="E1370" t="s">
        <v>17</v>
      </c>
      <c r="F1370">
        <v>3263150531</v>
      </c>
      <c r="G1370" t="s">
        <v>18</v>
      </c>
      <c r="H1370" t="s">
        <v>18</v>
      </c>
      <c r="I1370" t="s">
        <v>19</v>
      </c>
      <c r="J1370" t="s">
        <v>18</v>
      </c>
      <c r="K1370" t="s">
        <v>18</v>
      </c>
      <c r="L1370" t="s">
        <v>20</v>
      </c>
      <c r="M1370" t="s">
        <v>21</v>
      </c>
      <c r="N1370" t="s">
        <v>22</v>
      </c>
      <c r="O1370" t="s">
        <v>23</v>
      </c>
      <c r="P1370" s="2">
        <f t="shared" si="63"/>
        <v>45237</v>
      </c>
      <c r="Q1370" t="str">
        <f t="shared" si="64"/>
        <v>2023-11</v>
      </c>
      <c r="R1370">
        <f t="shared" si="65"/>
        <v>17.915624999999999</v>
      </c>
    </row>
    <row r="1371" spans="1:18">
      <c r="A1371" t="s">
        <v>2579</v>
      </c>
      <c r="B1371" s="2" t="s">
        <v>2577</v>
      </c>
      <c r="C1371" t="s">
        <v>2580</v>
      </c>
      <c r="D1371">
        <v>27231.75</v>
      </c>
      <c r="E1371" t="s">
        <v>17</v>
      </c>
      <c r="F1371">
        <v>3263590532</v>
      </c>
      <c r="G1371" t="s">
        <v>18</v>
      </c>
      <c r="H1371" t="s">
        <v>18</v>
      </c>
      <c r="I1371" t="s">
        <v>19</v>
      </c>
      <c r="J1371" t="s">
        <v>18</v>
      </c>
      <c r="K1371" t="s">
        <v>18</v>
      </c>
      <c r="L1371" t="s">
        <v>20</v>
      </c>
      <c r="M1371" t="s">
        <v>21</v>
      </c>
      <c r="N1371" t="s">
        <v>22</v>
      </c>
      <c r="O1371" t="s">
        <v>23</v>
      </c>
      <c r="P1371" s="2">
        <f t="shared" si="63"/>
        <v>45237</v>
      </c>
      <c r="Q1371" t="str">
        <f t="shared" si="64"/>
        <v>2023-11</v>
      </c>
      <c r="R1371">
        <f t="shared" si="65"/>
        <v>17.01984375</v>
      </c>
    </row>
    <row r="1372" spans="1:18">
      <c r="A1372" t="s">
        <v>2581</v>
      </c>
      <c r="B1372" s="2" t="s">
        <v>2577</v>
      </c>
      <c r="C1372" t="s">
        <v>2580</v>
      </c>
      <c r="D1372">
        <v>15424.2585</v>
      </c>
      <c r="E1372" t="s">
        <v>26</v>
      </c>
      <c r="F1372">
        <v>3263593992</v>
      </c>
      <c r="G1372" t="s">
        <v>36</v>
      </c>
      <c r="H1372" t="s">
        <v>37</v>
      </c>
      <c r="I1372" t="s">
        <v>38</v>
      </c>
      <c r="J1372" t="s">
        <v>28</v>
      </c>
      <c r="K1372" t="s">
        <v>29</v>
      </c>
      <c r="L1372" t="s">
        <v>20</v>
      </c>
      <c r="M1372" t="s">
        <v>21</v>
      </c>
      <c r="N1372" t="s">
        <v>30</v>
      </c>
      <c r="O1372" t="s">
        <v>23</v>
      </c>
      <c r="P1372" s="2">
        <f t="shared" si="63"/>
        <v>45237</v>
      </c>
      <c r="Q1372" t="str">
        <f t="shared" si="64"/>
        <v>2023-11</v>
      </c>
      <c r="R1372">
        <f t="shared" si="65"/>
        <v>9.6401615624999994</v>
      </c>
    </row>
    <row r="1373" spans="1:18">
      <c r="A1373" t="s">
        <v>2582</v>
      </c>
      <c r="B1373" s="2" t="s">
        <v>2577</v>
      </c>
      <c r="C1373" t="s">
        <v>2583</v>
      </c>
      <c r="D1373">
        <v>15424.2585</v>
      </c>
      <c r="E1373" t="s">
        <v>35</v>
      </c>
      <c r="F1373">
        <v>3263685046</v>
      </c>
      <c r="G1373" t="s">
        <v>907</v>
      </c>
      <c r="H1373" t="s">
        <v>231</v>
      </c>
      <c r="I1373" t="s">
        <v>19</v>
      </c>
      <c r="J1373" t="s">
        <v>2395</v>
      </c>
      <c r="K1373" t="s">
        <v>29</v>
      </c>
      <c r="L1373" t="s">
        <v>20</v>
      </c>
      <c r="M1373" t="s">
        <v>21</v>
      </c>
      <c r="N1373" t="s">
        <v>30</v>
      </c>
      <c r="O1373" t="s">
        <v>23</v>
      </c>
      <c r="P1373" s="2">
        <f t="shared" si="63"/>
        <v>45237</v>
      </c>
      <c r="Q1373" t="str">
        <f t="shared" si="64"/>
        <v>2023-11</v>
      </c>
      <c r="R1373">
        <f t="shared" si="65"/>
        <v>9.6401615624999994</v>
      </c>
    </row>
    <row r="1374" spans="1:18">
      <c r="A1374" t="s">
        <v>2584</v>
      </c>
      <c r="B1374" s="2" t="s">
        <v>2577</v>
      </c>
      <c r="C1374" t="s">
        <v>632</v>
      </c>
      <c r="D1374">
        <v>98.8155</v>
      </c>
      <c r="E1374" t="s">
        <v>26</v>
      </c>
      <c r="F1374">
        <v>3263696342</v>
      </c>
      <c r="G1374" t="s">
        <v>36</v>
      </c>
      <c r="H1374" t="s">
        <v>37</v>
      </c>
      <c r="I1374" t="s">
        <v>38</v>
      </c>
      <c r="J1374" t="s">
        <v>28</v>
      </c>
      <c r="K1374" t="s">
        <v>29</v>
      </c>
      <c r="L1374" t="s">
        <v>20</v>
      </c>
      <c r="M1374" t="s">
        <v>21</v>
      </c>
      <c r="N1374" t="s">
        <v>30</v>
      </c>
      <c r="O1374" t="s">
        <v>23</v>
      </c>
      <c r="P1374" s="2">
        <f t="shared" si="63"/>
        <v>45237</v>
      </c>
      <c r="Q1374" t="str">
        <f t="shared" si="64"/>
        <v>2023-11</v>
      </c>
      <c r="R1374">
        <f t="shared" si="65"/>
        <v>6.17596875E-2</v>
      </c>
    </row>
    <row r="1375" spans="1:18">
      <c r="A1375" t="s">
        <v>2585</v>
      </c>
      <c r="B1375" s="2" t="s">
        <v>2577</v>
      </c>
      <c r="C1375" t="s">
        <v>632</v>
      </c>
      <c r="D1375">
        <v>100.3275</v>
      </c>
      <c r="E1375" t="s">
        <v>17</v>
      </c>
      <c r="F1375">
        <v>3263742477</v>
      </c>
      <c r="G1375" t="s">
        <v>18</v>
      </c>
      <c r="H1375" t="s">
        <v>18</v>
      </c>
      <c r="I1375" t="s">
        <v>19</v>
      </c>
      <c r="J1375" t="s">
        <v>18</v>
      </c>
      <c r="K1375" t="s">
        <v>18</v>
      </c>
      <c r="L1375" t="s">
        <v>20</v>
      </c>
      <c r="M1375" t="s">
        <v>21</v>
      </c>
      <c r="N1375" t="s">
        <v>22</v>
      </c>
      <c r="O1375" t="s">
        <v>23</v>
      </c>
      <c r="P1375" s="2">
        <f t="shared" si="63"/>
        <v>45237</v>
      </c>
      <c r="Q1375" t="str">
        <f t="shared" si="64"/>
        <v>2023-11</v>
      </c>
      <c r="R1375">
        <f t="shared" si="65"/>
        <v>6.2704687499999995E-2</v>
      </c>
    </row>
    <row r="1376" spans="1:18">
      <c r="A1376" t="s">
        <v>2586</v>
      </c>
      <c r="B1376" s="2" t="s">
        <v>2577</v>
      </c>
      <c r="C1376" t="s">
        <v>632</v>
      </c>
      <c r="D1376">
        <v>15765.75</v>
      </c>
      <c r="E1376" t="s">
        <v>17</v>
      </c>
      <c r="F1376">
        <v>3263743046</v>
      </c>
      <c r="G1376" t="s">
        <v>18</v>
      </c>
      <c r="H1376" t="s">
        <v>18</v>
      </c>
      <c r="I1376" t="s">
        <v>19</v>
      </c>
      <c r="J1376" t="s">
        <v>18</v>
      </c>
      <c r="K1376" t="s">
        <v>18</v>
      </c>
      <c r="L1376" t="s">
        <v>20</v>
      </c>
      <c r="M1376" t="s">
        <v>21</v>
      </c>
      <c r="N1376" t="s">
        <v>22</v>
      </c>
      <c r="O1376" t="s">
        <v>23</v>
      </c>
      <c r="P1376" s="2">
        <f t="shared" si="63"/>
        <v>45237</v>
      </c>
      <c r="Q1376" t="str">
        <f t="shared" si="64"/>
        <v>2023-11</v>
      </c>
      <c r="R1376">
        <f t="shared" si="65"/>
        <v>9.8535937499999999</v>
      </c>
    </row>
    <row r="1377" spans="1:18">
      <c r="A1377" t="s">
        <v>2587</v>
      </c>
      <c r="B1377" s="2" t="s">
        <v>2577</v>
      </c>
      <c r="C1377" t="s">
        <v>2588</v>
      </c>
      <c r="D1377">
        <v>28665</v>
      </c>
      <c r="E1377" t="s">
        <v>17</v>
      </c>
      <c r="F1377">
        <v>3263755727</v>
      </c>
      <c r="G1377" t="s">
        <v>18</v>
      </c>
      <c r="H1377" t="s">
        <v>18</v>
      </c>
      <c r="I1377" t="s">
        <v>19</v>
      </c>
      <c r="J1377" t="s">
        <v>18</v>
      </c>
      <c r="K1377" t="s">
        <v>18</v>
      </c>
      <c r="L1377" t="s">
        <v>20</v>
      </c>
      <c r="M1377" t="s">
        <v>21</v>
      </c>
      <c r="N1377" t="s">
        <v>22</v>
      </c>
      <c r="O1377" t="s">
        <v>23</v>
      </c>
      <c r="P1377" s="2">
        <f t="shared" si="63"/>
        <v>45237</v>
      </c>
      <c r="Q1377" t="str">
        <f t="shared" si="64"/>
        <v>2023-11</v>
      </c>
      <c r="R1377">
        <f t="shared" si="65"/>
        <v>17.915624999999999</v>
      </c>
    </row>
    <row r="1378" spans="1:18">
      <c r="A1378" t="s">
        <v>2589</v>
      </c>
      <c r="B1378" s="2" t="s">
        <v>2577</v>
      </c>
      <c r="C1378" t="s">
        <v>2588</v>
      </c>
      <c r="D1378">
        <v>28130.025000000001</v>
      </c>
      <c r="E1378" t="s">
        <v>26</v>
      </c>
      <c r="F1378">
        <v>3263761132</v>
      </c>
      <c r="G1378" t="s">
        <v>27</v>
      </c>
      <c r="H1378" t="s">
        <v>27</v>
      </c>
      <c r="I1378" t="s">
        <v>19</v>
      </c>
      <c r="J1378" t="s">
        <v>120</v>
      </c>
      <c r="K1378" t="s">
        <v>29</v>
      </c>
      <c r="L1378" t="s">
        <v>20</v>
      </c>
      <c r="M1378" t="s">
        <v>21</v>
      </c>
      <c r="N1378" t="s">
        <v>30</v>
      </c>
      <c r="O1378" t="s">
        <v>31</v>
      </c>
      <c r="P1378" s="2">
        <f t="shared" si="63"/>
        <v>45237</v>
      </c>
      <c r="Q1378" t="str">
        <f t="shared" si="64"/>
        <v>2023-11</v>
      </c>
      <c r="R1378">
        <f t="shared" si="65"/>
        <v>17.581265625</v>
      </c>
    </row>
    <row r="1379" spans="1:18">
      <c r="A1379" t="s">
        <v>2590</v>
      </c>
      <c r="B1379" s="2" t="s">
        <v>2577</v>
      </c>
      <c r="C1379" t="s">
        <v>2591</v>
      </c>
      <c r="D1379">
        <v>27231.75</v>
      </c>
      <c r="E1379" t="s">
        <v>17</v>
      </c>
      <c r="F1379">
        <v>3263805601</v>
      </c>
      <c r="G1379" t="s">
        <v>18</v>
      </c>
      <c r="H1379" t="s">
        <v>18</v>
      </c>
      <c r="I1379" t="s">
        <v>19</v>
      </c>
      <c r="J1379" t="s">
        <v>18</v>
      </c>
      <c r="K1379" t="s">
        <v>18</v>
      </c>
      <c r="L1379" t="s">
        <v>20</v>
      </c>
      <c r="M1379" t="s">
        <v>21</v>
      </c>
      <c r="N1379" t="s">
        <v>22</v>
      </c>
      <c r="O1379" t="s">
        <v>23</v>
      </c>
      <c r="P1379" s="2">
        <f t="shared" si="63"/>
        <v>45237</v>
      </c>
      <c r="Q1379" t="str">
        <f t="shared" si="64"/>
        <v>2023-11</v>
      </c>
      <c r="R1379">
        <f t="shared" si="65"/>
        <v>17.01984375</v>
      </c>
    </row>
    <row r="1380" spans="1:18">
      <c r="A1380" t="s">
        <v>2592</v>
      </c>
      <c r="B1380" s="2" t="s">
        <v>2577</v>
      </c>
      <c r="C1380" t="s">
        <v>632</v>
      </c>
      <c r="D1380">
        <v>103.51949999999999</v>
      </c>
      <c r="E1380" t="s">
        <v>26</v>
      </c>
      <c r="F1380">
        <v>3263816792</v>
      </c>
      <c r="G1380" t="s">
        <v>36</v>
      </c>
      <c r="H1380" t="s">
        <v>37</v>
      </c>
      <c r="I1380" t="s">
        <v>38</v>
      </c>
      <c r="J1380" t="s">
        <v>28</v>
      </c>
      <c r="K1380" t="s">
        <v>29</v>
      </c>
      <c r="L1380" t="s">
        <v>20</v>
      </c>
      <c r="M1380" t="s">
        <v>21</v>
      </c>
      <c r="N1380" t="s">
        <v>30</v>
      </c>
      <c r="O1380" t="s">
        <v>23</v>
      </c>
      <c r="P1380" s="2">
        <f t="shared" si="63"/>
        <v>45237</v>
      </c>
      <c r="Q1380" t="str">
        <f t="shared" si="64"/>
        <v>2023-11</v>
      </c>
      <c r="R1380">
        <f t="shared" si="65"/>
        <v>6.4699687499999992E-2</v>
      </c>
    </row>
    <row r="1381" spans="1:18">
      <c r="A1381" t="s">
        <v>2593</v>
      </c>
      <c r="B1381" s="2" t="s">
        <v>2577</v>
      </c>
      <c r="C1381" t="s">
        <v>632</v>
      </c>
      <c r="D1381">
        <v>98.8155</v>
      </c>
      <c r="E1381" t="s">
        <v>26</v>
      </c>
      <c r="F1381">
        <v>3263837023</v>
      </c>
      <c r="G1381" t="s">
        <v>36</v>
      </c>
      <c r="H1381" t="s">
        <v>37</v>
      </c>
      <c r="I1381" t="s">
        <v>38</v>
      </c>
      <c r="J1381" t="s">
        <v>28</v>
      </c>
      <c r="K1381" t="s">
        <v>29</v>
      </c>
      <c r="L1381" t="s">
        <v>20</v>
      </c>
      <c r="M1381" t="s">
        <v>21</v>
      </c>
      <c r="N1381" t="s">
        <v>30</v>
      </c>
      <c r="O1381" t="s">
        <v>23</v>
      </c>
      <c r="P1381" s="2">
        <f t="shared" si="63"/>
        <v>45237</v>
      </c>
      <c r="Q1381" t="str">
        <f t="shared" si="64"/>
        <v>2023-11</v>
      </c>
      <c r="R1381">
        <f t="shared" si="65"/>
        <v>6.17596875E-2</v>
      </c>
    </row>
    <row r="1382" spans="1:18">
      <c r="A1382" t="s">
        <v>2594</v>
      </c>
      <c r="B1382" s="2" t="s">
        <v>2577</v>
      </c>
      <c r="C1382" t="s">
        <v>2595</v>
      </c>
      <c r="D1382">
        <v>15765.75</v>
      </c>
      <c r="E1382" t="s">
        <v>17</v>
      </c>
      <c r="F1382">
        <v>3263962300</v>
      </c>
      <c r="G1382" t="s">
        <v>18</v>
      </c>
      <c r="H1382" t="s">
        <v>18</v>
      </c>
      <c r="I1382" t="s">
        <v>19</v>
      </c>
      <c r="J1382" t="s">
        <v>18</v>
      </c>
      <c r="K1382" t="s">
        <v>18</v>
      </c>
      <c r="L1382" t="s">
        <v>20</v>
      </c>
      <c r="M1382" t="s">
        <v>21</v>
      </c>
      <c r="N1382" t="s">
        <v>22</v>
      </c>
      <c r="O1382" t="s">
        <v>23</v>
      </c>
      <c r="P1382" s="2">
        <f t="shared" si="63"/>
        <v>45237</v>
      </c>
      <c r="Q1382" t="str">
        <f t="shared" si="64"/>
        <v>2023-11</v>
      </c>
      <c r="R1382">
        <f t="shared" si="65"/>
        <v>9.8535937499999999</v>
      </c>
    </row>
    <row r="1383" spans="1:18">
      <c r="A1383" t="s">
        <v>2596</v>
      </c>
      <c r="B1383" s="2" t="s">
        <v>2577</v>
      </c>
      <c r="C1383" t="s">
        <v>2597</v>
      </c>
      <c r="D1383">
        <v>28665</v>
      </c>
      <c r="E1383" t="s">
        <v>17</v>
      </c>
      <c r="F1383">
        <v>3264075370</v>
      </c>
      <c r="G1383" t="s">
        <v>18</v>
      </c>
      <c r="H1383" t="s">
        <v>18</v>
      </c>
      <c r="I1383" t="s">
        <v>19</v>
      </c>
      <c r="J1383" t="s">
        <v>18</v>
      </c>
      <c r="K1383" t="s">
        <v>18</v>
      </c>
      <c r="L1383" t="s">
        <v>20</v>
      </c>
      <c r="M1383" t="s">
        <v>21</v>
      </c>
      <c r="N1383" t="s">
        <v>22</v>
      </c>
      <c r="O1383" t="s">
        <v>23</v>
      </c>
      <c r="P1383" s="2">
        <f t="shared" si="63"/>
        <v>45237</v>
      </c>
      <c r="Q1383" t="str">
        <f t="shared" si="64"/>
        <v>2023-11</v>
      </c>
      <c r="R1383">
        <f t="shared" si="65"/>
        <v>17.915624999999999</v>
      </c>
    </row>
    <row r="1384" spans="1:18">
      <c r="A1384" t="s">
        <v>2598</v>
      </c>
      <c r="B1384" s="2" t="s">
        <v>2577</v>
      </c>
      <c r="C1384" t="s">
        <v>2599</v>
      </c>
      <c r="D1384">
        <v>28665</v>
      </c>
      <c r="E1384" t="s">
        <v>17</v>
      </c>
      <c r="F1384">
        <v>3264095832</v>
      </c>
      <c r="G1384" t="s">
        <v>18</v>
      </c>
      <c r="H1384" t="s">
        <v>18</v>
      </c>
      <c r="I1384" t="s">
        <v>19</v>
      </c>
      <c r="J1384" t="s">
        <v>18</v>
      </c>
      <c r="K1384" t="s">
        <v>18</v>
      </c>
      <c r="L1384" t="s">
        <v>20</v>
      </c>
      <c r="M1384" t="s">
        <v>21</v>
      </c>
      <c r="N1384" t="s">
        <v>22</v>
      </c>
      <c r="O1384" t="s">
        <v>23</v>
      </c>
      <c r="P1384" s="2">
        <f t="shared" si="63"/>
        <v>45237</v>
      </c>
      <c r="Q1384" t="str">
        <f t="shared" si="64"/>
        <v>2023-11</v>
      </c>
      <c r="R1384">
        <f t="shared" si="65"/>
        <v>17.915624999999999</v>
      </c>
    </row>
    <row r="1385" spans="1:18">
      <c r="A1385" t="s">
        <v>2600</v>
      </c>
      <c r="B1385" s="2" t="s">
        <v>2577</v>
      </c>
      <c r="C1385" t="s">
        <v>2591</v>
      </c>
      <c r="D1385">
        <v>27231.75</v>
      </c>
      <c r="E1385" t="s">
        <v>17</v>
      </c>
      <c r="F1385">
        <v>3264165353</v>
      </c>
      <c r="G1385" t="s">
        <v>18</v>
      </c>
      <c r="H1385" t="s">
        <v>18</v>
      </c>
      <c r="I1385" t="s">
        <v>19</v>
      </c>
      <c r="J1385" t="s">
        <v>18</v>
      </c>
      <c r="K1385" t="s">
        <v>18</v>
      </c>
      <c r="L1385" t="s">
        <v>20</v>
      </c>
      <c r="M1385" t="s">
        <v>21</v>
      </c>
      <c r="N1385" t="s">
        <v>22</v>
      </c>
      <c r="O1385" t="s">
        <v>23</v>
      </c>
      <c r="P1385" s="2">
        <f t="shared" si="63"/>
        <v>45237</v>
      </c>
      <c r="Q1385" t="str">
        <f t="shared" si="64"/>
        <v>2023-11</v>
      </c>
      <c r="R1385">
        <f t="shared" si="65"/>
        <v>17.01984375</v>
      </c>
    </row>
    <row r="1386" spans="1:18">
      <c r="A1386" t="s">
        <v>2601</v>
      </c>
      <c r="B1386" s="2" t="s">
        <v>2577</v>
      </c>
      <c r="C1386" t="s">
        <v>2591</v>
      </c>
      <c r="D1386">
        <v>26718.268499999998</v>
      </c>
      <c r="E1386" t="s">
        <v>26</v>
      </c>
      <c r="F1386">
        <v>3264174359</v>
      </c>
      <c r="G1386" t="s">
        <v>18</v>
      </c>
      <c r="H1386" t="s">
        <v>18</v>
      </c>
      <c r="I1386" t="s">
        <v>19</v>
      </c>
      <c r="J1386" t="s">
        <v>127</v>
      </c>
      <c r="K1386" t="s">
        <v>29</v>
      </c>
      <c r="L1386" t="s">
        <v>20</v>
      </c>
      <c r="M1386" t="s">
        <v>21</v>
      </c>
      <c r="N1386" t="s">
        <v>30</v>
      </c>
      <c r="O1386" t="s">
        <v>190</v>
      </c>
      <c r="P1386" s="2">
        <f t="shared" si="63"/>
        <v>45237</v>
      </c>
      <c r="Q1386" t="str">
        <f t="shared" si="64"/>
        <v>2023-11</v>
      </c>
      <c r="R1386">
        <f t="shared" si="65"/>
        <v>16.6989178125</v>
      </c>
    </row>
    <row r="1387" spans="1:18">
      <c r="A1387" t="s">
        <v>2602</v>
      </c>
      <c r="B1387" s="2" t="s">
        <v>2577</v>
      </c>
      <c r="C1387" t="s">
        <v>260</v>
      </c>
      <c r="D1387">
        <v>98.8155</v>
      </c>
      <c r="E1387" t="s">
        <v>26</v>
      </c>
      <c r="F1387">
        <v>3264943836</v>
      </c>
      <c r="G1387" t="s">
        <v>36</v>
      </c>
      <c r="H1387" t="s">
        <v>37</v>
      </c>
      <c r="I1387" t="s">
        <v>38</v>
      </c>
      <c r="J1387" t="s">
        <v>28</v>
      </c>
      <c r="K1387" t="s">
        <v>29</v>
      </c>
      <c r="L1387" t="s">
        <v>20</v>
      </c>
      <c r="M1387" t="s">
        <v>21</v>
      </c>
      <c r="N1387" t="s">
        <v>30</v>
      </c>
      <c r="O1387" t="s">
        <v>23</v>
      </c>
      <c r="P1387" s="2">
        <f t="shared" si="63"/>
        <v>45237</v>
      </c>
      <c r="Q1387" t="str">
        <f t="shared" si="64"/>
        <v>2023-11</v>
      </c>
      <c r="R1387">
        <f t="shared" si="65"/>
        <v>6.17596875E-2</v>
      </c>
    </row>
    <row r="1388" spans="1:18">
      <c r="A1388" t="s">
        <v>2603</v>
      </c>
      <c r="B1388" s="2" t="s">
        <v>2577</v>
      </c>
      <c r="C1388" t="s">
        <v>939</v>
      </c>
      <c r="D1388">
        <v>100.3275</v>
      </c>
      <c r="E1388" t="s">
        <v>17</v>
      </c>
      <c r="F1388">
        <v>3264961699</v>
      </c>
      <c r="G1388" t="s">
        <v>18</v>
      </c>
      <c r="H1388" t="s">
        <v>18</v>
      </c>
      <c r="I1388" t="s">
        <v>19</v>
      </c>
      <c r="J1388" t="s">
        <v>18</v>
      </c>
      <c r="K1388" t="s">
        <v>18</v>
      </c>
      <c r="L1388" t="s">
        <v>20</v>
      </c>
      <c r="M1388" t="s">
        <v>21</v>
      </c>
      <c r="N1388" t="s">
        <v>22</v>
      </c>
      <c r="O1388" t="s">
        <v>23</v>
      </c>
      <c r="P1388" s="2">
        <f t="shared" si="63"/>
        <v>45237</v>
      </c>
      <c r="Q1388" t="str">
        <f t="shared" si="64"/>
        <v>2023-11</v>
      </c>
      <c r="R1388">
        <f t="shared" si="65"/>
        <v>6.2704687499999995E-2</v>
      </c>
    </row>
    <row r="1389" spans="1:18">
      <c r="A1389" t="s">
        <v>2604</v>
      </c>
      <c r="B1389" s="2" t="s">
        <v>2577</v>
      </c>
      <c r="C1389" t="s">
        <v>939</v>
      </c>
      <c r="D1389">
        <v>105.105</v>
      </c>
      <c r="E1389" t="s">
        <v>17</v>
      </c>
      <c r="F1389">
        <v>3264963707</v>
      </c>
      <c r="G1389" t="s">
        <v>18</v>
      </c>
      <c r="H1389" t="s">
        <v>18</v>
      </c>
      <c r="I1389" t="s">
        <v>19</v>
      </c>
      <c r="J1389" t="s">
        <v>18</v>
      </c>
      <c r="K1389" t="s">
        <v>18</v>
      </c>
      <c r="L1389" t="s">
        <v>20</v>
      </c>
      <c r="M1389" t="s">
        <v>21</v>
      </c>
      <c r="N1389" t="s">
        <v>22</v>
      </c>
      <c r="O1389" t="s">
        <v>23</v>
      </c>
      <c r="P1389" s="2">
        <f t="shared" si="63"/>
        <v>45237</v>
      </c>
      <c r="Q1389" t="str">
        <f t="shared" si="64"/>
        <v>2023-11</v>
      </c>
      <c r="R1389">
        <f t="shared" si="65"/>
        <v>6.5690625000000002E-2</v>
      </c>
    </row>
    <row r="1390" spans="1:18">
      <c r="A1390" t="s">
        <v>2605</v>
      </c>
      <c r="B1390" s="2" t="s">
        <v>2577</v>
      </c>
      <c r="C1390" t="s">
        <v>939</v>
      </c>
      <c r="D1390">
        <v>100.3275</v>
      </c>
      <c r="E1390" t="s">
        <v>17</v>
      </c>
      <c r="F1390">
        <v>3264964925</v>
      </c>
      <c r="G1390" t="s">
        <v>18</v>
      </c>
      <c r="H1390" t="s">
        <v>18</v>
      </c>
      <c r="I1390" t="s">
        <v>19</v>
      </c>
      <c r="J1390" t="s">
        <v>18</v>
      </c>
      <c r="K1390" t="s">
        <v>18</v>
      </c>
      <c r="L1390" t="s">
        <v>20</v>
      </c>
      <c r="M1390" t="s">
        <v>21</v>
      </c>
      <c r="N1390" t="s">
        <v>22</v>
      </c>
      <c r="O1390" t="s">
        <v>23</v>
      </c>
      <c r="P1390" s="2">
        <f t="shared" si="63"/>
        <v>45237</v>
      </c>
      <c r="Q1390" t="str">
        <f t="shared" si="64"/>
        <v>2023-11</v>
      </c>
      <c r="R1390">
        <f t="shared" si="65"/>
        <v>6.2704687499999995E-2</v>
      </c>
    </row>
    <row r="1391" spans="1:18">
      <c r="A1391" t="s">
        <v>2606</v>
      </c>
      <c r="B1391" s="2" t="s">
        <v>2577</v>
      </c>
      <c r="C1391" t="s">
        <v>260</v>
      </c>
      <c r="D1391">
        <v>109.88249999999999</v>
      </c>
      <c r="E1391" t="s">
        <v>17</v>
      </c>
      <c r="F1391">
        <v>3264986944</v>
      </c>
      <c r="G1391" t="s">
        <v>18</v>
      </c>
      <c r="H1391" t="s">
        <v>18</v>
      </c>
      <c r="I1391" t="s">
        <v>19</v>
      </c>
      <c r="J1391" t="s">
        <v>18</v>
      </c>
      <c r="K1391" t="s">
        <v>18</v>
      </c>
      <c r="L1391" t="s">
        <v>20</v>
      </c>
      <c r="M1391" t="s">
        <v>21</v>
      </c>
      <c r="N1391" t="s">
        <v>22</v>
      </c>
      <c r="O1391" t="s">
        <v>23</v>
      </c>
      <c r="P1391" s="2">
        <f t="shared" si="63"/>
        <v>45237</v>
      </c>
      <c r="Q1391" t="str">
        <f t="shared" si="64"/>
        <v>2023-11</v>
      </c>
      <c r="R1391">
        <f t="shared" si="65"/>
        <v>6.8676562499999996E-2</v>
      </c>
    </row>
    <row r="1392" spans="1:18">
      <c r="A1392" t="s">
        <v>2607</v>
      </c>
      <c r="B1392" s="2" t="s">
        <v>2577</v>
      </c>
      <c r="C1392" t="s">
        <v>939</v>
      </c>
      <c r="D1392">
        <v>108.23399999999999</v>
      </c>
      <c r="E1392" t="s">
        <v>26</v>
      </c>
      <c r="F1392">
        <v>3265003557</v>
      </c>
      <c r="G1392" t="s">
        <v>27</v>
      </c>
      <c r="H1392" t="s">
        <v>27</v>
      </c>
      <c r="I1392" t="s">
        <v>19</v>
      </c>
      <c r="J1392" t="s">
        <v>39</v>
      </c>
      <c r="K1392" t="s">
        <v>29</v>
      </c>
      <c r="L1392" t="s">
        <v>20</v>
      </c>
      <c r="M1392" t="s">
        <v>21</v>
      </c>
      <c r="N1392" t="s">
        <v>30</v>
      </c>
      <c r="O1392" t="s">
        <v>31</v>
      </c>
      <c r="P1392" s="2">
        <f t="shared" si="63"/>
        <v>45237</v>
      </c>
      <c r="Q1392" t="str">
        <f t="shared" si="64"/>
        <v>2023-11</v>
      </c>
      <c r="R1392">
        <f t="shared" si="65"/>
        <v>6.7646249999999991E-2</v>
      </c>
    </row>
    <row r="1393" spans="1:18">
      <c r="A1393" t="s">
        <v>2608</v>
      </c>
      <c r="B1393" s="2" t="s">
        <v>2609</v>
      </c>
      <c r="C1393" t="s">
        <v>2492</v>
      </c>
      <c r="D1393">
        <v>28665</v>
      </c>
      <c r="E1393" t="s">
        <v>94</v>
      </c>
      <c r="F1393">
        <v>3266002404</v>
      </c>
      <c r="G1393" t="s">
        <v>18</v>
      </c>
      <c r="H1393" t="s">
        <v>18</v>
      </c>
      <c r="I1393" t="s">
        <v>19</v>
      </c>
      <c r="J1393" t="s">
        <v>18</v>
      </c>
      <c r="K1393" t="s">
        <v>18</v>
      </c>
      <c r="L1393" t="s">
        <v>20</v>
      </c>
      <c r="M1393" t="s">
        <v>21</v>
      </c>
      <c r="N1393" t="s">
        <v>22</v>
      </c>
      <c r="O1393" t="s">
        <v>31</v>
      </c>
      <c r="P1393" s="2">
        <f t="shared" si="63"/>
        <v>45238</v>
      </c>
      <c r="Q1393" t="str">
        <f t="shared" si="64"/>
        <v>2023-11</v>
      </c>
      <c r="R1393">
        <f t="shared" si="65"/>
        <v>17.915624999999999</v>
      </c>
    </row>
    <row r="1394" spans="1:18">
      <c r="A1394" t="s">
        <v>2610</v>
      </c>
      <c r="B1394" s="2" t="s">
        <v>2609</v>
      </c>
      <c r="C1394" t="s">
        <v>2492</v>
      </c>
      <c r="D1394">
        <v>28665</v>
      </c>
      <c r="E1394" t="s">
        <v>94</v>
      </c>
      <c r="F1394">
        <v>3266003439</v>
      </c>
      <c r="G1394" t="s">
        <v>18</v>
      </c>
      <c r="H1394" t="s">
        <v>18</v>
      </c>
      <c r="I1394" t="s">
        <v>19</v>
      </c>
      <c r="J1394" t="s">
        <v>18</v>
      </c>
      <c r="K1394" t="s">
        <v>18</v>
      </c>
      <c r="L1394" t="s">
        <v>20</v>
      </c>
      <c r="M1394" t="s">
        <v>21</v>
      </c>
      <c r="N1394" t="s">
        <v>22</v>
      </c>
      <c r="O1394" t="s">
        <v>31</v>
      </c>
      <c r="P1394" s="2">
        <f t="shared" si="63"/>
        <v>45238</v>
      </c>
      <c r="Q1394" t="str">
        <f t="shared" si="64"/>
        <v>2023-11</v>
      </c>
      <c r="R1394">
        <f t="shared" si="65"/>
        <v>17.915624999999999</v>
      </c>
    </row>
    <row r="1395" spans="1:18">
      <c r="A1395" t="s">
        <v>2611</v>
      </c>
      <c r="B1395" s="2" t="s">
        <v>2609</v>
      </c>
      <c r="C1395" t="s">
        <v>2612</v>
      </c>
      <c r="D1395">
        <v>28665</v>
      </c>
      <c r="E1395" t="s">
        <v>17</v>
      </c>
      <c r="F1395">
        <v>3266257302</v>
      </c>
      <c r="G1395" t="s">
        <v>18</v>
      </c>
      <c r="H1395" t="s">
        <v>18</v>
      </c>
      <c r="I1395" t="s">
        <v>19</v>
      </c>
      <c r="J1395" t="s">
        <v>18</v>
      </c>
      <c r="K1395" t="s">
        <v>18</v>
      </c>
      <c r="L1395" t="s">
        <v>20</v>
      </c>
      <c r="M1395" t="s">
        <v>21</v>
      </c>
      <c r="N1395" t="s">
        <v>22</v>
      </c>
      <c r="O1395" t="s">
        <v>23</v>
      </c>
      <c r="P1395" s="2">
        <f t="shared" si="63"/>
        <v>45238</v>
      </c>
      <c r="Q1395" t="str">
        <f t="shared" si="64"/>
        <v>2023-11</v>
      </c>
      <c r="R1395">
        <f t="shared" si="65"/>
        <v>17.915624999999999</v>
      </c>
    </row>
    <row r="1396" spans="1:18">
      <c r="A1396" t="s">
        <v>2613</v>
      </c>
      <c r="B1396" s="2" t="s">
        <v>2609</v>
      </c>
      <c r="C1396" t="s">
        <v>2614</v>
      </c>
      <c r="D1396">
        <v>15765.75</v>
      </c>
      <c r="E1396" t="s">
        <v>17</v>
      </c>
      <c r="F1396">
        <v>3266555959</v>
      </c>
      <c r="G1396" t="s">
        <v>18</v>
      </c>
      <c r="H1396" t="s">
        <v>18</v>
      </c>
      <c r="I1396" t="s">
        <v>19</v>
      </c>
      <c r="J1396" t="s">
        <v>18</v>
      </c>
      <c r="K1396" t="s">
        <v>18</v>
      </c>
      <c r="L1396" t="s">
        <v>20</v>
      </c>
      <c r="M1396" t="s">
        <v>21</v>
      </c>
      <c r="N1396" t="s">
        <v>22</v>
      </c>
      <c r="O1396" t="s">
        <v>23</v>
      </c>
      <c r="P1396" s="2">
        <f t="shared" si="63"/>
        <v>45238</v>
      </c>
      <c r="Q1396" t="str">
        <f t="shared" si="64"/>
        <v>2023-11</v>
      </c>
      <c r="R1396">
        <f t="shared" si="65"/>
        <v>9.8535937499999999</v>
      </c>
    </row>
    <row r="1397" spans="1:18">
      <c r="A1397" t="s">
        <v>2615</v>
      </c>
      <c r="B1397" s="2" t="s">
        <v>2609</v>
      </c>
      <c r="C1397" t="s">
        <v>2616</v>
      </c>
      <c r="D1397">
        <v>27231.75</v>
      </c>
      <c r="E1397" t="s">
        <v>17</v>
      </c>
      <c r="F1397">
        <v>3266904353</v>
      </c>
      <c r="G1397" t="s">
        <v>18</v>
      </c>
      <c r="H1397" t="s">
        <v>18</v>
      </c>
      <c r="I1397" t="s">
        <v>19</v>
      </c>
      <c r="J1397" t="s">
        <v>18</v>
      </c>
      <c r="K1397" t="s">
        <v>18</v>
      </c>
      <c r="L1397" t="s">
        <v>20</v>
      </c>
      <c r="M1397" t="s">
        <v>21</v>
      </c>
      <c r="N1397" t="s">
        <v>22</v>
      </c>
      <c r="O1397" t="s">
        <v>23</v>
      </c>
      <c r="P1397" s="2">
        <f t="shared" si="63"/>
        <v>45238</v>
      </c>
      <c r="Q1397" t="str">
        <f t="shared" si="64"/>
        <v>2023-11</v>
      </c>
      <c r="R1397">
        <f t="shared" si="65"/>
        <v>17.01984375</v>
      </c>
    </row>
    <row r="1398" spans="1:18">
      <c r="A1398" t="s">
        <v>2617</v>
      </c>
      <c r="B1398" s="2" t="s">
        <v>2609</v>
      </c>
      <c r="C1398" t="s">
        <v>2616</v>
      </c>
      <c r="D1398">
        <v>27231.75</v>
      </c>
      <c r="E1398" t="s">
        <v>17</v>
      </c>
      <c r="F1398">
        <v>3266907740</v>
      </c>
      <c r="G1398" t="s">
        <v>18</v>
      </c>
      <c r="H1398" t="s">
        <v>18</v>
      </c>
      <c r="I1398" t="s">
        <v>19</v>
      </c>
      <c r="J1398" t="s">
        <v>18</v>
      </c>
      <c r="K1398" t="s">
        <v>18</v>
      </c>
      <c r="L1398" t="s">
        <v>20</v>
      </c>
      <c r="M1398" t="s">
        <v>21</v>
      </c>
      <c r="N1398" t="s">
        <v>22</v>
      </c>
      <c r="O1398" t="s">
        <v>23</v>
      </c>
      <c r="P1398" s="2">
        <f t="shared" si="63"/>
        <v>45238</v>
      </c>
      <c r="Q1398" t="str">
        <f t="shared" si="64"/>
        <v>2023-11</v>
      </c>
      <c r="R1398">
        <f t="shared" si="65"/>
        <v>17.01984375</v>
      </c>
    </row>
    <row r="1399" spans="1:18">
      <c r="A1399" t="s">
        <v>2618</v>
      </c>
      <c r="B1399" s="2" t="s">
        <v>2609</v>
      </c>
      <c r="C1399" t="s">
        <v>2619</v>
      </c>
      <c r="D1399">
        <v>28665</v>
      </c>
      <c r="E1399" t="s">
        <v>17</v>
      </c>
      <c r="F1399">
        <v>3267386065</v>
      </c>
      <c r="G1399" t="s">
        <v>18</v>
      </c>
      <c r="H1399" t="s">
        <v>18</v>
      </c>
      <c r="I1399" t="s">
        <v>19</v>
      </c>
      <c r="J1399" t="s">
        <v>18</v>
      </c>
      <c r="K1399" t="s">
        <v>18</v>
      </c>
      <c r="L1399" t="s">
        <v>20</v>
      </c>
      <c r="M1399" t="s">
        <v>21</v>
      </c>
      <c r="N1399" t="s">
        <v>22</v>
      </c>
      <c r="O1399" t="s">
        <v>23</v>
      </c>
      <c r="P1399" s="2">
        <f t="shared" si="63"/>
        <v>45238</v>
      </c>
      <c r="Q1399" t="str">
        <f t="shared" si="64"/>
        <v>2023-11</v>
      </c>
      <c r="R1399">
        <f t="shared" si="65"/>
        <v>17.915624999999999</v>
      </c>
    </row>
    <row r="1400" spans="1:18">
      <c r="A1400" t="s">
        <v>2620</v>
      </c>
      <c r="B1400" s="2" t="s">
        <v>2621</v>
      </c>
      <c r="C1400" t="s">
        <v>2622</v>
      </c>
      <c r="D1400">
        <v>28665</v>
      </c>
      <c r="E1400" t="s">
        <v>17</v>
      </c>
      <c r="F1400">
        <v>3274505100</v>
      </c>
      <c r="G1400" t="s">
        <v>18</v>
      </c>
      <c r="H1400" t="s">
        <v>18</v>
      </c>
      <c r="I1400" t="s">
        <v>19</v>
      </c>
      <c r="J1400" t="s">
        <v>18</v>
      </c>
      <c r="K1400" t="s">
        <v>18</v>
      </c>
      <c r="L1400" t="s">
        <v>20</v>
      </c>
      <c r="M1400" t="s">
        <v>21</v>
      </c>
      <c r="N1400" t="s">
        <v>22</v>
      </c>
      <c r="O1400" t="s">
        <v>23</v>
      </c>
      <c r="P1400" s="2">
        <f t="shared" si="63"/>
        <v>45240</v>
      </c>
      <c r="Q1400" t="str">
        <f t="shared" si="64"/>
        <v>2023-11</v>
      </c>
      <c r="R1400">
        <f t="shared" si="65"/>
        <v>17.915624999999999</v>
      </c>
    </row>
    <row r="1401" spans="1:18">
      <c r="A1401" t="s">
        <v>2623</v>
      </c>
      <c r="B1401" s="2" t="s">
        <v>2621</v>
      </c>
      <c r="C1401" t="s">
        <v>2622</v>
      </c>
      <c r="D1401">
        <v>28130.025000000001</v>
      </c>
      <c r="E1401" t="s">
        <v>26</v>
      </c>
      <c r="F1401">
        <v>3274521821</v>
      </c>
      <c r="G1401" t="s">
        <v>27</v>
      </c>
      <c r="H1401" t="s">
        <v>27</v>
      </c>
      <c r="I1401" t="s">
        <v>19</v>
      </c>
      <c r="J1401" t="s">
        <v>278</v>
      </c>
      <c r="K1401" t="s">
        <v>29</v>
      </c>
      <c r="L1401" t="s">
        <v>20</v>
      </c>
      <c r="M1401" t="s">
        <v>21</v>
      </c>
      <c r="N1401" t="s">
        <v>30</v>
      </c>
      <c r="O1401" t="s">
        <v>31</v>
      </c>
      <c r="P1401" s="2">
        <f t="shared" si="63"/>
        <v>45240</v>
      </c>
      <c r="Q1401" t="str">
        <f t="shared" si="64"/>
        <v>2023-11</v>
      </c>
      <c r="R1401">
        <f t="shared" si="65"/>
        <v>17.581265625</v>
      </c>
    </row>
    <row r="1402" spans="1:18">
      <c r="A1402" s="1" t="s">
        <v>2624</v>
      </c>
      <c r="B1402" s="2" t="s">
        <v>2625</v>
      </c>
      <c r="C1402" t="s">
        <v>2626</v>
      </c>
      <c r="D1402">
        <v>28665</v>
      </c>
      <c r="E1402" t="s">
        <v>17</v>
      </c>
      <c r="F1402">
        <v>3277149912</v>
      </c>
      <c r="G1402" t="s">
        <v>18</v>
      </c>
      <c r="H1402" t="s">
        <v>18</v>
      </c>
      <c r="I1402" t="s">
        <v>19</v>
      </c>
      <c r="J1402" t="s">
        <v>18</v>
      </c>
      <c r="K1402" t="s">
        <v>18</v>
      </c>
      <c r="L1402" t="s">
        <v>20</v>
      </c>
      <c r="M1402" t="s">
        <v>21</v>
      </c>
      <c r="N1402" t="s">
        <v>22</v>
      </c>
      <c r="O1402" t="s">
        <v>23</v>
      </c>
      <c r="P1402" s="2">
        <f t="shared" si="63"/>
        <v>45241</v>
      </c>
      <c r="Q1402" t="str">
        <f t="shared" si="64"/>
        <v>2023-11</v>
      </c>
      <c r="R1402">
        <f t="shared" si="65"/>
        <v>17.915624999999999</v>
      </c>
    </row>
    <row r="1403" spans="1:18">
      <c r="A1403" t="s">
        <v>2627</v>
      </c>
      <c r="B1403" s="2" t="s">
        <v>2628</v>
      </c>
      <c r="C1403" t="s">
        <v>2629</v>
      </c>
      <c r="D1403">
        <v>28665</v>
      </c>
      <c r="E1403" t="s">
        <v>17</v>
      </c>
      <c r="F1403">
        <v>3281476826</v>
      </c>
      <c r="G1403" t="s">
        <v>18</v>
      </c>
      <c r="H1403" t="s">
        <v>18</v>
      </c>
      <c r="I1403" t="s">
        <v>19</v>
      </c>
      <c r="J1403" t="s">
        <v>18</v>
      </c>
      <c r="K1403" t="s">
        <v>18</v>
      </c>
      <c r="L1403" t="s">
        <v>20</v>
      </c>
      <c r="M1403" t="s">
        <v>21</v>
      </c>
      <c r="N1403" t="s">
        <v>22</v>
      </c>
      <c r="O1403" t="s">
        <v>23</v>
      </c>
      <c r="P1403" s="2">
        <f t="shared" si="63"/>
        <v>45242</v>
      </c>
      <c r="Q1403" t="str">
        <f t="shared" si="64"/>
        <v>2023-11</v>
      </c>
      <c r="R1403">
        <f t="shared" si="65"/>
        <v>17.915624999999999</v>
      </c>
    </row>
    <row r="1404" spans="1:18">
      <c r="A1404" t="s">
        <v>2630</v>
      </c>
      <c r="B1404" s="2" t="s">
        <v>2631</v>
      </c>
      <c r="C1404" t="s">
        <v>2632</v>
      </c>
      <c r="D1404">
        <v>28130.025000000001</v>
      </c>
      <c r="E1404" t="s">
        <v>26</v>
      </c>
      <c r="F1404">
        <v>3283822686</v>
      </c>
      <c r="G1404" t="s">
        <v>27</v>
      </c>
      <c r="H1404" t="s">
        <v>27</v>
      </c>
      <c r="I1404" t="s">
        <v>19</v>
      </c>
      <c r="J1404" t="s">
        <v>120</v>
      </c>
      <c r="K1404" t="s">
        <v>29</v>
      </c>
      <c r="L1404" t="s">
        <v>20</v>
      </c>
      <c r="M1404" t="s">
        <v>21</v>
      </c>
      <c r="N1404" t="s">
        <v>30</v>
      </c>
      <c r="O1404" t="s">
        <v>31</v>
      </c>
      <c r="P1404" s="2">
        <f t="shared" si="63"/>
        <v>45244</v>
      </c>
      <c r="Q1404" t="str">
        <f t="shared" si="64"/>
        <v>2023-11</v>
      </c>
      <c r="R1404">
        <f t="shared" si="65"/>
        <v>17.581265625</v>
      </c>
    </row>
    <row r="1405" spans="1:18">
      <c r="A1405" t="s">
        <v>2633</v>
      </c>
      <c r="B1405" s="2" t="s">
        <v>2631</v>
      </c>
      <c r="C1405" t="s">
        <v>1039</v>
      </c>
      <c r="D1405">
        <v>28665</v>
      </c>
      <c r="E1405" t="s">
        <v>172</v>
      </c>
      <c r="F1405">
        <v>3286129869</v>
      </c>
      <c r="G1405" t="s">
        <v>18</v>
      </c>
      <c r="H1405" t="s">
        <v>18</v>
      </c>
      <c r="I1405" t="s">
        <v>19</v>
      </c>
      <c r="J1405" t="s">
        <v>18</v>
      </c>
      <c r="K1405" t="s">
        <v>18</v>
      </c>
      <c r="L1405" t="s">
        <v>20</v>
      </c>
      <c r="M1405" t="s">
        <v>21</v>
      </c>
      <c r="N1405" t="s">
        <v>22</v>
      </c>
      <c r="O1405" t="s">
        <v>173</v>
      </c>
      <c r="P1405" s="2">
        <f t="shared" si="63"/>
        <v>45244</v>
      </c>
      <c r="Q1405" t="str">
        <f t="shared" si="64"/>
        <v>2023-11</v>
      </c>
      <c r="R1405">
        <f t="shared" si="65"/>
        <v>17.915624999999999</v>
      </c>
    </row>
    <row r="1406" spans="1:18">
      <c r="A1406" t="s">
        <v>2634</v>
      </c>
      <c r="B1406" s="2" t="s">
        <v>2631</v>
      </c>
      <c r="C1406" t="s">
        <v>1039</v>
      </c>
      <c r="D1406">
        <v>28665</v>
      </c>
      <c r="E1406" t="s">
        <v>188</v>
      </c>
      <c r="F1406">
        <v>3286132789</v>
      </c>
      <c r="G1406" t="s">
        <v>189</v>
      </c>
      <c r="H1406" t="s">
        <v>189</v>
      </c>
      <c r="I1406" t="s">
        <v>19</v>
      </c>
      <c r="J1406" t="s">
        <v>28</v>
      </c>
      <c r="K1406" t="s">
        <v>29</v>
      </c>
      <c r="L1406" t="s">
        <v>20</v>
      </c>
      <c r="M1406" t="s">
        <v>21</v>
      </c>
      <c r="N1406" t="s">
        <v>49</v>
      </c>
      <c r="O1406" t="s">
        <v>190</v>
      </c>
      <c r="P1406" s="2">
        <f t="shared" si="63"/>
        <v>45244</v>
      </c>
      <c r="Q1406" t="str">
        <f t="shared" si="64"/>
        <v>2023-11</v>
      </c>
      <c r="R1406">
        <f t="shared" si="65"/>
        <v>17.915624999999999</v>
      </c>
    </row>
    <row r="1407" spans="1:18">
      <c r="A1407" t="s">
        <v>2635</v>
      </c>
      <c r="B1407" s="2" t="s">
        <v>2631</v>
      </c>
      <c r="C1407" t="s">
        <v>1039</v>
      </c>
      <c r="D1407">
        <v>28665</v>
      </c>
      <c r="E1407" t="s">
        <v>94</v>
      </c>
      <c r="F1407">
        <v>3286134454</v>
      </c>
      <c r="G1407" t="s">
        <v>18</v>
      </c>
      <c r="H1407" t="s">
        <v>18</v>
      </c>
      <c r="I1407" t="s">
        <v>19</v>
      </c>
      <c r="J1407" t="s">
        <v>18</v>
      </c>
      <c r="K1407" t="s">
        <v>18</v>
      </c>
      <c r="L1407" t="s">
        <v>20</v>
      </c>
      <c r="M1407" t="s">
        <v>21</v>
      </c>
      <c r="N1407" t="s">
        <v>22</v>
      </c>
      <c r="O1407" t="s">
        <v>31</v>
      </c>
      <c r="P1407" s="2">
        <f t="shared" si="63"/>
        <v>45244</v>
      </c>
      <c r="Q1407" t="str">
        <f t="shared" si="64"/>
        <v>2023-11</v>
      </c>
      <c r="R1407">
        <f t="shared" si="65"/>
        <v>17.915624999999999</v>
      </c>
    </row>
    <row r="1408" spans="1:18">
      <c r="A1408" t="s">
        <v>2636</v>
      </c>
      <c r="B1408" s="2" t="s">
        <v>2637</v>
      </c>
      <c r="C1408" s="1" t="s">
        <v>2638</v>
      </c>
      <c r="D1408">
        <v>28665</v>
      </c>
      <c r="E1408" t="s">
        <v>17</v>
      </c>
      <c r="F1408">
        <v>3290562799</v>
      </c>
      <c r="G1408" t="s">
        <v>18</v>
      </c>
      <c r="H1408" t="s">
        <v>18</v>
      </c>
      <c r="I1408" t="s">
        <v>19</v>
      </c>
      <c r="J1408" t="s">
        <v>18</v>
      </c>
      <c r="K1408" t="s">
        <v>18</v>
      </c>
      <c r="L1408" t="s">
        <v>20</v>
      </c>
      <c r="M1408" t="s">
        <v>21</v>
      </c>
      <c r="N1408" t="s">
        <v>22</v>
      </c>
      <c r="O1408" t="s">
        <v>23</v>
      </c>
      <c r="P1408" s="2">
        <f t="shared" si="63"/>
        <v>45246</v>
      </c>
      <c r="Q1408" t="str">
        <f t="shared" si="64"/>
        <v>2023-11</v>
      </c>
      <c r="R1408">
        <f t="shared" si="65"/>
        <v>17.915624999999999</v>
      </c>
    </row>
    <row r="1409" spans="1:18">
      <c r="A1409" t="s">
        <v>2639</v>
      </c>
      <c r="B1409" s="2" t="s">
        <v>2637</v>
      </c>
      <c r="C1409" s="1" t="s">
        <v>2638</v>
      </c>
      <c r="D1409">
        <v>26718.268499999998</v>
      </c>
      <c r="E1409" t="s">
        <v>26</v>
      </c>
      <c r="F1409">
        <v>3290568043</v>
      </c>
      <c r="G1409" t="s">
        <v>27</v>
      </c>
      <c r="H1409" t="s">
        <v>27</v>
      </c>
      <c r="I1409" t="s">
        <v>19</v>
      </c>
      <c r="J1409" t="s">
        <v>2238</v>
      </c>
      <c r="K1409" t="s">
        <v>29</v>
      </c>
      <c r="L1409" t="s">
        <v>20</v>
      </c>
      <c r="M1409" t="s">
        <v>21</v>
      </c>
      <c r="N1409" t="s">
        <v>30</v>
      </c>
      <c r="O1409" t="s">
        <v>31</v>
      </c>
      <c r="P1409" s="2">
        <f t="shared" si="63"/>
        <v>45246</v>
      </c>
      <c r="Q1409" t="str">
        <f t="shared" si="64"/>
        <v>2023-11</v>
      </c>
      <c r="R1409">
        <f t="shared" si="65"/>
        <v>16.6989178125</v>
      </c>
    </row>
    <row r="1410" spans="1:18">
      <c r="A1410" t="s">
        <v>2640</v>
      </c>
      <c r="B1410" s="2" t="s">
        <v>2641</v>
      </c>
      <c r="C1410" t="s">
        <v>2642</v>
      </c>
      <c r="D1410">
        <v>28665</v>
      </c>
      <c r="E1410" t="s">
        <v>577</v>
      </c>
      <c r="F1410">
        <v>3297547386</v>
      </c>
      <c r="G1410" t="s">
        <v>18</v>
      </c>
      <c r="H1410" t="s">
        <v>18</v>
      </c>
      <c r="I1410" t="s">
        <v>19</v>
      </c>
      <c r="J1410" t="s">
        <v>18</v>
      </c>
      <c r="K1410" t="s">
        <v>18</v>
      </c>
      <c r="L1410" t="s">
        <v>20</v>
      </c>
      <c r="M1410" t="s">
        <v>21</v>
      </c>
      <c r="N1410" t="s">
        <v>22</v>
      </c>
      <c r="O1410" t="s">
        <v>190</v>
      </c>
      <c r="P1410" s="2">
        <f t="shared" ref="P1410:P1466" si="66">DATEVALUE(LEFT(B1410, 10)) + TIMEVALUE(MID(B1410, 12, 8))</f>
        <v>45249</v>
      </c>
      <c r="Q1410" t="str">
        <f t="shared" ref="Q1410:Q1466" si="67">TEXT(P1410, "yyyy-mm")</f>
        <v>2023-11</v>
      </c>
      <c r="R1410">
        <f t="shared" ref="R1410:R1466" si="68">IF(L1410="NGN", D1410/1600, D1410)</f>
        <v>17.915624999999999</v>
      </c>
    </row>
    <row r="1411" spans="1:18">
      <c r="A1411" t="s">
        <v>2643</v>
      </c>
      <c r="B1411" s="2" t="s">
        <v>2644</v>
      </c>
      <c r="C1411" t="s">
        <v>2353</v>
      </c>
      <c r="D1411">
        <v>15765.75</v>
      </c>
      <c r="E1411" t="s">
        <v>17</v>
      </c>
      <c r="F1411">
        <v>3301260183</v>
      </c>
      <c r="G1411" t="s">
        <v>18</v>
      </c>
      <c r="H1411" t="s">
        <v>18</v>
      </c>
      <c r="I1411" t="s">
        <v>19</v>
      </c>
      <c r="J1411" t="s">
        <v>18</v>
      </c>
      <c r="K1411" t="s">
        <v>18</v>
      </c>
      <c r="L1411" t="s">
        <v>20</v>
      </c>
      <c r="M1411" t="s">
        <v>21</v>
      </c>
      <c r="N1411" t="s">
        <v>22</v>
      </c>
      <c r="O1411" t="s">
        <v>23</v>
      </c>
      <c r="P1411" s="2">
        <f t="shared" si="66"/>
        <v>45250</v>
      </c>
      <c r="Q1411" t="str">
        <f t="shared" si="67"/>
        <v>2023-11</v>
      </c>
      <c r="R1411">
        <f t="shared" si="68"/>
        <v>9.8535937499999999</v>
      </c>
    </row>
    <row r="1412" spans="1:18">
      <c r="A1412" t="s">
        <v>2645</v>
      </c>
      <c r="B1412" s="2" t="s">
        <v>2646</v>
      </c>
      <c r="C1412" t="s">
        <v>2647</v>
      </c>
      <c r="D1412">
        <v>28665</v>
      </c>
      <c r="E1412" t="s">
        <v>17</v>
      </c>
      <c r="F1412">
        <v>3317234904</v>
      </c>
      <c r="G1412" t="s">
        <v>18</v>
      </c>
      <c r="H1412" t="s">
        <v>18</v>
      </c>
      <c r="I1412" t="s">
        <v>19</v>
      </c>
      <c r="J1412" t="s">
        <v>18</v>
      </c>
      <c r="K1412" t="s">
        <v>18</v>
      </c>
      <c r="L1412" t="s">
        <v>20</v>
      </c>
      <c r="M1412" t="s">
        <v>21</v>
      </c>
      <c r="N1412" t="s">
        <v>22</v>
      </c>
      <c r="O1412" t="s">
        <v>23</v>
      </c>
      <c r="P1412" s="2">
        <f t="shared" si="66"/>
        <v>45256</v>
      </c>
      <c r="Q1412" t="str">
        <f t="shared" si="67"/>
        <v>2023-11</v>
      </c>
      <c r="R1412">
        <f t="shared" si="68"/>
        <v>17.915624999999999</v>
      </c>
    </row>
    <row r="1413" spans="1:18">
      <c r="A1413" t="s">
        <v>2648</v>
      </c>
      <c r="B1413" s="2" t="s">
        <v>2649</v>
      </c>
      <c r="C1413" t="s">
        <v>958</v>
      </c>
      <c r="D1413">
        <v>11271.75</v>
      </c>
      <c r="E1413" t="s">
        <v>26</v>
      </c>
      <c r="F1413">
        <v>3324187075</v>
      </c>
      <c r="G1413" t="s">
        <v>36</v>
      </c>
      <c r="H1413" t="s">
        <v>37</v>
      </c>
      <c r="I1413" t="s">
        <v>38</v>
      </c>
      <c r="J1413" t="s">
        <v>301</v>
      </c>
      <c r="K1413" t="s">
        <v>29</v>
      </c>
      <c r="L1413" t="s">
        <v>20</v>
      </c>
      <c r="M1413" t="s">
        <v>1376</v>
      </c>
      <c r="N1413" t="s">
        <v>30</v>
      </c>
      <c r="O1413" t="s">
        <v>23</v>
      </c>
      <c r="P1413" s="2">
        <f t="shared" si="66"/>
        <v>45258</v>
      </c>
      <c r="Q1413" t="str">
        <f t="shared" si="67"/>
        <v>2023-11</v>
      </c>
      <c r="R1413">
        <f t="shared" si="68"/>
        <v>7.0448437500000001</v>
      </c>
    </row>
    <row r="1414" spans="1:18">
      <c r="A1414" t="s">
        <v>2650</v>
      </c>
      <c r="B1414" s="2" t="s">
        <v>2651</v>
      </c>
      <c r="C1414" t="s">
        <v>2652</v>
      </c>
      <c r="D1414">
        <v>28665</v>
      </c>
      <c r="E1414" t="s">
        <v>17</v>
      </c>
      <c r="F1414">
        <v>3327132100</v>
      </c>
      <c r="G1414" t="s">
        <v>18</v>
      </c>
      <c r="H1414" t="s">
        <v>18</v>
      </c>
      <c r="I1414" t="s">
        <v>19</v>
      </c>
      <c r="J1414" t="s">
        <v>18</v>
      </c>
      <c r="K1414" t="s">
        <v>18</v>
      </c>
      <c r="L1414" t="s">
        <v>20</v>
      </c>
      <c r="M1414" t="s">
        <v>21</v>
      </c>
      <c r="N1414" t="s">
        <v>22</v>
      </c>
      <c r="O1414" t="s">
        <v>23</v>
      </c>
      <c r="P1414" s="2">
        <f t="shared" si="66"/>
        <v>45259</v>
      </c>
      <c r="Q1414" t="str">
        <f t="shared" si="67"/>
        <v>2023-11</v>
      </c>
      <c r="R1414">
        <f t="shared" si="68"/>
        <v>17.915624999999999</v>
      </c>
    </row>
    <row r="1415" spans="1:18">
      <c r="A1415" t="s">
        <v>2653</v>
      </c>
      <c r="B1415" s="2" t="s">
        <v>2654</v>
      </c>
      <c r="C1415" t="s">
        <v>2655</v>
      </c>
      <c r="D1415">
        <v>28130.025000000001</v>
      </c>
      <c r="E1415" t="s">
        <v>26</v>
      </c>
      <c r="F1415">
        <v>3329347962</v>
      </c>
      <c r="G1415" t="s">
        <v>27</v>
      </c>
      <c r="H1415" t="s">
        <v>27</v>
      </c>
      <c r="I1415" t="s">
        <v>19</v>
      </c>
      <c r="J1415" t="s">
        <v>28</v>
      </c>
      <c r="K1415" t="s">
        <v>29</v>
      </c>
      <c r="L1415" t="s">
        <v>20</v>
      </c>
      <c r="M1415" t="s">
        <v>21</v>
      </c>
      <c r="N1415" t="s">
        <v>30</v>
      </c>
      <c r="O1415" t="s">
        <v>31</v>
      </c>
      <c r="P1415" s="2">
        <f t="shared" si="66"/>
        <v>45260</v>
      </c>
      <c r="Q1415" t="str">
        <f t="shared" si="67"/>
        <v>2023-11</v>
      </c>
      <c r="R1415">
        <f t="shared" si="68"/>
        <v>17.581265625</v>
      </c>
    </row>
    <row r="1416" spans="1:18">
      <c r="A1416" t="s">
        <v>2656</v>
      </c>
      <c r="B1416" s="2" t="s">
        <v>2657</v>
      </c>
      <c r="C1416" t="s">
        <v>2580</v>
      </c>
      <c r="D1416">
        <v>15765.75</v>
      </c>
      <c r="E1416" t="s">
        <v>17</v>
      </c>
      <c r="F1416">
        <v>3331965402</v>
      </c>
      <c r="G1416" t="s">
        <v>18</v>
      </c>
      <c r="H1416" t="s">
        <v>18</v>
      </c>
      <c r="I1416" t="s">
        <v>19</v>
      </c>
      <c r="J1416" t="s">
        <v>18</v>
      </c>
      <c r="K1416" t="s">
        <v>18</v>
      </c>
      <c r="L1416" t="s">
        <v>20</v>
      </c>
      <c r="M1416" t="s">
        <v>21</v>
      </c>
      <c r="N1416" t="s">
        <v>22</v>
      </c>
      <c r="O1416" t="s">
        <v>23</v>
      </c>
      <c r="P1416" s="2">
        <f t="shared" si="66"/>
        <v>45261</v>
      </c>
      <c r="Q1416" t="str">
        <f t="shared" si="67"/>
        <v>2023-12</v>
      </c>
      <c r="R1416">
        <f t="shared" si="68"/>
        <v>9.8535937499999999</v>
      </c>
    </row>
    <row r="1417" spans="1:18">
      <c r="A1417" t="s">
        <v>2658</v>
      </c>
      <c r="B1417" s="2" t="s">
        <v>2657</v>
      </c>
      <c r="C1417" t="s">
        <v>2402</v>
      </c>
      <c r="D1417">
        <v>15765.75</v>
      </c>
      <c r="E1417" t="s">
        <v>2659</v>
      </c>
      <c r="F1417">
        <v>3332076424</v>
      </c>
      <c r="G1417" t="s">
        <v>36</v>
      </c>
      <c r="H1417" t="s">
        <v>37</v>
      </c>
      <c r="I1417" t="s">
        <v>38</v>
      </c>
      <c r="J1417" t="s">
        <v>28</v>
      </c>
      <c r="K1417" t="s">
        <v>29</v>
      </c>
      <c r="L1417" t="s">
        <v>20</v>
      </c>
      <c r="M1417" t="s">
        <v>1376</v>
      </c>
      <c r="N1417" t="s">
        <v>49</v>
      </c>
      <c r="O1417" t="s">
        <v>23</v>
      </c>
      <c r="P1417" s="2">
        <f t="shared" si="66"/>
        <v>45261</v>
      </c>
      <c r="Q1417" t="str">
        <f t="shared" si="67"/>
        <v>2023-12</v>
      </c>
      <c r="R1417">
        <f t="shared" si="68"/>
        <v>9.8535937499999999</v>
      </c>
    </row>
    <row r="1418" spans="1:18">
      <c r="A1418" t="s">
        <v>2660</v>
      </c>
      <c r="B1418" s="2" t="s">
        <v>2661</v>
      </c>
      <c r="C1418" t="s">
        <v>2402</v>
      </c>
      <c r="D1418">
        <v>15765.75</v>
      </c>
      <c r="E1418" t="s">
        <v>2659</v>
      </c>
      <c r="F1418">
        <v>3338842550</v>
      </c>
      <c r="G1418" t="s">
        <v>36</v>
      </c>
      <c r="H1418" t="s">
        <v>37</v>
      </c>
      <c r="I1418" t="s">
        <v>38</v>
      </c>
      <c r="J1418" t="s">
        <v>28</v>
      </c>
      <c r="K1418" t="s">
        <v>29</v>
      </c>
      <c r="L1418" t="s">
        <v>20</v>
      </c>
      <c r="M1418" t="s">
        <v>1376</v>
      </c>
      <c r="N1418" t="s">
        <v>49</v>
      </c>
      <c r="O1418" t="s">
        <v>23</v>
      </c>
      <c r="P1418" s="2">
        <f t="shared" si="66"/>
        <v>45263</v>
      </c>
      <c r="Q1418" t="str">
        <f t="shared" si="67"/>
        <v>2023-12</v>
      </c>
      <c r="R1418">
        <f t="shared" si="68"/>
        <v>9.8535937499999999</v>
      </c>
    </row>
    <row r="1419" spans="1:18">
      <c r="A1419" t="s">
        <v>2662</v>
      </c>
      <c r="B1419" s="2" t="s">
        <v>2661</v>
      </c>
      <c r="C1419" t="s">
        <v>2492</v>
      </c>
      <c r="D1419">
        <v>28130.025000000001</v>
      </c>
      <c r="E1419" t="s">
        <v>26</v>
      </c>
      <c r="F1419">
        <v>3340864750</v>
      </c>
      <c r="G1419" t="s">
        <v>27</v>
      </c>
      <c r="H1419" t="s">
        <v>27</v>
      </c>
      <c r="I1419" t="s">
        <v>19</v>
      </c>
      <c r="J1419" t="s">
        <v>649</v>
      </c>
      <c r="K1419" t="s">
        <v>29</v>
      </c>
      <c r="L1419" t="s">
        <v>20</v>
      </c>
      <c r="M1419" t="s">
        <v>21</v>
      </c>
      <c r="N1419" t="s">
        <v>30</v>
      </c>
      <c r="O1419" t="s">
        <v>31</v>
      </c>
      <c r="P1419" s="2">
        <f t="shared" si="66"/>
        <v>45263</v>
      </c>
      <c r="Q1419" t="str">
        <f t="shared" si="67"/>
        <v>2023-12</v>
      </c>
      <c r="R1419">
        <f t="shared" si="68"/>
        <v>17.581265625</v>
      </c>
    </row>
    <row r="1420" spans="1:18">
      <c r="A1420" t="s">
        <v>2663</v>
      </c>
      <c r="B1420" s="2" t="s">
        <v>2664</v>
      </c>
      <c r="C1420" t="s">
        <v>2473</v>
      </c>
      <c r="D1420">
        <v>15765.75</v>
      </c>
      <c r="E1420" t="s">
        <v>1784</v>
      </c>
      <c r="F1420">
        <v>3341909418</v>
      </c>
      <c r="G1420" t="s">
        <v>907</v>
      </c>
      <c r="H1420" t="s">
        <v>231</v>
      </c>
      <c r="I1420" t="s">
        <v>19</v>
      </c>
      <c r="J1420" t="s">
        <v>305</v>
      </c>
      <c r="K1420" t="s">
        <v>29</v>
      </c>
      <c r="L1420" t="s">
        <v>20</v>
      </c>
      <c r="M1420" t="s">
        <v>1376</v>
      </c>
      <c r="N1420" t="s">
        <v>49</v>
      </c>
      <c r="O1420" t="s">
        <v>23</v>
      </c>
      <c r="P1420" s="2">
        <f t="shared" si="66"/>
        <v>45264</v>
      </c>
      <c r="Q1420" t="str">
        <f t="shared" si="67"/>
        <v>2023-12</v>
      </c>
      <c r="R1420">
        <f t="shared" si="68"/>
        <v>9.8535937499999999</v>
      </c>
    </row>
    <row r="1421" spans="1:18">
      <c r="A1421" t="s">
        <v>2665</v>
      </c>
      <c r="B1421" s="2" t="s">
        <v>2664</v>
      </c>
      <c r="C1421" t="s">
        <v>2515</v>
      </c>
      <c r="D1421">
        <v>15424.2585</v>
      </c>
      <c r="E1421" t="s">
        <v>26</v>
      </c>
      <c r="F1421">
        <v>3341909460</v>
      </c>
      <c r="G1421" t="s">
        <v>36</v>
      </c>
      <c r="H1421" t="s">
        <v>37</v>
      </c>
      <c r="I1421" t="s">
        <v>38</v>
      </c>
      <c r="J1421" t="s">
        <v>28</v>
      </c>
      <c r="K1421" t="s">
        <v>29</v>
      </c>
      <c r="L1421" t="s">
        <v>20</v>
      </c>
      <c r="M1421" t="s">
        <v>1376</v>
      </c>
      <c r="N1421" t="s">
        <v>30</v>
      </c>
      <c r="O1421" t="s">
        <v>23</v>
      </c>
      <c r="P1421" s="2">
        <f t="shared" si="66"/>
        <v>45264</v>
      </c>
      <c r="Q1421" t="str">
        <f t="shared" si="67"/>
        <v>2023-12</v>
      </c>
      <c r="R1421">
        <f t="shared" si="68"/>
        <v>9.6401615624999994</v>
      </c>
    </row>
    <row r="1422" spans="1:18">
      <c r="A1422" t="s">
        <v>2666</v>
      </c>
      <c r="B1422" s="2" t="s">
        <v>2664</v>
      </c>
      <c r="C1422" t="s">
        <v>1991</v>
      </c>
      <c r="D1422">
        <v>11550</v>
      </c>
      <c r="E1422" t="s">
        <v>1784</v>
      </c>
      <c r="F1422">
        <v>3343948032</v>
      </c>
      <c r="G1422" t="s">
        <v>36</v>
      </c>
      <c r="H1422" t="s">
        <v>37</v>
      </c>
      <c r="I1422" t="s">
        <v>38</v>
      </c>
      <c r="J1422" t="s">
        <v>471</v>
      </c>
      <c r="K1422" t="s">
        <v>29</v>
      </c>
      <c r="L1422" t="s">
        <v>20</v>
      </c>
      <c r="M1422" t="s">
        <v>1376</v>
      </c>
      <c r="N1422" t="s">
        <v>49</v>
      </c>
      <c r="O1422" t="s">
        <v>23</v>
      </c>
      <c r="P1422" s="2">
        <f t="shared" si="66"/>
        <v>45264</v>
      </c>
      <c r="Q1422" t="str">
        <f t="shared" si="67"/>
        <v>2023-12</v>
      </c>
      <c r="R1422">
        <f t="shared" si="68"/>
        <v>7.21875</v>
      </c>
    </row>
    <row r="1423" spans="1:18">
      <c r="A1423" t="s">
        <v>2667</v>
      </c>
      <c r="B1423" s="2" t="s">
        <v>2668</v>
      </c>
      <c r="C1423" t="s">
        <v>2543</v>
      </c>
      <c r="D1423">
        <v>15765.75</v>
      </c>
      <c r="E1423" t="s">
        <v>78</v>
      </c>
      <c r="F1423">
        <v>3344940608</v>
      </c>
      <c r="G1423" t="s">
        <v>36</v>
      </c>
      <c r="H1423" t="s">
        <v>37</v>
      </c>
      <c r="I1423" t="s">
        <v>38</v>
      </c>
      <c r="J1423" t="s">
        <v>28</v>
      </c>
      <c r="K1423" t="s">
        <v>29</v>
      </c>
      <c r="L1423" t="s">
        <v>20</v>
      </c>
      <c r="M1423" t="s">
        <v>1376</v>
      </c>
      <c r="N1423" t="s">
        <v>49</v>
      </c>
      <c r="O1423" t="s">
        <v>23</v>
      </c>
      <c r="P1423" s="2">
        <f t="shared" si="66"/>
        <v>45265</v>
      </c>
      <c r="Q1423" t="str">
        <f t="shared" si="67"/>
        <v>2023-12</v>
      </c>
      <c r="R1423">
        <f t="shared" si="68"/>
        <v>9.8535937499999999</v>
      </c>
    </row>
    <row r="1424" spans="1:18">
      <c r="A1424" t="s">
        <v>2669</v>
      </c>
      <c r="B1424" s="2" t="s">
        <v>2668</v>
      </c>
      <c r="C1424" t="s">
        <v>1150</v>
      </c>
      <c r="D1424">
        <v>11.55</v>
      </c>
      <c r="E1424" t="s">
        <v>17</v>
      </c>
      <c r="F1424">
        <v>3345185988</v>
      </c>
      <c r="G1424" t="s">
        <v>18</v>
      </c>
      <c r="H1424" t="s">
        <v>18</v>
      </c>
      <c r="I1424" t="s">
        <v>19</v>
      </c>
      <c r="J1424" t="s">
        <v>18</v>
      </c>
      <c r="K1424" t="s">
        <v>18</v>
      </c>
      <c r="L1424" t="s">
        <v>197</v>
      </c>
      <c r="M1424" t="s">
        <v>21</v>
      </c>
      <c r="N1424" t="s">
        <v>22</v>
      </c>
      <c r="O1424" t="s">
        <v>23</v>
      </c>
      <c r="P1424" s="2">
        <f t="shared" si="66"/>
        <v>45265</v>
      </c>
      <c r="Q1424" t="str">
        <f t="shared" si="67"/>
        <v>2023-12</v>
      </c>
      <c r="R1424">
        <f t="shared" si="68"/>
        <v>11.55</v>
      </c>
    </row>
    <row r="1425" spans="1:18">
      <c r="A1425" t="s">
        <v>2670</v>
      </c>
      <c r="B1425" s="2" t="s">
        <v>2668</v>
      </c>
      <c r="C1425" t="s">
        <v>1150</v>
      </c>
      <c r="D1425">
        <v>10247.842500000001</v>
      </c>
      <c r="E1425" t="s">
        <v>26</v>
      </c>
      <c r="F1425">
        <v>3345189546</v>
      </c>
      <c r="G1425" t="s">
        <v>36</v>
      </c>
      <c r="H1425" t="s">
        <v>37</v>
      </c>
      <c r="I1425" t="s">
        <v>38</v>
      </c>
      <c r="J1425" t="s">
        <v>301</v>
      </c>
      <c r="K1425" t="s">
        <v>29</v>
      </c>
      <c r="L1425" t="s">
        <v>20</v>
      </c>
      <c r="M1425" t="s">
        <v>21</v>
      </c>
      <c r="N1425" t="s">
        <v>30</v>
      </c>
      <c r="O1425" t="s">
        <v>23</v>
      </c>
      <c r="P1425" s="2">
        <f t="shared" si="66"/>
        <v>45265</v>
      </c>
      <c r="Q1425" t="str">
        <f t="shared" si="67"/>
        <v>2023-12</v>
      </c>
      <c r="R1425">
        <f t="shared" si="68"/>
        <v>6.4049015625000001</v>
      </c>
    </row>
    <row r="1426" spans="1:18">
      <c r="A1426" t="s">
        <v>2671</v>
      </c>
      <c r="B1426" s="2" t="s">
        <v>2668</v>
      </c>
      <c r="C1426" t="s">
        <v>1150</v>
      </c>
      <c r="D1426">
        <v>0.11550000000000001</v>
      </c>
      <c r="E1426" t="s">
        <v>17</v>
      </c>
      <c r="F1426">
        <v>3345193013</v>
      </c>
      <c r="G1426" t="s">
        <v>18</v>
      </c>
      <c r="H1426" t="s">
        <v>18</v>
      </c>
      <c r="I1426" t="s">
        <v>19</v>
      </c>
      <c r="J1426" t="s">
        <v>18</v>
      </c>
      <c r="K1426" t="s">
        <v>18</v>
      </c>
      <c r="L1426" t="s">
        <v>20</v>
      </c>
      <c r="M1426" t="s">
        <v>1376</v>
      </c>
      <c r="N1426" t="s">
        <v>22</v>
      </c>
      <c r="O1426" t="s">
        <v>23</v>
      </c>
      <c r="P1426" s="2">
        <f t="shared" si="66"/>
        <v>45265</v>
      </c>
      <c r="Q1426" t="str">
        <f t="shared" si="67"/>
        <v>2023-12</v>
      </c>
      <c r="R1426">
        <f t="shared" si="68"/>
        <v>7.21875E-5</v>
      </c>
    </row>
    <row r="1427" spans="1:18">
      <c r="A1427" t="s">
        <v>2672</v>
      </c>
      <c r="B1427" s="2" t="s">
        <v>2673</v>
      </c>
      <c r="C1427" t="s">
        <v>2473</v>
      </c>
      <c r="D1427">
        <v>15765.75</v>
      </c>
      <c r="E1427" t="s">
        <v>1784</v>
      </c>
      <c r="F1427">
        <v>3348331604</v>
      </c>
      <c r="G1427" t="s">
        <v>907</v>
      </c>
      <c r="H1427" t="s">
        <v>231</v>
      </c>
      <c r="I1427" t="s">
        <v>19</v>
      </c>
      <c r="J1427" t="s">
        <v>305</v>
      </c>
      <c r="K1427" t="s">
        <v>29</v>
      </c>
      <c r="L1427" t="s">
        <v>20</v>
      </c>
      <c r="M1427" t="s">
        <v>1376</v>
      </c>
      <c r="N1427" t="s">
        <v>49</v>
      </c>
      <c r="O1427" t="s">
        <v>23</v>
      </c>
      <c r="P1427" s="2">
        <f t="shared" si="66"/>
        <v>45266</v>
      </c>
      <c r="Q1427" t="str">
        <f t="shared" si="67"/>
        <v>2023-12</v>
      </c>
      <c r="R1427">
        <f t="shared" si="68"/>
        <v>9.8535937499999999</v>
      </c>
    </row>
    <row r="1428" spans="1:18">
      <c r="A1428" t="s">
        <v>2674</v>
      </c>
      <c r="B1428" s="2" t="s">
        <v>2675</v>
      </c>
      <c r="C1428" t="s">
        <v>2543</v>
      </c>
      <c r="D1428">
        <v>15765.75</v>
      </c>
      <c r="E1428" t="s">
        <v>78</v>
      </c>
      <c r="F1428">
        <v>3351645664</v>
      </c>
      <c r="G1428" t="s">
        <v>36</v>
      </c>
      <c r="H1428" t="s">
        <v>37</v>
      </c>
      <c r="I1428" t="s">
        <v>38</v>
      </c>
      <c r="J1428" t="s">
        <v>28</v>
      </c>
      <c r="K1428" t="s">
        <v>29</v>
      </c>
      <c r="L1428" t="s">
        <v>20</v>
      </c>
      <c r="M1428" t="s">
        <v>1376</v>
      </c>
      <c r="N1428" t="s">
        <v>49</v>
      </c>
      <c r="O1428" t="s">
        <v>23</v>
      </c>
      <c r="P1428" s="2">
        <f t="shared" si="66"/>
        <v>45267</v>
      </c>
      <c r="Q1428" t="str">
        <f t="shared" si="67"/>
        <v>2023-12</v>
      </c>
      <c r="R1428">
        <f t="shared" si="68"/>
        <v>9.8535937499999999</v>
      </c>
    </row>
    <row r="1429" spans="1:18">
      <c r="A1429" t="s">
        <v>2676</v>
      </c>
      <c r="B1429" s="2" t="s">
        <v>2675</v>
      </c>
      <c r="C1429" t="s">
        <v>2583</v>
      </c>
      <c r="D1429">
        <v>15765.75</v>
      </c>
      <c r="E1429" t="s">
        <v>1784</v>
      </c>
      <c r="F1429">
        <v>3351645668</v>
      </c>
      <c r="G1429" t="s">
        <v>907</v>
      </c>
      <c r="H1429" t="s">
        <v>231</v>
      </c>
      <c r="I1429" t="s">
        <v>19</v>
      </c>
      <c r="J1429" t="s">
        <v>2395</v>
      </c>
      <c r="K1429" t="s">
        <v>29</v>
      </c>
      <c r="L1429" t="s">
        <v>20</v>
      </c>
      <c r="M1429" t="s">
        <v>1376</v>
      </c>
      <c r="N1429" t="s">
        <v>49</v>
      </c>
      <c r="O1429" t="s">
        <v>23</v>
      </c>
      <c r="P1429" s="2">
        <f t="shared" si="66"/>
        <v>45267</v>
      </c>
      <c r="Q1429" t="str">
        <f t="shared" si="67"/>
        <v>2023-12</v>
      </c>
      <c r="R1429">
        <f t="shared" si="68"/>
        <v>9.8535937499999999</v>
      </c>
    </row>
    <row r="1430" spans="1:18">
      <c r="A1430" t="s">
        <v>2677</v>
      </c>
      <c r="B1430" s="2" t="s">
        <v>2675</v>
      </c>
      <c r="C1430" t="s">
        <v>2580</v>
      </c>
      <c r="D1430">
        <v>15424.2585</v>
      </c>
      <c r="E1430" t="s">
        <v>26</v>
      </c>
      <c r="F1430">
        <v>3351645667</v>
      </c>
      <c r="G1430" t="s">
        <v>36</v>
      </c>
      <c r="H1430" t="s">
        <v>37</v>
      </c>
      <c r="I1430" t="s">
        <v>38</v>
      </c>
      <c r="J1430" t="s">
        <v>28</v>
      </c>
      <c r="K1430" t="s">
        <v>29</v>
      </c>
      <c r="L1430" t="s">
        <v>20</v>
      </c>
      <c r="M1430" t="s">
        <v>1376</v>
      </c>
      <c r="N1430" t="s">
        <v>30</v>
      </c>
      <c r="O1430" t="s">
        <v>23</v>
      </c>
      <c r="P1430" s="2">
        <f t="shared" si="66"/>
        <v>45267</v>
      </c>
      <c r="Q1430" t="str">
        <f t="shared" si="67"/>
        <v>2023-12</v>
      </c>
      <c r="R1430">
        <f t="shared" si="68"/>
        <v>9.6401615624999994</v>
      </c>
    </row>
    <row r="1431" spans="1:18">
      <c r="A1431" t="s">
        <v>2678</v>
      </c>
      <c r="B1431" s="2" t="s">
        <v>2679</v>
      </c>
      <c r="C1431" t="s">
        <v>2583</v>
      </c>
      <c r="D1431">
        <v>15765.75</v>
      </c>
      <c r="E1431" t="s">
        <v>1784</v>
      </c>
      <c r="F1431">
        <v>3357297568</v>
      </c>
      <c r="G1431" t="s">
        <v>907</v>
      </c>
      <c r="H1431" t="s">
        <v>231</v>
      </c>
      <c r="I1431" t="s">
        <v>19</v>
      </c>
      <c r="J1431" t="s">
        <v>2395</v>
      </c>
      <c r="K1431" t="s">
        <v>29</v>
      </c>
      <c r="L1431" t="s">
        <v>20</v>
      </c>
      <c r="M1431" t="s">
        <v>1376</v>
      </c>
      <c r="N1431" t="s">
        <v>49</v>
      </c>
      <c r="O1431" t="s">
        <v>23</v>
      </c>
      <c r="P1431" s="2">
        <f t="shared" si="66"/>
        <v>45269</v>
      </c>
      <c r="Q1431" t="str">
        <f t="shared" si="67"/>
        <v>2023-12</v>
      </c>
      <c r="R1431">
        <f t="shared" si="68"/>
        <v>9.8535937499999999</v>
      </c>
    </row>
    <row r="1432" spans="1:18">
      <c r="A1432" t="s">
        <v>2680</v>
      </c>
      <c r="B1432" s="2" t="s">
        <v>2681</v>
      </c>
      <c r="C1432" t="s">
        <v>2682</v>
      </c>
      <c r="D1432">
        <v>10510.5</v>
      </c>
      <c r="E1432" t="s">
        <v>17</v>
      </c>
      <c r="F1432">
        <v>3362570522</v>
      </c>
      <c r="G1432" t="s">
        <v>18</v>
      </c>
      <c r="H1432" t="s">
        <v>18</v>
      </c>
      <c r="I1432" t="s">
        <v>19</v>
      </c>
      <c r="J1432" t="s">
        <v>18</v>
      </c>
      <c r="K1432" t="s">
        <v>18</v>
      </c>
      <c r="L1432" t="s">
        <v>20</v>
      </c>
      <c r="M1432" t="s">
        <v>21</v>
      </c>
      <c r="N1432" t="s">
        <v>22</v>
      </c>
      <c r="O1432" t="s">
        <v>23</v>
      </c>
      <c r="P1432" s="2">
        <f t="shared" si="66"/>
        <v>45270</v>
      </c>
      <c r="Q1432" t="str">
        <f t="shared" si="67"/>
        <v>2023-12</v>
      </c>
      <c r="R1432">
        <f t="shared" si="68"/>
        <v>6.5690625000000002</v>
      </c>
    </row>
    <row r="1433" spans="1:18">
      <c r="A1433" t="s">
        <v>2683</v>
      </c>
      <c r="B1433" s="2" t="s">
        <v>2684</v>
      </c>
      <c r="C1433" t="s">
        <v>2682</v>
      </c>
      <c r="D1433">
        <v>10247.842500000001</v>
      </c>
      <c r="E1433" t="s">
        <v>35</v>
      </c>
      <c r="F1433">
        <v>3364125086</v>
      </c>
      <c r="G1433" t="s">
        <v>36</v>
      </c>
      <c r="H1433" t="s">
        <v>37</v>
      </c>
      <c r="I1433" t="s">
        <v>38</v>
      </c>
      <c r="J1433" t="s">
        <v>39</v>
      </c>
      <c r="K1433" t="s">
        <v>29</v>
      </c>
      <c r="L1433" t="s">
        <v>20</v>
      </c>
      <c r="M1433" t="s">
        <v>21</v>
      </c>
      <c r="N1433" t="s">
        <v>30</v>
      </c>
      <c r="O1433" t="s">
        <v>23</v>
      </c>
      <c r="P1433" s="2">
        <f t="shared" si="66"/>
        <v>45271</v>
      </c>
      <c r="Q1433" t="str">
        <f t="shared" si="67"/>
        <v>2023-12</v>
      </c>
      <c r="R1433">
        <f t="shared" si="68"/>
        <v>6.4049015625000001</v>
      </c>
    </row>
    <row r="1434" spans="1:18">
      <c r="A1434" t="s">
        <v>2685</v>
      </c>
      <c r="B1434" s="2" t="s">
        <v>2684</v>
      </c>
      <c r="C1434" t="s">
        <v>2682</v>
      </c>
      <c r="D1434">
        <v>0.11550000000000001</v>
      </c>
      <c r="E1434" t="s">
        <v>17</v>
      </c>
      <c r="F1434">
        <v>3364165227</v>
      </c>
      <c r="G1434" t="s">
        <v>18</v>
      </c>
      <c r="H1434" t="s">
        <v>18</v>
      </c>
      <c r="I1434" t="s">
        <v>19</v>
      </c>
      <c r="J1434" t="s">
        <v>18</v>
      </c>
      <c r="K1434" t="s">
        <v>18</v>
      </c>
      <c r="L1434" t="s">
        <v>20</v>
      </c>
      <c r="M1434" t="s">
        <v>1376</v>
      </c>
      <c r="N1434" t="s">
        <v>22</v>
      </c>
      <c r="O1434" t="s">
        <v>23</v>
      </c>
      <c r="P1434" s="2">
        <f t="shared" si="66"/>
        <v>45271</v>
      </c>
      <c r="Q1434" t="str">
        <f t="shared" si="67"/>
        <v>2023-12</v>
      </c>
      <c r="R1434">
        <f t="shared" si="68"/>
        <v>7.21875E-5</v>
      </c>
    </row>
    <row r="1435" spans="1:18">
      <c r="A1435" t="s">
        <v>2686</v>
      </c>
      <c r="B1435" s="2" t="s">
        <v>2687</v>
      </c>
      <c r="C1435" t="s">
        <v>2688</v>
      </c>
      <c r="D1435">
        <v>28665</v>
      </c>
      <c r="E1435" t="s">
        <v>17</v>
      </c>
      <c r="F1435">
        <v>3366584385</v>
      </c>
      <c r="G1435" t="s">
        <v>18</v>
      </c>
      <c r="H1435" t="s">
        <v>18</v>
      </c>
      <c r="I1435" t="s">
        <v>19</v>
      </c>
      <c r="J1435" t="s">
        <v>18</v>
      </c>
      <c r="K1435" t="s">
        <v>18</v>
      </c>
      <c r="L1435" t="s">
        <v>20</v>
      </c>
      <c r="M1435" t="s">
        <v>21</v>
      </c>
      <c r="N1435" t="s">
        <v>22</v>
      </c>
      <c r="O1435" t="s">
        <v>23</v>
      </c>
      <c r="P1435" s="2">
        <f t="shared" si="66"/>
        <v>45272</v>
      </c>
      <c r="Q1435" t="str">
        <f t="shared" si="67"/>
        <v>2023-12</v>
      </c>
      <c r="R1435">
        <f t="shared" si="68"/>
        <v>17.915624999999999</v>
      </c>
    </row>
    <row r="1436" spans="1:18">
      <c r="A1436" t="s">
        <v>2689</v>
      </c>
      <c r="B1436" s="2" t="s">
        <v>2690</v>
      </c>
      <c r="C1436" t="s">
        <v>2691</v>
      </c>
      <c r="D1436">
        <v>10510.5</v>
      </c>
      <c r="E1436" t="s">
        <v>17</v>
      </c>
      <c r="F1436">
        <v>3368686382</v>
      </c>
      <c r="G1436" t="s">
        <v>18</v>
      </c>
      <c r="H1436" t="s">
        <v>18</v>
      </c>
      <c r="I1436" t="s">
        <v>19</v>
      </c>
      <c r="J1436" t="s">
        <v>18</v>
      </c>
      <c r="K1436" t="s">
        <v>18</v>
      </c>
      <c r="L1436" t="s">
        <v>20</v>
      </c>
      <c r="M1436" t="s">
        <v>21</v>
      </c>
      <c r="N1436" t="s">
        <v>22</v>
      </c>
      <c r="O1436" t="s">
        <v>23</v>
      </c>
      <c r="P1436" s="2">
        <f t="shared" si="66"/>
        <v>45273</v>
      </c>
      <c r="Q1436" t="str">
        <f t="shared" si="67"/>
        <v>2023-12</v>
      </c>
      <c r="R1436">
        <f t="shared" si="68"/>
        <v>6.5690625000000002</v>
      </c>
    </row>
    <row r="1437" spans="1:18">
      <c r="A1437" t="s">
        <v>2692</v>
      </c>
      <c r="B1437" s="2" t="s">
        <v>2693</v>
      </c>
      <c r="C1437" t="s">
        <v>2694</v>
      </c>
      <c r="D1437">
        <v>28130.025000000001</v>
      </c>
      <c r="E1437" t="s">
        <v>262</v>
      </c>
      <c r="F1437">
        <v>3372346912</v>
      </c>
      <c r="G1437" t="s">
        <v>36</v>
      </c>
      <c r="H1437" t="s">
        <v>37</v>
      </c>
      <c r="I1437" t="s">
        <v>38</v>
      </c>
      <c r="J1437" t="s">
        <v>2365</v>
      </c>
      <c r="K1437" t="s">
        <v>29</v>
      </c>
      <c r="L1437" t="s">
        <v>20</v>
      </c>
      <c r="M1437" t="s">
        <v>21</v>
      </c>
      <c r="N1437" t="s">
        <v>30</v>
      </c>
      <c r="O1437" t="s">
        <v>23</v>
      </c>
      <c r="P1437" s="2">
        <f t="shared" si="66"/>
        <v>45274</v>
      </c>
      <c r="Q1437" t="str">
        <f t="shared" si="67"/>
        <v>2023-12</v>
      </c>
      <c r="R1437">
        <f t="shared" si="68"/>
        <v>17.581265625</v>
      </c>
    </row>
    <row r="1438" spans="1:18">
      <c r="A1438" t="s">
        <v>2695</v>
      </c>
      <c r="B1438" s="2" t="s">
        <v>2696</v>
      </c>
      <c r="C1438" t="s">
        <v>2697</v>
      </c>
      <c r="D1438">
        <v>28665</v>
      </c>
      <c r="E1438" t="s">
        <v>94</v>
      </c>
      <c r="F1438">
        <v>3377527347</v>
      </c>
      <c r="G1438" t="s">
        <v>18</v>
      </c>
      <c r="H1438" t="s">
        <v>18</v>
      </c>
      <c r="I1438" t="s">
        <v>19</v>
      </c>
      <c r="J1438" t="s">
        <v>18</v>
      </c>
      <c r="K1438" t="s">
        <v>18</v>
      </c>
      <c r="L1438" t="s">
        <v>20</v>
      </c>
      <c r="M1438" t="s">
        <v>21</v>
      </c>
      <c r="N1438" t="s">
        <v>22</v>
      </c>
      <c r="O1438" t="s">
        <v>31</v>
      </c>
      <c r="P1438" s="2">
        <f t="shared" si="66"/>
        <v>45276</v>
      </c>
      <c r="Q1438" t="str">
        <f t="shared" si="67"/>
        <v>2023-12</v>
      </c>
      <c r="R1438">
        <f t="shared" si="68"/>
        <v>17.915624999999999</v>
      </c>
    </row>
    <row r="1439" spans="1:18">
      <c r="A1439" t="s">
        <v>2698</v>
      </c>
      <c r="B1439" s="2" t="s">
        <v>2699</v>
      </c>
      <c r="C1439" t="s">
        <v>2583</v>
      </c>
      <c r="D1439">
        <v>15424.2585</v>
      </c>
      <c r="E1439" t="s">
        <v>35</v>
      </c>
      <c r="F1439">
        <v>3384251996</v>
      </c>
      <c r="G1439" t="s">
        <v>907</v>
      </c>
      <c r="H1439" t="s">
        <v>231</v>
      </c>
      <c r="I1439" t="s">
        <v>19</v>
      </c>
      <c r="J1439" t="s">
        <v>18</v>
      </c>
      <c r="K1439" t="s">
        <v>29</v>
      </c>
      <c r="L1439" t="s">
        <v>20</v>
      </c>
      <c r="M1439" t="s">
        <v>21</v>
      </c>
      <c r="N1439" t="s">
        <v>30</v>
      </c>
      <c r="O1439" t="s">
        <v>23</v>
      </c>
      <c r="P1439" s="2">
        <f t="shared" si="66"/>
        <v>45278</v>
      </c>
      <c r="Q1439" t="str">
        <f t="shared" si="67"/>
        <v>2023-12</v>
      </c>
      <c r="R1439">
        <f t="shared" si="68"/>
        <v>9.6401615624999994</v>
      </c>
    </row>
    <row r="1440" spans="1:18">
      <c r="A1440" t="s">
        <v>2700</v>
      </c>
      <c r="B1440" s="2" t="s">
        <v>2701</v>
      </c>
      <c r="C1440" t="s">
        <v>2702</v>
      </c>
      <c r="D1440">
        <v>28130.025000000001</v>
      </c>
      <c r="E1440" t="s">
        <v>262</v>
      </c>
      <c r="F1440">
        <v>3387191225</v>
      </c>
      <c r="G1440" t="s">
        <v>79</v>
      </c>
      <c r="H1440" t="s">
        <v>45</v>
      </c>
      <c r="I1440" t="s">
        <v>38</v>
      </c>
      <c r="J1440" t="s">
        <v>301</v>
      </c>
      <c r="K1440" t="s">
        <v>29</v>
      </c>
      <c r="L1440" t="s">
        <v>20</v>
      </c>
      <c r="M1440" t="s">
        <v>21</v>
      </c>
      <c r="N1440" t="s">
        <v>30</v>
      </c>
      <c r="O1440" t="s">
        <v>23</v>
      </c>
      <c r="P1440" s="2">
        <f t="shared" si="66"/>
        <v>45279</v>
      </c>
      <c r="Q1440" t="str">
        <f t="shared" si="67"/>
        <v>2023-12</v>
      </c>
      <c r="R1440">
        <f t="shared" si="68"/>
        <v>17.581265625</v>
      </c>
    </row>
    <row r="1441" spans="1:18">
      <c r="A1441" t="s">
        <v>2703</v>
      </c>
      <c r="B1441" s="2" t="s">
        <v>2704</v>
      </c>
      <c r="C1441" t="s">
        <v>2705</v>
      </c>
      <c r="D1441">
        <v>15765.75</v>
      </c>
      <c r="E1441" t="s">
        <v>17</v>
      </c>
      <c r="F1441">
        <v>3391466424</v>
      </c>
      <c r="G1441" t="s">
        <v>18</v>
      </c>
      <c r="H1441" t="s">
        <v>18</v>
      </c>
      <c r="I1441" t="s">
        <v>19</v>
      </c>
      <c r="J1441" t="s">
        <v>18</v>
      </c>
      <c r="K1441" t="s">
        <v>18</v>
      </c>
      <c r="L1441" t="s">
        <v>20</v>
      </c>
      <c r="M1441" t="s">
        <v>21</v>
      </c>
      <c r="N1441" t="s">
        <v>22</v>
      </c>
      <c r="O1441" t="s">
        <v>23</v>
      </c>
      <c r="P1441" s="2">
        <f t="shared" si="66"/>
        <v>45280</v>
      </c>
      <c r="Q1441" t="str">
        <f t="shared" si="67"/>
        <v>2023-12</v>
      </c>
      <c r="R1441">
        <f t="shared" si="68"/>
        <v>9.8535937499999999</v>
      </c>
    </row>
    <row r="1442" spans="1:18">
      <c r="A1442" t="s">
        <v>2706</v>
      </c>
      <c r="B1442" s="2" t="s">
        <v>2704</v>
      </c>
      <c r="C1442" t="s">
        <v>2543</v>
      </c>
      <c r="D1442">
        <v>15424.2585</v>
      </c>
      <c r="E1442" t="s">
        <v>26</v>
      </c>
      <c r="F1442">
        <v>3391475437</v>
      </c>
      <c r="G1442" t="s">
        <v>36</v>
      </c>
      <c r="H1442" t="s">
        <v>37</v>
      </c>
      <c r="I1442" t="s">
        <v>38</v>
      </c>
      <c r="J1442" t="s">
        <v>28</v>
      </c>
      <c r="K1442" t="s">
        <v>29</v>
      </c>
      <c r="L1442" t="s">
        <v>20</v>
      </c>
      <c r="M1442" t="s">
        <v>21</v>
      </c>
      <c r="N1442" t="s">
        <v>30</v>
      </c>
      <c r="O1442" t="s">
        <v>23</v>
      </c>
      <c r="P1442" s="2">
        <f t="shared" si="66"/>
        <v>45280</v>
      </c>
      <c r="Q1442" t="str">
        <f t="shared" si="67"/>
        <v>2023-12</v>
      </c>
      <c r="R1442">
        <f t="shared" si="68"/>
        <v>9.6401615624999994</v>
      </c>
    </row>
    <row r="1443" spans="1:18">
      <c r="A1443" t="s">
        <v>2707</v>
      </c>
      <c r="B1443" s="2" t="s">
        <v>2708</v>
      </c>
      <c r="C1443" t="s">
        <v>2709</v>
      </c>
      <c r="D1443">
        <v>28665</v>
      </c>
      <c r="E1443" t="s">
        <v>17</v>
      </c>
      <c r="F1443">
        <v>3392327143</v>
      </c>
      <c r="G1443" t="s">
        <v>18</v>
      </c>
      <c r="H1443" t="s">
        <v>18</v>
      </c>
      <c r="I1443" t="s">
        <v>19</v>
      </c>
      <c r="J1443" t="s">
        <v>18</v>
      </c>
      <c r="K1443" t="s">
        <v>18</v>
      </c>
      <c r="L1443" t="s">
        <v>20</v>
      </c>
      <c r="M1443" t="s">
        <v>21</v>
      </c>
      <c r="N1443" t="s">
        <v>22</v>
      </c>
      <c r="O1443" t="s">
        <v>23</v>
      </c>
      <c r="P1443" s="2">
        <f t="shared" si="66"/>
        <v>45281</v>
      </c>
      <c r="Q1443" t="str">
        <f t="shared" si="67"/>
        <v>2023-12</v>
      </c>
      <c r="R1443">
        <f t="shared" si="68"/>
        <v>17.915624999999999</v>
      </c>
    </row>
    <row r="1444" spans="1:18">
      <c r="A1444" t="s">
        <v>2710</v>
      </c>
      <c r="B1444" s="2" t="s">
        <v>2711</v>
      </c>
      <c r="C1444" t="s">
        <v>1705</v>
      </c>
      <c r="D1444">
        <v>31.5</v>
      </c>
      <c r="E1444" t="s">
        <v>17</v>
      </c>
      <c r="F1444">
        <v>3395933776</v>
      </c>
      <c r="G1444" t="s">
        <v>18</v>
      </c>
      <c r="H1444" t="s">
        <v>18</v>
      </c>
      <c r="I1444" t="s">
        <v>19</v>
      </c>
      <c r="J1444" t="s">
        <v>18</v>
      </c>
      <c r="K1444" t="s">
        <v>18</v>
      </c>
      <c r="L1444" t="s">
        <v>197</v>
      </c>
      <c r="M1444" t="s">
        <v>21</v>
      </c>
      <c r="N1444" t="s">
        <v>22</v>
      </c>
      <c r="O1444" t="s">
        <v>23</v>
      </c>
      <c r="P1444" s="2">
        <f t="shared" si="66"/>
        <v>45282</v>
      </c>
      <c r="Q1444" t="str">
        <f t="shared" si="67"/>
        <v>2023-12</v>
      </c>
      <c r="R1444">
        <f t="shared" si="68"/>
        <v>31.5</v>
      </c>
    </row>
    <row r="1445" spans="1:18">
      <c r="A1445" t="s">
        <v>2712</v>
      </c>
      <c r="B1445" s="2" t="s">
        <v>2711</v>
      </c>
      <c r="C1445" t="s">
        <v>2713</v>
      </c>
      <c r="D1445">
        <v>28130.025000000001</v>
      </c>
      <c r="E1445" t="s">
        <v>26</v>
      </c>
      <c r="F1445">
        <v>3397064270</v>
      </c>
      <c r="G1445" t="s">
        <v>27</v>
      </c>
      <c r="H1445" t="s">
        <v>27</v>
      </c>
      <c r="I1445" t="s">
        <v>19</v>
      </c>
      <c r="J1445" t="s">
        <v>278</v>
      </c>
      <c r="K1445" t="s">
        <v>29</v>
      </c>
      <c r="L1445" t="s">
        <v>20</v>
      </c>
      <c r="M1445" t="s">
        <v>21</v>
      </c>
      <c r="N1445" t="s">
        <v>30</v>
      </c>
      <c r="O1445" t="s">
        <v>31</v>
      </c>
      <c r="P1445" s="2">
        <f t="shared" si="66"/>
        <v>45282</v>
      </c>
      <c r="Q1445" t="str">
        <f t="shared" si="67"/>
        <v>2023-12</v>
      </c>
      <c r="R1445">
        <f t="shared" si="68"/>
        <v>17.581265625</v>
      </c>
    </row>
    <row r="1446" spans="1:18">
      <c r="A1446" t="s">
        <v>2714</v>
      </c>
      <c r="B1446" s="2" t="s">
        <v>2715</v>
      </c>
      <c r="C1446" t="s">
        <v>260</v>
      </c>
      <c r="D1446">
        <v>36729</v>
      </c>
      <c r="E1446" t="s">
        <v>17</v>
      </c>
      <c r="F1446">
        <v>3399493518</v>
      </c>
      <c r="G1446" t="s">
        <v>18</v>
      </c>
      <c r="H1446" t="s">
        <v>18</v>
      </c>
      <c r="I1446" t="s">
        <v>19</v>
      </c>
      <c r="J1446" t="s">
        <v>18</v>
      </c>
      <c r="K1446" t="s">
        <v>18</v>
      </c>
      <c r="L1446" t="s">
        <v>20</v>
      </c>
      <c r="M1446" t="s">
        <v>21</v>
      </c>
      <c r="N1446" t="s">
        <v>22</v>
      </c>
      <c r="O1446" t="s">
        <v>23</v>
      </c>
      <c r="P1446" s="2">
        <f t="shared" si="66"/>
        <v>45283</v>
      </c>
      <c r="Q1446" t="str">
        <f t="shared" si="67"/>
        <v>2023-12</v>
      </c>
      <c r="R1446">
        <f t="shared" si="68"/>
        <v>22.955625000000001</v>
      </c>
    </row>
    <row r="1447" spans="1:18">
      <c r="A1447" t="s">
        <v>2716</v>
      </c>
      <c r="B1447" s="2" t="s">
        <v>2715</v>
      </c>
      <c r="C1447" t="s">
        <v>260</v>
      </c>
      <c r="D1447">
        <v>20200.95</v>
      </c>
      <c r="E1447" t="s">
        <v>17</v>
      </c>
      <c r="F1447">
        <v>3399494164</v>
      </c>
      <c r="G1447" t="s">
        <v>18</v>
      </c>
      <c r="H1447" t="s">
        <v>18</v>
      </c>
      <c r="I1447" t="s">
        <v>19</v>
      </c>
      <c r="J1447" t="s">
        <v>18</v>
      </c>
      <c r="K1447" t="s">
        <v>18</v>
      </c>
      <c r="L1447" t="s">
        <v>20</v>
      </c>
      <c r="M1447" t="s">
        <v>21</v>
      </c>
      <c r="N1447" t="s">
        <v>22</v>
      </c>
      <c r="O1447" t="s">
        <v>23</v>
      </c>
      <c r="P1447" s="2">
        <f t="shared" si="66"/>
        <v>45283</v>
      </c>
      <c r="Q1447" t="str">
        <f t="shared" si="67"/>
        <v>2023-12</v>
      </c>
      <c r="R1447">
        <f t="shared" si="68"/>
        <v>12.62559375</v>
      </c>
    </row>
    <row r="1448" spans="1:18">
      <c r="A1448" t="s">
        <v>2717</v>
      </c>
      <c r="B1448" s="2" t="s">
        <v>2718</v>
      </c>
      <c r="C1448" t="s">
        <v>2697</v>
      </c>
      <c r="D1448">
        <v>32455.2585</v>
      </c>
      <c r="E1448" t="s">
        <v>26</v>
      </c>
      <c r="F1448">
        <v>3400607101</v>
      </c>
      <c r="G1448" t="s">
        <v>27</v>
      </c>
      <c r="H1448" t="s">
        <v>27</v>
      </c>
      <c r="I1448" t="s">
        <v>19</v>
      </c>
      <c r="J1448" t="s">
        <v>68</v>
      </c>
      <c r="K1448" t="s">
        <v>29</v>
      </c>
      <c r="L1448" t="s">
        <v>20</v>
      </c>
      <c r="M1448" t="s">
        <v>21</v>
      </c>
      <c r="N1448" t="s">
        <v>30</v>
      </c>
      <c r="O1448" t="s">
        <v>31</v>
      </c>
      <c r="P1448" s="2">
        <f t="shared" si="66"/>
        <v>45284</v>
      </c>
      <c r="Q1448" t="str">
        <f t="shared" si="67"/>
        <v>2023-12</v>
      </c>
      <c r="R1448">
        <f t="shared" si="68"/>
        <v>20.284536562500001</v>
      </c>
    </row>
    <row r="1449" spans="1:18">
      <c r="A1449" t="s">
        <v>2719</v>
      </c>
      <c r="B1449" s="2" t="s">
        <v>2718</v>
      </c>
      <c r="C1449" t="s">
        <v>2647</v>
      </c>
      <c r="D1449">
        <v>36729</v>
      </c>
      <c r="E1449" t="s">
        <v>17</v>
      </c>
      <c r="F1449">
        <v>3401702946</v>
      </c>
      <c r="G1449" t="s">
        <v>18</v>
      </c>
      <c r="H1449" t="s">
        <v>18</v>
      </c>
      <c r="I1449" t="s">
        <v>19</v>
      </c>
      <c r="J1449" t="s">
        <v>18</v>
      </c>
      <c r="K1449" t="s">
        <v>18</v>
      </c>
      <c r="L1449" t="s">
        <v>20</v>
      </c>
      <c r="M1449" t="s">
        <v>21</v>
      </c>
      <c r="N1449" t="s">
        <v>22</v>
      </c>
      <c r="O1449" t="s">
        <v>23</v>
      </c>
      <c r="P1449" s="2">
        <f t="shared" si="66"/>
        <v>45284</v>
      </c>
      <c r="Q1449" t="str">
        <f t="shared" si="67"/>
        <v>2023-12</v>
      </c>
      <c r="R1449">
        <f t="shared" si="68"/>
        <v>22.955625000000001</v>
      </c>
    </row>
    <row r="1450" spans="1:18">
      <c r="A1450" t="s">
        <v>2720</v>
      </c>
      <c r="B1450" s="2" t="s">
        <v>2718</v>
      </c>
      <c r="C1450" t="s">
        <v>2647</v>
      </c>
      <c r="D1450">
        <v>20200.95</v>
      </c>
      <c r="E1450" t="s">
        <v>2721</v>
      </c>
      <c r="F1450">
        <v>3401704030</v>
      </c>
      <c r="G1450" t="s">
        <v>983</v>
      </c>
      <c r="H1450" t="s">
        <v>231</v>
      </c>
      <c r="I1450" t="s">
        <v>38</v>
      </c>
      <c r="J1450" t="s">
        <v>984</v>
      </c>
      <c r="K1450" t="s">
        <v>29</v>
      </c>
      <c r="L1450" t="s">
        <v>20</v>
      </c>
      <c r="M1450" t="s">
        <v>21</v>
      </c>
      <c r="N1450" t="s">
        <v>49</v>
      </c>
      <c r="O1450" t="s">
        <v>23</v>
      </c>
      <c r="P1450" s="2">
        <f t="shared" si="66"/>
        <v>45284</v>
      </c>
      <c r="Q1450" t="str">
        <f t="shared" si="67"/>
        <v>2023-12</v>
      </c>
      <c r="R1450">
        <f t="shared" si="68"/>
        <v>12.62559375</v>
      </c>
    </row>
    <row r="1451" spans="1:18">
      <c r="A1451" t="s">
        <v>2722</v>
      </c>
      <c r="B1451" s="2" t="s">
        <v>2718</v>
      </c>
      <c r="C1451" t="s">
        <v>2647</v>
      </c>
      <c r="D1451">
        <v>36073.065000000002</v>
      </c>
      <c r="E1451" t="s">
        <v>26</v>
      </c>
      <c r="F1451">
        <v>3401746837</v>
      </c>
      <c r="G1451" t="s">
        <v>27</v>
      </c>
      <c r="H1451" t="s">
        <v>27</v>
      </c>
      <c r="I1451" t="s">
        <v>19</v>
      </c>
      <c r="J1451" t="s">
        <v>120</v>
      </c>
      <c r="K1451" t="s">
        <v>29</v>
      </c>
      <c r="L1451" t="s">
        <v>20</v>
      </c>
      <c r="M1451" t="s">
        <v>21</v>
      </c>
      <c r="N1451" t="s">
        <v>30</v>
      </c>
      <c r="O1451" t="s">
        <v>31</v>
      </c>
      <c r="P1451" s="2">
        <f t="shared" si="66"/>
        <v>45284</v>
      </c>
      <c r="Q1451" t="str">
        <f t="shared" si="67"/>
        <v>2023-12</v>
      </c>
      <c r="R1451">
        <f t="shared" si="68"/>
        <v>22.545665625000002</v>
      </c>
    </row>
    <row r="1452" spans="1:18">
      <c r="A1452" t="s">
        <v>2723</v>
      </c>
      <c r="B1452" s="2" t="s">
        <v>2718</v>
      </c>
      <c r="C1452" t="s">
        <v>2688</v>
      </c>
      <c r="D1452">
        <v>36729</v>
      </c>
      <c r="E1452" t="s">
        <v>94</v>
      </c>
      <c r="F1452">
        <v>3402542923</v>
      </c>
      <c r="G1452" t="s">
        <v>18</v>
      </c>
      <c r="H1452" t="s">
        <v>18</v>
      </c>
      <c r="I1452" t="s">
        <v>19</v>
      </c>
      <c r="J1452" t="s">
        <v>18</v>
      </c>
      <c r="K1452" t="s">
        <v>18</v>
      </c>
      <c r="L1452" t="s">
        <v>20</v>
      </c>
      <c r="M1452" t="s">
        <v>21</v>
      </c>
      <c r="N1452" t="s">
        <v>22</v>
      </c>
      <c r="O1452" t="s">
        <v>31</v>
      </c>
      <c r="P1452" s="2">
        <f t="shared" si="66"/>
        <v>45284</v>
      </c>
      <c r="Q1452" t="str">
        <f t="shared" si="67"/>
        <v>2023-12</v>
      </c>
      <c r="R1452">
        <f t="shared" si="68"/>
        <v>22.955625000000001</v>
      </c>
    </row>
    <row r="1453" spans="1:18">
      <c r="A1453" t="s">
        <v>2724</v>
      </c>
      <c r="B1453" s="2" t="s">
        <v>2718</v>
      </c>
      <c r="C1453" t="s">
        <v>2725</v>
      </c>
      <c r="D1453">
        <v>36729</v>
      </c>
      <c r="E1453" t="s">
        <v>17</v>
      </c>
      <c r="F1453">
        <v>3402916489</v>
      </c>
      <c r="G1453" t="s">
        <v>18</v>
      </c>
      <c r="H1453" t="s">
        <v>18</v>
      </c>
      <c r="I1453" t="s">
        <v>19</v>
      </c>
      <c r="J1453" t="s">
        <v>18</v>
      </c>
      <c r="K1453" t="s">
        <v>18</v>
      </c>
      <c r="L1453" t="s">
        <v>20</v>
      </c>
      <c r="M1453" t="s">
        <v>21</v>
      </c>
      <c r="N1453" t="s">
        <v>22</v>
      </c>
      <c r="O1453" t="s">
        <v>23</v>
      </c>
      <c r="P1453" s="2">
        <f t="shared" si="66"/>
        <v>45284</v>
      </c>
      <c r="Q1453" t="str">
        <f t="shared" si="67"/>
        <v>2023-12</v>
      </c>
      <c r="R1453">
        <f t="shared" si="68"/>
        <v>22.955625000000001</v>
      </c>
    </row>
    <row r="1454" spans="1:18">
      <c r="A1454" t="s">
        <v>2726</v>
      </c>
      <c r="B1454" s="2" t="s">
        <v>2727</v>
      </c>
      <c r="C1454" t="s">
        <v>2688</v>
      </c>
      <c r="D1454">
        <v>36073.065000000002</v>
      </c>
      <c r="E1454" t="s">
        <v>26</v>
      </c>
      <c r="F1454">
        <v>3411288904</v>
      </c>
      <c r="G1454" t="s">
        <v>27</v>
      </c>
      <c r="H1454" t="s">
        <v>27</v>
      </c>
      <c r="I1454" t="s">
        <v>19</v>
      </c>
      <c r="J1454" t="s">
        <v>1969</v>
      </c>
      <c r="K1454" t="s">
        <v>29</v>
      </c>
      <c r="L1454" t="s">
        <v>20</v>
      </c>
      <c r="M1454" t="s">
        <v>21</v>
      </c>
      <c r="N1454" t="s">
        <v>30</v>
      </c>
      <c r="O1454" t="s">
        <v>31</v>
      </c>
      <c r="P1454" s="2">
        <f t="shared" si="66"/>
        <v>45287</v>
      </c>
      <c r="Q1454" t="str">
        <f t="shared" si="67"/>
        <v>2023-12</v>
      </c>
      <c r="R1454">
        <f t="shared" si="68"/>
        <v>22.545665625000002</v>
      </c>
    </row>
    <row r="1455" spans="1:18">
      <c r="A1455" t="s">
        <v>2728</v>
      </c>
      <c r="B1455" s="2" t="s">
        <v>2729</v>
      </c>
      <c r="C1455" t="s">
        <v>2730</v>
      </c>
      <c r="D1455">
        <v>36729</v>
      </c>
      <c r="E1455" t="s">
        <v>17</v>
      </c>
      <c r="F1455">
        <v>3412115472</v>
      </c>
      <c r="G1455" t="s">
        <v>18</v>
      </c>
      <c r="H1455" t="s">
        <v>18</v>
      </c>
      <c r="I1455" t="s">
        <v>19</v>
      </c>
      <c r="J1455" t="s">
        <v>18</v>
      </c>
      <c r="K1455" t="s">
        <v>18</v>
      </c>
      <c r="L1455" t="s">
        <v>20</v>
      </c>
      <c r="M1455" t="s">
        <v>21</v>
      </c>
      <c r="N1455" t="s">
        <v>22</v>
      </c>
      <c r="O1455" t="s">
        <v>23</v>
      </c>
      <c r="P1455" s="2">
        <f t="shared" si="66"/>
        <v>45288</v>
      </c>
      <c r="Q1455" t="str">
        <f t="shared" si="67"/>
        <v>2023-12</v>
      </c>
      <c r="R1455">
        <f t="shared" si="68"/>
        <v>22.955625000000001</v>
      </c>
    </row>
    <row r="1456" spans="1:18">
      <c r="A1456" t="s">
        <v>2731</v>
      </c>
      <c r="B1456" s="2" t="s">
        <v>2729</v>
      </c>
      <c r="C1456" t="s">
        <v>2732</v>
      </c>
      <c r="D1456">
        <v>11.55</v>
      </c>
      <c r="E1456" t="s">
        <v>17</v>
      </c>
      <c r="F1456">
        <v>3412581666</v>
      </c>
      <c r="G1456" t="s">
        <v>18</v>
      </c>
      <c r="H1456" t="s">
        <v>18</v>
      </c>
      <c r="I1456" t="s">
        <v>19</v>
      </c>
      <c r="J1456" t="s">
        <v>18</v>
      </c>
      <c r="K1456" t="s">
        <v>18</v>
      </c>
      <c r="L1456" t="s">
        <v>197</v>
      </c>
      <c r="M1456" t="s">
        <v>21</v>
      </c>
      <c r="N1456" t="s">
        <v>22</v>
      </c>
      <c r="O1456" t="s">
        <v>23</v>
      </c>
      <c r="P1456" s="2">
        <f t="shared" si="66"/>
        <v>45288</v>
      </c>
      <c r="Q1456" t="str">
        <f t="shared" si="67"/>
        <v>2023-12</v>
      </c>
      <c r="R1456">
        <f t="shared" si="68"/>
        <v>11.55</v>
      </c>
    </row>
    <row r="1457" spans="1:18">
      <c r="A1457" t="s">
        <v>2733</v>
      </c>
      <c r="B1457" s="2" t="s">
        <v>2729</v>
      </c>
      <c r="C1457" t="s">
        <v>2734</v>
      </c>
      <c r="D1457">
        <v>31.5</v>
      </c>
      <c r="E1457" t="s">
        <v>17</v>
      </c>
      <c r="F1457">
        <v>3413370726</v>
      </c>
      <c r="G1457" t="s">
        <v>18</v>
      </c>
      <c r="H1457" t="s">
        <v>18</v>
      </c>
      <c r="I1457" t="s">
        <v>19</v>
      </c>
      <c r="J1457" t="s">
        <v>18</v>
      </c>
      <c r="K1457" t="s">
        <v>18</v>
      </c>
      <c r="L1457" t="s">
        <v>197</v>
      </c>
      <c r="M1457" t="s">
        <v>21</v>
      </c>
      <c r="N1457" t="s">
        <v>22</v>
      </c>
      <c r="O1457" t="s">
        <v>23</v>
      </c>
      <c r="P1457" s="2">
        <f t="shared" si="66"/>
        <v>45288</v>
      </c>
      <c r="Q1457" t="str">
        <f t="shared" si="67"/>
        <v>2023-12</v>
      </c>
      <c r="R1457">
        <f t="shared" si="68"/>
        <v>31.5</v>
      </c>
    </row>
    <row r="1458" spans="1:18">
      <c r="A1458" t="s">
        <v>2735</v>
      </c>
      <c r="B1458" s="2" t="s">
        <v>2729</v>
      </c>
      <c r="C1458" t="s">
        <v>2734</v>
      </c>
      <c r="D1458">
        <v>36729</v>
      </c>
      <c r="E1458" t="s">
        <v>94</v>
      </c>
      <c r="F1458">
        <v>3413914337</v>
      </c>
      <c r="G1458" t="s">
        <v>18</v>
      </c>
      <c r="H1458" t="s">
        <v>18</v>
      </c>
      <c r="I1458" t="s">
        <v>19</v>
      </c>
      <c r="J1458" t="s">
        <v>18</v>
      </c>
      <c r="K1458" t="s">
        <v>18</v>
      </c>
      <c r="L1458" t="s">
        <v>20</v>
      </c>
      <c r="M1458" t="s">
        <v>21</v>
      </c>
      <c r="N1458" t="s">
        <v>22</v>
      </c>
      <c r="O1458" t="s">
        <v>31</v>
      </c>
      <c r="P1458" s="2">
        <f t="shared" si="66"/>
        <v>45288</v>
      </c>
      <c r="Q1458" t="str">
        <f t="shared" si="67"/>
        <v>2023-12</v>
      </c>
      <c r="R1458">
        <f t="shared" si="68"/>
        <v>22.955625000000001</v>
      </c>
    </row>
    <row r="1459" spans="1:18">
      <c r="A1459" t="s">
        <v>2736</v>
      </c>
      <c r="B1459" s="2" t="s">
        <v>2737</v>
      </c>
      <c r="C1459" t="s">
        <v>2738</v>
      </c>
      <c r="D1459">
        <v>22483.02</v>
      </c>
      <c r="E1459" t="s">
        <v>26</v>
      </c>
      <c r="F1459">
        <v>3416337442</v>
      </c>
      <c r="G1459" t="s">
        <v>27</v>
      </c>
      <c r="H1459" t="s">
        <v>27</v>
      </c>
      <c r="I1459" t="s">
        <v>19</v>
      </c>
      <c r="J1459" t="s">
        <v>68</v>
      </c>
      <c r="K1459" t="s">
        <v>29</v>
      </c>
      <c r="L1459" t="s">
        <v>20</v>
      </c>
      <c r="M1459" t="s">
        <v>21</v>
      </c>
      <c r="N1459" t="s">
        <v>30</v>
      </c>
      <c r="O1459" t="s">
        <v>31</v>
      </c>
      <c r="P1459" s="2">
        <f t="shared" si="66"/>
        <v>45289</v>
      </c>
      <c r="Q1459" t="str">
        <f t="shared" si="67"/>
        <v>2023-12</v>
      </c>
      <c r="R1459">
        <f t="shared" si="68"/>
        <v>14.051887499999999</v>
      </c>
    </row>
    <row r="1460" spans="1:18">
      <c r="A1460" t="s">
        <v>2739</v>
      </c>
      <c r="B1460" s="2" t="s">
        <v>2737</v>
      </c>
      <c r="C1460" t="s">
        <v>260</v>
      </c>
      <c r="D1460">
        <v>36729</v>
      </c>
      <c r="E1460" t="s">
        <v>17</v>
      </c>
      <c r="F1460">
        <v>3416496506</v>
      </c>
      <c r="G1460" t="s">
        <v>18</v>
      </c>
      <c r="H1460" t="s">
        <v>18</v>
      </c>
      <c r="I1460" t="s">
        <v>19</v>
      </c>
      <c r="J1460" t="s">
        <v>18</v>
      </c>
      <c r="K1460" t="s">
        <v>18</v>
      </c>
      <c r="L1460" t="s">
        <v>20</v>
      </c>
      <c r="M1460" t="s">
        <v>21</v>
      </c>
      <c r="N1460" t="s">
        <v>22</v>
      </c>
      <c r="O1460" t="s">
        <v>23</v>
      </c>
      <c r="P1460" s="2">
        <f t="shared" si="66"/>
        <v>45289</v>
      </c>
      <c r="Q1460" t="str">
        <f t="shared" si="67"/>
        <v>2023-12</v>
      </c>
      <c r="R1460">
        <f t="shared" si="68"/>
        <v>22.955625000000001</v>
      </c>
    </row>
    <row r="1461" spans="1:18">
      <c r="A1461" t="s">
        <v>2740</v>
      </c>
      <c r="B1461" s="2" t="s">
        <v>2737</v>
      </c>
      <c r="C1461" t="s">
        <v>260</v>
      </c>
      <c r="D1461">
        <v>29383.200000000001</v>
      </c>
      <c r="E1461" t="s">
        <v>17</v>
      </c>
      <c r="F1461">
        <v>3416500003</v>
      </c>
      <c r="G1461" t="s">
        <v>18</v>
      </c>
      <c r="H1461" t="s">
        <v>18</v>
      </c>
      <c r="I1461" t="s">
        <v>19</v>
      </c>
      <c r="J1461" t="s">
        <v>18</v>
      </c>
      <c r="K1461" t="s">
        <v>18</v>
      </c>
      <c r="L1461" t="s">
        <v>20</v>
      </c>
      <c r="M1461" t="s">
        <v>21</v>
      </c>
      <c r="N1461" t="s">
        <v>22</v>
      </c>
      <c r="O1461" t="s">
        <v>23</v>
      </c>
      <c r="P1461" s="2">
        <f t="shared" si="66"/>
        <v>45289</v>
      </c>
      <c r="Q1461" t="str">
        <f t="shared" si="67"/>
        <v>2023-12</v>
      </c>
      <c r="R1461">
        <f t="shared" si="68"/>
        <v>18.3645</v>
      </c>
    </row>
    <row r="1462" spans="1:18">
      <c r="A1462" t="s">
        <v>2741</v>
      </c>
      <c r="B1462" s="2" t="s">
        <v>2737</v>
      </c>
      <c r="C1462" t="s">
        <v>2742</v>
      </c>
      <c r="D1462">
        <v>36073.065000000002</v>
      </c>
      <c r="E1462" t="s">
        <v>26</v>
      </c>
      <c r="F1462">
        <v>3417122392</v>
      </c>
      <c r="G1462" t="s">
        <v>36</v>
      </c>
      <c r="H1462" t="s">
        <v>37</v>
      </c>
      <c r="I1462" t="s">
        <v>38</v>
      </c>
      <c r="J1462" t="s">
        <v>120</v>
      </c>
      <c r="K1462" t="s">
        <v>29</v>
      </c>
      <c r="L1462" t="s">
        <v>20</v>
      </c>
      <c r="M1462" t="s">
        <v>21</v>
      </c>
      <c r="N1462" t="s">
        <v>30</v>
      </c>
      <c r="O1462" t="s">
        <v>23</v>
      </c>
      <c r="P1462" s="2">
        <f t="shared" si="66"/>
        <v>45289</v>
      </c>
      <c r="Q1462" t="str">
        <f t="shared" si="67"/>
        <v>2023-12</v>
      </c>
      <c r="R1462">
        <f t="shared" si="68"/>
        <v>22.545665625000002</v>
      </c>
    </row>
    <row r="1463" spans="1:18">
      <c r="A1463" t="s">
        <v>2743</v>
      </c>
      <c r="B1463" s="2" t="s">
        <v>2744</v>
      </c>
      <c r="C1463" t="s">
        <v>260</v>
      </c>
      <c r="D1463">
        <v>36729</v>
      </c>
      <c r="E1463" t="s">
        <v>17</v>
      </c>
      <c r="F1463">
        <v>3421443829</v>
      </c>
      <c r="G1463" t="s">
        <v>18</v>
      </c>
      <c r="H1463" t="s">
        <v>18</v>
      </c>
      <c r="I1463" t="s">
        <v>19</v>
      </c>
      <c r="J1463" t="s">
        <v>18</v>
      </c>
      <c r="K1463" t="s">
        <v>18</v>
      </c>
      <c r="L1463" t="s">
        <v>20</v>
      </c>
      <c r="M1463" t="s">
        <v>21</v>
      </c>
      <c r="N1463" t="s">
        <v>22</v>
      </c>
      <c r="O1463" t="s">
        <v>23</v>
      </c>
      <c r="P1463" s="2">
        <f t="shared" si="66"/>
        <v>45291</v>
      </c>
      <c r="Q1463" t="str">
        <f t="shared" si="67"/>
        <v>2023-12</v>
      </c>
      <c r="R1463">
        <f t="shared" si="68"/>
        <v>22.955625000000001</v>
      </c>
    </row>
    <row r="1464" spans="1:18">
      <c r="A1464" t="s">
        <v>2745</v>
      </c>
      <c r="B1464" s="2" t="s">
        <v>2744</v>
      </c>
      <c r="C1464" t="s">
        <v>260</v>
      </c>
      <c r="D1464">
        <v>20200.95</v>
      </c>
      <c r="E1464" t="s">
        <v>17</v>
      </c>
      <c r="F1464">
        <v>3421444592</v>
      </c>
      <c r="G1464" t="s">
        <v>18</v>
      </c>
      <c r="H1464" t="s">
        <v>18</v>
      </c>
      <c r="I1464" t="s">
        <v>19</v>
      </c>
      <c r="J1464" t="s">
        <v>18</v>
      </c>
      <c r="K1464" t="s">
        <v>18</v>
      </c>
      <c r="L1464" t="s">
        <v>20</v>
      </c>
      <c r="M1464" t="s">
        <v>21</v>
      </c>
      <c r="N1464" t="s">
        <v>22</v>
      </c>
      <c r="O1464" t="s">
        <v>23</v>
      </c>
      <c r="P1464" s="2">
        <f t="shared" si="66"/>
        <v>45291</v>
      </c>
      <c r="Q1464" t="str">
        <f t="shared" si="67"/>
        <v>2023-12</v>
      </c>
      <c r="R1464">
        <f t="shared" si="68"/>
        <v>12.62559375</v>
      </c>
    </row>
    <row r="1465" spans="1:18">
      <c r="A1465" t="s">
        <v>2746</v>
      </c>
      <c r="B1465" s="2" t="s">
        <v>2744</v>
      </c>
      <c r="C1465" t="s">
        <v>2747</v>
      </c>
      <c r="D1465">
        <v>36073.065000000002</v>
      </c>
      <c r="E1465" t="s">
        <v>35</v>
      </c>
      <c r="F1465">
        <v>3422681295</v>
      </c>
      <c r="G1465" t="s">
        <v>907</v>
      </c>
      <c r="H1465" t="s">
        <v>231</v>
      </c>
      <c r="I1465" t="s">
        <v>19</v>
      </c>
      <c r="J1465" t="s">
        <v>2365</v>
      </c>
      <c r="K1465" t="s">
        <v>29</v>
      </c>
      <c r="L1465" t="s">
        <v>20</v>
      </c>
      <c r="M1465" t="s">
        <v>21</v>
      </c>
      <c r="N1465" t="s">
        <v>30</v>
      </c>
      <c r="O1465" t="s">
        <v>23</v>
      </c>
      <c r="P1465" s="2">
        <f t="shared" si="66"/>
        <v>45291</v>
      </c>
      <c r="Q1465" t="str">
        <f t="shared" si="67"/>
        <v>2023-12</v>
      </c>
      <c r="R1465">
        <f t="shared" si="68"/>
        <v>22.545665625000002</v>
      </c>
    </row>
    <row r="1466" spans="1:18">
      <c r="A1466" t="s">
        <v>2748</v>
      </c>
      <c r="B1466" s="2" t="s">
        <v>2744</v>
      </c>
      <c r="C1466" t="s">
        <v>2353</v>
      </c>
      <c r="D1466">
        <v>17.324999999999999</v>
      </c>
      <c r="E1466" t="s">
        <v>17</v>
      </c>
      <c r="F1466">
        <v>3422692885</v>
      </c>
      <c r="G1466" t="s">
        <v>18</v>
      </c>
      <c r="H1466" t="s">
        <v>18</v>
      </c>
      <c r="I1466" t="s">
        <v>19</v>
      </c>
      <c r="J1466" t="s">
        <v>18</v>
      </c>
      <c r="K1466" t="s">
        <v>18</v>
      </c>
      <c r="L1466" t="s">
        <v>197</v>
      </c>
      <c r="M1466" t="s">
        <v>21</v>
      </c>
      <c r="N1466" t="s">
        <v>22</v>
      </c>
      <c r="O1466" t="s">
        <v>23</v>
      </c>
      <c r="P1466" s="2">
        <f t="shared" si="66"/>
        <v>45291</v>
      </c>
      <c r="Q1466" t="str">
        <f t="shared" si="67"/>
        <v>2023-12</v>
      </c>
      <c r="R1466">
        <f t="shared" si="68"/>
        <v>17.324999999999999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1DDD6-944B-4C8D-85B4-404B53D83770}">
  <dimension ref="A30:P118"/>
  <sheetViews>
    <sheetView showGridLines="0" showRowColHeaders="0" topLeftCell="B84" zoomScale="63" zoomScaleNormal="85" workbookViewId="0">
      <selection activeCell="C139" sqref="C139"/>
    </sheetView>
  </sheetViews>
  <sheetFormatPr defaultRowHeight="14.4"/>
  <cols>
    <col min="1" max="1" width="4.77734375" hidden="1" customWidth="1"/>
    <col min="2" max="2" width="73.5546875" customWidth="1"/>
    <col min="3" max="3" width="36.6640625" customWidth="1"/>
    <col min="4" max="4" width="15.44140625" customWidth="1"/>
    <col min="5" max="5" width="12.5546875" bestFit="1" customWidth="1"/>
    <col min="6" max="6" width="15.6640625" customWidth="1"/>
    <col min="7" max="7" width="19.6640625" customWidth="1"/>
    <col min="8" max="8" width="16.88671875" customWidth="1"/>
  </cols>
  <sheetData>
    <row r="30" spans="1:1">
      <c r="A30" s="6"/>
    </row>
    <row r="31" spans="1:1">
      <c r="A31" s="6"/>
    </row>
    <row r="32" spans="1:1">
      <c r="A32" s="7"/>
    </row>
    <row r="40" spans="2:4" ht="45.6">
      <c r="B40" s="16" t="s">
        <v>2777</v>
      </c>
      <c r="C40" s="17"/>
      <c r="D40" s="17"/>
    </row>
    <row r="41" spans="2:4" ht="23.4">
      <c r="B41" s="17" t="s">
        <v>2775</v>
      </c>
      <c r="C41" s="18">
        <f>SUMIFS(Sales_data!D:D, Sales_data!Q:Q, "2023-12", Sales_data!N:N, "success")</f>
        <v>393943.35749999998</v>
      </c>
      <c r="D41" s="17"/>
    </row>
    <row r="42" spans="2:4" ht="23.4">
      <c r="B42" s="17" t="s">
        <v>2776</v>
      </c>
      <c r="C42" s="18">
        <f>SUMIFS(Sales_data!D:D, Sales_data!Q:Q, "2023-11", Sales_data!N:N, "success")</f>
        <v>843761.74050000042</v>
      </c>
      <c r="D42" s="17"/>
    </row>
    <row r="43" spans="2:4" ht="23.4">
      <c r="B43" s="17" t="s">
        <v>2774</v>
      </c>
      <c r="C43" s="19">
        <f>IFERROR((VALUE(C41)-VALUE(C42))/VALUE(C42),"N/A")</f>
        <v>-0.53311066549834896</v>
      </c>
      <c r="D43" s="17"/>
    </row>
    <row r="44" spans="2:4" ht="46.2">
      <c r="B44" s="20" t="s">
        <v>2779</v>
      </c>
      <c r="C44" s="17"/>
      <c r="D44" s="17"/>
    </row>
    <row r="45" spans="2:4" ht="23.4">
      <c r="B45" s="17" t="s">
        <v>2778</v>
      </c>
      <c r="C45" s="17" cm="1">
        <f t="array" ref="C45">COUNTA(_xlfn.UNIQUE(_xlfn._xlws.FILTER(Sales_data!C:C, (Sales_data!Q:Q="2023-12")*(Sales_data!N:N="success"))))</f>
        <v>16</v>
      </c>
      <c r="D45" s="17"/>
    </row>
    <row r="46" spans="2:4" ht="23.4">
      <c r="B46" s="17" t="s">
        <v>2780</v>
      </c>
      <c r="C46" s="17" cm="1">
        <f t="array" ref="C46">COUNTA(_xlfn.UNIQUE(_xlfn._xlws.FILTER(Sales_data!C:C, (Sales_data!Q:Q="2023-11")*(Sales_data!N:N="success"))))</f>
        <v>39</v>
      </c>
      <c r="D46" s="17"/>
    </row>
    <row r="47" spans="2:4" ht="23.4">
      <c r="B47" s="17" t="s">
        <v>2781</v>
      </c>
      <c r="C47" s="19">
        <f>IFERROR((C45-C46)/C46, "N/A")</f>
        <v>-0.58974358974358976</v>
      </c>
      <c r="D47" s="17"/>
    </row>
    <row r="48" spans="2:4" ht="23.4">
      <c r="B48" s="17"/>
      <c r="C48" s="17"/>
      <c r="D48" s="17"/>
    </row>
    <row r="49" spans="2:16" ht="23.4">
      <c r="B49" s="17"/>
      <c r="C49" s="17"/>
      <c r="D49" s="17"/>
    </row>
    <row r="54" spans="2:16" ht="23.4">
      <c r="K54" s="14" t="s">
        <v>2796</v>
      </c>
    </row>
    <row r="57" spans="2:16" ht="45.6">
      <c r="B57" s="21" t="s">
        <v>2799</v>
      </c>
    </row>
    <row r="58" spans="2:16" ht="25.8">
      <c r="J58" s="10"/>
      <c r="K58" s="10"/>
      <c r="L58" s="10"/>
      <c r="M58" s="10"/>
      <c r="N58" s="10"/>
      <c r="O58" s="10"/>
      <c r="P58" s="10"/>
    </row>
    <row r="59" spans="2:16">
      <c r="B59" s="3" t="s">
        <v>12</v>
      </c>
      <c r="C59" t="s">
        <v>30</v>
      </c>
    </row>
    <row r="60" spans="2:16">
      <c r="B60" s="8"/>
    </row>
    <row r="61" spans="2:16">
      <c r="B61" s="3" t="s">
        <v>2798</v>
      </c>
      <c r="C61" s="3" t="s">
        <v>2797</v>
      </c>
    </row>
    <row r="62" spans="2:16">
      <c r="B62" s="3" t="s">
        <v>2752</v>
      </c>
      <c r="C62" t="s">
        <v>173</v>
      </c>
      <c r="D62" t="s">
        <v>23</v>
      </c>
      <c r="E62" t="s">
        <v>31</v>
      </c>
      <c r="F62" t="s">
        <v>190</v>
      </c>
      <c r="G62" t="s">
        <v>2770</v>
      </c>
    </row>
    <row r="63" spans="2:16">
      <c r="B63" s="4" t="s">
        <v>46</v>
      </c>
      <c r="D63">
        <v>8</v>
      </c>
      <c r="G63">
        <v>8</v>
      </c>
    </row>
    <row r="64" spans="2:16">
      <c r="B64" s="15" t="s">
        <v>2481</v>
      </c>
      <c r="D64">
        <v>1</v>
      </c>
      <c r="G64">
        <v>1</v>
      </c>
    </row>
    <row r="65" spans="2:7">
      <c r="B65" s="15" t="s">
        <v>1957</v>
      </c>
      <c r="D65">
        <v>1</v>
      </c>
      <c r="G65">
        <v>1</v>
      </c>
    </row>
    <row r="66" spans="2:7">
      <c r="B66" s="15" t="s">
        <v>868</v>
      </c>
      <c r="D66">
        <v>1</v>
      </c>
      <c r="G66">
        <v>1</v>
      </c>
    </row>
    <row r="67" spans="2:7">
      <c r="B67" s="15" t="s">
        <v>18</v>
      </c>
      <c r="D67">
        <v>1</v>
      </c>
      <c r="G67">
        <v>1</v>
      </c>
    </row>
    <row r="68" spans="2:7">
      <c r="B68" s="15" t="s">
        <v>278</v>
      </c>
      <c r="D68">
        <v>4</v>
      </c>
      <c r="G68">
        <v>4</v>
      </c>
    </row>
    <row r="69" spans="2:7">
      <c r="B69" s="4" t="s">
        <v>38</v>
      </c>
      <c r="D69">
        <v>163</v>
      </c>
      <c r="G69">
        <v>163</v>
      </c>
    </row>
    <row r="70" spans="2:7">
      <c r="B70" s="15" t="s">
        <v>120</v>
      </c>
      <c r="D70">
        <v>25</v>
      </c>
      <c r="G70">
        <v>25</v>
      </c>
    </row>
    <row r="71" spans="2:7">
      <c r="B71" s="15" t="s">
        <v>1837</v>
      </c>
      <c r="D71">
        <v>1</v>
      </c>
      <c r="G71">
        <v>1</v>
      </c>
    </row>
    <row r="72" spans="2:7">
      <c r="B72" s="15" t="s">
        <v>87</v>
      </c>
      <c r="D72">
        <v>1</v>
      </c>
      <c r="G72">
        <v>1</v>
      </c>
    </row>
    <row r="73" spans="2:7">
      <c r="B73" s="15" t="s">
        <v>124</v>
      </c>
      <c r="D73">
        <v>2</v>
      </c>
      <c r="G73">
        <v>2</v>
      </c>
    </row>
    <row r="74" spans="2:7">
      <c r="B74" s="15" t="s">
        <v>492</v>
      </c>
      <c r="D74">
        <v>1</v>
      </c>
      <c r="G74">
        <v>1</v>
      </c>
    </row>
    <row r="75" spans="2:7">
      <c r="B75" s="15" t="s">
        <v>649</v>
      </c>
      <c r="D75">
        <v>1</v>
      </c>
      <c r="G75">
        <v>1</v>
      </c>
    </row>
    <row r="76" spans="2:7">
      <c r="B76" s="15" t="s">
        <v>68</v>
      </c>
      <c r="D76">
        <v>11</v>
      </c>
      <c r="G76">
        <v>11</v>
      </c>
    </row>
    <row r="77" spans="2:7">
      <c r="B77" s="15" t="s">
        <v>2365</v>
      </c>
      <c r="D77">
        <v>1</v>
      </c>
      <c r="G77">
        <v>1</v>
      </c>
    </row>
    <row r="78" spans="2:7">
      <c r="B78" s="15" t="s">
        <v>28</v>
      </c>
      <c r="D78">
        <v>56</v>
      </c>
      <c r="G78">
        <v>56</v>
      </c>
    </row>
    <row r="79" spans="2:7">
      <c r="B79" s="15" t="s">
        <v>1232</v>
      </c>
      <c r="D79">
        <v>2</v>
      </c>
      <c r="G79">
        <v>2</v>
      </c>
    </row>
    <row r="80" spans="2:7">
      <c r="B80" s="15" t="s">
        <v>127</v>
      </c>
      <c r="D80">
        <v>3</v>
      </c>
      <c r="G80">
        <v>3</v>
      </c>
    </row>
    <row r="81" spans="2:7">
      <c r="B81" s="15" t="s">
        <v>405</v>
      </c>
      <c r="D81">
        <v>2</v>
      </c>
      <c r="G81">
        <v>2</v>
      </c>
    </row>
    <row r="82" spans="2:7">
      <c r="B82" s="15" t="s">
        <v>984</v>
      </c>
      <c r="D82">
        <v>2</v>
      </c>
      <c r="G82">
        <v>2</v>
      </c>
    </row>
    <row r="83" spans="2:7">
      <c r="B83" s="15" t="s">
        <v>1537</v>
      </c>
      <c r="D83">
        <v>1</v>
      </c>
      <c r="G83">
        <v>1</v>
      </c>
    </row>
    <row r="84" spans="2:7">
      <c r="B84" s="15" t="s">
        <v>39</v>
      </c>
      <c r="D84">
        <v>11</v>
      </c>
      <c r="G84">
        <v>11</v>
      </c>
    </row>
    <row r="85" spans="2:7">
      <c r="B85" s="15" t="s">
        <v>288</v>
      </c>
      <c r="D85">
        <v>2</v>
      </c>
      <c r="G85">
        <v>2</v>
      </c>
    </row>
    <row r="86" spans="2:7">
      <c r="B86" s="15" t="s">
        <v>305</v>
      </c>
      <c r="D86">
        <v>1</v>
      </c>
      <c r="G86">
        <v>1</v>
      </c>
    </row>
    <row r="87" spans="2:7">
      <c r="B87" s="15" t="s">
        <v>464</v>
      </c>
      <c r="D87">
        <v>1</v>
      </c>
      <c r="G87">
        <v>1</v>
      </c>
    </row>
    <row r="88" spans="2:7">
      <c r="B88" s="15" t="s">
        <v>47</v>
      </c>
      <c r="D88">
        <v>1</v>
      </c>
      <c r="G88">
        <v>1</v>
      </c>
    </row>
    <row r="89" spans="2:7">
      <c r="B89" s="15" t="s">
        <v>916</v>
      </c>
      <c r="D89">
        <v>1</v>
      </c>
      <c r="G89">
        <v>1</v>
      </c>
    </row>
    <row r="90" spans="2:7">
      <c r="B90" s="15" t="s">
        <v>278</v>
      </c>
      <c r="D90">
        <v>20</v>
      </c>
      <c r="G90">
        <v>20</v>
      </c>
    </row>
    <row r="91" spans="2:7">
      <c r="B91" s="15" t="s">
        <v>1121</v>
      </c>
      <c r="D91">
        <v>1</v>
      </c>
      <c r="G91">
        <v>1</v>
      </c>
    </row>
    <row r="92" spans="2:7">
      <c r="B92" s="15" t="s">
        <v>80</v>
      </c>
      <c r="D92">
        <v>2</v>
      </c>
      <c r="G92">
        <v>2</v>
      </c>
    </row>
    <row r="93" spans="2:7">
      <c r="B93" s="15" t="s">
        <v>301</v>
      </c>
      <c r="D93">
        <v>13</v>
      </c>
      <c r="G93">
        <v>13</v>
      </c>
    </row>
    <row r="94" spans="2:7">
      <c r="B94" s="15" t="s">
        <v>560</v>
      </c>
      <c r="D94">
        <v>1</v>
      </c>
      <c r="G94">
        <v>1</v>
      </c>
    </row>
    <row r="95" spans="2:7">
      <c r="B95" s="4" t="s">
        <v>19</v>
      </c>
      <c r="C95">
        <v>1</v>
      </c>
      <c r="D95">
        <v>11</v>
      </c>
      <c r="E95">
        <v>124</v>
      </c>
      <c r="F95">
        <v>8</v>
      </c>
      <c r="G95">
        <v>144</v>
      </c>
    </row>
    <row r="96" spans="2:7">
      <c r="B96" s="15" t="s">
        <v>2165</v>
      </c>
      <c r="D96">
        <v>1</v>
      </c>
      <c r="G96">
        <v>1</v>
      </c>
    </row>
    <row r="97" spans="2:7">
      <c r="B97" s="15" t="s">
        <v>120</v>
      </c>
      <c r="D97">
        <v>1</v>
      </c>
      <c r="E97">
        <v>22</v>
      </c>
      <c r="G97">
        <v>23</v>
      </c>
    </row>
    <row r="98" spans="2:7">
      <c r="B98" s="15" t="s">
        <v>2238</v>
      </c>
      <c r="E98">
        <v>2</v>
      </c>
      <c r="G98">
        <v>2</v>
      </c>
    </row>
    <row r="99" spans="2:7">
      <c r="B99" s="15" t="s">
        <v>649</v>
      </c>
      <c r="E99">
        <v>3</v>
      </c>
      <c r="G99">
        <v>3</v>
      </c>
    </row>
    <row r="100" spans="2:7">
      <c r="B100" s="15" t="s">
        <v>68</v>
      </c>
      <c r="E100">
        <v>10</v>
      </c>
      <c r="G100">
        <v>10</v>
      </c>
    </row>
    <row r="101" spans="2:7">
      <c r="B101" s="15" t="s">
        <v>2365</v>
      </c>
      <c r="D101">
        <v>1</v>
      </c>
      <c r="E101">
        <v>1</v>
      </c>
      <c r="G101">
        <v>2</v>
      </c>
    </row>
    <row r="102" spans="2:7">
      <c r="B102" s="15" t="s">
        <v>28</v>
      </c>
      <c r="C102">
        <v>1</v>
      </c>
      <c r="E102">
        <v>27</v>
      </c>
      <c r="F102">
        <v>5</v>
      </c>
      <c r="G102">
        <v>33</v>
      </c>
    </row>
    <row r="103" spans="2:7">
      <c r="B103" s="15" t="s">
        <v>127</v>
      </c>
      <c r="E103">
        <v>4</v>
      </c>
      <c r="F103">
        <v>3</v>
      </c>
      <c r="G103">
        <v>7</v>
      </c>
    </row>
    <row r="104" spans="2:7">
      <c r="B104" s="15" t="s">
        <v>1979</v>
      </c>
      <c r="E104">
        <v>1</v>
      </c>
      <c r="G104">
        <v>1</v>
      </c>
    </row>
    <row r="105" spans="2:7">
      <c r="B105" s="15" t="s">
        <v>18</v>
      </c>
      <c r="D105">
        <v>4</v>
      </c>
      <c r="E105">
        <v>9</v>
      </c>
      <c r="G105">
        <v>13</v>
      </c>
    </row>
    <row r="106" spans="2:7">
      <c r="B106" s="15" t="s">
        <v>1969</v>
      </c>
      <c r="E106">
        <v>7</v>
      </c>
      <c r="G106">
        <v>7</v>
      </c>
    </row>
    <row r="107" spans="2:7">
      <c r="B107" s="15" t="s">
        <v>1907</v>
      </c>
      <c r="E107">
        <v>2</v>
      </c>
      <c r="G107">
        <v>2</v>
      </c>
    </row>
    <row r="108" spans="2:7">
      <c r="B108" s="15" t="s">
        <v>984</v>
      </c>
      <c r="E108">
        <v>6</v>
      </c>
      <c r="G108">
        <v>6</v>
      </c>
    </row>
    <row r="109" spans="2:7">
      <c r="B109" s="15" t="s">
        <v>2395</v>
      </c>
      <c r="D109">
        <v>1</v>
      </c>
      <c r="E109">
        <v>1</v>
      </c>
      <c r="G109">
        <v>2</v>
      </c>
    </row>
    <row r="110" spans="2:7">
      <c r="B110" s="15" t="s">
        <v>1415</v>
      </c>
      <c r="D110">
        <v>1</v>
      </c>
      <c r="G110">
        <v>1</v>
      </c>
    </row>
    <row r="111" spans="2:7">
      <c r="B111" s="15" t="s">
        <v>39</v>
      </c>
      <c r="E111">
        <v>5</v>
      </c>
      <c r="G111">
        <v>5</v>
      </c>
    </row>
    <row r="112" spans="2:7">
      <c r="B112" s="15" t="s">
        <v>305</v>
      </c>
      <c r="D112">
        <v>1</v>
      </c>
      <c r="E112">
        <v>4</v>
      </c>
      <c r="G112">
        <v>5</v>
      </c>
    </row>
    <row r="113" spans="2:7">
      <c r="B113" s="15" t="s">
        <v>255</v>
      </c>
      <c r="D113">
        <v>1</v>
      </c>
      <c r="E113">
        <v>2</v>
      </c>
      <c r="G113">
        <v>3</v>
      </c>
    </row>
    <row r="114" spans="2:7">
      <c r="B114" s="15" t="s">
        <v>278</v>
      </c>
      <c r="E114">
        <v>12</v>
      </c>
      <c r="G114">
        <v>12</v>
      </c>
    </row>
    <row r="115" spans="2:7">
      <c r="B115" s="15" t="s">
        <v>1772</v>
      </c>
      <c r="E115">
        <v>1</v>
      </c>
      <c r="G115">
        <v>1</v>
      </c>
    </row>
    <row r="116" spans="2:7">
      <c r="B116" s="15" t="s">
        <v>1121</v>
      </c>
      <c r="E116">
        <v>1</v>
      </c>
      <c r="G116">
        <v>1</v>
      </c>
    </row>
    <row r="117" spans="2:7">
      <c r="B117" s="15" t="s">
        <v>301</v>
      </c>
      <c r="E117">
        <v>4</v>
      </c>
      <c r="G117">
        <v>4</v>
      </c>
    </row>
    <row r="118" spans="2:7">
      <c r="B118" s="4" t="s">
        <v>2770</v>
      </c>
      <c r="C118">
        <v>1</v>
      </c>
      <c r="D118">
        <v>182</v>
      </c>
      <c r="E118">
        <v>124</v>
      </c>
      <c r="F118">
        <v>8</v>
      </c>
      <c r="G118">
        <v>315</v>
      </c>
    </row>
  </sheetData>
  <conditionalFormatting sqref="A32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3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27DA-3293-404D-A6B6-751EFDB9D09E}">
  <dimension ref="A3:C31"/>
  <sheetViews>
    <sheetView workbookViewId="0">
      <selection activeCell="C33" sqref="C33"/>
    </sheetView>
  </sheetViews>
  <sheetFormatPr defaultRowHeight="14.4"/>
  <cols>
    <col min="1" max="1" width="12.44140625" bestFit="1" customWidth="1"/>
    <col min="2" max="2" width="18" bestFit="1" customWidth="1"/>
    <col min="3" max="3" width="18.6640625" bestFit="1" customWidth="1"/>
  </cols>
  <sheetData>
    <row r="3" spans="1:3">
      <c r="A3" s="3" t="s">
        <v>2752</v>
      </c>
      <c r="B3" t="s">
        <v>2771</v>
      </c>
      <c r="C3" t="s">
        <v>2773</v>
      </c>
    </row>
    <row r="4" spans="1:3">
      <c r="A4" s="4" t="s">
        <v>2753</v>
      </c>
      <c r="B4">
        <v>269.78923125000006</v>
      </c>
      <c r="C4">
        <v>431662.77</v>
      </c>
    </row>
    <row r="5" spans="1:3">
      <c r="A5" s="4" t="s">
        <v>2754</v>
      </c>
      <c r="B5">
        <v>271.661184375</v>
      </c>
      <c r="C5">
        <v>434657.89500000002</v>
      </c>
    </row>
    <row r="6" spans="1:3">
      <c r="A6" s="4" t="s">
        <v>2755</v>
      </c>
      <c r="B6">
        <v>3883.9502690625018</v>
      </c>
      <c r="C6">
        <v>4611258.9704999924</v>
      </c>
    </row>
    <row r="7" spans="1:3">
      <c r="A7" s="4" t="s">
        <v>2756</v>
      </c>
      <c r="B7">
        <v>677.61897656249982</v>
      </c>
      <c r="C7">
        <v>301128.08249999996</v>
      </c>
    </row>
    <row r="8" spans="1:3">
      <c r="A8" s="4" t="s">
        <v>2757</v>
      </c>
      <c r="B8">
        <v>972.74294906249986</v>
      </c>
      <c r="C8">
        <v>653399.04000000015</v>
      </c>
    </row>
    <row r="9" spans="1:3">
      <c r="A9" s="4" t="s">
        <v>2758</v>
      </c>
      <c r="B9">
        <v>1657.0486078125011</v>
      </c>
      <c r="C9">
        <v>929010.8624999997</v>
      </c>
    </row>
    <row r="10" spans="1:3">
      <c r="A10" s="4" t="s">
        <v>2759</v>
      </c>
      <c r="B10">
        <v>407.19318281250003</v>
      </c>
      <c r="C10">
        <v>399666.59249999997</v>
      </c>
    </row>
    <row r="11" spans="1:3">
      <c r="A11" s="4" t="s">
        <v>2760</v>
      </c>
      <c r="B11">
        <v>502.82732718749992</v>
      </c>
      <c r="C11">
        <v>603049.72349999996</v>
      </c>
    </row>
    <row r="12" spans="1:3">
      <c r="A12" s="4" t="s">
        <v>2761</v>
      </c>
      <c r="B12">
        <v>571.52977874999988</v>
      </c>
      <c r="C12">
        <v>321610.40100000001</v>
      </c>
    </row>
    <row r="13" spans="1:3">
      <c r="A13" s="4" t="s">
        <v>2762</v>
      </c>
      <c r="B13">
        <v>1104.0703537500001</v>
      </c>
      <c r="C13">
        <v>821549.13750000007</v>
      </c>
    </row>
    <row r="14" spans="1:3">
      <c r="A14" s="4" t="s">
        <v>2763</v>
      </c>
      <c r="B14">
        <v>1954.6877765625027</v>
      </c>
      <c r="C14">
        <v>1435404.2640000002</v>
      </c>
    </row>
    <row r="15" spans="1:3">
      <c r="A15" s="4" t="s">
        <v>2764</v>
      </c>
      <c r="B15">
        <v>3454.4769918750021</v>
      </c>
      <c r="C15">
        <v>2679915.8295000009</v>
      </c>
    </row>
    <row r="16" spans="1:3">
      <c r="A16" s="4" t="s">
        <v>2765</v>
      </c>
      <c r="B16">
        <v>4356.3624300000001</v>
      </c>
      <c r="C16">
        <v>3518359.4250000012</v>
      </c>
    </row>
    <row r="17" spans="1:3">
      <c r="A17" s="4" t="s">
        <v>2766</v>
      </c>
      <c r="B17">
        <v>3063.1403578124996</v>
      </c>
      <c r="C17">
        <v>2481472.9379999992</v>
      </c>
    </row>
    <row r="18" spans="1:3">
      <c r="A18" s="4" t="s">
        <v>2767</v>
      </c>
      <c r="B18">
        <v>2099.8146028125029</v>
      </c>
      <c r="C18">
        <v>3006569.8109999998</v>
      </c>
    </row>
    <row r="19" spans="1:3">
      <c r="A19" s="4" t="s">
        <v>2768</v>
      </c>
      <c r="B19">
        <v>1997.9421590625025</v>
      </c>
      <c r="C19">
        <v>2997197.8259999994</v>
      </c>
    </row>
    <row r="20" spans="1:3">
      <c r="A20" s="4" t="s">
        <v>2769</v>
      </c>
      <c r="B20">
        <v>762.16571156250018</v>
      </c>
      <c r="C20">
        <v>1054088.5634999997</v>
      </c>
    </row>
    <row r="21" spans="1:3">
      <c r="A21" s="4" t="s">
        <v>2770</v>
      </c>
      <c r="B21">
        <v>28007.02189031251</v>
      </c>
      <c r="C21">
        <v>26680002.131999996</v>
      </c>
    </row>
    <row r="31" spans="1:3">
      <c r="A31">
        <f>SUMIFS(Sales_data!D:D, Sales_data!B:B, "&gt;="&amp;DATE(2025,5,1), Sales_data!B:B, "&lt;"&amp;DATE(2025,6,1), Sales_data!N:N, "success")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7BE9-3B5B-45CB-B385-BF12BA93ABAF}">
  <dimension ref="A1:B19"/>
  <sheetViews>
    <sheetView workbookViewId="0">
      <selection activeCell="K7" sqref="K7"/>
    </sheetView>
  </sheetViews>
  <sheetFormatPr defaultRowHeight="14.4"/>
  <cols>
    <col min="2" max="2" width="18.109375" customWidth="1"/>
  </cols>
  <sheetData>
    <row r="1" spans="1:2">
      <c r="A1" s="8" t="str" cm="1">
        <f t="array" ref="A1:A19">_xlfn.UNIQUE(Sales_data!Q:Q)</f>
        <v xml:space="preserve">Month </v>
      </c>
      <c r="B1" s="8" t="s">
        <v>2782</v>
      </c>
    </row>
    <row r="2" spans="1:2">
      <c r="A2" t="str">
        <v>2022-08</v>
      </c>
      <c r="B2" cm="1">
        <f t="array" ref="B2">COUNTA(_xlfn.UNIQUE(_xlfn._xlws.FILTER(Sales_data!C:C, (Sales_data!Q:Q=A2)*(Sales_data!N:N="success"))))</f>
        <v>3</v>
      </c>
    </row>
    <row r="3" spans="1:2">
      <c r="A3" t="str">
        <v>2022-09</v>
      </c>
      <c r="B3" cm="1">
        <f t="array" ref="B3">COUNTA(_xlfn.UNIQUE(_xlfn._xlws.FILTER(Sales_data!C:C, (Sales_data!Q:Q=A3)*(Sales_data!N:N="success"))))</f>
        <v>2</v>
      </c>
    </row>
    <row r="4" spans="1:2">
      <c r="A4" t="str">
        <v>2022-10</v>
      </c>
      <c r="B4" cm="1">
        <f t="array" ref="B4">COUNTA(_xlfn.UNIQUE(_xlfn._xlws.FILTER(Sales_data!C:C, (Sales_data!Q:Q=A4)*(Sales_data!N:N="success"))))</f>
        <v>21</v>
      </c>
    </row>
    <row r="5" spans="1:2">
      <c r="A5" t="str">
        <v>2022-11</v>
      </c>
      <c r="B5" cm="1">
        <f t="array" ref="B5">COUNTA(_xlfn.UNIQUE(_xlfn._xlws.FILTER(Sales_data!C:C, (Sales_data!Q:Q=A5)*(Sales_data!N:N="success"))))</f>
        <v>5</v>
      </c>
    </row>
    <row r="6" spans="1:2">
      <c r="A6" t="str">
        <v>2022-12</v>
      </c>
      <c r="B6" cm="1">
        <f t="array" ref="B6">COUNTA(_xlfn.UNIQUE(_xlfn._xlws.FILTER(Sales_data!C:C, (Sales_data!Q:Q=A6)*(Sales_data!N:N="success"))))</f>
        <v>4</v>
      </c>
    </row>
    <row r="7" spans="1:2">
      <c r="A7" t="str">
        <v>2023-01</v>
      </c>
      <c r="B7" cm="1">
        <f t="array" ref="B7">COUNTA(_xlfn.UNIQUE(_xlfn._xlws.FILTER(Sales_data!C:C, (Sales_data!Q:Q=A7)*(Sales_data!N:N="success"))))</f>
        <v>16</v>
      </c>
    </row>
    <row r="8" spans="1:2">
      <c r="A8" t="str">
        <v>2023-02</v>
      </c>
      <c r="B8" cm="1">
        <f t="array" ref="B8">COUNTA(_xlfn.UNIQUE(_xlfn._xlws.FILTER(Sales_data!C:C, (Sales_data!Q:Q=A8)*(Sales_data!N:N="success"))))</f>
        <v>1</v>
      </c>
    </row>
    <row r="9" spans="1:2">
      <c r="A9" t="str">
        <v>2023-08</v>
      </c>
      <c r="B9" cm="1">
        <f t="array" ref="B9">COUNTA(_xlfn.UNIQUE(_xlfn._xlws.FILTER(Sales_data!C:C, (Sales_data!Q:Q=A9)*(Sales_data!N:N="success"))))</f>
        <v>58</v>
      </c>
    </row>
    <row r="10" spans="1:2">
      <c r="A10" t="str">
        <v>2023-03</v>
      </c>
      <c r="B10" cm="1">
        <f t="array" ref="B10">COUNTA(_xlfn.UNIQUE(_xlfn._xlws.FILTER(Sales_data!C:C, (Sales_data!Q:Q=A10)*(Sales_data!N:N="success"))))</f>
        <v>2</v>
      </c>
    </row>
    <row r="11" spans="1:2">
      <c r="A11" t="str">
        <v>2023-04</v>
      </c>
      <c r="B11" cm="1">
        <f t="array" ref="B11">COUNTA(_xlfn.UNIQUE(_xlfn._xlws.FILTER(Sales_data!C:C, (Sales_data!Q:Q=A11)*(Sales_data!N:N="success"))))</f>
        <v>3</v>
      </c>
    </row>
    <row r="12" spans="1:2">
      <c r="A12" t="str">
        <v>2023-05</v>
      </c>
      <c r="B12" cm="1">
        <f t="array" ref="B12">COUNTA(_xlfn.UNIQUE(_xlfn._xlws.FILTER(Sales_data!C:C, (Sales_data!Q:Q=A12)*(Sales_data!N:N="success"))))</f>
        <v>12</v>
      </c>
    </row>
    <row r="13" spans="1:2">
      <c r="A13" t="str">
        <v>2023-06</v>
      </c>
      <c r="B13" cm="1">
        <f t="array" ref="B13">COUNTA(_xlfn.UNIQUE(_xlfn._xlws.FILTER(Sales_data!C:C, (Sales_data!Q:Q=A13)*(Sales_data!N:N="success"))))</f>
        <v>18</v>
      </c>
    </row>
    <row r="14" spans="1:2">
      <c r="A14" t="str">
        <v>2023-07</v>
      </c>
      <c r="B14" cm="1">
        <f t="array" ref="B14">COUNTA(_xlfn.UNIQUE(_xlfn._xlws.FILTER(Sales_data!C:C, (Sales_data!Q:Q=A14)*(Sales_data!N:N="success"))))</f>
        <v>36</v>
      </c>
    </row>
    <row r="15" spans="1:2">
      <c r="A15" t="str">
        <v>2023-09</v>
      </c>
      <c r="B15" cm="1">
        <f t="array" ref="B15">COUNTA(_xlfn.UNIQUE(_xlfn._xlws.FILTER(Sales_data!C:C, (Sales_data!Q:Q=A15)*(Sales_data!N:N="success"))))</f>
        <v>39</v>
      </c>
    </row>
    <row r="16" spans="1:2">
      <c r="A16" t="str">
        <v>2023-10</v>
      </c>
      <c r="B16" cm="1">
        <f t="array" ref="B16">COUNTA(_xlfn.UNIQUE(_xlfn._xlws.FILTER(Sales_data!C:C, (Sales_data!Q:Q=A16)*(Sales_data!N:N="success"))))</f>
        <v>28</v>
      </c>
    </row>
    <row r="17" spans="1:2">
      <c r="A17" t="str">
        <v>2023-11</v>
      </c>
      <c r="B17" cm="1">
        <f t="array" ref="B17">COUNTA(_xlfn.UNIQUE(_xlfn._xlws.FILTER(Sales_data!C:C, (Sales_data!Q:Q=A17)*(Sales_data!N:N="success"))))</f>
        <v>39</v>
      </c>
    </row>
    <row r="18" spans="1:2">
      <c r="A18" t="str">
        <v>2023-12</v>
      </c>
      <c r="B18" cm="1">
        <f t="array" ref="B18">COUNTA(_xlfn.UNIQUE(_xlfn._xlws.FILTER(Sales_data!C:C, (Sales_data!Q:Q=A18)*(Sales_data!N:N="success"))))</f>
        <v>16</v>
      </c>
    </row>
    <row r="19" spans="1:2">
      <c r="A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36B7-23F2-4DCA-BBFD-C8D53C0E78BF}">
  <dimension ref="A1:J33"/>
  <sheetViews>
    <sheetView workbookViewId="0">
      <selection activeCell="D11" sqref="D11"/>
    </sheetView>
  </sheetViews>
  <sheetFormatPr defaultRowHeight="14.4"/>
  <cols>
    <col min="1" max="1" width="13.6640625" customWidth="1"/>
    <col min="2" max="2" width="20.6640625" customWidth="1"/>
    <col min="3" max="3" width="18.109375" customWidth="1"/>
    <col min="4" max="4" width="21.109375" customWidth="1"/>
    <col min="7" max="7" width="17.88671875" customWidth="1"/>
    <col min="8" max="8" width="23.44140625" customWidth="1"/>
    <col min="9" max="9" width="23.6640625" customWidth="1"/>
    <col min="10" max="10" width="23" customWidth="1"/>
  </cols>
  <sheetData>
    <row r="1" spans="1:10" ht="28.8">
      <c r="A1" s="8" t="str" cm="1">
        <f t="array" ref="A1:A12">_xlfn.UNIQUE(Sales_data!K:K)</f>
        <v>country_code</v>
      </c>
      <c r="B1" s="9" t="s">
        <v>2783</v>
      </c>
      <c r="C1" s="9"/>
      <c r="D1" s="9"/>
    </row>
    <row r="2" spans="1:10">
      <c r="A2" t="str">
        <v>NULL</v>
      </c>
      <c r="B2">
        <f>COUNTIF(Sales_data!K:K, A2)</f>
        <v>1039</v>
      </c>
    </row>
    <row r="3" spans="1:10">
      <c r="A3" t="str">
        <v>NG</v>
      </c>
      <c r="B3">
        <f>COUNTIF(Sales_data!K:K, A3)</f>
        <v>379</v>
      </c>
    </row>
    <row r="4" spans="1:10">
      <c r="A4" t="str">
        <v>CA</v>
      </c>
      <c r="B4">
        <f>COUNTIF(Sales_data!K:K, A4)</f>
        <v>4</v>
      </c>
    </row>
    <row r="5" spans="1:10">
      <c r="A5" t="str">
        <v>US</v>
      </c>
      <c r="B5">
        <f>COUNTIF(Sales_data!K:K, A5)</f>
        <v>18</v>
      </c>
    </row>
    <row r="6" spans="1:10">
      <c r="A6" t="str">
        <v>GB</v>
      </c>
      <c r="B6">
        <f>COUNTIF(Sales_data!K:K, A6)</f>
        <v>13</v>
      </c>
    </row>
    <row r="7" spans="1:10">
      <c r="A7" t="str">
        <v>AE</v>
      </c>
      <c r="B7">
        <f>COUNTIF(Sales_data!K:K, A7)</f>
        <v>1</v>
      </c>
    </row>
    <row r="8" spans="1:10">
      <c r="A8" t="str">
        <v>GH</v>
      </c>
      <c r="B8">
        <f>COUNTIF(Sales_data!K:K, A8)</f>
        <v>6</v>
      </c>
      <c r="H8" s="12"/>
      <c r="I8" s="12"/>
      <c r="J8" s="12"/>
    </row>
    <row r="9" spans="1:10">
      <c r="A9" t="str">
        <v>NO</v>
      </c>
      <c r="B9">
        <f>COUNTIF(Sales_data!K:K, A9)</f>
        <v>1</v>
      </c>
      <c r="H9" s="11"/>
    </row>
    <row r="10" spans="1:10">
      <c r="A10" t="str">
        <v>KE</v>
      </c>
      <c r="B10">
        <f>COUNTIF(Sales_data!K:K, A10)</f>
        <v>3</v>
      </c>
      <c r="H10" s="11"/>
    </row>
    <row r="11" spans="1:10">
      <c r="A11" t="str">
        <v>UA</v>
      </c>
      <c r="B11">
        <f>COUNTIF(Sales_data!K:K, A11)</f>
        <v>1</v>
      </c>
      <c r="H11" s="11"/>
    </row>
    <row r="12" spans="1:10">
      <c r="A12">
        <v>0</v>
      </c>
      <c r="G12" s="13" t="s">
        <v>2795</v>
      </c>
      <c r="H12" s="5" t="s">
        <v>2794</v>
      </c>
      <c r="I12" s="5" t="s">
        <v>2793</v>
      </c>
    </row>
    <row r="13" spans="1:10">
      <c r="G13" s="13" t="s">
        <v>29</v>
      </c>
      <c r="H13" s="5" t="s">
        <v>2784</v>
      </c>
      <c r="I13" s="5">
        <v>379</v>
      </c>
    </row>
    <row r="14" spans="1:10">
      <c r="B14" s="12"/>
      <c r="C14" s="12"/>
      <c r="D14" s="12"/>
      <c r="G14" s="13" t="s">
        <v>48</v>
      </c>
      <c r="H14" t="s">
        <v>2785</v>
      </c>
      <c r="I14">
        <v>4</v>
      </c>
    </row>
    <row r="15" spans="1:10">
      <c r="B15" s="11"/>
      <c r="G15" s="13" t="s">
        <v>81</v>
      </c>
      <c r="H15" s="5" t="s">
        <v>2786</v>
      </c>
      <c r="I15" s="5">
        <v>18</v>
      </c>
    </row>
    <row r="16" spans="1:10">
      <c r="B16" s="11"/>
      <c r="G16" s="13" t="s">
        <v>88</v>
      </c>
      <c r="H16" t="s">
        <v>2787</v>
      </c>
      <c r="I16">
        <v>13</v>
      </c>
    </row>
    <row r="17" spans="2:10">
      <c r="B17" s="11"/>
      <c r="G17" s="13" t="s">
        <v>243</v>
      </c>
      <c r="H17" s="5" t="s">
        <v>2788</v>
      </c>
      <c r="I17" s="5">
        <v>1</v>
      </c>
    </row>
    <row r="18" spans="2:10">
      <c r="B18" s="11"/>
      <c r="G18" s="13" t="s">
        <v>561</v>
      </c>
      <c r="H18" t="s">
        <v>2789</v>
      </c>
      <c r="I18">
        <v>6</v>
      </c>
    </row>
    <row r="19" spans="2:10">
      <c r="B19" s="11"/>
      <c r="G19" s="13" t="s">
        <v>917</v>
      </c>
      <c r="H19" s="5" t="s">
        <v>2790</v>
      </c>
      <c r="I19" s="5">
        <v>1</v>
      </c>
    </row>
    <row r="20" spans="2:10">
      <c r="B20" s="11"/>
      <c r="G20" s="13" t="s">
        <v>1233</v>
      </c>
      <c r="H20" t="s">
        <v>2791</v>
      </c>
      <c r="I20">
        <v>3</v>
      </c>
    </row>
    <row r="21" spans="2:10">
      <c r="B21" s="11"/>
      <c r="G21" s="13" t="s">
        <v>1416</v>
      </c>
      <c r="H21" s="5" t="s">
        <v>2792</v>
      </c>
      <c r="I21" s="5">
        <v>1</v>
      </c>
    </row>
    <row r="22" spans="2:10">
      <c r="B22" s="11"/>
    </row>
    <row r="23" spans="2:10">
      <c r="B23" s="11"/>
    </row>
    <row r="24" spans="2:10">
      <c r="B24" s="11"/>
      <c r="H24" s="12"/>
      <c r="I24" s="12"/>
      <c r="J24" s="12"/>
    </row>
    <row r="25" spans="2:10">
      <c r="H25" s="11"/>
    </row>
    <row r="26" spans="2:10">
      <c r="H26" s="11"/>
    </row>
    <row r="27" spans="2:10">
      <c r="H27" s="11"/>
    </row>
    <row r="28" spans="2:10">
      <c r="H28" s="11"/>
    </row>
    <row r="29" spans="2:10">
      <c r="H29" s="11"/>
    </row>
    <row r="30" spans="2:10">
      <c r="H30" s="11"/>
    </row>
    <row r="31" spans="2:10">
      <c r="H31" s="11"/>
    </row>
    <row r="32" spans="2:10">
      <c r="H32" s="11"/>
    </row>
    <row r="33" spans="8:8">
      <c r="H3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05FA-3504-4C95-9EA1-B811D63B0ABE}">
  <sheetPr filterMode="1"/>
  <dimension ref="A1:E830"/>
  <sheetViews>
    <sheetView topLeftCell="A8" workbookViewId="0">
      <selection activeCell="C13" sqref="C13"/>
    </sheetView>
  </sheetViews>
  <sheetFormatPr defaultRowHeight="14.4"/>
  <cols>
    <col min="1" max="1" width="35.21875" style="23" customWidth="1"/>
    <col min="2" max="2" width="15.109375" style="23" customWidth="1"/>
    <col min="3" max="3" width="20.44140625" style="23" customWidth="1"/>
    <col min="4" max="4" width="22.44140625" style="23" customWidth="1"/>
    <col min="5" max="5" width="18.44140625" style="23" customWidth="1"/>
  </cols>
  <sheetData>
    <row r="1" spans="1:5" s="8" customFormat="1">
      <c r="A1" s="22" t="str" cm="1">
        <f t="array" ref="A1:A830">_xlfn.UNIQUE(Sales_data!C:C)</f>
        <v>user_id</v>
      </c>
      <c r="B1" s="22" t="s">
        <v>2800</v>
      </c>
      <c r="C1" s="22" t="s">
        <v>2801</v>
      </c>
      <c r="D1" s="22" t="s">
        <v>2802</v>
      </c>
      <c r="E1" s="22" t="s">
        <v>2803</v>
      </c>
    </row>
    <row r="2" spans="1:5">
      <c r="A2" s="23" t="str">
        <v>a587fe8f-9316-4f06-8119-1d42591e75cd</v>
      </c>
      <c r="B2" s="23" cm="1">
        <f t="array" ref="B2">COUNTA(_xlfn.UNIQUE(_xlfn._xlws.FILTER(Sales_data!Q:Q, Sales_data!C:C=A2)))</f>
        <v>1</v>
      </c>
      <c r="C2" s="23">
        <f>COUNTIFS(Sales_data!C:C, A2, Sales_data!N:N, "success")</f>
        <v>0</v>
      </c>
      <c r="D2" s="23">
        <f>COUNTIFS(Sales_data!C:C, A2, Sales_data!N:N, "failed")</f>
        <v>0</v>
      </c>
      <c r="E2" s="23">
        <f>COUNTIFS(Sales_data!C:C, A2, Sales_data!N:N, "pending")</f>
        <v>0</v>
      </c>
    </row>
    <row r="3" spans="1:5" hidden="1">
      <c r="A3" s="23" t="str">
        <v>134dbf8f-8a8c-4678-a6f8-ef609730c994</v>
      </c>
      <c r="B3" s="23" cm="1">
        <f t="array" ref="B3">COUNTA(_xlfn.UNIQUE(_xlfn._xlws.FILTER(Sales_data!Q:Q, Sales_data!C:C=A3)))</f>
        <v>1</v>
      </c>
      <c r="C3" s="23">
        <f>COUNTIFS(Sales_data!C:C, A3, Sales_data!N:N, "success")</f>
        <v>1</v>
      </c>
      <c r="D3" s="23">
        <f>COUNTIFS(Sales_data!C:C, A3, Sales_data!N:N, "failed")</f>
        <v>0</v>
      </c>
      <c r="E3" s="23">
        <f>COUNTIFS(Sales_data!C:C, A3, Sales_data!N:N, "pending")</f>
        <v>0</v>
      </c>
    </row>
    <row r="4" spans="1:5" hidden="1">
      <c r="A4" s="23" t="str">
        <v>1fb2f3e7-ee4f-4fd4-894c-07ff30a3147e</v>
      </c>
      <c r="B4" s="23" cm="1">
        <f t="array" ref="B4">COUNTA(_xlfn.UNIQUE(_xlfn._xlws.FILTER(Sales_data!Q:Q, Sales_data!C:C=A4)))</f>
        <v>1</v>
      </c>
      <c r="C4" s="23">
        <f>COUNTIFS(Sales_data!C:C, A4, Sales_data!N:N, "success")</f>
        <v>1</v>
      </c>
      <c r="D4" s="23">
        <f>COUNTIFS(Sales_data!C:C, A4, Sales_data!N:N, "failed")</f>
        <v>0</v>
      </c>
      <c r="E4" s="23">
        <f>COUNTIFS(Sales_data!C:C, A4, Sales_data!N:N, "pending")</f>
        <v>0</v>
      </c>
    </row>
    <row r="5" spans="1:5" hidden="1">
      <c r="A5" s="23" t="str">
        <v>b98ec5bf-7b22-437e-b2d4-362852d4369c</v>
      </c>
      <c r="B5" s="23" cm="1">
        <f t="array" ref="B5">COUNTA(_xlfn.UNIQUE(_xlfn._xlws.FILTER(Sales_data!Q:Q, Sales_data!C:C=A5)))</f>
        <v>2</v>
      </c>
      <c r="C5" s="23">
        <f>COUNTIFS(Sales_data!C:C, A5, Sales_data!N:N, "success")</f>
        <v>1</v>
      </c>
      <c r="D5" s="23">
        <f>COUNTIFS(Sales_data!C:C, A5, Sales_data!N:N, "failed")</f>
        <v>1</v>
      </c>
      <c r="E5" s="23">
        <f>COUNTIFS(Sales_data!C:C, A5, Sales_data!N:N, "pending")</f>
        <v>0</v>
      </c>
    </row>
    <row r="6" spans="1:5">
      <c r="A6" s="23" t="str">
        <v>305092da-c38c-4f88-818d-b31d28f09b32</v>
      </c>
      <c r="B6" s="23" cm="1">
        <f t="array" ref="B6">COUNTA(_xlfn.UNIQUE(_xlfn._xlws.FILTER(Sales_data!Q:Q, Sales_data!C:C=A6)))</f>
        <v>1</v>
      </c>
      <c r="C6" s="23">
        <f>COUNTIFS(Sales_data!C:C, A6, Sales_data!N:N, "success")</f>
        <v>0</v>
      </c>
      <c r="D6" s="23">
        <f>COUNTIFS(Sales_data!C:C, A6, Sales_data!N:N, "failed")</f>
        <v>0</v>
      </c>
      <c r="E6" s="23">
        <f>COUNTIFS(Sales_data!C:C, A6, Sales_data!N:N, "pending")</f>
        <v>0</v>
      </c>
    </row>
    <row r="7" spans="1:5">
      <c r="A7" s="23" t="str">
        <v>532d5371-781b-494d-8b42-559587163ad9</v>
      </c>
      <c r="B7" s="23" cm="1">
        <f t="array" ref="B7">COUNTA(_xlfn.UNIQUE(_xlfn._xlws.FILTER(Sales_data!Q:Q, Sales_data!C:C=A7)))</f>
        <v>1</v>
      </c>
      <c r="C7" s="23">
        <f>COUNTIFS(Sales_data!C:C, A7, Sales_data!N:N, "success")</f>
        <v>0</v>
      </c>
      <c r="D7" s="23">
        <f>COUNTIFS(Sales_data!C:C, A7, Sales_data!N:N, "failed")</f>
        <v>0</v>
      </c>
      <c r="E7" s="23">
        <f>COUNTIFS(Sales_data!C:C, A7, Sales_data!N:N, "pending")</f>
        <v>0</v>
      </c>
    </row>
    <row r="8" spans="1:5">
      <c r="A8" s="23" t="str">
        <v>e988e788-074b-4966-8b48-a20d28199e5f</v>
      </c>
      <c r="B8" s="23" cm="1">
        <f t="array" ref="B8">COUNTA(_xlfn.UNIQUE(_xlfn._xlws.FILTER(Sales_data!Q:Q, Sales_data!C:C=A8)))</f>
        <v>1</v>
      </c>
      <c r="C8" s="23">
        <f>COUNTIFS(Sales_data!C:C, A8, Sales_data!N:N, "success")</f>
        <v>0</v>
      </c>
      <c r="D8" s="23">
        <f>COUNTIFS(Sales_data!C:C, A8, Sales_data!N:N, "failed")</f>
        <v>0</v>
      </c>
      <c r="E8" s="23">
        <f>COUNTIFS(Sales_data!C:C, A8, Sales_data!N:N, "pending")</f>
        <v>0</v>
      </c>
    </row>
    <row r="9" spans="1:5">
      <c r="A9" s="23" t="str">
        <v>39266fb6-6f9e-4b59-82b7-0a97bf693809</v>
      </c>
      <c r="B9" s="23" cm="1">
        <f t="array" ref="B9">COUNTA(_xlfn.UNIQUE(_xlfn._xlws.FILTER(Sales_data!Q:Q, Sales_data!C:C=A9)))</f>
        <v>2</v>
      </c>
      <c r="C9" s="23">
        <f>COUNTIFS(Sales_data!C:C, A9, Sales_data!N:N, "success")</f>
        <v>0</v>
      </c>
      <c r="D9" s="23">
        <f>COUNTIFS(Sales_data!C:C, A9, Sales_data!N:N, "failed")</f>
        <v>0</v>
      </c>
      <c r="E9" s="23">
        <f>COUNTIFS(Sales_data!C:C, A9, Sales_data!N:N, "pending")</f>
        <v>0</v>
      </c>
    </row>
    <row r="10" spans="1:5">
      <c r="A10" s="23" t="str">
        <v>17de1f37-33b7-4759-a4de-af3fcba03437</v>
      </c>
      <c r="B10" s="23" cm="1">
        <f t="array" ref="B10">COUNTA(_xlfn.UNIQUE(_xlfn._xlws.FILTER(Sales_data!Q:Q, Sales_data!C:C=A10)))</f>
        <v>1</v>
      </c>
      <c r="C10" s="23">
        <f>COUNTIFS(Sales_data!C:C, A10, Sales_data!N:N, "success")</f>
        <v>0</v>
      </c>
      <c r="D10" s="23">
        <f>COUNTIFS(Sales_data!C:C, A10, Sales_data!N:N, "failed")</f>
        <v>0</v>
      </c>
      <c r="E10" s="23">
        <f>COUNTIFS(Sales_data!C:C, A10, Sales_data!N:N, "pending")</f>
        <v>0</v>
      </c>
    </row>
    <row r="11" spans="1:5" hidden="1">
      <c r="A11" s="23" t="str">
        <v>5cf42fec-3a82-4fc1-ae0a-8d33eafc17ec</v>
      </c>
      <c r="B11" s="23" cm="1">
        <f t="array" ref="B11">COUNTA(_xlfn.UNIQUE(_xlfn._xlws.FILTER(Sales_data!Q:Q, Sales_data!C:C=A11)))</f>
        <v>3</v>
      </c>
      <c r="C11" s="23">
        <f>COUNTIFS(Sales_data!C:C, A11, Sales_data!N:N, "success")</f>
        <v>3</v>
      </c>
      <c r="D11" s="23">
        <f>COUNTIFS(Sales_data!C:C, A11, Sales_data!N:N, "failed")</f>
        <v>2</v>
      </c>
      <c r="E11" s="23">
        <f>COUNTIFS(Sales_data!C:C, A11, Sales_data!N:N, "pending")</f>
        <v>0</v>
      </c>
    </row>
    <row r="12" spans="1:5">
      <c r="A12" s="23" t="str">
        <v>30fa500a-27d5-4d58-ae1b-3d69f568ffbf</v>
      </c>
      <c r="B12" s="23" cm="1">
        <f t="array" ref="B12">COUNTA(_xlfn.UNIQUE(_xlfn._xlws.FILTER(Sales_data!Q:Q, Sales_data!C:C=A12)))</f>
        <v>1</v>
      </c>
      <c r="C12" s="23">
        <f>COUNTIFS(Sales_data!C:C, A12, Sales_data!N:N, "success")</f>
        <v>0</v>
      </c>
      <c r="D12" s="23">
        <f>COUNTIFS(Sales_data!C:C, A12, Sales_data!N:N, "failed")</f>
        <v>0</v>
      </c>
      <c r="E12" s="23">
        <f>COUNTIFS(Sales_data!C:C, A12, Sales_data!N:N, "pending")</f>
        <v>0</v>
      </c>
    </row>
    <row r="13" spans="1:5">
      <c r="A13" s="23" t="str">
        <v>639715a0-ede8-451c-b97d-5c4d971a29f5</v>
      </c>
      <c r="B13" s="23" cm="1">
        <f t="array" ref="B13">COUNTA(_xlfn.UNIQUE(_xlfn._xlws.FILTER(Sales_data!Q:Q, Sales_data!C:C=A13)))</f>
        <v>1</v>
      </c>
      <c r="C13" s="23">
        <f>COUNTIFS(Sales_data!C:C, A13, Sales_data!N:N, "success")</f>
        <v>0</v>
      </c>
      <c r="D13" s="23">
        <f>COUNTIFS(Sales_data!C:C, A13, Sales_data!N:N, "failed")</f>
        <v>1</v>
      </c>
      <c r="E13" s="23">
        <f>COUNTIFS(Sales_data!C:C, A13, Sales_data!N:N, "pending")</f>
        <v>0</v>
      </c>
    </row>
    <row r="14" spans="1:5" hidden="1">
      <c r="A14" s="23" t="str">
        <v>bf16d6f5-833c-4eff-a194-3909ae6fd097</v>
      </c>
      <c r="B14" s="23" cm="1">
        <f t="array" ref="B14">COUNTA(_xlfn.UNIQUE(_xlfn._xlws.FILTER(Sales_data!Q:Q, Sales_data!C:C=A14)))</f>
        <v>1</v>
      </c>
      <c r="C14" s="23">
        <f>COUNTIFS(Sales_data!C:C, A14, Sales_data!N:N, "success")</f>
        <v>1</v>
      </c>
      <c r="D14" s="23">
        <f>COUNTIFS(Sales_data!C:C, A14, Sales_data!N:N, "failed")</f>
        <v>0</v>
      </c>
      <c r="E14" s="23">
        <f>COUNTIFS(Sales_data!C:C, A14, Sales_data!N:N, "pending")</f>
        <v>0</v>
      </c>
    </row>
    <row r="15" spans="1:5">
      <c r="A15" s="23" t="str">
        <v>35930a06-2092-46d5-a7e2-4d818cf89a27</v>
      </c>
      <c r="B15" s="23" cm="1">
        <f t="array" ref="B15">COUNTA(_xlfn.UNIQUE(_xlfn._xlws.FILTER(Sales_data!Q:Q, Sales_data!C:C=A15)))</f>
        <v>1</v>
      </c>
      <c r="C15" s="23">
        <f>COUNTIFS(Sales_data!C:C, A15, Sales_data!N:N, "success")</f>
        <v>0</v>
      </c>
      <c r="D15" s="23">
        <f>COUNTIFS(Sales_data!C:C, A15, Sales_data!N:N, "failed")</f>
        <v>0</v>
      </c>
      <c r="E15" s="23">
        <f>COUNTIFS(Sales_data!C:C, A15, Sales_data!N:N, "pending")</f>
        <v>0</v>
      </c>
    </row>
    <row r="16" spans="1:5" hidden="1">
      <c r="A16" s="23" t="str">
        <v>277c325c-369f-4eef-8080-271767fef851</v>
      </c>
      <c r="B16" s="23" cm="1">
        <f t="array" ref="B16">COUNTA(_xlfn.UNIQUE(_xlfn._xlws.FILTER(Sales_data!Q:Q, Sales_data!C:C=A16)))</f>
        <v>3</v>
      </c>
      <c r="C16" s="23">
        <f>COUNTIFS(Sales_data!C:C, A16, Sales_data!N:N, "success")</f>
        <v>2</v>
      </c>
      <c r="D16" s="23">
        <f>COUNTIFS(Sales_data!C:C, A16, Sales_data!N:N, "failed")</f>
        <v>1</v>
      </c>
      <c r="E16" s="23">
        <f>COUNTIFS(Sales_data!C:C, A16, Sales_data!N:N, "pending")</f>
        <v>0</v>
      </c>
    </row>
    <row r="17" spans="1:5">
      <c r="A17" s="23" t="str">
        <v>b8ffd73c-883e-4e44-aff9-abc4fc7a7eef</v>
      </c>
      <c r="B17" s="23" cm="1">
        <f t="array" ref="B17">COUNTA(_xlfn.UNIQUE(_xlfn._xlws.FILTER(Sales_data!Q:Q, Sales_data!C:C=A17)))</f>
        <v>2</v>
      </c>
      <c r="C17" s="23">
        <f>COUNTIFS(Sales_data!C:C, A17, Sales_data!N:N, "success")</f>
        <v>0</v>
      </c>
      <c r="D17" s="23">
        <f>COUNTIFS(Sales_data!C:C, A17, Sales_data!N:N, "failed")</f>
        <v>0</v>
      </c>
      <c r="E17" s="23">
        <f>COUNTIFS(Sales_data!C:C, A17, Sales_data!N:N, "pending")</f>
        <v>0</v>
      </c>
    </row>
    <row r="18" spans="1:5">
      <c r="A18" s="23" t="str">
        <v>35a16d5c-c911-4034-9b92-07de3e8c86d5</v>
      </c>
      <c r="B18" s="23" cm="1">
        <f t="array" ref="B18">COUNTA(_xlfn.UNIQUE(_xlfn._xlws.FILTER(Sales_data!Q:Q, Sales_data!C:C=A18)))</f>
        <v>1</v>
      </c>
      <c r="C18" s="23">
        <f>COUNTIFS(Sales_data!C:C, A18, Sales_data!N:N, "success")</f>
        <v>0</v>
      </c>
      <c r="D18" s="23">
        <f>COUNTIFS(Sales_data!C:C, A18, Sales_data!N:N, "failed")</f>
        <v>0</v>
      </c>
      <c r="E18" s="23">
        <f>COUNTIFS(Sales_data!C:C, A18, Sales_data!N:N, "pending")</f>
        <v>0</v>
      </c>
    </row>
    <row r="19" spans="1:5">
      <c r="A19" s="23" t="str">
        <v>cc1b01f1-1f3c-413e-a315-932a7af39042</v>
      </c>
      <c r="B19" s="23" cm="1">
        <f t="array" ref="B19">COUNTA(_xlfn.UNIQUE(_xlfn._xlws.FILTER(Sales_data!Q:Q, Sales_data!C:C=A19)))</f>
        <v>1</v>
      </c>
      <c r="C19" s="23">
        <f>COUNTIFS(Sales_data!C:C, A19, Sales_data!N:N, "success")</f>
        <v>0</v>
      </c>
      <c r="D19" s="23">
        <f>COUNTIFS(Sales_data!C:C, A19, Sales_data!N:N, "failed")</f>
        <v>0</v>
      </c>
      <c r="E19" s="23">
        <f>COUNTIFS(Sales_data!C:C, A19, Sales_data!N:N, "pending")</f>
        <v>0</v>
      </c>
    </row>
    <row r="20" spans="1:5">
      <c r="A20" s="23" t="str">
        <v>26dc1ee6-c1d3-4709-a0c2-482b8fb02014</v>
      </c>
      <c r="B20" s="23" cm="1">
        <f t="array" ref="B20">COUNTA(_xlfn.UNIQUE(_xlfn._xlws.FILTER(Sales_data!Q:Q, Sales_data!C:C=A20)))</f>
        <v>1</v>
      </c>
      <c r="C20" s="23">
        <f>COUNTIFS(Sales_data!C:C, A20, Sales_data!N:N, "success")</f>
        <v>0</v>
      </c>
      <c r="D20" s="23">
        <f>COUNTIFS(Sales_data!C:C, A20, Sales_data!N:N, "failed")</f>
        <v>0</v>
      </c>
      <c r="E20" s="23">
        <f>COUNTIFS(Sales_data!C:C, A20, Sales_data!N:N, "pending")</f>
        <v>0</v>
      </c>
    </row>
    <row r="21" spans="1:5">
      <c r="A21" s="23" t="str">
        <v>a35c2f73-fd06-4555-b02b-471da2a31f97</v>
      </c>
      <c r="B21" s="23" cm="1">
        <f t="array" ref="B21">COUNTA(_xlfn.UNIQUE(_xlfn._xlws.FILTER(Sales_data!Q:Q, Sales_data!C:C=A21)))</f>
        <v>1</v>
      </c>
      <c r="C21" s="23">
        <f>COUNTIFS(Sales_data!C:C, A21, Sales_data!N:N, "success")</f>
        <v>0</v>
      </c>
      <c r="D21" s="23">
        <f>COUNTIFS(Sales_data!C:C, A21, Sales_data!N:N, "failed")</f>
        <v>0</v>
      </c>
      <c r="E21" s="23">
        <f>COUNTIFS(Sales_data!C:C, A21, Sales_data!N:N, "pending")</f>
        <v>0</v>
      </c>
    </row>
    <row r="22" spans="1:5" hidden="1">
      <c r="A22" s="23" t="str">
        <v>e7d2687a-c91c-4745-9c2b-6eedfc183090</v>
      </c>
      <c r="B22" s="23" cm="1">
        <f t="array" ref="B22">COUNTA(_xlfn.UNIQUE(_xlfn._xlws.FILTER(Sales_data!Q:Q, Sales_data!C:C=A22)))</f>
        <v>1</v>
      </c>
      <c r="C22" s="23">
        <f>COUNTIFS(Sales_data!C:C, A22, Sales_data!N:N, "success")</f>
        <v>1</v>
      </c>
      <c r="D22" s="23">
        <f>COUNTIFS(Sales_data!C:C, A22, Sales_data!N:N, "failed")</f>
        <v>0</v>
      </c>
      <c r="E22" s="23">
        <f>COUNTIFS(Sales_data!C:C, A22, Sales_data!N:N, "pending")</f>
        <v>0</v>
      </c>
    </row>
    <row r="23" spans="1:5" hidden="1">
      <c r="A23" s="23" t="str">
        <v>62b46c7e-47c7-4a25-9837-4ba6f91be808</v>
      </c>
      <c r="B23" s="23" cm="1">
        <f t="array" ref="B23">COUNTA(_xlfn.UNIQUE(_xlfn._xlws.FILTER(Sales_data!Q:Q, Sales_data!C:C=A23)))</f>
        <v>1</v>
      </c>
      <c r="C23" s="23">
        <f>COUNTIFS(Sales_data!C:C, A23, Sales_data!N:N, "success")</f>
        <v>1</v>
      </c>
      <c r="D23" s="23">
        <f>COUNTIFS(Sales_data!C:C, A23, Sales_data!N:N, "failed")</f>
        <v>0</v>
      </c>
      <c r="E23" s="23">
        <f>COUNTIFS(Sales_data!C:C, A23, Sales_data!N:N, "pending")</f>
        <v>0</v>
      </c>
    </row>
    <row r="24" spans="1:5" hidden="1">
      <c r="A24" s="23" t="str">
        <v>1e45691b-72f4-4633-b417-d30fd03fac6a</v>
      </c>
      <c r="B24" s="23" cm="1">
        <f t="array" ref="B24">COUNTA(_xlfn.UNIQUE(_xlfn._xlws.FILTER(Sales_data!Q:Q, Sales_data!C:C=A24)))</f>
        <v>1</v>
      </c>
      <c r="C24" s="23">
        <f>COUNTIFS(Sales_data!C:C, A24, Sales_data!N:N, "success")</f>
        <v>1</v>
      </c>
      <c r="D24" s="23">
        <f>COUNTIFS(Sales_data!C:C, A24, Sales_data!N:N, "failed")</f>
        <v>0</v>
      </c>
      <c r="E24" s="23">
        <f>COUNTIFS(Sales_data!C:C, A24, Sales_data!N:N, "pending")</f>
        <v>0</v>
      </c>
    </row>
    <row r="25" spans="1:5" hidden="1">
      <c r="A25" s="23" t="str">
        <v>3c4f49b5-8265-4f4f-bd89-8f336a66320e</v>
      </c>
      <c r="B25" s="23" cm="1">
        <f t="array" ref="B25">COUNTA(_xlfn.UNIQUE(_xlfn._xlws.FILTER(Sales_data!Q:Q, Sales_data!C:C=A25)))</f>
        <v>1</v>
      </c>
      <c r="C25" s="23">
        <f>COUNTIFS(Sales_data!C:C, A25, Sales_data!N:N, "success")</f>
        <v>1</v>
      </c>
      <c r="D25" s="23">
        <f>COUNTIFS(Sales_data!C:C, A25, Sales_data!N:N, "failed")</f>
        <v>0</v>
      </c>
      <c r="E25" s="23">
        <f>COUNTIFS(Sales_data!C:C, A25, Sales_data!N:N, "pending")</f>
        <v>0</v>
      </c>
    </row>
    <row r="26" spans="1:5" hidden="1">
      <c r="A26" s="23" t="str">
        <v>fd84c0d9-a0e5-4be7-90c0-00aadabe2405</v>
      </c>
      <c r="B26" s="23" cm="1">
        <f t="array" ref="B26">COUNTA(_xlfn.UNIQUE(_xlfn._xlws.FILTER(Sales_data!Q:Q, Sales_data!C:C=A26)))</f>
        <v>1</v>
      </c>
      <c r="C26" s="23">
        <f>COUNTIFS(Sales_data!C:C, A26, Sales_data!N:N, "success")</f>
        <v>1</v>
      </c>
      <c r="D26" s="23">
        <f>COUNTIFS(Sales_data!C:C, A26, Sales_data!N:N, "failed")</f>
        <v>0</v>
      </c>
      <c r="E26" s="23">
        <f>COUNTIFS(Sales_data!C:C, A26, Sales_data!N:N, "pending")</f>
        <v>0</v>
      </c>
    </row>
    <row r="27" spans="1:5">
      <c r="A27" s="23" t="str">
        <v>3898e935-cb1f-4609-836c-006bee4d5aa9</v>
      </c>
      <c r="B27" s="23" cm="1">
        <f t="array" ref="B27">COUNTA(_xlfn.UNIQUE(_xlfn._xlws.FILTER(Sales_data!Q:Q, Sales_data!C:C=A27)))</f>
        <v>1</v>
      </c>
      <c r="C27" s="23">
        <f>COUNTIFS(Sales_data!C:C, A27, Sales_data!N:N, "success")</f>
        <v>0</v>
      </c>
      <c r="D27" s="23">
        <f>COUNTIFS(Sales_data!C:C, A27, Sales_data!N:N, "failed")</f>
        <v>0</v>
      </c>
      <c r="E27" s="23">
        <f>COUNTIFS(Sales_data!C:C, A27, Sales_data!N:N, "pending")</f>
        <v>0</v>
      </c>
    </row>
    <row r="28" spans="1:5">
      <c r="A28" s="23" t="str">
        <v>d3cd9bbb-d086-4252-b0ee-a0b63766834a</v>
      </c>
      <c r="B28" s="23" cm="1">
        <f t="array" ref="B28">COUNTA(_xlfn.UNIQUE(_xlfn._xlws.FILTER(Sales_data!Q:Q, Sales_data!C:C=A28)))</f>
        <v>1</v>
      </c>
      <c r="C28" s="23">
        <f>COUNTIFS(Sales_data!C:C, A28, Sales_data!N:N, "success")</f>
        <v>0</v>
      </c>
      <c r="D28" s="23">
        <f>COUNTIFS(Sales_data!C:C, A28, Sales_data!N:N, "failed")</f>
        <v>0</v>
      </c>
      <c r="E28" s="23">
        <f>COUNTIFS(Sales_data!C:C, A28, Sales_data!N:N, "pending")</f>
        <v>0</v>
      </c>
    </row>
    <row r="29" spans="1:5">
      <c r="A29" s="23" t="str">
        <v>0910e5b2-a365-4530-a2f2-a474dd008f53</v>
      </c>
      <c r="B29" s="23" cm="1">
        <f t="array" ref="B29">COUNTA(_xlfn.UNIQUE(_xlfn._xlws.FILTER(Sales_data!Q:Q, Sales_data!C:C=A29)))</f>
        <v>1</v>
      </c>
      <c r="C29" s="23">
        <f>COUNTIFS(Sales_data!C:C, A29, Sales_data!N:N, "success")</f>
        <v>0</v>
      </c>
      <c r="D29" s="23">
        <f>COUNTIFS(Sales_data!C:C, A29, Sales_data!N:N, "failed")</f>
        <v>0</v>
      </c>
      <c r="E29" s="23">
        <f>COUNTIFS(Sales_data!C:C, A29, Sales_data!N:N, "pending")</f>
        <v>0</v>
      </c>
    </row>
    <row r="30" spans="1:5">
      <c r="A30" s="23" t="str">
        <v>e4877d00-3180-472b-8487-7a911c179853</v>
      </c>
      <c r="B30" s="23" cm="1">
        <f t="array" ref="B30">COUNTA(_xlfn.UNIQUE(_xlfn._xlws.FILTER(Sales_data!Q:Q, Sales_data!C:C=A30)))</f>
        <v>1</v>
      </c>
      <c r="C30" s="23">
        <f>COUNTIFS(Sales_data!C:C, A30, Sales_data!N:N, "success")</f>
        <v>0</v>
      </c>
      <c r="D30" s="23">
        <f>COUNTIFS(Sales_data!C:C, A30, Sales_data!N:N, "failed")</f>
        <v>0</v>
      </c>
      <c r="E30" s="23">
        <f>COUNTIFS(Sales_data!C:C, A30, Sales_data!N:N, "pending")</f>
        <v>0</v>
      </c>
    </row>
    <row r="31" spans="1:5">
      <c r="A31" s="23" t="str">
        <v>53959aac-7e8e-474b-92a2-4e268540ff3b</v>
      </c>
      <c r="B31" s="23" cm="1">
        <f t="array" ref="B31">COUNTA(_xlfn.UNIQUE(_xlfn._xlws.FILTER(Sales_data!Q:Q, Sales_data!C:C=A31)))</f>
        <v>1</v>
      </c>
      <c r="C31" s="23">
        <f>COUNTIFS(Sales_data!C:C, A31, Sales_data!N:N, "success")</f>
        <v>0</v>
      </c>
      <c r="D31" s="23">
        <f>COUNTIFS(Sales_data!C:C, A31, Sales_data!N:N, "failed")</f>
        <v>0</v>
      </c>
      <c r="E31" s="23">
        <f>COUNTIFS(Sales_data!C:C, A31, Sales_data!N:N, "pending")</f>
        <v>0</v>
      </c>
    </row>
    <row r="32" spans="1:5">
      <c r="A32" s="23" t="str">
        <v>a8c5406f-779f-4d36-a62b-f32e8fb19d45</v>
      </c>
      <c r="B32" s="23" cm="1">
        <f t="array" ref="B32">COUNTA(_xlfn.UNIQUE(_xlfn._xlws.FILTER(Sales_data!Q:Q, Sales_data!C:C=A32)))</f>
        <v>1</v>
      </c>
      <c r="C32" s="23">
        <f>COUNTIFS(Sales_data!C:C, A32, Sales_data!N:N, "success")</f>
        <v>0</v>
      </c>
      <c r="D32" s="23">
        <f>COUNTIFS(Sales_data!C:C, A32, Sales_data!N:N, "failed")</f>
        <v>0</v>
      </c>
      <c r="E32" s="23">
        <f>COUNTIFS(Sales_data!C:C, A32, Sales_data!N:N, "pending")</f>
        <v>0</v>
      </c>
    </row>
    <row r="33" spans="1:5">
      <c r="A33" s="23" t="str">
        <v>2600f4cb-2ade-452a-bebf-761be5405677</v>
      </c>
      <c r="B33" s="23" cm="1">
        <f t="array" ref="B33">COUNTA(_xlfn.UNIQUE(_xlfn._xlws.FILTER(Sales_data!Q:Q, Sales_data!C:C=A33)))</f>
        <v>1</v>
      </c>
      <c r="C33" s="23">
        <f>COUNTIFS(Sales_data!C:C, A33, Sales_data!N:N, "success")</f>
        <v>0</v>
      </c>
      <c r="D33" s="23">
        <f>COUNTIFS(Sales_data!C:C, A33, Sales_data!N:N, "failed")</f>
        <v>0</v>
      </c>
      <c r="E33" s="23">
        <f>COUNTIFS(Sales_data!C:C, A33, Sales_data!N:N, "pending")</f>
        <v>0</v>
      </c>
    </row>
    <row r="34" spans="1:5">
      <c r="A34" s="23" t="str">
        <v>960f284d-d4a6-48f4-a55b-36071daf0015</v>
      </c>
      <c r="B34" s="23" cm="1">
        <f t="array" ref="B34">COUNTA(_xlfn.UNIQUE(_xlfn._xlws.FILTER(Sales_data!Q:Q, Sales_data!C:C=A34)))</f>
        <v>1</v>
      </c>
      <c r="C34" s="23">
        <f>COUNTIFS(Sales_data!C:C, A34, Sales_data!N:N, "success")</f>
        <v>0</v>
      </c>
      <c r="D34" s="23">
        <f>COUNTIFS(Sales_data!C:C, A34, Sales_data!N:N, "failed")</f>
        <v>0</v>
      </c>
      <c r="E34" s="23">
        <f>COUNTIFS(Sales_data!C:C, A34, Sales_data!N:N, "pending")</f>
        <v>0</v>
      </c>
    </row>
    <row r="35" spans="1:5">
      <c r="A35" s="23" t="str">
        <v>1a92a4c0-4274-483b-9095-4423a355dc8c</v>
      </c>
      <c r="B35" s="23" cm="1">
        <f t="array" ref="B35">COUNTA(_xlfn.UNIQUE(_xlfn._xlws.FILTER(Sales_data!Q:Q, Sales_data!C:C=A35)))</f>
        <v>1</v>
      </c>
      <c r="C35" s="23">
        <f>COUNTIFS(Sales_data!C:C, A35, Sales_data!N:N, "success")</f>
        <v>0</v>
      </c>
      <c r="D35" s="23">
        <f>COUNTIFS(Sales_data!C:C, A35, Sales_data!N:N, "failed")</f>
        <v>0</v>
      </c>
      <c r="E35" s="23">
        <f>COUNTIFS(Sales_data!C:C, A35, Sales_data!N:N, "pending")</f>
        <v>0</v>
      </c>
    </row>
    <row r="36" spans="1:5">
      <c r="A36" s="23" t="str">
        <v>bbdc6562-8838-43de-9d3c-207bd6aad45f</v>
      </c>
      <c r="B36" s="23" cm="1">
        <f t="array" ref="B36">COUNTA(_xlfn.UNIQUE(_xlfn._xlws.FILTER(Sales_data!Q:Q, Sales_data!C:C=A36)))</f>
        <v>1</v>
      </c>
      <c r="C36" s="23">
        <f>COUNTIFS(Sales_data!C:C, A36, Sales_data!N:N, "success")</f>
        <v>0</v>
      </c>
      <c r="D36" s="23">
        <f>COUNTIFS(Sales_data!C:C, A36, Sales_data!N:N, "failed")</f>
        <v>0</v>
      </c>
      <c r="E36" s="23">
        <f>COUNTIFS(Sales_data!C:C, A36, Sales_data!N:N, "pending")</f>
        <v>0</v>
      </c>
    </row>
    <row r="37" spans="1:5">
      <c r="A37" s="23" t="str">
        <v>cfac2afa-006a-4527-bcb9-24ef42ebfebf</v>
      </c>
      <c r="B37" s="23" cm="1">
        <f t="array" ref="B37">COUNTA(_xlfn.UNIQUE(_xlfn._xlws.FILTER(Sales_data!Q:Q, Sales_data!C:C=A37)))</f>
        <v>1</v>
      </c>
      <c r="C37" s="23">
        <f>COUNTIFS(Sales_data!C:C, A37, Sales_data!N:N, "success")</f>
        <v>0</v>
      </c>
      <c r="D37" s="23">
        <f>COUNTIFS(Sales_data!C:C, A37, Sales_data!N:N, "failed")</f>
        <v>0</v>
      </c>
      <c r="E37" s="23">
        <f>COUNTIFS(Sales_data!C:C, A37, Sales_data!N:N, "pending")</f>
        <v>0</v>
      </c>
    </row>
    <row r="38" spans="1:5" hidden="1">
      <c r="A38" s="23" t="str">
        <v>5dafa035-a72d-4229-b5bc-124cbd92248d</v>
      </c>
      <c r="B38" s="23" cm="1">
        <f t="array" ref="B38">COUNTA(_xlfn.UNIQUE(_xlfn._xlws.FILTER(Sales_data!Q:Q, Sales_data!C:C=A38)))</f>
        <v>1</v>
      </c>
      <c r="C38" s="23">
        <f>COUNTIFS(Sales_data!C:C, A38, Sales_data!N:N, "success")</f>
        <v>1</v>
      </c>
      <c r="D38" s="23">
        <f>COUNTIFS(Sales_data!C:C, A38, Sales_data!N:N, "failed")</f>
        <v>0</v>
      </c>
      <c r="E38" s="23">
        <f>COUNTIFS(Sales_data!C:C, A38, Sales_data!N:N, "pending")</f>
        <v>0</v>
      </c>
    </row>
    <row r="39" spans="1:5">
      <c r="A39" s="23" t="str">
        <v>fd30be86-87f1-454a-bcab-c3f0a5f78861</v>
      </c>
      <c r="B39" s="23" cm="1">
        <f t="array" ref="B39">COUNTA(_xlfn.UNIQUE(_xlfn._xlws.FILTER(Sales_data!Q:Q, Sales_data!C:C=A39)))</f>
        <v>1</v>
      </c>
      <c r="C39" s="23">
        <f>COUNTIFS(Sales_data!C:C, A39, Sales_data!N:N, "success")</f>
        <v>0</v>
      </c>
      <c r="D39" s="23">
        <f>COUNTIFS(Sales_data!C:C, A39, Sales_data!N:N, "failed")</f>
        <v>0</v>
      </c>
      <c r="E39" s="23">
        <f>COUNTIFS(Sales_data!C:C, A39, Sales_data!N:N, "pending")</f>
        <v>0</v>
      </c>
    </row>
    <row r="40" spans="1:5">
      <c r="A40" s="23" t="str">
        <v>1f10c6f0-9292-4c0c-abf1-9cf761b492fa</v>
      </c>
      <c r="B40" s="23" cm="1">
        <f t="array" ref="B40">COUNTA(_xlfn.UNIQUE(_xlfn._xlws.FILTER(Sales_data!Q:Q, Sales_data!C:C=A40)))</f>
        <v>1</v>
      </c>
      <c r="C40" s="23">
        <f>COUNTIFS(Sales_data!C:C, A40, Sales_data!N:N, "success")</f>
        <v>0</v>
      </c>
      <c r="D40" s="23">
        <f>COUNTIFS(Sales_data!C:C, A40, Sales_data!N:N, "failed")</f>
        <v>0</v>
      </c>
      <c r="E40" s="23">
        <f>COUNTIFS(Sales_data!C:C, A40, Sales_data!N:N, "pending")</f>
        <v>0</v>
      </c>
    </row>
    <row r="41" spans="1:5" hidden="1">
      <c r="A41" s="23" t="str">
        <v>7a00f01e-be1c-4652-a890-a0dd8068be63</v>
      </c>
      <c r="B41" s="23" cm="1">
        <f t="array" ref="B41">COUNTA(_xlfn.UNIQUE(_xlfn._xlws.FILTER(Sales_data!Q:Q, Sales_data!C:C=A41)))</f>
        <v>1</v>
      </c>
      <c r="C41" s="23">
        <f>COUNTIFS(Sales_data!C:C, A41, Sales_data!N:N, "success")</f>
        <v>1</v>
      </c>
      <c r="D41" s="23">
        <f>COUNTIFS(Sales_data!C:C, A41, Sales_data!N:N, "failed")</f>
        <v>0</v>
      </c>
      <c r="E41" s="23">
        <f>COUNTIFS(Sales_data!C:C, A41, Sales_data!N:N, "pending")</f>
        <v>0</v>
      </c>
    </row>
    <row r="42" spans="1:5">
      <c r="A42" s="23" t="str">
        <v>3a4bc192-0d77-4025-b001-238dc83f46e1</v>
      </c>
      <c r="B42" s="23" cm="1">
        <f t="array" ref="B42">COUNTA(_xlfn.UNIQUE(_xlfn._xlws.FILTER(Sales_data!Q:Q, Sales_data!C:C=A42)))</f>
        <v>1</v>
      </c>
      <c r="C42" s="23">
        <f>COUNTIFS(Sales_data!C:C, A42, Sales_data!N:N, "success")</f>
        <v>0</v>
      </c>
      <c r="D42" s="23">
        <f>COUNTIFS(Sales_data!C:C, A42, Sales_data!N:N, "failed")</f>
        <v>0</v>
      </c>
      <c r="E42" s="23">
        <f>COUNTIFS(Sales_data!C:C, A42, Sales_data!N:N, "pending")</f>
        <v>0</v>
      </c>
    </row>
    <row r="43" spans="1:5" hidden="1">
      <c r="A43" s="23" t="str">
        <v>b77b5b19-2998-4a42-a154-8e09229340b6</v>
      </c>
      <c r="B43" s="23" cm="1">
        <f t="array" ref="B43">COUNTA(_xlfn.UNIQUE(_xlfn._xlws.FILTER(Sales_data!Q:Q, Sales_data!C:C=A43)))</f>
        <v>1</v>
      </c>
      <c r="C43" s="23">
        <f>COUNTIFS(Sales_data!C:C, A43, Sales_data!N:N, "success")</f>
        <v>1</v>
      </c>
      <c r="D43" s="23">
        <f>COUNTIFS(Sales_data!C:C, A43, Sales_data!N:N, "failed")</f>
        <v>0</v>
      </c>
      <c r="E43" s="23">
        <f>COUNTIFS(Sales_data!C:C, A43, Sales_data!N:N, "pending")</f>
        <v>0</v>
      </c>
    </row>
    <row r="44" spans="1:5">
      <c r="A44" s="23" t="str">
        <v>376626c4-c3ac-4029-a534-39ca290fcb71</v>
      </c>
      <c r="B44" s="23" cm="1">
        <f t="array" ref="B44">COUNTA(_xlfn.UNIQUE(_xlfn._xlws.FILTER(Sales_data!Q:Q, Sales_data!C:C=A44)))</f>
        <v>1</v>
      </c>
      <c r="C44" s="23">
        <f>COUNTIFS(Sales_data!C:C, A44, Sales_data!N:N, "success")</f>
        <v>0</v>
      </c>
      <c r="D44" s="23">
        <f>COUNTIFS(Sales_data!C:C, A44, Sales_data!N:N, "failed")</f>
        <v>0</v>
      </c>
      <c r="E44" s="23">
        <f>COUNTIFS(Sales_data!C:C, A44, Sales_data!N:N, "pending")</f>
        <v>0</v>
      </c>
    </row>
    <row r="45" spans="1:5" hidden="1">
      <c r="A45" s="23" t="str">
        <v>eced63e4-9faa-4e2c-a55e-6d23b7f3e6bf</v>
      </c>
      <c r="B45" s="23" cm="1">
        <f t="array" ref="B45">COUNTA(_xlfn.UNIQUE(_xlfn._xlws.FILTER(Sales_data!Q:Q, Sales_data!C:C=A45)))</f>
        <v>3</v>
      </c>
      <c r="C45" s="23">
        <f>COUNTIFS(Sales_data!C:C, A45, Sales_data!N:N, "success")</f>
        <v>2</v>
      </c>
      <c r="D45" s="23">
        <f>COUNTIFS(Sales_data!C:C, A45, Sales_data!N:N, "failed")</f>
        <v>1</v>
      </c>
      <c r="E45" s="23">
        <f>COUNTIFS(Sales_data!C:C, A45, Sales_data!N:N, "pending")</f>
        <v>0</v>
      </c>
    </row>
    <row r="46" spans="1:5" hidden="1">
      <c r="A46" s="23" t="str">
        <v>a0261b9e-746a-4166-a2cb-6bb014523881</v>
      </c>
      <c r="B46" s="23" cm="1">
        <f t="array" ref="B46">COUNTA(_xlfn.UNIQUE(_xlfn._xlws.FILTER(Sales_data!Q:Q, Sales_data!C:C=A46)))</f>
        <v>2</v>
      </c>
      <c r="C46" s="23">
        <f>COUNTIFS(Sales_data!C:C, A46, Sales_data!N:N, "success")</f>
        <v>1</v>
      </c>
      <c r="D46" s="23">
        <f>COUNTIFS(Sales_data!C:C, A46, Sales_data!N:N, "failed")</f>
        <v>0</v>
      </c>
      <c r="E46" s="23">
        <f>COUNTIFS(Sales_data!C:C, A46, Sales_data!N:N, "pending")</f>
        <v>0</v>
      </c>
    </row>
    <row r="47" spans="1:5">
      <c r="A47" s="23" t="str">
        <v>1440288e-bd07-48ee-a43a-8f9d113142fd</v>
      </c>
      <c r="B47" s="23" cm="1">
        <f t="array" ref="B47">COUNTA(_xlfn.UNIQUE(_xlfn._xlws.FILTER(Sales_data!Q:Q, Sales_data!C:C=A47)))</f>
        <v>1</v>
      </c>
      <c r="C47" s="23">
        <f>COUNTIFS(Sales_data!C:C, A47, Sales_data!N:N, "success")</f>
        <v>0</v>
      </c>
      <c r="D47" s="23">
        <f>COUNTIFS(Sales_data!C:C, A47, Sales_data!N:N, "failed")</f>
        <v>1</v>
      </c>
      <c r="E47" s="23">
        <f>COUNTIFS(Sales_data!C:C, A47, Sales_data!N:N, "pending")</f>
        <v>0</v>
      </c>
    </row>
    <row r="48" spans="1:5" hidden="1">
      <c r="A48" s="23" t="str">
        <v>cb840c8d-3680-4866-b21f-9abfbd43fbab</v>
      </c>
      <c r="B48" s="23" cm="1">
        <f t="array" ref="B48">COUNTA(_xlfn.UNIQUE(_xlfn._xlws.FILTER(Sales_data!Q:Q, Sales_data!C:C=A48)))</f>
        <v>2</v>
      </c>
      <c r="C48" s="23">
        <f>COUNTIFS(Sales_data!C:C, A48, Sales_data!N:N, "success")</f>
        <v>1</v>
      </c>
      <c r="D48" s="23">
        <f>COUNTIFS(Sales_data!C:C, A48, Sales_data!N:N, "failed")</f>
        <v>1</v>
      </c>
      <c r="E48" s="23">
        <f>COUNTIFS(Sales_data!C:C, A48, Sales_data!N:N, "pending")</f>
        <v>0</v>
      </c>
    </row>
    <row r="49" spans="1:5" hidden="1">
      <c r="A49" s="23" t="str">
        <v>9a9967bf-ff91-4592-b874-92faa79841c7</v>
      </c>
      <c r="B49" s="23" cm="1">
        <f t="array" ref="B49">COUNTA(_xlfn.UNIQUE(_xlfn._xlws.FILTER(Sales_data!Q:Q, Sales_data!C:C=A49)))</f>
        <v>2</v>
      </c>
      <c r="C49" s="23">
        <f>COUNTIFS(Sales_data!C:C, A49, Sales_data!N:N, "success")</f>
        <v>1</v>
      </c>
      <c r="D49" s="23">
        <f>COUNTIFS(Sales_data!C:C, A49, Sales_data!N:N, "failed")</f>
        <v>0</v>
      </c>
      <c r="E49" s="23">
        <f>COUNTIFS(Sales_data!C:C, A49, Sales_data!N:N, "pending")</f>
        <v>0</v>
      </c>
    </row>
    <row r="50" spans="1:5">
      <c r="A50" s="23" t="str">
        <v>3aaf931b-5734-4f8a-8c61-2512ff101c8b</v>
      </c>
      <c r="B50" s="23" cm="1">
        <f t="array" ref="B50">COUNTA(_xlfn.UNIQUE(_xlfn._xlws.FILTER(Sales_data!Q:Q, Sales_data!C:C=A50)))</f>
        <v>1</v>
      </c>
      <c r="C50" s="23">
        <f>COUNTIFS(Sales_data!C:C, A50, Sales_data!N:N, "success")</f>
        <v>0</v>
      </c>
      <c r="D50" s="23">
        <f>COUNTIFS(Sales_data!C:C, A50, Sales_data!N:N, "failed")</f>
        <v>0</v>
      </c>
      <c r="E50" s="23">
        <f>COUNTIFS(Sales_data!C:C, A50, Sales_data!N:N, "pending")</f>
        <v>0</v>
      </c>
    </row>
    <row r="51" spans="1:5">
      <c r="A51" s="23" t="str">
        <v>7ebde0e8-22bb-4a43-ac19-9011db0f6bdc</v>
      </c>
      <c r="B51" s="23" cm="1">
        <f t="array" ref="B51">COUNTA(_xlfn.UNIQUE(_xlfn._xlws.FILTER(Sales_data!Q:Q, Sales_data!C:C=A51)))</f>
        <v>1</v>
      </c>
      <c r="C51" s="23">
        <f>COUNTIFS(Sales_data!C:C, A51, Sales_data!N:N, "success")</f>
        <v>0</v>
      </c>
      <c r="D51" s="23">
        <f>COUNTIFS(Sales_data!C:C, A51, Sales_data!N:N, "failed")</f>
        <v>0</v>
      </c>
      <c r="E51" s="23">
        <f>COUNTIFS(Sales_data!C:C, A51, Sales_data!N:N, "pending")</f>
        <v>0</v>
      </c>
    </row>
    <row r="52" spans="1:5">
      <c r="A52" s="23" t="str">
        <v>42343285-ffc9-49e3-b915-3fc6967f29ba</v>
      </c>
      <c r="B52" s="23" cm="1">
        <f t="array" ref="B52">COUNTA(_xlfn.UNIQUE(_xlfn._xlws.FILTER(Sales_data!Q:Q, Sales_data!C:C=A52)))</f>
        <v>1</v>
      </c>
      <c r="C52" s="23">
        <f>COUNTIFS(Sales_data!C:C, A52, Sales_data!N:N, "success")</f>
        <v>0</v>
      </c>
      <c r="D52" s="23">
        <f>COUNTIFS(Sales_data!C:C, A52, Sales_data!N:N, "failed")</f>
        <v>0</v>
      </c>
      <c r="E52" s="23">
        <f>COUNTIFS(Sales_data!C:C, A52, Sales_data!N:N, "pending")</f>
        <v>0</v>
      </c>
    </row>
    <row r="53" spans="1:5">
      <c r="A53" s="23" t="str">
        <v>600f3581-afa3-4b80-8832-b43e56bfe747</v>
      </c>
      <c r="B53" s="23" cm="1">
        <f t="array" ref="B53">COUNTA(_xlfn.UNIQUE(_xlfn._xlws.FILTER(Sales_data!Q:Q, Sales_data!C:C=A53)))</f>
        <v>1</v>
      </c>
      <c r="C53" s="23">
        <f>COUNTIFS(Sales_data!C:C, A53, Sales_data!N:N, "success")</f>
        <v>0</v>
      </c>
      <c r="D53" s="23">
        <f>COUNTIFS(Sales_data!C:C, A53, Sales_data!N:N, "failed")</f>
        <v>0</v>
      </c>
      <c r="E53" s="23">
        <f>COUNTIFS(Sales_data!C:C, A53, Sales_data!N:N, "pending")</f>
        <v>0</v>
      </c>
    </row>
    <row r="54" spans="1:5">
      <c r="A54" s="23" t="str">
        <v>d1388ad8-8503-41ef-bc07-3605165843ae</v>
      </c>
      <c r="B54" s="23" cm="1">
        <f t="array" ref="B54">COUNTA(_xlfn.UNIQUE(_xlfn._xlws.FILTER(Sales_data!Q:Q, Sales_data!C:C=A54)))</f>
        <v>1</v>
      </c>
      <c r="C54" s="23">
        <f>COUNTIFS(Sales_data!C:C, A54, Sales_data!N:N, "success")</f>
        <v>0</v>
      </c>
      <c r="D54" s="23">
        <f>COUNTIFS(Sales_data!C:C, A54, Sales_data!N:N, "failed")</f>
        <v>0</v>
      </c>
      <c r="E54" s="23">
        <f>COUNTIFS(Sales_data!C:C, A54, Sales_data!N:N, "pending")</f>
        <v>0</v>
      </c>
    </row>
    <row r="55" spans="1:5">
      <c r="A55" s="23" t="str">
        <v>ae0caeaf-3b89-423f-a86c-0a476aed872c</v>
      </c>
      <c r="B55" s="23" cm="1">
        <f t="array" ref="B55">COUNTA(_xlfn.UNIQUE(_xlfn._xlws.FILTER(Sales_data!Q:Q, Sales_data!C:C=A55)))</f>
        <v>1</v>
      </c>
      <c r="C55" s="23">
        <f>COUNTIFS(Sales_data!C:C, A55, Sales_data!N:N, "success")</f>
        <v>0</v>
      </c>
      <c r="D55" s="23">
        <f>COUNTIFS(Sales_data!C:C, A55, Sales_data!N:N, "failed")</f>
        <v>0</v>
      </c>
      <c r="E55" s="23">
        <f>COUNTIFS(Sales_data!C:C, A55, Sales_data!N:N, "pending")</f>
        <v>0</v>
      </c>
    </row>
    <row r="56" spans="1:5">
      <c r="A56" s="23" t="str">
        <v>124b430b-9db6-4f0b-b0f9-c3339c1f3849</v>
      </c>
      <c r="B56" s="23" cm="1">
        <f t="array" ref="B56">COUNTA(_xlfn.UNIQUE(_xlfn._xlws.FILTER(Sales_data!Q:Q, Sales_data!C:C=A56)))</f>
        <v>1</v>
      </c>
      <c r="C56" s="23">
        <f>COUNTIFS(Sales_data!C:C, A56, Sales_data!N:N, "success")</f>
        <v>0</v>
      </c>
      <c r="D56" s="23">
        <f>COUNTIFS(Sales_data!C:C, A56, Sales_data!N:N, "failed")</f>
        <v>0</v>
      </c>
      <c r="E56" s="23">
        <f>COUNTIFS(Sales_data!C:C, A56, Sales_data!N:N, "pending")</f>
        <v>0</v>
      </c>
    </row>
    <row r="57" spans="1:5" hidden="1">
      <c r="A57" s="23" t="str">
        <v>fe7deff3-e100-4a8f-b097-df980f2245a6</v>
      </c>
      <c r="B57" s="23" cm="1">
        <f t="array" ref="B57">COUNTA(_xlfn.UNIQUE(_xlfn._xlws.FILTER(Sales_data!Q:Q, Sales_data!C:C=A57)))</f>
        <v>4</v>
      </c>
      <c r="C57" s="23">
        <f>COUNTIFS(Sales_data!C:C, A57, Sales_data!N:N, "success")</f>
        <v>4</v>
      </c>
      <c r="D57" s="23">
        <f>COUNTIFS(Sales_data!C:C, A57, Sales_data!N:N, "failed")</f>
        <v>1</v>
      </c>
      <c r="E57" s="23">
        <f>COUNTIFS(Sales_data!C:C, A57, Sales_data!N:N, "pending")</f>
        <v>0</v>
      </c>
    </row>
    <row r="58" spans="1:5">
      <c r="A58" s="23" t="str">
        <v>df77a8f6-9a9c-4f5c-917b-7a3eca89b2ce</v>
      </c>
      <c r="B58" s="23" cm="1">
        <f t="array" ref="B58">COUNTA(_xlfn.UNIQUE(_xlfn._xlws.FILTER(Sales_data!Q:Q, Sales_data!C:C=A58)))</f>
        <v>1</v>
      </c>
      <c r="C58" s="23">
        <f>COUNTIFS(Sales_data!C:C, A58, Sales_data!N:N, "success")</f>
        <v>0</v>
      </c>
      <c r="D58" s="23">
        <f>COUNTIFS(Sales_data!C:C, A58, Sales_data!N:N, "failed")</f>
        <v>0</v>
      </c>
      <c r="E58" s="23">
        <f>COUNTIFS(Sales_data!C:C, A58, Sales_data!N:N, "pending")</f>
        <v>0</v>
      </c>
    </row>
    <row r="59" spans="1:5" hidden="1">
      <c r="A59" s="23" t="str">
        <v>1069de3a-0ef1-4be6-974c-c51a5f8fe5e4</v>
      </c>
      <c r="B59" s="23" cm="1">
        <f t="array" ref="B59">COUNTA(_xlfn.UNIQUE(_xlfn._xlws.FILTER(Sales_data!Q:Q, Sales_data!C:C=A59)))</f>
        <v>1</v>
      </c>
      <c r="C59" s="23">
        <f>COUNTIFS(Sales_data!C:C, A59, Sales_data!N:N, "success")</f>
        <v>1</v>
      </c>
      <c r="D59" s="23">
        <f>COUNTIFS(Sales_data!C:C, A59, Sales_data!N:N, "failed")</f>
        <v>0</v>
      </c>
      <c r="E59" s="23">
        <f>COUNTIFS(Sales_data!C:C, A59, Sales_data!N:N, "pending")</f>
        <v>0</v>
      </c>
    </row>
    <row r="60" spans="1:5">
      <c r="A60" s="23" t="str">
        <v>79f6fb53-4007-48e8-89c6-e9227ccf82de</v>
      </c>
      <c r="B60" s="23" cm="1">
        <f t="array" ref="B60">COUNTA(_xlfn.UNIQUE(_xlfn._xlws.FILTER(Sales_data!Q:Q, Sales_data!C:C=A60)))</f>
        <v>1</v>
      </c>
      <c r="C60" s="23">
        <f>COUNTIFS(Sales_data!C:C, A60, Sales_data!N:N, "success")</f>
        <v>0</v>
      </c>
      <c r="D60" s="23">
        <f>COUNTIFS(Sales_data!C:C, A60, Sales_data!N:N, "failed")</f>
        <v>1</v>
      </c>
      <c r="E60" s="23">
        <f>COUNTIFS(Sales_data!C:C, A60, Sales_data!N:N, "pending")</f>
        <v>0</v>
      </c>
    </row>
    <row r="61" spans="1:5" hidden="1">
      <c r="A61" s="23" t="str">
        <v>f4c503f5-25b7-4727-aa59-202b176f31f2</v>
      </c>
      <c r="B61" s="23" cm="1">
        <f t="array" ref="B61">COUNTA(_xlfn.UNIQUE(_xlfn._xlws.FILTER(Sales_data!Q:Q, Sales_data!C:C=A61)))</f>
        <v>13</v>
      </c>
      <c r="C61" s="23">
        <f>COUNTIFS(Sales_data!C:C, A61, Sales_data!N:N, "success")</f>
        <v>3</v>
      </c>
      <c r="D61" s="23">
        <f>COUNTIFS(Sales_data!C:C, A61, Sales_data!N:N, "failed")</f>
        <v>0</v>
      </c>
      <c r="E61" s="23">
        <f>COUNTIFS(Sales_data!C:C, A61, Sales_data!N:N, "pending")</f>
        <v>0</v>
      </c>
    </row>
    <row r="62" spans="1:5">
      <c r="A62" s="23" t="str">
        <v>a10e4ba2-82e8-40a3-be1c-738671fc4208</v>
      </c>
      <c r="B62" s="23" cm="1">
        <f t="array" ref="B62">COUNTA(_xlfn.UNIQUE(_xlfn._xlws.FILTER(Sales_data!Q:Q, Sales_data!C:C=A62)))</f>
        <v>1</v>
      </c>
      <c r="C62" s="23">
        <f>COUNTIFS(Sales_data!C:C, A62, Sales_data!N:N, "success")</f>
        <v>0</v>
      </c>
      <c r="D62" s="23">
        <f>COUNTIFS(Sales_data!C:C, A62, Sales_data!N:N, "failed")</f>
        <v>0</v>
      </c>
      <c r="E62" s="23">
        <f>COUNTIFS(Sales_data!C:C, A62, Sales_data!N:N, "pending")</f>
        <v>0</v>
      </c>
    </row>
    <row r="63" spans="1:5" hidden="1">
      <c r="A63" s="23" t="str">
        <v>0c298372-4e6f-406b-a8ee-9b9d1f87d83d</v>
      </c>
      <c r="B63" s="23" cm="1">
        <f t="array" ref="B63">COUNTA(_xlfn.UNIQUE(_xlfn._xlws.FILTER(Sales_data!Q:Q, Sales_data!C:C=A63)))</f>
        <v>3</v>
      </c>
      <c r="C63" s="23">
        <f>COUNTIFS(Sales_data!C:C, A63, Sales_data!N:N, "success")</f>
        <v>1</v>
      </c>
      <c r="D63" s="23">
        <f>COUNTIFS(Sales_data!C:C, A63, Sales_data!N:N, "failed")</f>
        <v>0</v>
      </c>
      <c r="E63" s="23">
        <f>COUNTIFS(Sales_data!C:C, A63, Sales_data!N:N, "pending")</f>
        <v>0</v>
      </c>
    </row>
    <row r="64" spans="1:5">
      <c r="A64" s="23" t="str">
        <v>b32e06e6-9faa-46ef-9c9e-f5a1f6118e14</v>
      </c>
      <c r="B64" s="23" cm="1">
        <f t="array" ref="B64">COUNTA(_xlfn.UNIQUE(_xlfn._xlws.FILTER(Sales_data!Q:Q, Sales_data!C:C=A64)))</f>
        <v>1</v>
      </c>
      <c r="C64" s="23">
        <f>COUNTIFS(Sales_data!C:C, A64, Sales_data!N:N, "success")</f>
        <v>0</v>
      </c>
      <c r="D64" s="23">
        <f>COUNTIFS(Sales_data!C:C, A64, Sales_data!N:N, "failed")</f>
        <v>0</v>
      </c>
      <c r="E64" s="23">
        <f>COUNTIFS(Sales_data!C:C, A64, Sales_data!N:N, "pending")</f>
        <v>0</v>
      </c>
    </row>
    <row r="65" spans="1:5" hidden="1">
      <c r="A65" s="23" t="str">
        <v>3a3ac186-21e2-4488-a814-2644f74bdfe8</v>
      </c>
      <c r="B65" s="23" cm="1">
        <f t="array" ref="B65">COUNTA(_xlfn.UNIQUE(_xlfn._xlws.FILTER(Sales_data!Q:Q, Sales_data!C:C=A65)))</f>
        <v>1</v>
      </c>
      <c r="C65" s="23">
        <f>COUNTIFS(Sales_data!C:C, A65, Sales_data!N:N, "success")</f>
        <v>1</v>
      </c>
      <c r="D65" s="23">
        <f>COUNTIFS(Sales_data!C:C, A65, Sales_data!N:N, "failed")</f>
        <v>0</v>
      </c>
      <c r="E65" s="23">
        <f>COUNTIFS(Sales_data!C:C, A65, Sales_data!N:N, "pending")</f>
        <v>0</v>
      </c>
    </row>
    <row r="66" spans="1:5">
      <c r="A66" s="23" t="str">
        <v>565b6448-037c-4b3f-8be8-b1074aed8787</v>
      </c>
      <c r="B66" s="23" cm="1">
        <f t="array" ref="B66">COUNTA(_xlfn.UNIQUE(_xlfn._xlws.FILTER(Sales_data!Q:Q, Sales_data!C:C=A66)))</f>
        <v>1</v>
      </c>
      <c r="C66" s="23">
        <f>COUNTIFS(Sales_data!C:C, A66, Sales_data!N:N, "success")</f>
        <v>0</v>
      </c>
      <c r="D66" s="23">
        <f>COUNTIFS(Sales_data!C:C, A66, Sales_data!N:N, "failed")</f>
        <v>0</v>
      </c>
      <c r="E66" s="23">
        <f>COUNTIFS(Sales_data!C:C, A66, Sales_data!N:N, "pending")</f>
        <v>0</v>
      </c>
    </row>
    <row r="67" spans="1:5" hidden="1">
      <c r="A67" s="23" t="str">
        <v>524b3fc9-8edd-4950-8979-c71208bfd2b2</v>
      </c>
      <c r="B67" s="23" cm="1">
        <f t="array" ref="B67">COUNTA(_xlfn.UNIQUE(_xlfn._xlws.FILTER(Sales_data!Q:Q, Sales_data!C:C=A67)))</f>
        <v>1</v>
      </c>
      <c r="C67" s="23">
        <f>COUNTIFS(Sales_data!C:C, A67, Sales_data!N:N, "success")</f>
        <v>1</v>
      </c>
      <c r="D67" s="23">
        <f>COUNTIFS(Sales_data!C:C, A67, Sales_data!N:N, "failed")</f>
        <v>0</v>
      </c>
      <c r="E67" s="23">
        <f>COUNTIFS(Sales_data!C:C, A67, Sales_data!N:N, "pending")</f>
        <v>0</v>
      </c>
    </row>
    <row r="68" spans="1:5" hidden="1">
      <c r="A68" s="23" t="str">
        <v>e512bd1a-d550-42b4-943d-c70cd583d386</v>
      </c>
      <c r="B68" s="23" cm="1">
        <f t="array" ref="B68">COUNTA(_xlfn.UNIQUE(_xlfn._xlws.FILTER(Sales_data!Q:Q, Sales_data!C:C=A68)))</f>
        <v>2</v>
      </c>
      <c r="C68" s="23">
        <f>COUNTIFS(Sales_data!C:C, A68, Sales_data!N:N, "success")</f>
        <v>1</v>
      </c>
      <c r="D68" s="23">
        <f>COUNTIFS(Sales_data!C:C, A68, Sales_data!N:N, "failed")</f>
        <v>0</v>
      </c>
      <c r="E68" s="23">
        <f>COUNTIFS(Sales_data!C:C, A68, Sales_data!N:N, "pending")</f>
        <v>0</v>
      </c>
    </row>
    <row r="69" spans="1:5" hidden="1">
      <c r="A69" s="23" t="str">
        <v>2b157056-b0ad-446e-aea8-b7ce455d5889</v>
      </c>
      <c r="B69" s="23" cm="1">
        <f t="array" ref="B69">COUNTA(_xlfn.UNIQUE(_xlfn._xlws.FILTER(Sales_data!Q:Q, Sales_data!C:C=A69)))</f>
        <v>1</v>
      </c>
      <c r="C69" s="23">
        <f>COUNTIFS(Sales_data!C:C, A69, Sales_data!N:N, "success")</f>
        <v>1</v>
      </c>
      <c r="D69" s="23">
        <f>COUNTIFS(Sales_data!C:C, A69, Sales_data!N:N, "failed")</f>
        <v>0</v>
      </c>
      <c r="E69" s="23">
        <f>COUNTIFS(Sales_data!C:C, A69, Sales_data!N:N, "pending")</f>
        <v>0</v>
      </c>
    </row>
    <row r="70" spans="1:5" hidden="1">
      <c r="A70" s="23" t="str">
        <v>0c71a69f-9cdb-473c-9515-e49dc98fb414</v>
      </c>
      <c r="B70" s="23" cm="1">
        <f t="array" ref="B70">COUNTA(_xlfn.UNIQUE(_xlfn._xlws.FILTER(Sales_data!Q:Q, Sales_data!C:C=A70)))</f>
        <v>1</v>
      </c>
      <c r="C70" s="23">
        <f>COUNTIFS(Sales_data!C:C, A70, Sales_data!N:N, "success")</f>
        <v>1</v>
      </c>
      <c r="D70" s="23">
        <f>COUNTIFS(Sales_data!C:C, A70, Sales_data!N:N, "failed")</f>
        <v>0</v>
      </c>
      <c r="E70" s="23">
        <f>COUNTIFS(Sales_data!C:C, A70, Sales_data!N:N, "pending")</f>
        <v>0</v>
      </c>
    </row>
    <row r="71" spans="1:5" hidden="1">
      <c r="A71" s="23" t="str">
        <v>50556000-6826-40e6-ac6d-3aa276d6790b</v>
      </c>
      <c r="B71" s="23" cm="1">
        <f t="array" ref="B71">COUNTA(_xlfn.UNIQUE(_xlfn._xlws.FILTER(Sales_data!Q:Q, Sales_data!C:C=A71)))</f>
        <v>4</v>
      </c>
      <c r="C71" s="23">
        <f>COUNTIFS(Sales_data!C:C, A71, Sales_data!N:N, "success")</f>
        <v>3</v>
      </c>
      <c r="D71" s="23">
        <f>COUNTIFS(Sales_data!C:C, A71, Sales_data!N:N, "failed")</f>
        <v>0</v>
      </c>
      <c r="E71" s="23">
        <f>COUNTIFS(Sales_data!C:C, A71, Sales_data!N:N, "pending")</f>
        <v>0</v>
      </c>
    </row>
    <row r="72" spans="1:5">
      <c r="A72" s="23" t="str">
        <v>b009e322-3ef7-4097-b795-92435ab7b91a</v>
      </c>
      <c r="B72" s="23" cm="1">
        <f t="array" ref="B72">COUNTA(_xlfn.UNIQUE(_xlfn._xlws.FILTER(Sales_data!Q:Q, Sales_data!C:C=A72)))</f>
        <v>3</v>
      </c>
      <c r="C72" s="23">
        <f>COUNTIFS(Sales_data!C:C, A72, Sales_data!N:N, "success")</f>
        <v>0</v>
      </c>
      <c r="D72" s="23">
        <f>COUNTIFS(Sales_data!C:C, A72, Sales_data!N:N, "failed")</f>
        <v>0</v>
      </c>
      <c r="E72" s="23">
        <f>COUNTIFS(Sales_data!C:C, A72, Sales_data!N:N, "pending")</f>
        <v>0</v>
      </c>
    </row>
    <row r="73" spans="1:5">
      <c r="A73" s="23" t="str">
        <v>ad344b17-b4f3-46bc-87d3-ad5b41fe02a1</v>
      </c>
      <c r="B73" s="23" cm="1">
        <f t="array" ref="B73">COUNTA(_xlfn.UNIQUE(_xlfn._xlws.FILTER(Sales_data!Q:Q, Sales_data!C:C=A73)))</f>
        <v>2</v>
      </c>
      <c r="C73" s="23">
        <f>COUNTIFS(Sales_data!C:C, A73, Sales_data!N:N, "success")</f>
        <v>0</v>
      </c>
      <c r="D73" s="23">
        <f>COUNTIFS(Sales_data!C:C, A73, Sales_data!N:N, "failed")</f>
        <v>0</v>
      </c>
      <c r="E73" s="23">
        <f>COUNTIFS(Sales_data!C:C, A73, Sales_data!N:N, "pending")</f>
        <v>0</v>
      </c>
    </row>
    <row r="74" spans="1:5">
      <c r="A74" s="23" t="str">
        <v>f7e6d35c-e19b-4ecd-b2d0-726fff1e1e27</v>
      </c>
      <c r="B74" s="23" cm="1">
        <f t="array" ref="B74">COUNTA(_xlfn.UNIQUE(_xlfn._xlws.FILTER(Sales_data!Q:Q, Sales_data!C:C=A74)))</f>
        <v>2</v>
      </c>
      <c r="C74" s="23">
        <f>COUNTIFS(Sales_data!C:C, A74, Sales_data!N:N, "success")</f>
        <v>0</v>
      </c>
      <c r="D74" s="23">
        <f>COUNTIFS(Sales_data!C:C, A74, Sales_data!N:N, "failed")</f>
        <v>0</v>
      </c>
      <c r="E74" s="23">
        <f>COUNTIFS(Sales_data!C:C, A74, Sales_data!N:N, "pending")</f>
        <v>0</v>
      </c>
    </row>
    <row r="75" spans="1:5" hidden="1">
      <c r="A75" s="23" t="str">
        <v>bd6dca88-a9dc-4ceb-b01b-bcdfdc88b037</v>
      </c>
      <c r="B75" s="23" cm="1">
        <f t="array" ref="B75">COUNTA(_xlfn.UNIQUE(_xlfn._xlws.FILTER(Sales_data!Q:Q, Sales_data!C:C=A75)))</f>
        <v>1</v>
      </c>
      <c r="C75" s="23">
        <f>COUNTIFS(Sales_data!C:C, A75, Sales_data!N:N, "success")</f>
        <v>1</v>
      </c>
      <c r="D75" s="23">
        <f>COUNTIFS(Sales_data!C:C, A75, Sales_data!N:N, "failed")</f>
        <v>0</v>
      </c>
      <c r="E75" s="23">
        <f>COUNTIFS(Sales_data!C:C, A75, Sales_data!N:N, "pending")</f>
        <v>0</v>
      </c>
    </row>
    <row r="76" spans="1:5" hidden="1">
      <c r="A76" s="23" t="str">
        <v>eabae0e2-cb68-417e-9742-a1016b63a13b</v>
      </c>
      <c r="B76" s="23" cm="1">
        <f t="array" ref="B76">COUNTA(_xlfn.UNIQUE(_xlfn._xlws.FILTER(Sales_data!Q:Q, Sales_data!C:C=A76)))</f>
        <v>2</v>
      </c>
      <c r="C76" s="23">
        <f>COUNTIFS(Sales_data!C:C, A76, Sales_data!N:N, "success")</f>
        <v>2</v>
      </c>
      <c r="D76" s="23">
        <f>COUNTIFS(Sales_data!C:C, A76, Sales_data!N:N, "failed")</f>
        <v>0</v>
      </c>
      <c r="E76" s="23">
        <f>COUNTIFS(Sales_data!C:C, A76, Sales_data!N:N, "pending")</f>
        <v>0</v>
      </c>
    </row>
    <row r="77" spans="1:5">
      <c r="A77" s="23" t="str">
        <v>59261caf-3e1f-414f-8eb8-8a7a510ef461</v>
      </c>
      <c r="B77" s="23" cm="1">
        <f t="array" ref="B77">COUNTA(_xlfn.UNIQUE(_xlfn._xlws.FILTER(Sales_data!Q:Q, Sales_data!C:C=A77)))</f>
        <v>1</v>
      </c>
      <c r="C77" s="23">
        <f>COUNTIFS(Sales_data!C:C, A77, Sales_data!N:N, "success")</f>
        <v>0</v>
      </c>
      <c r="D77" s="23">
        <f>COUNTIFS(Sales_data!C:C, A77, Sales_data!N:N, "failed")</f>
        <v>0</v>
      </c>
      <c r="E77" s="23">
        <f>COUNTIFS(Sales_data!C:C, A77, Sales_data!N:N, "pending")</f>
        <v>0</v>
      </c>
    </row>
    <row r="78" spans="1:5">
      <c r="A78" s="23" t="str">
        <v>37ef8954-5f7c-42d5-b0c5-a9924f754877</v>
      </c>
      <c r="B78" s="23" cm="1">
        <f t="array" ref="B78">COUNTA(_xlfn.UNIQUE(_xlfn._xlws.FILTER(Sales_data!Q:Q, Sales_data!C:C=A78)))</f>
        <v>1</v>
      </c>
      <c r="C78" s="23">
        <f>COUNTIFS(Sales_data!C:C, A78, Sales_data!N:N, "success")</f>
        <v>0</v>
      </c>
      <c r="D78" s="23">
        <f>COUNTIFS(Sales_data!C:C, A78, Sales_data!N:N, "failed")</f>
        <v>0</v>
      </c>
      <c r="E78" s="23">
        <f>COUNTIFS(Sales_data!C:C, A78, Sales_data!N:N, "pending")</f>
        <v>0</v>
      </c>
    </row>
    <row r="79" spans="1:5">
      <c r="A79" s="23" t="str">
        <v>ffd4ebdc-3959-4c36-8831-5804fa32215c</v>
      </c>
      <c r="B79" s="23" cm="1">
        <f t="array" ref="B79">COUNTA(_xlfn.UNIQUE(_xlfn._xlws.FILTER(Sales_data!Q:Q, Sales_data!C:C=A79)))</f>
        <v>1</v>
      </c>
      <c r="C79" s="23">
        <f>COUNTIFS(Sales_data!C:C, A79, Sales_data!N:N, "success")</f>
        <v>0</v>
      </c>
      <c r="D79" s="23">
        <f>COUNTIFS(Sales_data!C:C, A79, Sales_data!N:N, "failed")</f>
        <v>0</v>
      </c>
      <c r="E79" s="23">
        <f>COUNTIFS(Sales_data!C:C, A79, Sales_data!N:N, "pending")</f>
        <v>0</v>
      </c>
    </row>
    <row r="80" spans="1:5">
      <c r="A80" s="23" t="str">
        <v>9cc9c4a7-f66b-487b-a02c-620e14ca85c7</v>
      </c>
      <c r="B80" s="23" cm="1">
        <f t="array" ref="B80">COUNTA(_xlfn.UNIQUE(_xlfn._xlws.FILTER(Sales_data!Q:Q, Sales_data!C:C=A80)))</f>
        <v>1</v>
      </c>
      <c r="C80" s="23">
        <f>COUNTIFS(Sales_data!C:C, A80, Sales_data!N:N, "success")</f>
        <v>0</v>
      </c>
      <c r="D80" s="23">
        <f>COUNTIFS(Sales_data!C:C, A80, Sales_data!N:N, "failed")</f>
        <v>0</v>
      </c>
      <c r="E80" s="23">
        <f>COUNTIFS(Sales_data!C:C, A80, Sales_data!N:N, "pending")</f>
        <v>0</v>
      </c>
    </row>
    <row r="81" spans="1:5">
      <c r="A81" s="23" t="str">
        <v>b3c3d9f8-d17c-4117-9e5e-b78e57456e2a</v>
      </c>
      <c r="B81" s="23" cm="1">
        <f t="array" ref="B81">COUNTA(_xlfn.UNIQUE(_xlfn._xlws.FILTER(Sales_data!Q:Q, Sales_data!C:C=A81)))</f>
        <v>1</v>
      </c>
      <c r="C81" s="23">
        <f>COUNTIFS(Sales_data!C:C, A81, Sales_data!N:N, "success")</f>
        <v>0</v>
      </c>
      <c r="D81" s="23">
        <f>COUNTIFS(Sales_data!C:C, A81, Sales_data!N:N, "failed")</f>
        <v>0</v>
      </c>
      <c r="E81" s="23">
        <f>COUNTIFS(Sales_data!C:C, A81, Sales_data!N:N, "pending")</f>
        <v>0</v>
      </c>
    </row>
    <row r="82" spans="1:5" hidden="1">
      <c r="A82" s="23" t="str">
        <v>d534ef0e-0a2d-4e87-aea1-8e220b395364</v>
      </c>
      <c r="B82" s="23" cm="1">
        <f t="array" ref="B82">COUNTA(_xlfn.UNIQUE(_xlfn._xlws.FILTER(Sales_data!Q:Q, Sales_data!C:C=A82)))</f>
        <v>1</v>
      </c>
      <c r="C82" s="23">
        <f>COUNTIFS(Sales_data!C:C, A82, Sales_data!N:N, "success")</f>
        <v>1</v>
      </c>
      <c r="D82" s="23">
        <f>COUNTIFS(Sales_data!C:C, A82, Sales_data!N:N, "failed")</f>
        <v>2</v>
      </c>
      <c r="E82" s="23">
        <f>COUNTIFS(Sales_data!C:C, A82, Sales_data!N:N, "pending")</f>
        <v>0</v>
      </c>
    </row>
    <row r="83" spans="1:5" hidden="1">
      <c r="A83" s="23" t="str">
        <v>f95a399f-687c-4a0a-9c7f-785f273d9bf5</v>
      </c>
      <c r="B83" s="23" cm="1">
        <f t="array" ref="B83">COUNTA(_xlfn.UNIQUE(_xlfn._xlws.FILTER(Sales_data!Q:Q, Sales_data!C:C=A83)))</f>
        <v>1</v>
      </c>
      <c r="C83" s="23">
        <f>COUNTIFS(Sales_data!C:C, A83, Sales_data!N:N, "success")</f>
        <v>1</v>
      </c>
      <c r="D83" s="23">
        <f>COUNTIFS(Sales_data!C:C, A83, Sales_data!N:N, "failed")</f>
        <v>0</v>
      </c>
      <c r="E83" s="23">
        <f>COUNTIFS(Sales_data!C:C, A83, Sales_data!N:N, "pending")</f>
        <v>0</v>
      </c>
    </row>
    <row r="84" spans="1:5">
      <c r="A84" s="23" t="str">
        <v>27f2a974-047d-4151-a541-75191bdff597</v>
      </c>
      <c r="B84" s="23" cm="1">
        <f t="array" ref="B84">COUNTA(_xlfn.UNIQUE(_xlfn._xlws.FILTER(Sales_data!Q:Q, Sales_data!C:C=A84)))</f>
        <v>1</v>
      </c>
      <c r="C84" s="23">
        <f>COUNTIFS(Sales_data!C:C, A84, Sales_data!N:N, "success")</f>
        <v>0</v>
      </c>
      <c r="D84" s="23">
        <f>COUNTIFS(Sales_data!C:C, A84, Sales_data!N:N, "failed")</f>
        <v>0</v>
      </c>
      <c r="E84" s="23">
        <f>COUNTIFS(Sales_data!C:C, A84, Sales_data!N:N, "pending")</f>
        <v>0</v>
      </c>
    </row>
    <row r="85" spans="1:5">
      <c r="A85" s="23" t="str">
        <v>54c34dd8-489c-479a-b63b-9ab86ef5c16f</v>
      </c>
      <c r="B85" s="23" cm="1">
        <f t="array" ref="B85">COUNTA(_xlfn.UNIQUE(_xlfn._xlws.FILTER(Sales_data!Q:Q, Sales_data!C:C=A85)))</f>
        <v>1</v>
      </c>
      <c r="C85" s="23">
        <f>COUNTIFS(Sales_data!C:C, A85, Sales_data!N:N, "success")</f>
        <v>0</v>
      </c>
      <c r="D85" s="23">
        <f>COUNTIFS(Sales_data!C:C, A85, Sales_data!N:N, "failed")</f>
        <v>0</v>
      </c>
      <c r="E85" s="23">
        <f>COUNTIFS(Sales_data!C:C, A85, Sales_data!N:N, "pending")</f>
        <v>0</v>
      </c>
    </row>
    <row r="86" spans="1:5" hidden="1">
      <c r="A86" s="23" t="str">
        <v>ba512447-4161-4fd6-b35e-5a4bf499218b</v>
      </c>
      <c r="B86" s="23" cm="1">
        <f t="array" ref="B86">COUNTA(_xlfn.UNIQUE(_xlfn._xlws.FILTER(Sales_data!Q:Q, Sales_data!C:C=A86)))</f>
        <v>2</v>
      </c>
      <c r="C86" s="23">
        <f>COUNTIFS(Sales_data!C:C, A86, Sales_data!N:N, "success")</f>
        <v>2</v>
      </c>
      <c r="D86" s="23">
        <f>COUNTIFS(Sales_data!C:C, A86, Sales_data!N:N, "failed")</f>
        <v>0</v>
      </c>
      <c r="E86" s="23">
        <f>COUNTIFS(Sales_data!C:C, A86, Sales_data!N:N, "pending")</f>
        <v>0</v>
      </c>
    </row>
    <row r="87" spans="1:5">
      <c r="A87" s="23" t="str">
        <v>eb9ec766-5291-46d6-b3b0-76631310c767</v>
      </c>
      <c r="B87" s="23" cm="1">
        <f t="array" ref="B87">COUNTA(_xlfn.UNIQUE(_xlfn._xlws.FILTER(Sales_data!Q:Q, Sales_data!C:C=A87)))</f>
        <v>1</v>
      </c>
      <c r="C87" s="23">
        <f>COUNTIFS(Sales_data!C:C, A87, Sales_data!N:N, "success")</f>
        <v>0</v>
      </c>
      <c r="D87" s="23">
        <f>COUNTIFS(Sales_data!C:C, A87, Sales_data!N:N, "failed")</f>
        <v>0</v>
      </c>
      <c r="E87" s="23">
        <f>COUNTIFS(Sales_data!C:C, A87, Sales_data!N:N, "pending")</f>
        <v>0</v>
      </c>
    </row>
    <row r="88" spans="1:5">
      <c r="A88" s="23" t="str">
        <v>5a73c3e5-8cb9-4f02-82de-2c026de26489</v>
      </c>
      <c r="B88" s="23" cm="1">
        <f t="array" ref="B88">COUNTA(_xlfn.UNIQUE(_xlfn._xlws.FILTER(Sales_data!Q:Q, Sales_data!C:C=A88)))</f>
        <v>1</v>
      </c>
      <c r="C88" s="23">
        <f>COUNTIFS(Sales_data!C:C, A88, Sales_data!N:N, "success")</f>
        <v>0</v>
      </c>
      <c r="D88" s="23">
        <f>COUNTIFS(Sales_data!C:C, A88, Sales_data!N:N, "failed")</f>
        <v>0</v>
      </c>
      <c r="E88" s="23">
        <f>COUNTIFS(Sales_data!C:C, A88, Sales_data!N:N, "pending")</f>
        <v>0</v>
      </c>
    </row>
    <row r="89" spans="1:5" hidden="1">
      <c r="A89" s="23" t="str">
        <v>d4b4a1c4-59ac-4d3f-9480-100de520b2ae</v>
      </c>
      <c r="B89" s="23" cm="1">
        <f t="array" ref="B89">COUNTA(_xlfn.UNIQUE(_xlfn._xlws.FILTER(Sales_data!Q:Q, Sales_data!C:C=A89)))</f>
        <v>1</v>
      </c>
      <c r="C89" s="23">
        <f>COUNTIFS(Sales_data!C:C, A89, Sales_data!N:N, "success")</f>
        <v>1</v>
      </c>
      <c r="D89" s="23">
        <f>COUNTIFS(Sales_data!C:C, A89, Sales_data!N:N, "failed")</f>
        <v>0</v>
      </c>
      <c r="E89" s="23">
        <f>COUNTIFS(Sales_data!C:C, A89, Sales_data!N:N, "pending")</f>
        <v>0</v>
      </c>
    </row>
    <row r="90" spans="1:5">
      <c r="A90" s="23" t="str">
        <v>b288c2fc-ee47-4535-a927-5619f18371f3</v>
      </c>
      <c r="B90" s="23" cm="1">
        <f t="array" ref="B90">COUNTA(_xlfn.UNIQUE(_xlfn._xlws.FILTER(Sales_data!Q:Q, Sales_data!C:C=A90)))</f>
        <v>1</v>
      </c>
      <c r="C90" s="23">
        <f>COUNTIFS(Sales_data!C:C, A90, Sales_data!N:N, "success")</f>
        <v>0</v>
      </c>
      <c r="D90" s="23">
        <f>COUNTIFS(Sales_data!C:C, A90, Sales_data!N:N, "failed")</f>
        <v>0</v>
      </c>
      <c r="E90" s="23">
        <f>COUNTIFS(Sales_data!C:C, A90, Sales_data!N:N, "pending")</f>
        <v>0</v>
      </c>
    </row>
    <row r="91" spans="1:5" hidden="1">
      <c r="A91" s="23" t="str">
        <v>cdbbd0a7-22d2-4bd6-9547-54329ecd3bb7</v>
      </c>
      <c r="B91" s="23" cm="1">
        <f t="array" ref="B91">COUNTA(_xlfn.UNIQUE(_xlfn._xlws.FILTER(Sales_data!Q:Q, Sales_data!C:C=A91)))</f>
        <v>1</v>
      </c>
      <c r="C91" s="23">
        <f>COUNTIFS(Sales_data!C:C, A91, Sales_data!N:N, "success")</f>
        <v>1</v>
      </c>
      <c r="D91" s="23">
        <f>COUNTIFS(Sales_data!C:C, A91, Sales_data!N:N, "failed")</f>
        <v>0</v>
      </c>
      <c r="E91" s="23">
        <f>COUNTIFS(Sales_data!C:C, A91, Sales_data!N:N, "pending")</f>
        <v>0</v>
      </c>
    </row>
    <row r="92" spans="1:5" hidden="1">
      <c r="A92" s="23" t="str">
        <v>5618006b-45d9-4bb3-bffe-b9ac99f84cee</v>
      </c>
      <c r="B92" s="23" cm="1">
        <f t="array" ref="B92">COUNTA(_xlfn.UNIQUE(_xlfn._xlws.FILTER(Sales_data!Q:Q, Sales_data!C:C=A92)))</f>
        <v>1</v>
      </c>
      <c r="C92" s="23">
        <f>COUNTIFS(Sales_data!C:C, A92, Sales_data!N:N, "success")</f>
        <v>1</v>
      </c>
      <c r="D92" s="23">
        <f>COUNTIFS(Sales_data!C:C, A92, Sales_data!N:N, "failed")</f>
        <v>1</v>
      </c>
      <c r="E92" s="23">
        <f>COUNTIFS(Sales_data!C:C, A92, Sales_data!N:N, "pending")</f>
        <v>0</v>
      </c>
    </row>
    <row r="93" spans="1:5" hidden="1">
      <c r="A93" s="23" t="str">
        <v>7d17e9bc-7d8e-4f06-8460-0eaa5ef918fc</v>
      </c>
      <c r="B93" s="23" cm="1">
        <f t="array" ref="B93">COUNTA(_xlfn.UNIQUE(_xlfn._xlws.FILTER(Sales_data!Q:Q, Sales_data!C:C=A93)))</f>
        <v>1</v>
      </c>
      <c r="C93" s="23">
        <f>COUNTIFS(Sales_data!C:C, A93, Sales_data!N:N, "success")</f>
        <v>1</v>
      </c>
      <c r="D93" s="23">
        <f>COUNTIFS(Sales_data!C:C, A93, Sales_data!N:N, "failed")</f>
        <v>0</v>
      </c>
      <c r="E93" s="23">
        <f>COUNTIFS(Sales_data!C:C, A93, Sales_data!N:N, "pending")</f>
        <v>0</v>
      </c>
    </row>
    <row r="94" spans="1:5" hidden="1">
      <c r="A94" s="23" t="str">
        <v>eaba254b-76ab-421d-acd5-8cefb7effa4a</v>
      </c>
      <c r="B94" s="23" cm="1">
        <f t="array" ref="B94">COUNTA(_xlfn.UNIQUE(_xlfn._xlws.FILTER(Sales_data!Q:Q, Sales_data!C:C=A94)))</f>
        <v>2</v>
      </c>
      <c r="C94" s="23">
        <f>COUNTIFS(Sales_data!C:C, A94, Sales_data!N:N, "success")</f>
        <v>1</v>
      </c>
      <c r="D94" s="23">
        <f>COUNTIFS(Sales_data!C:C, A94, Sales_data!N:N, "failed")</f>
        <v>0</v>
      </c>
      <c r="E94" s="23">
        <f>COUNTIFS(Sales_data!C:C, A94, Sales_data!N:N, "pending")</f>
        <v>0</v>
      </c>
    </row>
    <row r="95" spans="1:5">
      <c r="A95" s="23" t="str">
        <v>ef73f6fc-ebd8-439c-b644-e398eae44668</v>
      </c>
      <c r="B95" s="23" cm="1">
        <f t="array" ref="B95">COUNTA(_xlfn.UNIQUE(_xlfn._xlws.FILTER(Sales_data!Q:Q, Sales_data!C:C=A95)))</f>
        <v>1</v>
      </c>
      <c r="C95" s="23">
        <f>COUNTIFS(Sales_data!C:C, A95, Sales_data!N:N, "success")</f>
        <v>0</v>
      </c>
      <c r="D95" s="23">
        <f>COUNTIFS(Sales_data!C:C, A95, Sales_data!N:N, "failed")</f>
        <v>0</v>
      </c>
      <c r="E95" s="23">
        <f>COUNTIFS(Sales_data!C:C, A95, Sales_data!N:N, "pending")</f>
        <v>0</v>
      </c>
    </row>
    <row r="96" spans="1:5" hidden="1">
      <c r="A96" s="23" t="str">
        <v>c426417e-c0b8-4cde-bd10-d66b0c002696</v>
      </c>
      <c r="B96" s="23" cm="1">
        <f t="array" ref="B96">COUNTA(_xlfn.UNIQUE(_xlfn._xlws.FILTER(Sales_data!Q:Q, Sales_data!C:C=A96)))</f>
        <v>3</v>
      </c>
      <c r="C96" s="23">
        <f>COUNTIFS(Sales_data!C:C, A96, Sales_data!N:N, "success")</f>
        <v>1</v>
      </c>
      <c r="D96" s="23">
        <f>COUNTIFS(Sales_data!C:C, A96, Sales_data!N:N, "failed")</f>
        <v>0</v>
      </c>
      <c r="E96" s="23">
        <f>COUNTIFS(Sales_data!C:C, A96, Sales_data!N:N, "pending")</f>
        <v>0</v>
      </c>
    </row>
    <row r="97" spans="1:5">
      <c r="A97" s="23" t="str">
        <v>0daa72db-8d38-41dd-99b1-3869ffa65a0b</v>
      </c>
      <c r="B97" s="23" cm="1">
        <f t="array" ref="B97">COUNTA(_xlfn.UNIQUE(_xlfn._xlws.FILTER(Sales_data!Q:Q, Sales_data!C:C=A97)))</f>
        <v>1</v>
      </c>
      <c r="C97" s="23">
        <f>COUNTIFS(Sales_data!C:C, A97, Sales_data!N:N, "success")</f>
        <v>0</v>
      </c>
      <c r="D97" s="23">
        <f>COUNTIFS(Sales_data!C:C, A97, Sales_data!N:N, "failed")</f>
        <v>0</v>
      </c>
      <c r="E97" s="23">
        <f>COUNTIFS(Sales_data!C:C, A97, Sales_data!N:N, "pending")</f>
        <v>0</v>
      </c>
    </row>
    <row r="98" spans="1:5" hidden="1">
      <c r="A98" s="23" t="str">
        <v>317701ab-10cf-4caf-8003-2162f985d153</v>
      </c>
      <c r="B98" s="23" cm="1">
        <f t="array" ref="B98">COUNTA(_xlfn.UNIQUE(_xlfn._xlws.FILTER(Sales_data!Q:Q, Sales_data!C:C=A98)))</f>
        <v>1</v>
      </c>
      <c r="C98" s="23">
        <f>COUNTIFS(Sales_data!C:C, A98, Sales_data!N:N, "success")</f>
        <v>1</v>
      </c>
      <c r="D98" s="23">
        <f>COUNTIFS(Sales_data!C:C, A98, Sales_data!N:N, "failed")</f>
        <v>0</v>
      </c>
      <c r="E98" s="23">
        <f>COUNTIFS(Sales_data!C:C, A98, Sales_data!N:N, "pending")</f>
        <v>0</v>
      </c>
    </row>
    <row r="99" spans="1:5">
      <c r="A99" s="23" t="str">
        <v>28ffebc7-be63-4ea2-a659-39c8aed2d053</v>
      </c>
      <c r="B99" s="23" cm="1">
        <f t="array" ref="B99">COUNTA(_xlfn.UNIQUE(_xlfn._xlws.FILTER(Sales_data!Q:Q, Sales_data!C:C=A99)))</f>
        <v>1</v>
      </c>
      <c r="C99" s="23">
        <f>COUNTIFS(Sales_data!C:C, A99, Sales_data!N:N, "success")</f>
        <v>0</v>
      </c>
      <c r="D99" s="23">
        <f>COUNTIFS(Sales_data!C:C, A99, Sales_data!N:N, "failed")</f>
        <v>0</v>
      </c>
      <c r="E99" s="23">
        <f>COUNTIFS(Sales_data!C:C, A99, Sales_data!N:N, "pending")</f>
        <v>0</v>
      </c>
    </row>
    <row r="100" spans="1:5">
      <c r="A100" s="23" t="str">
        <v>e4422c42-e1f4-479a-81c8-6da80620dde7</v>
      </c>
      <c r="B100" s="23" cm="1">
        <f t="array" ref="B100">COUNTA(_xlfn.UNIQUE(_xlfn._xlws.FILTER(Sales_data!Q:Q, Sales_data!C:C=A100)))</f>
        <v>1</v>
      </c>
      <c r="C100" s="23">
        <f>COUNTIFS(Sales_data!C:C, A100, Sales_data!N:N, "success")</f>
        <v>0</v>
      </c>
      <c r="D100" s="23">
        <f>COUNTIFS(Sales_data!C:C, A100, Sales_data!N:N, "failed")</f>
        <v>0</v>
      </c>
      <c r="E100" s="23">
        <f>COUNTIFS(Sales_data!C:C, A100, Sales_data!N:N, "pending")</f>
        <v>0</v>
      </c>
    </row>
    <row r="101" spans="1:5">
      <c r="A101" s="23" t="str">
        <v>ed588d2a-d9e7-46e6-baf9-6f09a90391bd</v>
      </c>
      <c r="B101" s="23" cm="1">
        <f t="array" ref="B101">COUNTA(_xlfn.UNIQUE(_xlfn._xlws.FILTER(Sales_data!Q:Q, Sales_data!C:C=A101)))</f>
        <v>1</v>
      </c>
      <c r="C101" s="23">
        <f>COUNTIFS(Sales_data!C:C, A101, Sales_data!N:N, "success")</f>
        <v>0</v>
      </c>
      <c r="D101" s="23">
        <f>COUNTIFS(Sales_data!C:C, A101, Sales_data!N:N, "failed")</f>
        <v>0</v>
      </c>
      <c r="E101" s="23">
        <f>COUNTIFS(Sales_data!C:C, A101, Sales_data!N:N, "pending")</f>
        <v>0</v>
      </c>
    </row>
    <row r="102" spans="1:5">
      <c r="A102" s="23" t="str">
        <v>9e6b3bcd-ac79-45bc-a551-606e57362071</v>
      </c>
      <c r="B102" s="23" cm="1">
        <f t="array" ref="B102">COUNTA(_xlfn.UNIQUE(_xlfn._xlws.FILTER(Sales_data!Q:Q, Sales_data!C:C=A102)))</f>
        <v>1</v>
      </c>
      <c r="C102" s="23">
        <f>COUNTIFS(Sales_data!C:C, A102, Sales_data!N:N, "success")</f>
        <v>0</v>
      </c>
      <c r="D102" s="23">
        <f>COUNTIFS(Sales_data!C:C, A102, Sales_data!N:N, "failed")</f>
        <v>0</v>
      </c>
      <c r="E102" s="23">
        <f>COUNTIFS(Sales_data!C:C, A102, Sales_data!N:N, "pending")</f>
        <v>0</v>
      </c>
    </row>
    <row r="103" spans="1:5" hidden="1">
      <c r="A103" s="23" t="str">
        <v>5d3302af-95d1-4b44-b460-35353c21f31f</v>
      </c>
      <c r="B103" s="23" cm="1">
        <f t="array" ref="B103">COUNTA(_xlfn.UNIQUE(_xlfn._xlws.FILTER(Sales_data!Q:Q, Sales_data!C:C=A103)))</f>
        <v>1</v>
      </c>
      <c r="C103" s="23">
        <f>COUNTIFS(Sales_data!C:C, A103, Sales_data!N:N, "success")</f>
        <v>1</v>
      </c>
      <c r="D103" s="23">
        <f>COUNTIFS(Sales_data!C:C, A103, Sales_data!N:N, "failed")</f>
        <v>0</v>
      </c>
      <c r="E103" s="23">
        <f>COUNTIFS(Sales_data!C:C, A103, Sales_data!N:N, "pending")</f>
        <v>0</v>
      </c>
    </row>
    <row r="104" spans="1:5">
      <c r="A104" s="23" t="str">
        <v>284f3120-3b1a-4767-91b4-82e013616959</v>
      </c>
      <c r="B104" s="23" cm="1">
        <f t="array" ref="B104">COUNTA(_xlfn.UNIQUE(_xlfn._xlws.FILTER(Sales_data!Q:Q, Sales_data!C:C=A104)))</f>
        <v>1</v>
      </c>
      <c r="C104" s="23">
        <f>COUNTIFS(Sales_data!C:C, A104, Sales_data!N:N, "success")</f>
        <v>0</v>
      </c>
      <c r="D104" s="23">
        <f>COUNTIFS(Sales_data!C:C, A104, Sales_data!N:N, "failed")</f>
        <v>0</v>
      </c>
      <c r="E104" s="23">
        <f>COUNTIFS(Sales_data!C:C, A104, Sales_data!N:N, "pending")</f>
        <v>0</v>
      </c>
    </row>
    <row r="105" spans="1:5">
      <c r="A105" s="23" t="str">
        <v>541ad843-ebb7-41eb-aea5-e3150b101126</v>
      </c>
      <c r="B105" s="23" cm="1">
        <f t="array" ref="B105">COUNTA(_xlfn.UNIQUE(_xlfn._xlws.FILTER(Sales_data!Q:Q, Sales_data!C:C=A105)))</f>
        <v>1</v>
      </c>
      <c r="C105" s="23">
        <f>COUNTIFS(Sales_data!C:C, A105, Sales_data!N:N, "success")</f>
        <v>0</v>
      </c>
      <c r="D105" s="23">
        <f>COUNTIFS(Sales_data!C:C, A105, Sales_data!N:N, "failed")</f>
        <v>0</v>
      </c>
      <c r="E105" s="23">
        <f>COUNTIFS(Sales_data!C:C, A105, Sales_data!N:N, "pending")</f>
        <v>0</v>
      </c>
    </row>
    <row r="106" spans="1:5" hidden="1">
      <c r="A106" s="23" t="str">
        <v>0116ed0b-e92c-4c57-9392-20bc06dc5454</v>
      </c>
      <c r="B106" s="23" cm="1">
        <f t="array" ref="B106">COUNTA(_xlfn.UNIQUE(_xlfn._xlws.FILTER(Sales_data!Q:Q, Sales_data!C:C=A106)))</f>
        <v>1</v>
      </c>
      <c r="C106" s="23">
        <f>COUNTIFS(Sales_data!C:C, A106, Sales_data!N:N, "success")</f>
        <v>1</v>
      </c>
      <c r="D106" s="23">
        <f>COUNTIFS(Sales_data!C:C, A106, Sales_data!N:N, "failed")</f>
        <v>0</v>
      </c>
      <c r="E106" s="23">
        <f>COUNTIFS(Sales_data!C:C, A106, Sales_data!N:N, "pending")</f>
        <v>0</v>
      </c>
    </row>
    <row r="107" spans="1:5">
      <c r="A107" s="23" t="str">
        <v>56657933-4cf2-4621-8235-841c1734f76f</v>
      </c>
      <c r="B107" s="23" cm="1">
        <f t="array" ref="B107">COUNTA(_xlfn.UNIQUE(_xlfn._xlws.FILTER(Sales_data!Q:Q, Sales_data!C:C=A107)))</f>
        <v>1</v>
      </c>
      <c r="C107" s="23">
        <f>COUNTIFS(Sales_data!C:C, A107, Sales_data!N:N, "success")</f>
        <v>0</v>
      </c>
      <c r="D107" s="23">
        <f>COUNTIFS(Sales_data!C:C, A107, Sales_data!N:N, "failed")</f>
        <v>0</v>
      </c>
      <c r="E107" s="23">
        <f>COUNTIFS(Sales_data!C:C, A107, Sales_data!N:N, "pending")</f>
        <v>0</v>
      </c>
    </row>
    <row r="108" spans="1:5">
      <c r="A108" s="23" t="str">
        <v>eedae2e1-98de-4984-bc62-d5a373902b3a</v>
      </c>
      <c r="B108" s="23" cm="1">
        <f t="array" ref="B108">COUNTA(_xlfn.UNIQUE(_xlfn._xlws.FILTER(Sales_data!Q:Q, Sales_data!C:C=A108)))</f>
        <v>1</v>
      </c>
      <c r="C108" s="23">
        <f>COUNTIFS(Sales_data!C:C, A108, Sales_data!N:N, "success")</f>
        <v>0</v>
      </c>
      <c r="D108" s="23">
        <f>COUNTIFS(Sales_data!C:C, A108, Sales_data!N:N, "failed")</f>
        <v>0</v>
      </c>
      <c r="E108" s="23">
        <f>COUNTIFS(Sales_data!C:C, A108, Sales_data!N:N, "pending")</f>
        <v>0</v>
      </c>
    </row>
    <row r="109" spans="1:5">
      <c r="A109" s="23" t="str">
        <v>986cf246-7513-4707-89a0-7d94c1ee3212</v>
      </c>
      <c r="B109" s="23" cm="1">
        <f t="array" ref="B109">COUNTA(_xlfn.UNIQUE(_xlfn._xlws.FILTER(Sales_data!Q:Q, Sales_data!C:C=A109)))</f>
        <v>1</v>
      </c>
      <c r="C109" s="23">
        <f>COUNTIFS(Sales_data!C:C, A109, Sales_data!N:N, "success")</f>
        <v>0</v>
      </c>
      <c r="D109" s="23">
        <f>COUNTIFS(Sales_data!C:C, A109, Sales_data!N:N, "failed")</f>
        <v>0</v>
      </c>
      <c r="E109" s="23">
        <f>COUNTIFS(Sales_data!C:C, A109, Sales_data!N:N, "pending")</f>
        <v>0</v>
      </c>
    </row>
    <row r="110" spans="1:5">
      <c r="A110" s="23" t="str">
        <v>ca52b7d9-6b14-4800-9b4d-21ad7e8db9f9</v>
      </c>
      <c r="B110" s="23" cm="1">
        <f t="array" ref="B110">COUNTA(_xlfn.UNIQUE(_xlfn._xlws.FILTER(Sales_data!Q:Q, Sales_data!C:C=A110)))</f>
        <v>1</v>
      </c>
      <c r="C110" s="23">
        <f>COUNTIFS(Sales_data!C:C, A110, Sales_data!N:N, "success")</f>
        <v>0</v>
      </c>
      <c r="D110" s="23">
        <f>COUNTIFS(Sales_data!C:C, A110, Sales_data!N:N, "failed")</f>
        <v>0</v>
      </c>
      <c r="E110" s="23">
        <f>COUNTIFS(Sales_data!C:C, A110, Sales_data!N:N, "pending")</f>
        <v>0</v>
      </c>
    </row>
    <row r="111" spans="1:5">
      <c r="A111" s="23" t="str">
        <v>7cba8f53-706b-4409-9f8a-777d6bcf2875</v>
      </c>
      <c r="B111" s="23" cm="1">
        <f t="array" ref="B111">COUNTA(_xlfn.UNIQUE(_xlfn._xlws.FILTER(Sales_data!Q:Q, Sales_data!C:C=A111)))</f>
        <v>1</v>
      </c>
      <c r="C111" s="23">
        <f>COUNTIFS(Sales_data!C:C, A111, Sales_data!N:N, "success")</f>
        <v>0</v>
      </c>
      <c r="D111" s="23">
        <f>COUNTIFS(Sales_data!C:C, A111, Sales_data!N:N, "failed")</f>
        <v>0</v>
      </c>
      <c r="E111" s="23">
        <f>COUNTIFS(Sales_data!C:C, A111, Sales_data!N:N, "pending")</f>
        <v>0</v>
      </c>
    </row>
    <row r="112" spans="1:5">
      <c r="A112" s="23" t="str">
        <v>aa1626e6-3cc4-4207-aa9e-d88a5cb4ee4b</v>
      </c>
      <c r="B112" s="23" cm="1">
        <f t="array" ref="B112">COUNTA(_xlfn.UNIQUE(_xlfn._xlws.FILTER(Sales_data!Q:Q, Sales_data!C:C=A112)))</f>
        <v>1</v>
      </c>
      <c r="C112" s="23">
        <f>COUNTIFS(Sales_data!C:C, A112, Sales_data!N:N, "success")</f>
        <v>0</v>
      </c>
      <c r="D112" s="23">
        <f>COUNTIFS(Sales_data!C:C, A112, Sales_data!N:N, "failed")</f>
        <v>0</v>
      </c>
      <c r="E112" s="23">
        <f>COUNTIFS(Sales_data!C:C, A112, Sales_data!N:N, "pending")</f>
        <v>0</v>
      </c>
    </row>
    <row r="113" spans="1:5">
      <c r="A113" s="23" t="str">
        <v>cb628369-93c9-4211-8e6c-8ef74ba2c15d</v>
      </c>
      <c r="B113" s="23" cm="1">
        <f t="array" ref="B113">COUNTA(_xlfn.UNIQUE(_xlfn._xlws.FILTER(Sales_data!Q:Q, Sales_data!C:C=A113)))</f>
        <v>1</v>
      </c>
      <c r="C113" s="23">
        <f>COUNTIFS(Sales_data!C:C, A113, Sales_data!N:N, "success")</f>
        <v>0</v>
      </c>
      <c r="D113" s="23">
        <f>COUNTIFS(Sales_data!C:C, A113, Sales_data!N:N, "failed")</f>
        <v>0</v>
      </c>
      <c r="E113" s="23">
        <f>COUNTIFS(Sales_data!C:C, A113, Sales_data!N:N, "pending")</f>
        <v>0</v>
      </c>
    </row>
    <row r="114" spans="1:5">
      <c r="A114" s="23" t="str">
        <v>4331e84c-4fc3-4fe7-beb7-549d5fc0e25f</v>
      </c>
      <c r="B114" s="23" cm="1">
        <f t="array" ref="B114">COUNTA(_xlfn.UNIQUE(_xlfn._xlws.FILTER(Sales_data!Q:Q, Sales_data!C:C=A114)))</f>
        <v>1</v>
      </c>
      <c r="C114" s="23">
        <f>COUNTIFS(Sales_data!C:C, A114, Sales_data!N:N, "success")</f>
        <v>0</v>
      </c>
      <c r="D114" s="23">
        <f>COUNTIFS(Sales_data!C:C, A114, Sales_data!N:N, "failed")</f>
        <v>0</v>
      </c>
      <c r="E114" s="23">
        <f>COUNTIFS(Sales_data!C:C, A114, Sales_data!N:N, "pending")</f>
        <v>0</v>
      </c>
    </row>
    <row r="115" spans="1:5">
      <c r="A115" s="23" t="str">
        <v>0b499605-7830-430b-817f-4814ec335e8b</v>
      </c>
      <c r="B115" s="23" cm="1">
        <f t="array" ref="B115">COUNTA(_xlfn.UNIQUE(_xlfn._xlws.FILTER(Sales_data!Q:Q, Sales_data!C:C=A115)))</f>
        <v>2</v>
      </c>
      <c r="C115" s="23">
        <f>COUNTIFS(Sales_data!C:C, A115, Sales_data!N:N, "success")</f>
        <v>0</v>
      </c>
      <c r="D115" s="23">
        <f>COUNTIFS(Sales_data!C:C, A115, Sales_data!N:N, "failed")</f>
        <v>0</v>
      </c>
      <c r="E115" s="23">
        <f>COUNTIFS(Sales_data!C:C, A115, Sales_data!N:N, "pending")</f>
        <v>0</v>
      </c>
    </row>
    <row r="116" spans="1:5">
      <c r="A116" s="23" t="str">
        <v>e6c24d10-9b9e-46d0-b198-a66daa4fa371</v>
      </c>
      <c r="B116" s="23" cm="1">
        <f t="array" ref="B116">COUNTA(_xlfn.UNIQUE(_xlfn._xlws.FILTER(Sales_data!Q:Q, Sales_data!C:C=A116)))</f>
        <v>1</v>
      </c>
      <c r="C116" s="23">
        <f>COUNTIFS(Sales_data!C:C, A116, Sales_data!N:N, "success")</f>
        <v>0</v>
      </c>
      <c r="D116" s="23">
        <f>COUNTIFS(Sales_data!C:C, A116, Sales_data!N:N, "failed")</f>
        <v>0</v>
      </c>
      <c r="E116" s="23">
        <f>COUNTIFS(Sales_data!C:C, A116, Sales_data!N:N, "pending")</f>
        <v>0</v>
      </c>
    </row>
    <row r="117" spans="1:5">
      <c r="A117" s="23" t="str">
        <v>7e3abfe7-6861-4517-9bf6-5a15e2c29959</v>
      </c>
      <c r="B117" s="23" cm="1">
        <f t="array" ref="B117">COUNTA(_xlfn.UNIQUE(_xlfn._xlws.FILTER(Sales_data!Q:Q, Sales_data!C:C=A117)))</f>
        <v>1</v>
      </c>
      <c r="C117" s="23">
        <f>COUNTIFS(Sales_data!C:C, A117, Sales_data!N:N, "success")</f>
        <v>0</v>
      </c>
      <c r="D117" s="23">
        <f>COUNTIFS(Sales_data!C:C, A117, Sales_data!N:N, "failed")</f>
        <v>0</v>
      </c>
      <c r="E117" s="23">
        <f>COUNTIFS(Sales_data!C:C, A117, Sales_data!N:N, "pending")</f>
        <v>0</v>
      </c>
    </row>
    <row r="118" spans="1:5" hidden="1">
      <c r="A118" s="23" t="str">
        <v>0af919bf-b4a4-46cc-b056-8a5b292736db</v>
      </c>
      <c r="B118" s="23" cm="1">
        <f t="array" ref="B118">COUNTA(_xlfn.UNIQUE(_xlfn._xlws.FILTER(Sales_data!Q:Q, Sales_data!C:C=A118)))</f>
        <v>1</v>
      </c>
      <c r="C118" s="23">
        <f>COUNTIFS(Sales_data!C:C, A118, Sales_data!N:N, "success")</f>
        <v>1</v>
      </c>
      <c r="D118" s="23">
        <f>COUNTIFS(Sales_data!C:C, A118, Sales_data!N:N, "failed")</f>
        <v>0</v>
      </c>
      <c r="E118" s="23">
        <f>COUNTIFS(Sales_data!C:C, A118, Sales_data!N:N, "pending")</f>
        <v>0</v>
      </c>
    </row>
    <row r="119" spans="1:5" hidden="1">
      <c r="A119" s="23" t="str">
        <v>185f33d6-09c6-4033-b571-6643c2faf677</v>
      </c>
      <c r="B119" s="23" cm="1">
        <f t="array" ref="B119">COUNTA(_xlfn.UNIQUE(_xlfn._xlws.FILTER(Sales_data!Q:Q, Sales_data!C:C=A119)))</f>
        <v>1</v>
      </c>
      <c r="C119" s="23">
        <f>COUNTIFS(Sales_data!C:C, A119, Sales_data!N:N, "success")</f>
        <v>1</v>
      </c>
      <c r="D119" s="23">
        <f>COUNTIFS(Sales_data!C:C, A119, Sales_data!N:N, "failed")</f>
        <v>0</v>
      </c>
      <c r="E119" s="23">
        <f>COUNTIFS(Sales_data!C:C, A119, Sales_data!N:N, "pending")</f>
        <v>0</v>
      </c>
    </row>
    <row r="120" spans="1:5" hidden="1">
      <c r="A120" s="23" t="str">
        <v>a40c635d-bafc-484d-9842-1f2772fb17bb</v>
      </c>
      <c r="B120" s="23" cm="1">
        <f t="array" ref="B120">COUNTA(_xlfn.UNIQUE(_xlfn._xlws.FILTER(Sales_data!Q:Q, Sales_data!C:C=A120)))</f>
        <v>1</v>
      </c>
      <c r="C120" s="23">
        <f>COUNTIFS(Sales_data!C:C, A120, Sales_data!N:N, "success")</f>
        <v>1</v>
      </c>
      <c r="D120" s="23">
        <f>COUNTIFS(Sales_data!C:C, A120, Sales_data!N:N, "failed")</f>
        <v>0</v>
      </c>
      <c r="E120" s="23">
        <f>COUNTIFS(Sales_data!C:C, A120, Sales_data!N:N, "pending")</f>
        <v>0</v>
      </c>
    </row>
    <row r="121" spans="1:5">
      <c r="A121" s="23" t="str">
        <v>d7b466b2-7d2c-4606-9426-b18a2e2434b0</v>
      </c>
      <c r="B121" s="23" cm="1">
        <f t="array" ref="B121">COUNTA(_xlfn.UNIQUE(_xlfn._xlws.FILTER(Sales_data!Q:Q, Sales_data!C:C=A121)))</f>
        <v>1</v>
      </c>
      <c r="C121" s="23">
        <f>COUNTIFS(Sales_data!C:C, A121, Sales_data!N:N, "success")</f>
        <v>0</v>
      </c>
      <c r="D121" s="23">
        <f>COUNTIFS(Sales_data!C:C, A121, Sales_data!N:N, "failed")</f>
        <v>0</v>
      </c>
      <c r="E121" s="23">
        <f>COUNTIFS(Sales_data!C:C, A121, Sales_data!N:N, "pending")</f>
        <v>0</v>
      </c>
    </row>
    <row r="122" spans="1:5" hidden="1">
      <c r="A122" s="23" t="str">
        <v>ee091b5f-d037-4ebd-be2e-c0dd1ee13a1d</v>
      </c>
      <c r="B122" s="23" cm="1">
        <f t="array" ref="B122">COUNTA(_xlfn.UNIQUE(_xlfn._xlws.FILTER(Sales_data!Q:Q, Sales_data!C:C=A122)))</f>
        <v>1</v>
      </c>
      <c r="C122" s="23">
        <f>COUNTIFS(Sales_data!C:C, A122, Sales_data!N:N, "success")</f>
        <v>1</v>
      </c>
      <c r="D122" s="23">
        <f>COUNTIFS(Sales_data!C:C, A122, Sales_data!N:N, "failed")</f>
        <v>2</v>
      </c>
      <c r="E122" s="23">
        <f>COUNTIFS(Sales_data!C:C, A122, Sales_data!N:N, "pending")</f>
        <v>0</v>
      </c>
    </row>
    <row r="123" spans="1:5">
      <c r="A123" s="23" t="str">
        <v>9e8caa70-8c41-4b5a-81e3-706ff2911ce3</v>
      </c>
      <c r="B123" s="23" cm="1">
        <f t="array" ref="B123">COUNTA(_xlfn.UNIQUE(_xlfn._xlws.FILTER(Sales_data!Q:Q, Sales_data!C:C=A123)))</f>
        <v>1</v>
      </c>
      <c r="C123" s="23">
        <f>COUNTIFS(Sales_data!C:C, A123, Sales_data!N:N, "success")</f>
        <v>0</v>
      </c>
      <c r="D123" s="23">
        <f>COUNTIFS(Sales_data!C:C, A123, Sales_data!N:N, "failed")</f>
        <v>0</v>
      </c>
      <c r="E123" s="23">
        <f>COUNTIFS(Sales_data!C:C, A123, Sales_data!N:N, "pending")</f>
        <v>0</v>
      </c>
    </row>
    <row r="124" spans="1:5">
      <c r="A124" s="23" t="str">
        <v>2a223729-a970-4de9-bd55-7f0ead8a7800</v>
      </c>
      <c r="B124" s="23" cm="1">
        <f t="array" ref="B124">COUNTA(_xlfn.UNIQUE(_xlfn._xlws.FILTER(Sales_data!Q:Q, Sales_data!C:C=A124)))</f>
        <v>1</v>
      </c>
      <c r="C124" s="23">
        <f>COUNTIFS(Sales_data!C:C, A124, Sales_data!N:N, "success")</f>
        <v>0</v>
      </c>
      <c r="D124" s="23">
        <f>COUNTIFS(Sales_data!C:C, A124, Sales_data!N:N, "failed")</f>
        <v>0</v>
      </c>
      <c r="E124" s="23">
        <f>COUNTIFS(Sales_data!C:C, A124, Sales_data!N:N, "pending")</f>
        <v>0</v>
      </c>
    </row>
    <row r="125" spans="1:5">
      <c r="A125" s="23" t="str">
        <v>b072ac87-2441-4008-9d6c-7e82f40e0bcb</v>
      </c>
      <c r="B125" s="23" cm="1">
        <f t="array" ref="B125">COUNTA(_xlfn.UNIQUE(_xlfn._xlws.FILTER(Sales_data!Q:Q, Sales_data!C:C=A125)))</f>
        <v>1</v>
      </c>
      <c r="C125" s="23">
        <f>COUNTIFS(Sales_data!C:C, A125, Sales_data!N:N, "success")</f>
        <v>0</v>
      </c>
      <c r="D125" s="23">
        <f>COUNTIFS(Sales_data!C:C, A125, Sales_data!N:N, "failed")</f>
        <v>0</v>
      </c>
      <c r="E125" s="23">
        <f>COUNTIFS(Sales_data!C:C, A125, Sales_data!N:N, "pending")</f>
        <v>0</v>
      </c>
    </row>
    <row r="126" spans="1:5">
      <c r="A126" s="23" t="str">
        <v>c78e214d-d613-408a-afa2-5ec25b6cea1d</v>
      </c>
      <c r="B126" s="23" cm="1">
        <f t="array" ref="B126">COUNTA(_xlfn.UNIQUE(_xlfn._xlws.FILTER(Sales_data!Q:Q, Sales_data!C:C=A126)))</f>
        <v>1</v>
      </c>
      <c r="C126" s="23">
        <f>COUNTIFS(Sales_data!C:C, A126, Sales_data!N:N, "success")</f>
        <v>0</v>
      </c>
      <c r="D126" s="23">
        <f>COUNTIFS(Sales_data!C:C, A126, Sales_data!N:N, "failed")</f>
        <v>0</v>
      </c>
      <c r="E126" s="23">
        <f>COUNTIFS(Sales_data!C:C, A126, Sales_data!N:N, "pending")</f>
        <v>0</v>
      </c>
    </row>
    <row r="127" spans="1:5">
      <c r="A127" s="23" t="str">
        <v>fbb183c0-e6c9-44a0-bd8a-6af24d0e2cb6</v>
      </c>
      <c r="B127" s="23" cm="1">
        <f t="array" ref="B127">COUNTA(_xlfn.UNIQUE(_xlfn._xlws.FILTER(Sales_data!Q:Q, Sales_data!C:C=A127)))</f>
        <v>1</v>
      </c>
      <c r="C127" s="23">
        <f>COUNTIFS(Sales_data!C:C, A127, Sales_data!N:N, "success")</f>
        <v>0</v>
      </c>
      <c r="D127" s="23">
        <f>COUNTIFS(Sales_data!C:C, A127, Sales_data!N:N, "failed")</f>
        <v>0</v>
      </c>
      <c r="E127" s="23">
        <f>COUNTIFS(Sales_data!C:C, A127, Sales_data!N:N, "pending")</f>
        <v>0</v>
      </c>
    </row>
    <row r="128" spans="1:5">
      <c r="A128" s="23" t="str">
        <v>290ccba7-018f-4f55-8123-a40c2aafa57b</v>
      </c>
      <c r="B128" s="23" cm="1">
        <f t="array" ref="B128">COUNTA(_xlfn.UNIQUE(_xlfn._xlws.FILTER(Sales_data!Q:Q, Sales_data!C:C=A128)))</f>
        <v>1</v>
      </c>
      <c r="C128" s="23">
        <f>COUNTIFS(Sales_data!C:C, A128, Sales_data!N:N, "success")</f>
        <v>0</v>
      </c>
      <c r="D128" s="23">
        <f>COUNTIFS(Sales_data!C:C, A128, Sales_data!N:N, "failed")</f>
        <v>0</v>
      </c>
      <c r="E128" s="23">
        <f>COUNTIFS(Sales_data!C:C, A128, Sales_data!N:N, "pending")</f>
        <v>0</v>
      </c>
    </row>
    <row r="129" spans="1:5">
      <c r="A129" s="23" t="str">
        <v>634a05c8-0702-4515-bd0e-234314994db9</v>
      </c>
      <c r="B129" s="23" cm="1">
        <f t="array" ref="B129">COUNTA(_xlfn.UNIQUE(_xlfn._xlws.FILTER(Sales_data!Q:Q, Sales_data!C:C=A129)))</f>
        <v>1</v>
      </c>
      <c r="C129" s="23">
        <f>COUNTIFS(Sales_data!C:C, A129, Sales_data!N:N, "success")</f>
        <v>0</v>
      </c>
      <c r="D129" s="23">
        <f>COUNTIFS(Sales_data!C:C, A129, Sales_data!N:N, "failed")</f>
        <v>0</v>
      </c>
      <c r="E129" s="23">
        <f>COUNTIFS(Sales_data!C:C, A129, Sales_data!N:N, "pending")</f>
        <v>0</v>
      </c>
    </row>
    <row r="130" spans="1:5">
      <c r="A130" s="23" t="str">
        <v>ecfa7a9d-422d-4b10-ae18-ae1d0f0385da</v>
      </c>
      <c r="B130" s="23" cm="1">
        <f t="array" ref="B130">COUNTA(_xlfn.UNIQUE(_xlfn._xlws.FILTER(Sales_data!Q:Q, Sales_data!C:C=A130)))</f>
        <v>2</v>
      </c>
      <c r="C130" s="23">
        <f>COUNTIFS(Sales_data!C:C, A130, Sales_data!N:N, "success")</f>
        <v>0</v>
      </c>
      <c r="D130" s="23">
        <f>COUNTIFS(Sales_data!C:C, A130, Sales_data!N:N, "failed")</f>
        <v>0</v>
      </c>
      <c r="E130" s="23">
        <f>COUNTIFS(Sales_data!C:C, A130, Sales_data!N:N, "pending")</f>
        <v>0</v>
      </c>
    </row>
    <row r="131" spans="1:5" hidden="1">
      <c r="A131" s="23" t="str">
        <v>ff5a60c7-5326-44d7-81bc-5cb0baebeee6</v>
      </c>
      <c r="B131" s="23" cm="1">
        <f t="array" ref="B131">COUNTA(_xlfn.UNIQUE(_xlfn._xlws.FILTER(Sales_data!Q:Q, Sales_data!C:C=A131)))</f>
        <v>4</v>
      </c>
      <c r="C131" s="23">
        <f>COUNTIFS(Sales_data!C:C, A131, Sales_data!N:N, "success")</f>
        <v>3</v>
      </c>
      <c r="D131" s="23">
        <f>COUNTIFS(Sales_data!C:C, A131, Sales_data!N:N, "failed")</f>
        <v>0</v>
      </c>
      <c r="E131" s="23">
        <f>COUNTIFS(Sales_data!C:C, A131, Sales_data!N:N, "pending")</f>
        <v>0</v>
      </c>
    </row>
    <row r="132" spans="1:5">
      <c r="A132" s="23" t="str">
        <v>c6d4e248-c7f8-4d81-8711-93b7d5868e10</v>
      </c>
      <c r="B132" s="23" cm="1">
        <f t="array" ref="B132">COUNTA(_xlfn.UNIQUE(_xlfn._xlws.FILTER(Sales_data!Q:Q, Sales_data!C:C=A132)))</f>
        <v>1</v>
      </c>
      <c r="C132" s="23">
        <f>COUNTIFS(Sales_data!C:C, A132, Sales_data!N:N, "success")</f>
        <v>0</v>
      </c>
      <c r="D132" s="23">
        <f>COUNTIFS(Sales_data!C:C, A132, Sales_data!N:N, "failed")</f>
        <v>0</v>
      </c>
      <c r="E132" s="23">
        <f>COUNTIFS(Sales_data!C:C, A132, Sales_data!N:N, "pending")</f>
        <v>0</v>
      </c>
    </row>
    <row r="133" spans="1:5">
      <c r="A133" s="23" t="str">
        <v>eb710261-ead0-4302-be25-322bd8041d28</v>
      </c>
      <c r="B133" s="23" cm="1">
        <f t="array" ref="B133">COUNTA(_xlfn.UNIQUE(_xlfn._xlws.FILTER(Sales_data!Q:Q, Sales_data!C:C=A133)))</f>
        <v>1</v>
      </c>
      <c r="C133" s="23">
        <f>COUNTIFS(Sales_data!C:C, A133, Sales_data!N:N, "success")</f>
        <v>0</v>
      </c>
      <c r="D133" s="23">
        <f>COUNTIFS(Sales_data!C:C, A133, Sales_data!N:N, "failed")</f>
        <v>0</v>
      </c>
      <c r="E133" s="23">
        <f>COUNTIFS(Sales_data!C:C, A133, Sales_data!N:N, "pending")</f>
        <v>0</v>
      </c>
    </row>
    <row r="134" spans="1:5" hidden="1">
      <c r="A134" s="23" t="str">
        <v>bfa2af2f-38a1-4399-ba45-a1b1a82cd9d4</v>
      </c>
      <c r="B134" s="23" cm="1">
        <f t="array" ref="B134">COUNTA(_xlfn.UNIQUE(_xlfn._xlws.FILTER(Sales_data!Q:Q, Sales_data!C:C=A134)))</f>
        <v>4</v>
      </c>
      <c r="C134" s="23">
        <f>COUNTIFS(Sales_data!C:C, A134, Sales_data!N:N, "success")</f>
        <v>8</v>
      </c>
      <c r="D134" s="23">
        <f>COUNTIFS(Sales_data!C:C, A134, Sales_data!N:N, "failed")</f>
        <v>7</v>
      </c>
      <c r="E134" s="23">
        <f>COUNTIFS(Sales_data!C:C, A134, Sales_data!N:N, "pending")</f>
        <v>0</v>
      </c>
    </row>
    <row r="135" spans="1:5" hidden="1">
      <c r="A135" s="23" t="str">
        <v>b226ec2a-a0f1-4432-b5df-cff82d0ca35d</v>
      </c>
      <c r="B135" s="23" cm="1">
        <f t="array" ref="B135">COUNTA(_xlfn.UNIQUE(_xlfn._xlws.FILTER(Sales_data!Q:Q, Sales_data!C:C=A135)))</f>
        <v>1</v>
      </c>
      <c r="C135" s="23">
        <f>COUNTIFS(Sales_data!C:C, A135, Sales_data!N:N, "success")</f>
        <v>1</v>
      </c>
      <c r="D135" s="23">
        <f>COUNTIFS(Sales_data!C:C, A135, Sales_data!N:N, "failed")</f>
        <v>0</v>
      </c>
      <c r="E135" s="23">
        <f>COUNTIFS(Sales_data!C:C, A135, Sales_data!N:N, "pending")</f>
        <v>0</v>
      </c>
    </row>
    <row r="136" spans="1:5">
      <c r="A136" s="23" t="str">
        <v>f506d021-a3ec-476a-94a3-67d641b40616</v>
      </c>
      <c r="B136" s="23" cm="1">
        <f t="array" ref="B136">COUNTA(_xlfn.UNIQUE(_xlfn._xlws.FILTER(Sales_data!Q:Q, Sales_data!C:C=A136)))</f>
        <v>2</v>
      </c>
      <c r="C136" s="23">
        <f>COUNTIFS(Sales_data!C:C, A136, Sales_data!N:N, "success")</f>
        <v>0</v>
      </c>
      <c r="D136" s="23">
        <f>COUNTIFS(Sales_data!C:C, A136, Sales_data!N:N, "failed")</f>
        <v>0</v>
      </c>
      <c r="E136" s="23">
        <f>COUNTIFS(Sales_data!C:C, A136, Sales_data!N:N, "pending")</f>
        <v>0</v>
      </c>
    </row>
    <row r="137" spans="1:5">
      <c r="A137" s="23" t="str">
        <v>c708d169-d868-465d-91dc-ce6030bcc25d</v>
      </c>
      <c r="B137" s="23" cm="1">
        <f t="array" ref="B137">COUNTA(_xlfn.UNIQUE(_xlfn._xlws.FILTER(Sales_data!Q:Q, Sales_data!C:C=A137)))</f>
        <v>2</v>
      </c>
      <c r="C137" s="23">
        <f>COUNTIFS(Sales_data!C:C, A137, Sales_data!N:N, "success")</f>
        <v>0</v>
      </c>
      <c r="D137" s="23">
        <f>COUNTIFS(Sales_data!C:C, A137, Sales_data!N:N, "failed")</f>
        <v>0</v>
      </c>
      <c r="E137" s="23">
        <f>COUNTIFS(Sales_data!C:C, A137, Sales_data!N:N, "pending")</f>
        <v>0</v>
      </c>
    </row>
    <row r="138" spans="1:5">
      <c r="A138" s="23" t="str">
        <v>9fef148a-2635-4d5e-aa95-f2a2dfeb4c49</v>
      </c>
      <c r="B138" s="23" cm="1">
        <f t="array" ref="B138">COUNTA(_xlfn.UNIQUE(_xlfn._xlws.FILTER(Sales_data!Q:Q, Sales_data!C:C=A138)))</f>
        <v>1</v>
      </c>
      <c r="C138" s="23">
        <f>COUNTIFS(Sales_data!C:C, A138, Sales_data!N:N, "success")</f>
        <v>0</v>
      </c>
      <c r="D138" s="23">
        <f>COUNTIFS(Sales_data!C:C, A138, Sales_data!N:N, "failed")</f>
        <v>0</v>
      </c>
      <c r="E138" s="23">
        <f>COUNTIFS(Sales_data!C:C, A138, Sales_data!N:N, "pending")</f>
        <v>0</v>
      </c>
    </row>
    <row r="139" spans="1:5" hidden="1">
      <c r="A139" s="23" t="str">
        <v>961a3725-d99c-4c23-9f2a-911abcf562ed</v>
      </c>
      <c r="B139" s="23" cm="1">
        <f t="array" ref="B139">COUNTA(_xlfn.UNIQUE(_xlfn._xlws.FILTER(Sales_data!Q:Q, Sales_data!C:C=A139)))</f>
        <v>3</v>
      </c>
      <c r="C139" s="23">
        <f>COUNTIFS(Sales_data!C:C, A139, Sales_data!N:N, "success")</f>
        <v>2</v>
      </c>
      <c r="D139" s="23">
        <f>COUNTIFS(Sales_data!C:C, A139, Sales_data!N:N, "failed")</f>
        <v>1</v>
      </c>
      <c r="E139" s="23">
        <f>COUNTIFS(Sales_data!C:C, A139, Sales_data!N:N, "pending")</f>
        <v>0</v>
      </c>
    </row>
    <row r="140" spans="1:5">
      <c r="A140" s="23" t="str">
        <v>85774b5b-923a-434d-815e-e83b210758e8</v>
      </c>
      <c r="B140" s="23" cm="1">
        <f t="array" ref="B140">COUNTA(_xlfn.UNIQUE(_xlfn._xlws.FILTER(Sales_data!Q:Q, Sales_data!C:C=A140)))</f>
        <v>2</v>
      </c>
      <c r="C140" s="23">
        <f>COUNTIFS(Sales_data!C:C, A140, Sales_data!N:N, "success")</f>
        <v>0</v>
      </c>
      <c r="D140" s="23">
        <f>COUNTIFS(Sales_data!C:C, A140, Sales_data!N:N, "failed")</f>
        <v>2</v>
      </c>
      <c r="E140" s="23">
        <f>COUNTIFS(Sales_data!C:C, A140, Sales_data!N:N, "pending")</f>
        <v>0</v>
      </c>
    </row>
    <row r="141" spans="1:5">
      <c r="A141" s="23" t="str">
        <v>c3e39f04-bb66-4c70-a192-f3ef5174dd2d</v>
      </c>
      <c r="B141" s="23" cm="1">
        <f t="array" ref="B141">COUNTA(_xlfn.UNIQUE(_xlfn._xlws.FILTER(Sales_data!Q:Q, Sales_data!C:C=A141)))</f>
        <v>1</v>
      </c>
      <c r="C141" s="23">
        <f>COUNTIFS(Sales_data!C:C, A141, Sales_data!N:N, "success")</f>
        <v>0</v>
      </c>
      <c r="D141" s="23">
        <f>COUNTIFS(Sales_data!C:C, A141, Sales_data!N:N, "failed")</f>
        <v>0</v>
      </c>
      <c r="E141" s="23">
        <f>COUNTIFS(Sales_data!C:C, A141, Sales_data!N:N, "pending")</f>
        <v>0</v>
      </c>
    </row>
    <row r="142" spans="1:5">
      <c r="A142" s="23" t="str">
        <v>2460227e-c076-4bb2-865f-0c63ee56abb7</v>
      </c>
      <c r="B142" s="23" cm="1">
        <f t="array" ref="B142">COUNTA(_xlfn.UNIQUE(_xlfn._xlws.FILTER(Sales_data!Q:Q, Sales_data!C:C=A142)))</f>
        <v>1</v>
      </c>
      <c r="C142" s="23">
        <f>COUNTIFS(Sales_data!C:C, A142, Sales_data!N:N, "success")</f>
        <v>0</v>
      </c>
      <c r="D142" s="23">
        <f>COUNTIFS(Sales_data!C:C, A142, Sales_data!N:N, "failed")</f>
        <v>0</v>
      </c>
      <c r="E142" s="23">
        <f>COUNTIFS(Sales_data!C:C, A142, Sales_data!N:N, "pending")</f>
        <v>0</v>
      </c>
    </row>
    <row r="143" spans="1:5">
      <c r="A143" s="23" t="str">
        <v>6f3aa352-7cfb-468d-8660-4337fba201bd</v>
      </c>
      <c r="B143" s="23" cm="1">
        <f t="array" ref="B143">COUNTA(_xlfn.UNIQUE(_xlfn._xlws.FILTER(Sales_data!Q:Q, Sales_data!C:C=A143)))</f>
        <v>1</v>
      </c>
      <c r="C143" s="23">
        <f>COUNTIFS(Sales_data!C:C, A143, Sales_data!N:N, "success")</f>
        <v>0</v>
      </c>
      <c r="D143" s="23">
        <f>COUNTIFS(Sales_data!C:C, A143, Sales_data!N:N, "failed")</f>
        <v>0</v>
      </c>
      <c r="E143" s="23">
        <f>COUNTIFS(Sales_data!C:C, A143, Sales_data!N:N, "pending")</f>
        <v>0</v>
      </c>
    </row>
    <row r="144" spans="1:5" hidden="1">
      <c r="A144" s="23" t="str">
        <v>d3355039-fcf6-428c-9eb2-be265ec24b83</v>
      </c>
      <c r="B144" s="23" cm="1">
        <f t="array" ref="B144">COUNTA(_xlfn.UNIQUE(_xlfn._xlws.FILTER(Sales_data!Q:Q, Sales_data!C:C=A144)))</f>
        <v>3</v>
      </c>
      <c r="C144" s="23">
        <f>COUNTIFS(Sales_data!C:C, A144, Sales_data!N:N, "success")</f>
        <v>2</v>
      </c>
      <c r="D144" s="23">
        <f>COUNTIFS(Sales_data!C:C, A144, Sales_data!N:N, "failed")</f>
        <v>0</v>
      </c>
      <c r="E144" s="23">
        <f>COUNTIFS(Sales_data!C:C, A144, Sales_data!N:N, "pending")</f>
        <v>0</v>
      </c>
    </row>
    <row r="145" spans="1:5">
      <c r="A145" s="23" t="str">
        <v>42b12f45-50c2-4348-bf61-97a0b5b7a632</v>
      </c>
      <c r="B145" s="23" cm="1">
        <f t="array" ref="B145">COUNTA(_xlfn.UNIQUE(_xlfn._xlws.FILTER(Sales_data!Q:Q, Sales_data!C:C=A145)))</f>
        <v>1</v>
      </c>
      <c r="C145" s="23">
        <f>COUNTIFS(Sales_data!C:C, A145, Sales_data!N:N, "success")</f>
        <v>0</v>
      </c>
      <c r="D145" s="23">
        <f>COUNTIFS(Sales_data!C:C, A145, Sales_data!N:N, "failed")</f>
        <v>0</v>
      </c>
      <c r="E145" s="23">
        <f>COUNTIFS(Sales_data!C:C, A145, Sales_data!N:N, "pending")</f>
        <v>0</v>
      </c>
    </row>
    <row r="146" spans="1:5" hidden="1">
      <c r="A146" s="23" t="str">
        <v>a04ffe46-2a08-4b17-92ec-1895c7fbcfdf</v>
      </c>
      <c r="B146" s="23" cm="1">
        <f t="array" ref="B146">COUNTA(_xlfn.UNIQUE(_xlfn._xlws.FILTER(Sales_data!Q:Q, Sales_data!C:C=A146)))</f>
        <v>1</v>
      </c>
      <c r="C146" s="23">
        <f>COUNTIFS(Sales_data!C:C, A146, Sales_data!N:N, "success")</f>
        <v>1</v>
      </c>
      <c r="D146" s="23">
        <f>COUNTIFS(Sales_data!C:C, A146, Sales_data!N:N, "failed")</f>
        <v>0</v>
      </c>
      <c r="E146" s="23">
        <f>COUNTIFS(Sales_data!C:C, A146, Sales_data!N:N, "pending")</f>
        <v>0</v>
      </c>
    </row>
    <row r="147" spans="1:5">
      <c r="A147" s="23" t="str">
        <v>205a2b73-6215-4a0d-a854-3be87ca2d71b</v>
      </c>
      <c r="B147" s="23" cm="1">
        <f t="array" ref="B147">COUNTA(_xlfn.UNIQUE(_xlfn._xlws.FILTER(Sales_data!Q:Q, Sales_data!C:C=A147)))</f>
        <v>1</v>
      </c>
      <c r="C147" s="23">
        <f>COUNTIFS(Sales_data!C:C, A147, Sales_data!N:N, "success")</f>
        <v>0</v>
      </c>
      <c r="D147" s="23">
        <f>COUNTIFS(Sales_data!C:C, A147, Sales_data!N:N, "failed")</f>
        <v>0</v>
      </c>
      <c r="E147" s="23">
        <f>COUNTIFS(Sales_data!C:C, A147, Sales_data!N:N, "pending")</f>
        <v>0</v>
      </c>
    </row>
    <row r="148" spans="1:5">
      <c r="A148" s="23" t="str">
        <v>4cd288b0-f57c-4dac-8cf4-4ed55d48c253</v>
      </c>
      <c r="B148" s="23" cm="1">
        <f t="array" ref="B148">COUNTA(_xlfn.UNIQUE(_xlfn._xlws.FILTER(Sales_data!Q:Q, Sales_data!C:C=A148)))</f>
        <v>1</v>
      </c>
      <c r="C148" s="23">
        <f>COUNTIFS(Sales_data!C:C, A148, Sales_data!N:N, "success")</f>
        <v>0</v>
      </c>
      <c r="D148" s="23">
        <f>COUNTIFS(Sales_data!C:C, A148, Sales_data!N:N, "failed")</f>
        <v>2</v>
      </c>
      <c r="E148" s="23">
        <f>COUNTIFS(Sales_data!C:C, A148, Sales_data!N:N, "pending")</f>
        <v>0</v>
      </c>
    </row>
    <row r="149" spans="1:5">
      <c r="A149" s="23" t="str">
        <v>39e83fbd-e036-4a7d-acdf-9a026728b521</v>
      </c>
      <c r="B149" s="23" cm="1">
        <f t="array" ref="B149">COUNTA(_xlfn.UNIQUE(_xlfn._xlws.FILTER(Sales_data!Q:Q, Sales_data!C:C=A149)))</f>
        <v>1</v>
      </c>
      <c r="C149" s="23">
        <f>COUNTIFS(Sales_data!C:C, A149, Sales_data!N:N, "success")</f>
        <v>0</v>
      </c>
      <c r="D149" s="23">
        <f>COUNTIFS(Sales_data!C:C, A149, Sales_data!N:N, "failed")</f>
        <v>0</v>
      </c>
      <c r="E149" s="23">
        <f>COUNTIFS(Sales_data!C:C, A149, Sales_data!N:N, "pending")</f>
        <v>0</v>
      </c>
    </row>
    <row r="150" spans="1:5">
      <c r="A150" s="23" t="str">
        <v>f80ad8e6-f9ab-4e5e-b6a5-2e6294afd3c5</v>
      </c>
      <c r="B150" s="23" cm="1">
        <f t="array" ref="B150">COUNTA(_xlfn.UNIQUE(_xlfn._xlws.FILTER(Sales_data!Q:Q, Sales_data!C:C=A150)))</f>
        <v>1</v>
      </c>
      <c r="C150" s="23">
        <f>COUNTIFS(Sales_data!C:C, A150, Sales_data!N:N, "success")</f>
        <v>0</v>
      </c>
      <c r="D150" s="23">
        <f>COUNTIFS(Sales_data!C:C, A150, Sales_data!N:N, "failed")</f>
        <v>0</v>
      </c>
      <c r="E150" s="23">
        <f>COUNTIFS(Sales_data!C:C, A150, Sales_data!N:N, "pending")</f>
        <v>0</v>
      </c>
    </row>
    <row r="151" spans="1:5">
      <c r="A151" s="23" t="str">
        <v>ba8c3b8f-e283-4d77-b40f-40f563de0325</v>
      </c>
      <c r="B151" s="23" cm="1">
        <f t="array" ref="B151">COUNTA(_xlfn.UNIQUE(_xlfn._xlws.FILTER(Sales_data!Q:Q, Sales_data!C:C=A151)))</f>
        <v>1</v>
      </c>
      <c r="C151" s="23">
        <f>COUNTIFS(Sales_data!C:C, A151, Sales_data!N:N, "success")</f>
        <v>0</v>
      </c>
      <c r="D151" s="23">
        <f>COUNTIFS(Sales_data!C:C, A151, Sales_data!N:N, "failed")</f>
        <v>0</v>
      </c>
      <c r="E151" s="23">
        <f>COUNTIFS(Sales_data!C:C, A151, Sales_data!N:N, "pending")</f>
        <v>0</v>
      </c>
    </row>
    <row r="152" spans="1:5">
      <c r="A152" s="23" t="str">
        <v>6b7b23fd-fb3c-4681-831e-a7da11042a02</v>
      </c>
      <c r="B152" s="23" cm="1">
        <f t="array" ref="B152">COUNTA(_xlfn.UNIQUE(_xlfn._xlws.FILTER(Sales_data!Q:Q, Sales_data!C:C=A152)))</f>
        <v>2</v>
      </c>
      <c r="C152" s="23">
        <f>COUNTIFS(Sales_data!C:C, A152, Sales_data!N:N, "success")</f>
        <v>0</v>
      </c>
      <c r="D152" s="23">
        <f>COUNTIFS(Sales_data!C:C, A152, Sales_data!N:N, "failed")</f>
        <v>5</v>
      </c>
      <c r="E152" s="23">
        <f>COUNTIFS(Sales_data!C:C, A152, Sales_data!N:N, "pending")</f>
        <v>0</v>
      </c>
    </row>
    <row r="153" spans="1:5" hidden="1">
      <c r="A153" s="23" t="str">
        <v>8174c3e2-0771-46f8-8a02-75b55218db48</v>
      </c>
      <c r="B153" s="23" cm="1">
        <f t="array" ref="B153">COUNTA(_xlfn.UNIQUE(_xlfn._xlws.FILTER(Sales_data!Q:Q, Sales_data!C:C=A153)))</f>
        <v>1</v>
      </c>
      <c r="C153" s="23">
        <f>COUNTIFS(Sales_data!C:C, A153, Sales_data!N:N, "success")</f>
        <v>1</v>
      </c>
      <c r="D153" s="23">
        <f>COUNTIFS(Sales_data!C:C, A153, Sales_data!N:N, "failed")</f>
        <v>0</v>
      </c>
      <c r="E153" s="23">
        <f>COUNTIFS(Sales_data!C:C, A153, Sales_data!N:N, "pending")</f>
        <v>0</v>
      </c>
    </row>
    <row r="154" spans="1:5" hidden="1">
      <c r="A154" s="23" t="str">
        <v>e4acec5e-ea10-4d16-b973-d7c39bc13304</v>
      </c>
      <c r="B154" s="23" cm="1">
        <f t="array" ref="B154">COUNTA(_xlfn.UNIQUE(_xlfn._xlws.FILTER(Sales_data!Q:Q, Sales_data!C:C=A154)))</f>
        <v>1</v>
      </c>
      <c r="C154" s="23">
        <f>COUNTIFS(Sales_data!C:C, A154, Sales_data!N:N, "success")</f>
        <v>1</v>
      </c>
      <c r="D154" s="23">
        <f>COUNTIFS(Sales_data!C:C, A154, Sales_data!N:N, "failed")</f>
        <v>0</v>
      </c>
      <c r="E154" s="23">
        <f>COUNTIFS(Sales_data!C:C, A154, Sales_data!N:N, "pending")</f>
        <v>0</v>
      </c>
    </row>
    <row r="155" spans="1:5">
      <c r="A155" s="23" t="str">
        <v>d7aca980-c682-4e09-9d62-372ebf25ac47</v>
      </c>
      <c r="B155" s="23" cm="1">
        <f t="array" ref="B155">COUNTA(_xlfn.UNIQUE(_xlfn._xlws.FILTER(Sales_data!Q:Q, Sales_data!C:C=A155)))</f>
        <v>1</v>
      </c>
      <c r="C155" s="23">
        <f>COUNTIFS(Sales_data!C:C, A155, Sales_data!N:N, "success")</f>
        <v>0</v>
      </c>
      <c r="D155" s="23">
        <f>COUNTIFS(Sales_data!C:C, A155, Sales_data!N:N, "failed")</f>
        <v>0</v>
      </c>
      <c r="E155" s="23">
        <f>COUNTIFS(Sales_data!C:C, A155, Sales_data!N:N, "pending")</f>
        <v>0</v>
      </c>
    </row>
    <row r="156" spans="1:5">
      <c r="A156" s="23" t="str">
        <v>87e7a15d-e67a-4923-b16a-cac675710dfb</v>
      </c>
      <c r="B156" s="23" cm="1">
        <f t="array" ref="B156">COUNTA(_xlfn.UNIQUE(_xlfn._xlws.FILTER(Sales_data!Q:Q, Sales_data!C:C=A156)))</f>
        <v>1</v>
      </c>
      <c r="C156" s="23">
        <f>COUNTIFS(Sales_data!C:C, A156, Sales_data!N:N, "success")</f>
        <v>0</v>
      </c>
      <c r="D156" s="23">
        <f>COUNTIFS(Sales_data!C:C, A156, Sales_data!N:N, "failed")</f>
        <v>0</v>
      </c>
      <c r="E156" s="23">
        <f>COUNTIFS(Sales_data!C:C, A156, Sales_data!N:N, "pending")</f>
        <v>0</v>
      </c>
    </row>
    <row r="157" spans="1:5">
      <c r="A157" s="23" t="str">
        <v>b4c1b58c-c2db-4040-b714-67d77dbbe52d</v>
      </c>
      <c r="B157" s="23" cm="1">
        <f t="array" ref="B157">COUNTA(_xlfn.UNIQUE(_xlfn._xlws.FILTER(Sales_data!Q:Q, Sales_data!C:C=A157)))</f>
        <v>1</v>
      </c>
      <c r="C157" s="23">
        <f>COUNTIFS(Sales_data!C:C, A157, Sales_data!N:N, "success")</f>
        <v>0</v>
      </c>
      <c r="D157" s="23">
        <f>COUNTIFS(Sales_data!C:C, A157, Sales_data!N:N, "failed")</f>
        <v>0</v>
      </c>
      <c r="E157" s="23">
        <f>COUNTIFS(Sales_data!C:C, A157, Sales_data!N:N, "pending")</f>
        <v>0</v>
      </c>
    </row>
    <row r="158" spans="1:5">
      <c r="A158" s="23" t="str">
        <v>9641b45e-3da5-4599-99a7-34fa79f895db</v>
      </c>
      <c r="B158" s="23" cm="1">
        <f t="array" ref="B158">COUNTA(_xlfn.UNIQUE(_xlfn._xlws.FILTER(Sales_data!Q:Q, Sales_data!C:C=A158)))</f>
        <v>1</v>
      </c>
      <c r="C158" s="23">
        <f>COUNTIFS(Sales_data!C:C, A158, Sales_data!N:N, "success")</f>
        <v>0</v>
      </c>
      <c r="D158" s="23">
        <f>COUNTIFS(Sales_data!C:C, A158, Sales_data!N:N, "failed")</f>
        <v>0</v>
      </c>
      <c r="E158" s="23">
        <f>COUNTIFS(Sales_data!C:C, A158, Sales_data!N:N, "pending")</f>
        <v>0</v>
      </c>
    </row>
    <row r="159" spans="1:5">
      <c r="A159" s="23" t="str">
        <v>1ffb766b-dbf5-4cec-ae2f-89c4ea630285</v>
      </c>
      <c r="B159" s="23" cm="1">
        <f t="array" ref="B159">COUNTA(_xlfn.UNIQUE(_xlfn._xlws.FILTER(Sales_data!Q:Q, Sales_data!C:C=A159)))</f>
        <v>1</v>
      </c>
      <c r="C159" s="23">
        <f>COUNTIFS(Sales_data!C:C, A159, Sales_data!N:N, "success")</f>
        <v>0</v>
      </c>
      <c r="D159" s="23">
        <f>COUNTIFS(Sales_data!C:C, A159, Sales_data!N:N, "failed")</f>
        <v>0</v>
      </c>
      <c r="E159" s="23">
        <f>COUNTIFS(Sales_data!C:C, A159, Sales_data!N:N, "pending")</f>
        <v>0</v>
      </c>
    </row>
    <row r="160" spans="1:5">
      <c r="A160" s="23" t="str">
        <v>7c9beae1-d9ef-4cf8-afa1-40f9fc5ce7f5</v>
      </c>
      <c r="B160" s="23" cm="1">
        <f t="array" ref="B160">COUNTA(_xlfn.UNIQUE(_xlfn._xlws.FILTER(Sales_data!Q:Q, Sales_data!C:C=A160)))</f>
        <v>1</v>
      </c>
      <c r="C160" s="23">
        <f>COUNTIFS(Sales_data!C:C, A160, Sales_data!N:N, "success")</f>
        <v>0</v>
      </c>
      <c r="D160" s="23">
        <f>COUNTIFS(Sales_data!C:C, A160, Sales_data!N:N, "failed")</f>
        <v>0</v>
      </c>
      <c r="E160" s="23">
        <f>COUNTIFS(Sales_data!C:C, A160, Sales_data!N:N, "pending")</f>
        <v>0</v>
      </c>
    </row>
    <row r="161" spans="1:5">
      <c r="A161" s="23" t="str">
        <v>312c3a95-3fb3-45e8-a1b8-08fa3c215498</v>
      </c>
      <c r="B161" s="23" cm="1">
        <f t="array" ref="B161">COUNTA(_xlfn.UNIQUE(_xlfn._xlws.FILTER(Sales_data!Q:Q, Sales_data!C:C=A161)))</f>
        <v>1</v>
      </c>
      <c r="C161" s="23">
        <f>COUNTIFS(Sales_data!C:C, A161, Sales_data!N:N, "success")</f>
        <v>0</v>
      </c>
      <c r="D161" s="23">
        <f>COUNTIFS(Sales_data!C:C, A161, Sales_data!N:N, "failed")</f>
        <v>0</v>
      </c>
      <c r="E161" s="23">
        <f>COUNTIFS(Sales_data!C:C, A161, Sales_data!N:N, "pending")</f>
        <v>0</v>
      </c>
    </row>
    <row r="162" spans="1:5">
      <c r="A162" s="23" t="str">
        <v>7813257a-b324-451e-b200-b6f1788ae0d6</v>
      </c>
      <c r="B162" s="23" cm="1">
        <f t="array" ref="B162">COUNTA(_xlfn.UNIQUE(_xlfn._xlws.FILTER(Sales_data!Q:Q, Sales_data!C:C=A162)))</f>
        <v>1</v>
      </c>
      <c r="C162" s="23">
        <f>COUNTIFS(Sales_data!C:C, A162, Sales_data!N:N, "success")</f>
        <v>0</v>
      </c>
      <c r="D162" s="23">
        <f>COUNTIFS(Sales_data!C:C, A162, Sales_data!N:N, "failed")</f>
        <v>0</v>
      </c>
      <c r="E162" s="23">
        <f>COUNTIFS(Sales_data!C:C, A162, Sales_data!N:N, "pending")</f>
        <v>0</v>
      </c>
    </row>
    <row r="163" spans="1:5" hidden="1">
      <c r="A163" s="23" t="str">
        <v>44a9faee-3477-441e-a75c-f6d995022377</v>
      </c>
      <c r="B163" s="23" cm="1">
        <f t="array" ref="B163">COUNTA(_xlfn.UNIQUE(_xlfn._xlws.FILTER(Sales_data!Q:Q, Sales_data!C:C=A163)))</f>
        <v>1</v>
      </c>
      <c r="C163" s="23">
        <f>COUNTIFS(Sales_data!C:C, A163, Sales_data!N:N, "success")</f>
        <v>1</v>
      </c>
      <c r="D163" s="23">
        <f>COUNTIFS(Sales_data!C:C, A163, Sales_data!N:N, "failed")</f>
        <v>0</v>
      </c>
      <c r="E163" s="23">
        <f>COUNTIFS(Sales_data!C:C, A163, Sales_data!N:N, "pending")</f>
        <v>0</v>
      </c>
    </row>
    <row r="164" spans="1:5">
      <c r="A164" s="23" t="str">
        <v>d79b0b34-5dd3-4a28-84d0-c05951e16d51</v>
      </c>
      <c r="B164" s="23" cm="1">
        <f t="array" ref="B164">COUNTA(_xlfn.UNIQUE(_xlfn._xlws.FILTER(Sales_data!Q:Q, Sales_data!C:C=A164)))</f>
        <v>1</v>
      </c>
      <c r="C164" s="23">
        <f>COUNTIFS(Sales_data!C:C, A164, Sales_data!N:N, "success")</f>
        <v>0</v>
      </c>
      <c r="D164" s="23">
        <f>COUNTIFS(Sales_data!C:C, A164, Sales_data!N:N, "failed")</f>
        <v>0</v>
      </c>
      <c r="E164" s="23">
        <f>COUNTIFS(Sales_data!C:C, A164, Sales_data!N:N, "pending")</f>
        <v>0</v>
      </c>
    </row>
    <row r="165" spans="1:5" hidden="1">
      <c r="A165" s="23" t="str">
        <v>284d8ef4-756e-4a8f-8335-db476ea88575</v>
      </c>
      <c r="B165" s="23" cm="1">
        <f t="array" ref="B165">COUNTA(_xlfn.UNIQUE(_xlfn._xlws.FILTER(Sales_data!Q:Q, Sales_data!C:C=A165)))</f>
        <v>1</v>
      </c>
      <c r="C165" s="23">
        <f>COUNTIFS(Sales_data!C:C, A165, Sales_data!N:N, "success")</f>
        <v>1</v>
      </c>
      <c r="D165" s="23">
        <f>COUNTIFS(Sales_data!C:C, A165, Sales_data!N:N, "failed")</f>
        <v>1</v>
      </c>
      <c r="E165" s="23">
        <f>COUNTIFS(Sales_data!C:C, A165, Sales_data!N:N, "pending")</f>
        <v>0</v>
      </c>
    </row>
    <row r="166" spans="1:5">
      <c r="A166" s="23" t="str">
        <v>07140014-facf-4857-b36c-d78b58d9ac6a</v>
      </c>
      <c r="B166" s="23" cm="1">
        <f t="array" ref="B166">COUNTA(_xlfn.UNIQUE(_xlfn._xlws.FILTER(Sales_data!Q:Q, Sales_data!C:C=A166)))</f>
        <v>1</v>
      </c>
      <c r="C166" s="23">
        <f>COUNTIFS(Sales_data!C:C, A166, Sales_data!N:N, "success")</f>
        <v>0</v>
      </c>
      <c r="D166" s="23">
        <f>COUNTIFS(Sales_data!C:C, A166, Sales_data!N:N, "failed")</f>
        <v>0</v>
      </c>
      <c r="E166" s="23">
        <f>COUNTIFS(Sales_data!C:C, A166, Sales_data!N:N, "pending")</f>
        <v>0</v>
      </c>
    </row>
    <row r="167" spans="1:5">
      <c r="A167" s="23" t="str">
        <v>4928ec80-d101-4755-a7f0-ba23c837f8d1</v>
      </c>
      <c r="B167" s="23" cm="1">
        <f t="array" ref="B167">COUNTA(_xlfn.UNIQUE(_xlfn._xlws.FILTER(Sales_data!Q:Q, Sales_data!C:C=A167)))</f>
        <v>1</v>
      </c>
      <c r="C167" s="23">
        <f>COUNTIFS(Sales_data!C:C, A167, Sales_data!N:N, "success")</f>
        <v>0</v>
      </c>
      <c r="D167" s="23">
        <f>COUNTIFS(Sales_data!C:C, A167, Sales_data!N:N, "failed")</f>
        <v>0</v>
      </c>
      <c r="E167" s="23">
        <f>COUNTIFS(Sales_data!C:C, A167, Sales_data!N:N, "pending")</f>
        <v>0</v>
      </c>
    </row>
    <row r="168" spans="1:5" hidden="1">
      <c r="A168" s="23" t="str">
        <v>b56fb4fe-3bbb-4383-83ee-de9204f2f771</v>
      </c>
      <c r="B168" s="23" cm="1">
        <f t="array" ref="B168">COUNTA(_xlfn.UNIQUE(_xlfn._xlws.FILTER(Sales_data!Q:Q, Sales_data!C:C=A168)))</f>
        <v>1</v>
      </c>
      <c r="C168" s="23">
        <f>COUNTIFS(Sales_data!C:C, A168, Sales_data!N:N, "success")</f>
        <v>1</v>
      </c>
      <c r="D168" s="23">
        <f>COUNTIFS(Sales_data!C:C, A168, Sales_data!N:N, "failed")</f>
        <v>0</v>
      </c>
      <c r="E168" s="23">
        <f>COUNTIFS(Sales_data!C:C, A168, Sales_data!N:N, "pending")</f>
        <v>0</v>
      </c>
    </row>
    <row r="169" spans="1:5" hidden="1">
      <c r="A169" s="23" t="str">
        <v>af524efc-1646-4455-9978-a8adca6273e6</v>
      </c>
      <c r="B169" s="23" cm="1">
        <f t="array" ref="B169">COUNTA(_xlfn.UNIQUE(_xlfn._xlws.FILTER(Sales_data!Q:Q, Sales_data!C:C=A169)))</f>
        <v>1</v>
      </c>
      <c r="C169" s="23">
        <f>COUNTIFS(Sales_data!C:C, A169, Sales_data!N:N, "success")</f>
        <v>1</v>
      </c>
      <c r="D169" s="23">
        <f>COUNTIFS(Sales_data!C:C, A169, Sales_data!N:N, "failed")</f>
        <v>0</v>
      </c>
      <c r="E169" s="23">
        <f>COUNTIFS(Sales_data!C:C, A169, Sales_data!N:N, "pending")</f>
        <v>0</v>
      </c>
    </row>
    <row r="170" spans="1:5" hidden="1">
      <c r="A170" s="23" t="str">
        <v>0d0f3596-85e6-4716-906d-b13da1d47e6e</v>
      </c>
      <c r="B170" s="23" cm="1">
        <f t="array" ref="B170">COUNTA(_xlfn.UNIQUE(_xlfn._xlws.FILTER(Sales_data!Q:Q, Sales_data!C:C=A170)))</f>
        <v>1</v>
      </c>
      <c r="C170" s="23">
        <f>COUNTIFS(Sales_data!C:C, A170, Sales_data!N:N, "success")</f>
        <v>1</v>
      </c>
      <c r="D170" s="23">
        <f>COUNTIFS(Sales_data!C:C, A170, Sales_data!N:N, "failed")</f>
        <v>0</v>
      </c>
      <c r="E170" s="23">
        <f>COUNTIFS(Sales_data!C:C, A170, Sales_data!N:N, "pending")</f>
        <v>0</v>
      </c>
    </row>
    <row r="171" spans="1:5">
      <c r="A171" s="23" t="str">
        <v>c323332e-5ff9-4301-9d78-0788c77f06e5</v>
      </c>
      <c r="B171" s="23" cm="1">
        <f t="array" ref="B171">COUNTA(_xlfn.UNIQUE(_xlfn._xlws.FILTER(Sales_data!Q:Q, Sales_data!C:C=A171)))</f>
        <v>1</v>
      </c>
      <c r="C171" s="23">
        <f>COUNTIFS(Sales_data!C:C, A171, Sales_data!N:N, "success")</f>
        <v>0</v>
      </c>
      <c r="D171" s="23">
        <f>COUNTIFS(Sales_data!C:C, A171, Sales_data!N:N, "failed")</f>
        <v>0</v>
      </c>
      <c r="E171" s="23">
        <f>COUNTIFS(Sales_data!C:C, A171, Sales_data!N:N, "pending")</f>
        <v>0</v>
      </c>
    </row>
    <row r="172" spans="1:5">
      <c r="A172" s="23" t="str">
        <v>6f64814b-9981-4f2e-b028-88a384c5f856</v>
      </c>
      <c r="B172" s="23" cm="1">
        <f t="array" ref="B172">COUNTA(_xlfn.UNIQUE(_xlfn._xlws.FILTER(Sales_data!Q:Q, Sales_data!C:C=A172)))</f>
        <v>1</v>
      </c>
      <c r="C172" s="23">
        <f>COUNTIFS(Sales_data!C:C, A172, Sales_data!N:N, "success")</f>
        <v>0</v>
      </c>
      <c r="D172" s="23">
        <f>COUNTIFS(Sales_data!C:C, A172, Sales_data!N:N, "failed")</f>
        <v>0</v>
      </c>
      <c r="E172" s="23">
        <f>COUNTIFS(Sales_data!C:C, A172, Sales_data!N:N, "pending")</f>
        <v>0</v>
      </c>
    </row>
    <row r="173" spans="1:5">
      <c r="A173" s="23" t="str">
        <v>09ae4899-7613-467e-bed6-73f969fb35cb</v>
      </c>
      <c r="B173" s="23" cm="1">
        <f t="array" ref="B173">COUNTA(_xlfn.UNIQUE(_xlfn._xlws.FILTER(Sales_data!Q:Q, Sales_data!C:C=A173)))</f>
        <v>1</v>
      </c>
      <c r="C173" s="23">
        <f>COUNTIFS(Sales_data!C:C, A173, Sales_data!N:N, "success")</f>
        <v>0</v>
      </c>
      <c r="D173" s="23">
        <f>COUNTIFS(Sales_data!C:C, A173, Sales_data!N:N, "failed")</f>
        <v>0</v>
      </c>
      <c r="E173" s="23">
        <f>COUNTIFS(Sales_data!C:C, A173, Sales_data!N:N, "pending")</f>
        <v>0</v>
      </c>
    </row>
    <row r="174" spans="1:5">
      <c r="A174" s="23" t="str">
        <v>73e01a34-b47d-4f82-b2dd-01dfbfee4d32</v>
      </c>
      <c r="B174" s="23" cm="1">
        <f t="array" ref="B174">COUNTA(_xlfn.UNIQUE(_xlfn._xlws.FILTER(Sales_data!Q:Q, Sales_data!C:C=A174)))</f>
        <v>1</v>
      </c>
      <c r="C174" s="23">
        <f>COUNTIFS(Sales_data!C:C, A174, Sales_data!N:N, "success")</f>
        <v>0</v>
      </c>
      <c r="D174" s="23">
        <f>COUNTIFS(Sales_data!C:C, A174, Sales_data!N:N, "failed")</f>
        <v>0</v>
      </c>
      <c r="E174" s="23">
        <f>COUNTIFS(Sales_data!C:C, A174, Sales_data!N:N, "pending")</f>
        <v>0</v>
      </c>
    </row>
    <row r="175" spans="1:5">
      <c r="A175" s="23" t="str">
        <v>93763cdf-6230-49d4-bebb-8f2d5417a467</v>
      </c>
      <c r="B175" s="23" cm="1">
        <f t="array" ref="B175">COUNTA(_xlfn.UNIQUE(_xlfn._xlws.FILTER(Sales_data!Q:Q, Sales_data!C:C=A175)))</f>
        <v>1</v>
      </c>
      <c r="C175" s="23">
        <f>COUNTIFS(Sales_data!C:C, A175, Sales_data!N:N, "success")</f>
        <v>0</v>
      </c>
      <c r="D175" s="23">
        <f>COUNTIFS(Sales_data!C:C, A175, Sales_data!N:N, "failed")</f>
        <v>0</v>
      </c>
      <c r="E175" s="23">
        <f>COUNTIFS(Sales_data!C:C, A175, Sales_data!N:N, "pending")</f>
        <v>0</v>
      </c>
    </row>
    <row r="176" spans="1:5">
      <c r="A176" s="23" t="str">
        <v>a75fdbfc-a221-452e-a291-725c3aee55f0</v>
      </c>
      <c r="B176" s="23" cm="1">
        <f t="array" ref="B176">COUNTA(_xlfn.UNIQUE(_xlfn._xlws.FILTER(Sales_data!Q:Q, Sales_data!C:C=A176)))</f>
        <v>1</v>
      </c>
      <c r="C176" s="23">
        <f>COUNTIFS(Sales_data!C:C, A176, Sales_data!N:N, "success")</f>
        <v>0</v>
      </c>
      <c r="D176" s="23">
        <f>COUNTIFS(Sales_data!C:C, A176, Sales_data!N:N, "failed")</f>
        <v>0</v>
      </c>
      <c r="E176" s="23">
        <f>COUNTIFS(Sales_data!C:C, A176, Sales_data!N:N, "pending")</f>
        <v>0</v>
      </c>
    </row>
    <row r="177" spans="1:5">
      <c r="A177" s="23" t="str">
        <v>96ffb5dc-df02-439c-9cc6-dfb500178ff3</v>
      </c>
      <c r="B177" s="23" cm="1">
        <f t="array" ref="B177">COUNTA(_xlfn.UNIQUE(_xlfn._xlws.FILTER(Sales_data!Q:Q, Sales_data!C:C=A177)))</f>
        <v>1</v>
      </c>
      <c r="C177" s="23">
        <f>COUNTIFS(Sales_data!C:C, A177, Sales_data!N:N, "success")</f>
        <v>0</v>
      </c>
      <c r="D177" s="23">
        <f>COUNTIFS(Sales_data!C:C, A177, Sales_data!N:N, "failed")</f>
        <v>0</v>
      </c>
      <c r="E177" s="23">
        <f>COUNTIFS(Sales_data!C:C, A177, Sales_data!N:N, "pending")</f>
        <v>0</v>
      </c>
    </row>
    <row r="178" spans="1:5" hidden="1">
      <c r="A178" s="23" t="str">
        <v>c3c88a5a-0467-42d4-a8fd-84d1aba5683d</v>
      </c>
      <c r="B178" s="23" cm="1">
        <f t="array" ref="B178">COUNTA(_xlfn.UNIQUE(_xlfn._xlws.FILTER(Sales_data!Q:Q, Sales_data!C:C=A178)))</f>
        <v>1</v>
      </c>
      <c r="C178" s="23">
        <f>COUNTIFS(Sales_data!C:C, A178, Sales_data!N:N, "success")</f>
        <v>1</v>
      </c>
      <c r="D178" s="23">
        <f>COUNTIFS(Sales_data!C:C, A178, Sales_data!N:N, "failed")</f>
        <v>0</v>
      </c>
      <c r="E178" s="23">
        <f>COUNTIFS(Sales_data!C:C, A178, Sales_data!N:N, "pending")</f>
        <v>0</v>
      </c>
    </row>
    <row r="179" spans="1:5" hidden="1">
      <c r="A179" s="23" t="str">
        <v>4c8cad2b-1685-46fb-8013-f5bea27e2488</v>
      </c>
      <c r="B179" s="23" cm="1">
        <f t="array" ref="B179">COUNTA(_xlfn.UNIQUE(_xlfn._xlws.FILTER(Sales_data!Q:Q, Sales_data!C:C=A179)))</f>
        <v>2</v>
      </c>
      <c r="C179" s="23">
        <f>COUNTIFS(Sales_data!C:C, A179, Sales_data!N:N, "success")</f>
        <v>1</v>
      </c>
      <c r="D179" s="23">
        <f>COUNTIFS(Sales_data!C:C, A179, Sales_data!N:N, "failed")</f>
        <v>0</v>
      </c>
      <c r="E179" s="23">
        <f>COUNTIFS(Sales_data!C:C, A179, Sales_data!N:N, "pending")</f>
        <v>0</v>
      </c>
    </row>
    <row r="180" spans="1:5">
      <c r="A180" s="23" t="str">
        <v>487da855-e597-48d0-90e0-a6dd98715e4b</v>
      </c>
      <c r="B180" s="23" cm="1">
        <f t="array" ref="B180">COUNTA(_xlfn.UNIQUE(_xlfn._xlws.FILTER(Sales_data!Q:Q, Sales_data!C:C=A180)))</f>
        <v>1</v>
      </c>
      <c r="C180" s="23">
        <f>COUNTIFS(Sales_data!C:C, A180, Sales_data!N:N, "success")</f>
        <v>0</v>
      </c>
      <c r="D180" s="23">
        <f>COUNTIFS(Sales_data!C:C, A180, Sales_data!N:N, "failed")</f>
        <v>0</v>
      </c>
      <c r="E180" s="23">
        <f>COUNTIFS(Sales_data!C:C, A180, Sales_data!N:N, "pending")</f>
        <v>0</v>
      </c>
    </row>
    <row r="181" spans="1:5">
      <c r="A181" s="23" t="str">
        <v>136f7b0e-722f-40e7-bd8e-b186e609956c</v>
      </c>
      <c r="B181" s="23" cm="1">
        <f t="array" ref="B181">COUNTA(_xlfn.UNIQUE(_xlfn._xlws.FILTER(Sales_data!Q:Q, Sales_data!C:C=A181)))</f>
        <v>1</v>
      </c>
      <c r="C181" s="23">
        <f>COUNTIFS(Sales_data!C:C, A181, Sales_data!N:N, "success")</f>
        <v>0</v>
      </c>
      <c r="D181" s="23">
        <f>COUNTIFS(Sales_data!C:C, A181, Sales_data!N:N, "failed")</f>
        <v>0</v>
      </c>
      <c r="E181" s="23">
        <f>COUNTIFS(Sales_data!C:C, A181, Sales_data!N:N, "pending")</f>
        <v>0</v>
      </c>
    </row>
    <row r="182" spans="1:5" hidden="1">
      <c r="A182" s="23" t="str">
        <v>4ef143cd-b8a7-41c7-bc2f-6e2467ba3f77</v>
      </c>
      <c r="B182" s="23" cm="1">
        <f t="array" ref="B182">COUNTA(_xlfn.UNIQUE(_xlfn._xlws.FILTER(Sales_data!Q:Q, Sales_data!C:C=A182)))</f>
        <v>1</v>
      </c>
      <c r="C182" s="23">
        <f>COUNTIFS(Sales_data!C:C, A182, Sales_data!N:N, "success")</f>
        <v>1</v>
      </c>
      <c r="D182" s="23">
        <f>COUNTIFS(Sales_data!C:C, A182, Sales_data!N:N, "failed")</f>
        <v>0</v>
      </c>
      <c r="E182" s="23">
        <f>COUNTIFS(Sales_data!C:C, A182, Sales_data!N:N, "pending")</f>
        <v>0</v>
      </c>
    </row>
    <row r="183" spans="1:5" hidden="1">
      <c r="A183" s="23" t="str">
        <v>bf10ad16-14b4-4fff-b949-dcb6f3eed81d</v>
      </c>
      <c r="B183" s="23" cm="1">
        <f t="array" ref="B183">COUNTA(_xlfn.UNIQUE(_xlfn._xlws.FILTER(Sales_data!Q:Q, Sales_data!C:C=A183)))</f>
        <v>1</v>
      </c>
      <c r="C183" s="23">
        <f>COUNTIFS(Sales_data!C:C, A183, Sales_data!N:N, "success")</f>
        <v>1</v>
      </c>
      <c r="D183" s="23">
        <f>COUNTIFS(Sales_data!C:C, A183, Sales_data!N:N, "failed")</f>
        <v>0</v>
      </c>
      <c r="E183" s="23">
        <f>COUNTIFS(Sales_data!C:C, A183, Sales_data!N:N, "pending")</f>
        <v>0</v>
      </c>
    </row>
    <row r="184" spans="1:5" hidden="1">
      <c r="A184" s="23" t="str">
        <v>b4948552-cec7-453a-b4de-70483307d15a</v>
      </c>
      <c r="B184" s="23" cm="1">
        <f t="array" ref="B184">COUNTA(_xlfn.UNIQUE(_xlfn._xlws.FILTER(Sales_data!Q:Q, Sales_data!C:C=A184)))</f>
        <v>2</v>
      </c>
      <c r="C184" s="23">
        <f>COUNTIFS(Sales_data!C:C, A184, Sales_data!N:N, "success")</f>
        <v>2</v>
      </c>
      <c r="D184" s="23">
        <f>COUNTIFS(Sales_data!C:C, A184, Sales_data!N:N, "failed")</f>
        <v>0</v>
      </c>
      <c r="E184" s="23">
        <f>COUNTIFS(Sales_data!C:C, A184, Sales_data!N:N, "pending")</f>
        <v>0</v>
      </c>
    </row>
    <row r="185" spans="1:5">
      <c r="A185" s="23" t="str">
        <v>4b1b3e4b-b816-4636-ab22-3b1a9436347d</v>
      </c>
      <c r="B185" s="23" cm="1">
        <f t="array" ref="B185">COUNTA(_xlfn.UNIQUE(_xlfn._xlws.FILTER(Sales_data!Q:Q, Sales_data!C:C=A185)))</f>
        <v>1</v>
      </c>
      <c r="C185" s="23">
        <f>COUNTIFS(Sales_data!C:C, A185, Sales_data!N:N, "success")</f>
        <v>0</v>
      </c>
      <c r="D185" s="23">
        <f>COUNTIFS(Sales_data!C:C, A185, Sales_data!N:N, "failed")</f>
        <v>0</v>
      </c>
      <c r="E185" s="23">
        <f>COUNTIFS(Sales_data!C:C, A185, Sales_data!N:N, "pending")</f>
        <v>0</v>
      </c>
    </row>
    <row r="186" spans="1:5" hidden="1">
      <c r="A186" s="23" t="str">
        <v>d063cc24-881c-4d94-ab16-2e70328fc605</v>
      </c>
      <c r="B186" s="23" cm="1">
        <f t="array" ref="B186">COUNTA(_xlfn.UNIQUE(_xlfn._xlws.FILTER(Sales_data!Q:Q, Sales_data!C:C=A186)))</f>
        <v>1</v>
      </c>
      <c r="C186" s="23">
        <f>COUNTIFS(Sales_data!C:C, A186, Sales_data!N:N, "success")</f>
        <v>1</v>
      </c>
      <c r="D186" s="23">
        <f>COUNTIFS(Sales_data!C:C, A186, Sales_data!N:N, "failed")</f>
        <v>5</v>
      </c>
      <c r="E186" s="23">
        <f>COUNTIFS(Sales_data!C:C, A186, Sales_data!N:N, "pending")</f>
        <v>0</v>
      </c>
    </row>
    <row r="187" spans="1:5">
      <c r="A187" s="23" t="str">
        <v>2797ed19-0381-451b-9e84-6b57266f4776</v>
      </c>
      <c r="B187" s="23" cm="1">
        <f t="array" ref="B187">COUNTA(_xlfn.UNIQUE(_xlfn._xlws.FILTER(Sales_data!Q:Q, Sales_data!C:C=A187)))</f>
        <v>1</v>
      </c>
      <c r="C187" s="23">
        <f>COUNTIFS(Sales_data!C:C, A187, Sales_data!N:N, "success")</f>
        <v>0</v>
      </c>
      <c r="D187" s="23">
        <f>COUNTIFS(Sales_data!C:C, A187, Sales_data!N:N, "failed")</f>
        <v>0</v>
      </c>
      <c r="E187" s="23">
        <f>COUNTIFS(Sales_data!C:C, A187, Sales_data!N:N, "pending")</f>
        <v>0</v>
      </c>
    </row>
    <row r="188" spans="1:5" hidden="1">
      <c r="A188" s="23" t="str">
        <v>c66427e0-ded9-4f04-9744-47dbc0bb9644</v>
      </c>
      <c r="B188" s="23" cm="1">
        <f t="array" ref="B188">COUNTA(_xlfn.UNIQUE(_xlfn._xlws.FILTER(Sales_data!Q:Q, Sales_data!C:C=A188)))</f>
        <v>1</v>
      </c>
      <c r="C188" s="23">
        <f>COUNTIFS(Sales_data!C:C, A188, Sales_data!N:N, "success")</f>
        <v>1</v>
      </c>
      <c r="D188" s="23">
        <f>COUNTIFS(Sales_data!C:C, A188, Sales_data!N:N, "failed")</f>
        <v>1</v>
      </c>
      <c r="E188" s="23">
        <f>COUNTIFS(Sales_data!C:C, A188, Sales_data!N:N, "pending")</f>
        <v>0</v>
      </c>
    </row>
    <row r="189" spans="1:5">
      <c r="A189" s="23" t="str">
        <v>31e756ed-03c1-4517-99f8-711798d744a5</v>
      </c>
      <c r="B189" s="23" cm="1">
        <f t="array" ref="B189">COUNTA(_xlfn.UNIQUE(_xlfn._xlws.FILTER(Sales_data!Q:Q, Sales_data!C:C=A189)))</f>
        <v>1</v>
      </c>
      <c r="C189" s="23">
        <f>COUNTIFS(Sales_data!C:C, A189, Sales_data!N:N, "success")</f>
        <v>0</v>
      </c>
      <c r="D189" s="23">
        <f>COUNTIFS(Sales_data!C:C, A189, Sales_data!N:N, "failed")</f>
        <v>0</v>
      </c>
      <c r="E189" s="23">
        <f>COUNTIFS(Sales_data!C:C, A189, Sales_data!N:N, "pending")</f>
        <v>0</v>
      </c>
    </row>
    <row r="190" spans="1:5">
      <c r="A190" s="23" t="str">
        <v>2bc7be17-08c4-450f-999f-7bf049e64660</v>
      </c>
      <c r="B190" s="23" cm="1">
        <f t="array" ref="B190">COUNTA(_xlfn.UNIQUE(_xlfn._xlws.FILTER(Sales_data!Q:Q, Sales_data!C:C=A190)))</f>
        <v>2</v>
      </c>
      <c r="C190" s="23">
        <f>COUNTIFS(Sales_data!C:C, A190, Sales_data!N:N, "success")</f>
        <v>0</v>
      </c>
      <c r="D190" s="23">
        <f>COUNTIFS(Sales_data!C:C, A190, Sales_data!N:N, "failed")</f>
        <v>0</v>
      </c>
      <c r="E190" s="23">
        <f>COUNTIFS(Sales_data!C:C, A190, Sales_data!N:N, "pending")</f>
        <v>0</v>
      </c>
    </row>
    <row r="191" spans="1:5" hidden="1">
      <c r="A191" s="23" t="str">
        <v>0e121ceb-822a-4ed1-bbd4-52b7333c7813</v>
      </c>
      <c r="B191" s="23" cm="1">
        <f t="array" ref="B191">COUNTA(_xlfn.UNIQUE(_xlfn._xlws.FILTER(Sales_data!Q:Q, Sales_data!C:C=A191)))</f>
        <v>1</v>
      </c>
      <c r="C191" s="23">
        <f>COUNTIFS(Sales_data!C:C, A191, Sales_data!N:N, "success")</f>
        <v>1</v>
      </c>
      <c r="D191" s="23">
        <f>COUNTIFS(Sales_data!C:C, A191, Sales_data!N:N, "failed")</f>
        <v>0</v>
      </c>
      <c r="E191" s="23">
        <f>COUNTIFS(Sales_data!C:C, A191, Sales_data!N:N, "pending")</f>
        <v>0</v>
      </c>
    </row>
    <row r="192" spans="1:5" hidden="1">
      <c r="A192" s="23" t="str">
        <v>7636fbb1-fc99-4077-bb26-072f39073d7c</v>
      </c>
      <c r="B192" s="23" cm="1">
        <f t="array" ref="B192">COUNTA(_xlfn.UNIQUE(_xlfn._xlws.FILTER(Sales_data!Q:Q, Sales_data!C:C=A192)))</f>
        <v>2</v>
      </c>
      <c r="C192" s="23">
        <f>COUNTIFS(Sales_data!C:C, A192, Sales_data!N:N, "success")</f>
        <v>1</v>
      </c>
      <c r="D192" s="23">
        <f>COUNTIFS(Sales_data!C:C, A192, Sales_data!N:N, "failed")</f>
        <v>0</v>
      </c>
      <c r="E192" s="23">
        <f>COUNTIFS(Sales_data!C:C, A192, Sales_data!N:N, "pending")</f>
        <v>0</v>
      </c>
    </row>
    <row r="193" spans="1:5">
      <c r="A193" s="23" t="str">
        <v>6fd6ce1d-7f8d-43f6-b14d-a43e5f695cc7</v>
      </c>
      <c r="B193" s="23" cm="1">
        <f t="array" ref="B193">COUNTA(_xlfn.UNIQUE(_xlfn._xlws.FILTER(Sales_data!Q:Q, Sales_data!C:C=A193)))</f>
        <v>1</v>
      </c>
      <c r="C193" s="23">
        <f>COUNTIFS(Sales_data!C:C, A193, Sales_data!N:N, "success")</f>
        <v>0</v>
      </c>
      <c r="D193" s="23">
        <f>COUNTIFS(Sales_data!C:C, A193, Sales_data!N:N, "failed")</f>
        <v>0</v>
      </c>
      <c r="E193" s="23">
        <f>COUNTIFS(Sales_data!C:C, A193, Sales_data!N:N, "pending")</f>
        <v>0</v>
      </c>
    </row>
    <row r="194" spans="1:5" hidden="1">
      <c r="A194" s="23" t="str">
        <v>4af38346-49e5-4b86-b3a8-c77e955d8dec</v>
      </c>
      <c r="B194" s="23" cm="1">
        <f t="array" ref="B194">COUNTA(_xlfn.UNIQUE(_xlfn._xlws.FILTER(Sales_data!Q:Q, Sales_data!C:C=A194)))</f>
        <v>1</v>
      </c>
      <c r="C194" s="23">
        <f>COUNTIFS(Sales_data!C:C, A194, Sales_data!N:N, "success")</f>
        <v>1</v>
      </c>
      <c r="D194" s="23">
        <f>COUNTIFS(Sales_data!C:C, A194, Sales_data!N:N, "failed")</f>
        <v>0</v>
      </c>
      <c r="E194" s="23">
        <f>COUNTIFS(Sales_data!C:C, A194, Sales_data!N:N, "pending")</f>
        <v>0</v>
      </c>
    </row>
    <row r="195" spans="1:5" hidden="1">
      <c r="A195" s="23" t="str">
        <v>0a11b306-4391-46df-a567-031428b3b21d</v>
      </c>
      <c r="B195" s="23" cm="1">
        <f t="array" ref="B195">COUNTA(_xlfn.UNIQUE(_xlfn._xlws.FILTER(Sales_data!Q:Q, Sales_data!C:C=A195)))</f>
        <v>1</v>
      </c>
      <c r="C195" s="23">
        <f>COUNTIFS(Sales_data!C:C, A195, Sales_data!N:N, "success")</f>
        <v>1</v>
      </c>
      <c r="D195" s="23">
        <f>COUNTIFS(Sales_data!C:C, A195, Sales_data!N:N, "failed")</f>
        <v>0</v>
      </c>
      <c r="E195" s="23">
        <f>COUNTIFS(Sales_data!C:C, A195, Sales_data!N:N, "pending")</f>
        <v>0</v>
      </c>
    </row>
    <row r="196" spans="1:5" hidden="1">
      <c r="A196" s="23" t="str">
        <v>00a570ad-09c2-41b3-900d-e47c6e1f460d</v>
      </c>
      <c r="B196" s="23" cm="1">
        <f t="array" ref="B196">COUNTA(_xlfn.UNIQUE(_xlfn._xlws.FILTER(Sales_data!Q:Q, Sales_data!C:C=A196)))</f>
        <v>2</v>
      </c>
      <c r="C196" s="23">
        <f>COUNTIFS(Sales_data!C:C, A196, Sales_data!N:N, "success")</f>
        <v>1</v>
      </c>
      <c r="D196" s="23">
        <f>COUNTIFS(Sales_data!C:C, A196, Sales_data!N:N, "failed")</f>
        <v>0</v>
      </c>
      <c r="E196" s="23">
        <f>COUNTIFS(Sales_data!C:C, A196, Sales_data!N:N, "pending")</f>
        <v>0</v>
      </c>
    </row>
    <row r="197" spans="1:5">
      <c r="A197" s="23" t="str">
        <v>f22949b6-37bb-4516-a1de-197638d0859e</v>
      </c>
      <c r="B197" s="23" cm="1">
        <f t="array" ref="B197">COUNTA(_xlfn.UNIQUE(_xlfn._xlws.FILTER(Sales_data!Q:Q, Sales_data!C:C=A197)))</f>
        <v>1</v>
      </c>
      <c r="C197" s="23">
        <f>COUNTIFS(Sales_data!C:C, A197, Sales_data!N:N, "success")</f>
        <v>0</v>
      </c>
      <c r="D197" s="23">
        <f>COUNTIFS(Sales_data!C:C, A197, Sales_data!N:N, "failed")</f>
        <v>0</v>
      </c>
      <c r="E197" s="23">
        <f>COUNTIFS(Sales_data!C:C, A197, Sales_data!N:N, "pending")</f>
        <v>0</v>
      </c>
    </row>
    <row r="198" spans="1:5">
      <c r="A198" s="23" t="str">
        <v>d841fc69-318a-46c9-94e3-965a6d80b30f</v>
      </c>
      <c r="B198" s="23" cm="1">
        <f t="array" ref="B198">COUNTA(_xlfn.UNIQUE(_xlfn._xlws.FILTER(Sales_data!Q:Q, Sales_data!C:C=A198)))</f>
        <v>1</v>
      </c>
      <c r="C198" s="23">
        <f>COUNTIFS(Sales_data!C:C, A198, Sales_data!N:N, "success")</f>
        <v>0</v>
      </c>
      <c r="D198" s="23">
        <f>COUNTIFS(Sales_data!C:C, A198, Sales_data!N:N, "failed")</f>
        <v>0</v>
      </c>
      <c r="E198" s="23">
        <f>COUNTIFS(Sales_data!C:C, A198, Sales_data!N:N, "pending")</f>
        <v>0</v>
      </c>
    </row>
    <row r="199" spans="1:5">
      <c r="A199" s="23" t="str">
        <v>4c5c0abe-9bcd-4bb5-914d-2fbea454a503</v>
      </c>
      <c r="B199" s="23" cm="1">
        <f t="array" ref="B199">COUNTA(_xlfn.UNIQUE(_xlfn._xlws.FILTER(Sales_data!Q:Q, Sales_data!C:C=A199)))</f>
        <v>1</v>
      </c>
      <c r="C199" s="23">
        <f>COUNTIFS(Sales_data!C:C, A199, Sales_data!N:N, "success")</f>
        <v>0</v>
      </c>
      <c r="D199" s="23">
        <f>COUNTIFS(Sales_data!C:C, A199, Sales_data!N:N, "failed")</f>
        <v>0</v>
      </c>
      <c r="E199" s="23">
        <f>COUNTIFS(Sales_data!C:C, A199, Sales_data!N:N, "pending")</f>
        <v>0</v>
      </c>
    </row>
    <row r="200" spans="1:5" hidden="1">
      <c r="A200" s="23" t="str">
        <v>0e13fd99-0d94-45ad-9c13-bb8012a45b2e</v>
      </c>
      <c r="B200" s="23" cm="1">
        <f t="array" ref="B200">COUNTA(_xlfn.UNIQUE(_xlfn._xlws.FILTER(Sales_data!Q:Q, Sales_data!C:C=A200)))</f>
        <v>4</v>
      </c>
      <c r="C200" s="23">
        <f>COUNTIFS(Sales_data!C:C, A200, Sales_data!N:N, "success")</f>
        <v>6</v>
      </c>
      <c r="D200" s="23">
        <f>COUNTIFS(Sales_data!C:C, A200, Sales_data!N:N, "failed")</f>
        <v>3</v>
      </c>
      <c r="E200" s="23">
        <f>COUNTIFS(Sales_data!C:C, A200, Sales_data!N:N, "pending")</f>
        <v>0</v>
      </c>
    </row>
    <row r="201" spans="1:5">
      <c r="A201" s="23" t="str">
        <v>81d13d6d-9603-49e5-b4b4-cdb68db6b066</v>
      </c>
      <c r="B201" s="23" cm="1">
        <f t="array" ref="B201">COUNTA(_xlfn.UNIQUE(_xlfn._xlws.FILTER(Sales_data!Q:Q, Sales_data!C:C=A201)))</f>
        <v>2</v>
      </c>
      <c r="C201" s="23">
        <f>COUNTIFS(Sales_data!C:C, A201, Sales_data!N:N, "success")</f>
        <v>0</v>
      </c>
      <c r="D201" s="23">
        <f>COUNTIFS(Sales_data!C:C, A201, Sales_data!N:N, "failed")</f>
        <v>1</v>
      </c>
      <c r="E201" s="23">
        <f>COUNTIFS(Sales_data!C:C, A201, Sales_data!N:N, "pending")</f>
        <v>0</v>
      </c>
    </row>
    <row r="202" spans="1:5">
      <c r="A202" s="23" t="str">
        <v>403fa45c-de97-468b-9ede-c7a3947e158d</v>
      </c>
      <c r="B202" s="23" cm="1">
        <f t="array" ref="B202">COUNTA(_xlfn.UNIQUE(_xlfn._xlws.FILTER(Sales_data!Q:Q, Sales_data!C:C=A202)))</f>
        <v>1</v>
      </c>
      <c r="C202" s="23">
        <f>COUNTIFS(Sales_data!C:C, A202, Sales_data!N:N, "success")</f>
        <v>0</v>
      </c>
      <c r="D202" s="23">
        <f>COUNTIFS(Sales_data!C:C, A202, Sales_data!N:N, "failed")</f>
        <v>0</v>
      </c>
      <c r="E202" s="23">
        <f>COUNTIFS(Sales_data!C:C, A202, Sales_data!N:N, "pending")</f>
        <v>0</v>
      </c>
    </row>
    <row r="203" spans="1:5">
      <c r="A203" s="23" t="str">
        <v>e848715d-70d7-4187-93aa-916fa1bdcbc4</v>
      </c>
      <c r="B203" s="23" cm="1">
        <f t="array" ref="B203">COUNTA(_xlfn.UNIQUE(_xlfn._xlws.FILTER(Sales_data!Q:Q, Sales_data!C:C=A203)))</f>
        <v>1</v>
      </c>
      <c r="C203" s="23">
        <f>COUNTIFS(Sales_data!C:C, A203, Sales_data!N:N, "success")</f>
        <v>0</v>
      </c>
      <c r="D203" s="23">
        <f>COUNTIFS(Sales_data!C:C, A203, Sales_data!N:N, "failed")</f>
        <v>0</v>
      </c>
      <c r="E203" s="23">
        <f>COUNTIFS(Sales_data!C:C, A203, Sales_data!N:N, "pending")</f>
        <v>0</v>
      </c>
    </row>
    <row r="204" spans="1:5" hidden="1">
      <c r="A204" s="23" t="str">
        <v>a803684d-6cd8-4f19-8126-54cc71f23edb</v>
      </c>
      <c r="B204" s="23" cm="1">
        <f t="array" ref="B204">COUNTA(_xlfn.UNIQUE(_xlfn._xlws.FILTER(Sales_data!Q:Q, Sales_data!C:C=A204)))</f>
        <v>3</v>
      </c>
      <c r="C204" s="23">
        <f>COUNTIFS(Sales_data!C:C, A204, Sales_data!N:N, "success")</f>
        <v>2</v>
      </c>
      <c r="D204" s="23">
        <f>COUNTIFS(Sales_data!C:C, A204, Sales_data!N:N, "failed")</f>
        <v>0</v>
      </c>
      <c r="E204" s="23">
        <f>COUNTIFS(Sales_data!C:C, A204, Sales_data!N:N, "pending")</f>
        <v>0</v>
      </c>
    </row>
    <row r="205" spans="1:5">
      <c r="A205" s="23" t="str">
        <v>1a69d9c1-a675-4873-a56a-edfc5a526271</v>
      </c>
      <c r="B205" s="23" cm="1">
        <f t="array" ref="B205">COUNTA(_xlfn.UNIQUE(_xlfn._xlws.FILTER(Sales_data!Q:Q, Sales_data!C:C=A205)))</f>
        <v>1</v>
      </c>
      <c r="C205" s="23">
        <f>COUNTIFS(Sales_data!C:C, A205, Sales_data!N:N, "success")</f>
        <v>0</v>
      </c>
      <c r="D205" s="23">
        <f>COUNTIFS(Sales_data!C:C, A205, Sales_data!N:N, "failed")</f>
        <v>0</v>
      </c>
      <c r="E205" s="23">
        <f>COUNTIFS(Sales_data!C:C, A205, Sales_data!N:N, "pending")</f>
        <v>0</v>
      </c>
    </row>
    <row r="206" spans="1:5">
      <c r="A206" s="23" t="str">
        <v>143bc2be-da6e-46a7-bfcb-39ec4c20599d</v>
      </c>
      <c r="B206" s="23" cm="1">
        <f t="array" ref="B206">COUNTA(_xlfn.UNIQUE(_xlfn._xlws.FILTER(Sales_data!Q:Q, Sales_data!C:C=A206)))</f>
        <v>1</v>
      </c>
      <c r="C206" s="23">
        <f>COUNTIFS(Sales_data!C:C, A206, Sales_data!N:N, "success")</f>
        <v>0</v>
      </c>
      <c r="D206" s="23">
        <f>COUNTIFS(Sales_data!C:C, A206, Sales_data!N:N, "failed")</f>
        <v>0</v>
      </c>
      <c r="E206" s="23">
        <f>COUNTIFS(Sales_data!C:C, A206, Sales_data!N:N, "pending")</f>
        <v>0</v>
      </c>
    </row>
    <row r="207" spans="1:5" hidden="1">
      <c r="A207" s="23" t="str">
        <v>c121bc1a-7c43-45ce-8855-3a6be9397a0b</v>
      </c>
      <c r="B207" s="23" cm="1">
        <f t="array" ref="B207">COUNTA(_xlfn.UNIQUE(_xlfn._xlws.FILTER(Sales_data!Q:Q, Sales_data!C:C=A207)))</f>
        <v>6</v>
      </c>
      <c r="C207" s="23">
        <f>COUNTIFS(Sales_data!C:C, A207, Sales_data!N:N, "success")</f>
        <v>2</v>
      </c>
      <c r="D207" s="23">
        <f>COUNTIFS(Sales_data!C:C, A207, Sales_data!N:N, "failed")</f>
        <v>4</v>
      </c>
      <c r="E207" s="23">
        <f>COUNTIFS(Sales_data!C:C, A207, Sales_data!N:N, "pending")</f>
        <v>0</v>
      </c>
    </row>
    <row r="208" spans="1:5">
      <c r="A208" s="23" t="str">
        <v>7c429a02-5ba7-4062-90aa-7cc10307f552</v>
      </c>
      <c r="B208" s="23" cm="1">
        <f t="array" ref="B208">COUNTA(_xlfn.UNIQUE(_xlfn._xlws.FILTER(Sales_data!Q:Q, Sales_data!C:C=A208)))</f>
        <v>1</v>
      </c>
      <c r="C208" s="23">
        <f>COUNTIFS(Sales_data!C:C, A208, Sales_data!N:N, "success")</f>
        <v>0</v>
      </c>
      <c r="D208" s="23">
        <f>COUNTIFS(Sales_data!C:C, A208, Sales_data!N:N, "failed")</f>
        <v>0</v>
      </c>
      <c r="E208" s="23">
        <f>COUNTIFS(Sales_data!C:C, A208, Sales_data!N:N, "pending")</f>
        <v>0</v>
      </c>
    </row>
    <row r="209" spans="1:5">
      <c r="A209" s="23" t="str">
        <v>77937dda-8b2a-472f-843d-7d48e5449870</v>
      </c>
      <c r="B209" s="23" cm="1">
        <f t="array" ref="B209">COUNTA(_xlfn.UNIQUE(_xlfn._xlws.FILTER(Sales_data!Q:Q, Sales_data!C:C=A209)))</f>
        <v>1</v>
      </c>
      <c r="C209" s="23">
        <f>COUNTIFS(Sales_data!C:C, A209, Sales_data!N:N, "success")</f>
        <v>0</v>
      </c>
      <c r="D209" s="23">
        <f>COUNTIFS(Sales_data!C:C, A209, Sales_data!N:N, "failed")</f>
        <v>0</v>
      </c>
      <c r="E209" s="23">
        <f>COUNTIFS(Sales_data!C:C, A209, Sales_data!N:N, "pending")</f>
        <v>0</v>
      </c>
    </row>
    <row r="210" spans="1:5">
      <c r="A210" s="23" t="str">
        <v>99c30702-2cc2-4188-9c8c-e60763cd7ef5</v>
      </c>
      <c r="B210" s="23" cm="1">
        <f t="array" ref="B210">COUNTA(_xlfn.UNIQUE(_xlfn._xlws.FILTER(Sales_data!Q:Q, Sales_data!C:C=A210)))</f>
        <v>1</v>
      </c>
      <c r="C210" s="23">
        <f>COUNTIFS(Sales_data!C:C, A210, Sales_data!N:N, "success")</f>
        <v>0</v>
      </c>
      <c r="D210" s="23">
        <f>COUNTIFS(Sales_data!C:C, A210, Sales_data!N:N, "failed")</f>
        <v>0</v>
      </c>
      <c r="E210" s="23">
        <f>COUNTIFS(Sales_data!C:C, A210, Sales_data!N:N, "pending")</f>
        <v>0</v>
      </c>
    </row>
    <row r="211" spans="1:5" hidden="1">
      <c r="A211" s="23" t="str">
        <v>66f0b0f3-b9d1-4b8d-8182-34e7812ae5b4</v>
      </c>
      <c r="B211" s="23" cm="1">
        <f t="array" ref="B211">COUNTA(_xlfn.UNIQUE(_xlfn._xlws.FILTER(Sales_data!Q:Q, Sales_data!C:C=A211)))</f>
        <v>1</v>
      </c>
      <c r="C211" s="23">
        <f>COUNTIFS(Sales_data!C:C, A211, Sales_data!N:N, "success")</f>
        <v>1</v>
      </c>
      <c r="D211" s="23">
        <f>COUNTIFS(Sales_data!C:C, A211, Sales_data!N:N, "failed")</f>
        <v>0</v>
      </c>
      <c r="E211" s="23">
        <f>COUNTIFS(Sales_data!C:C, A211, Sales_data!N:N, "pending")</f>
        <v>0</v>
      </c>
    </row>
    <row r="212" spans="1:5">
      <c r="A212" s="23" t="str">
        <v>54bc368e-3d22-4bf7-b9d1-24f0fc4697b4</v>
      </c>
      <c r="B212" s="23" cm="1">
        <f t="array" ref="B212">COUNTA(_xlfn.UNIQUE(_xlfn._xlws.FILTER(Sales_data!Q:Q, Sales_data!C:C=A212)))</f>
        <v>1</v>
      </c>
      <c r="C212" s="23">
        <f>COUNTIFS(Sales_data!C:C, A212, Sales_data!N:N, "success")</f>
        <v>0</v>
      </c>
      <c r="D212" s="23">
        <f>COUNTIFS(Sales_data!C:C, A212, Sales_data!N:N, "failed")</f>
        <v>0</v>
      </c>
      <c r="E212" s="23">
        <f>COUNTIFS(Sales_data!C:C, A212, Sales_data!N:N, "pending")</f>
        <v>0</v>
      </c>
    </row>
    <row r="213" spans="1:5" hidden="1">
      <c r="A213" s="23" t="str">
        <v>4e43200d-3c07-4cb3-a05b-29588f2ace63</v>
      </c>
      <c r="B213" s="23" cm="1">
        <f t="array" ref="B213">COUNTA(_xlfn.UNIQUE(_xlfn._xlws.FILTER(Sales_data!Q:Q, Sales_data!C:C=A213)))</f>
        <v>1</v>
      </c>
      <c r="C213" s="23">
        <f>COUNTIFS(Sales_data!C:C, A213, Sales_data!N:N, "success")</f>
        <v>1</v>
      </c>
      <c r="D213" s="23">
        <f>COUNTIFS(Sales_data!C:C, A213, Sales_data!N:N, "failed")</f>
        <v>0</v>
      </c>
      <c r="E213" s="23">
        <f>COUNTIFS(Sales_data!C:C, A213, Sales_data!N:N, "pending")</f>
        <v>0</v>
      </c>
    </row>
    <row r="214" spans="1:5">
      <c r="A214" s="23" t="str">
        <v>8a22f6a6-980c-42ee-81f3-923b08ea385c</v>
      </c>
      <c r="B214" s="23" cm="1">
        <f t="array" ref="B214">COUNTA(_xlfn.UNIQUE(_xlfn._xlws.FILTER(Sales_data!Q:Q, Sales_data!C:C=A214)))</f>
        <v>1</v>
      </c>
      <c r="C214" s="23">
        <f>COUNTIFS(Sales_data!C:C, A214, Sales_data!N:N, "success")</f>
        <v>0</v>
      </c>
      <c r="D214" s="23">
        <f>COUNTIFS(Sales_data!C:C, A214, Sales_data!N:N, "failed")</f>
        <v>0</v>
      </c>
      <c r="E214" s="23">
        <f>COUNTIFS(Sales_data!C:C, A214, Sales_data!N:N, "pending")</f>
        <v>0</v>
      </c>
    </row>
    <row r="215" spans="1:5">
      <c r="A215" s="23" t="str">
        <v>c4fa94a8-97b2-4848-a439-90446449a467</v>
      </c>
      <c r="B215" s="23" cm="1">
        <f t="array" ref="B215">COUNTA(_xlfn.UNIQUE(_xlfn._xlws.FILTER(Sales_data!Q:Q, Sales_data!C:C=A215)))</f>
        <v>1</v>
      </c>
      <c r="C215" s="23">
        <f>COUNTIFS(Sales_data!C:C, A215, Sales_data!N:N, "success")</f>
        <v>0</v>
      </c>
      <c r="D215" s="23">
        <f>COUNTIFS(Sales_data!C:C, A215, Sales_data!N:N, "failed")</f>
        <v>0</v>
      </c>
      <c r="E215" s="23">
        <f>COUNTIFS(Sales_data!C:C, A215, Sales_data!N:N, "pending")</f>
        <v>0</v>
      </c>
    </row>
    <row r="216" spans="1:5" hidden="1">
      <c r="A216" s="23" t="str">
        <v>78662ddd-f013-49f8-ae14-cbc44fee3764</v>
      </c>
      <c r="B216" s="23" cm="1">
        <f t="array" ref="B216">COUNTA(_xlfn.UNIQUE(_xlfn._xlws.FILTER(Sales_data!Q:Q, Sales_data!C:C=A216)))</f>
        <v>1</v>
      </c>
      <c r="C216" s="23">
        <f>COUNTIFS(Sales_data!C:C, A216, Sales_data!N:N, "success")</f>
        <v>1</v>
      </c>
      <c r="D216" s="23">
        <f>COUNTIFS(Sales_data!C:C, A216, Sales_data!N:N, "failed")</f>
        <v>0</v>
      </c>
      <c r="E216" s="23">
        <f>COUNTIFS(Sales_data!C:C, A216, Sales_data!N:N, "pending")</f>
        <v>0</v>
      </c>
    </row>
    <row r="217" spans="1:5">
      <c r="A217" s="23" t="str">
        <v>2ae2a205-cf44-4eaf-9bff-0173a9c23653</v>
      </c>
      <c r="B217" s="23" cm="1">
        <f t="array" ref="B217">COUNTA(_xlfn.UNIQUE(_xlfn._xlws.FILTER(Sales_data!Q:Q, Sales_data!C:C=A217)))</f>
        <v>1</v>
      </c>
      <c r="C217" s="23">
        <f>COUNTIFS(Sales_data!C:C, A217, Sales_data!N:N, "success")</f>
        <v>0</v>
      </c>
      <c r="D217" s="23">
        <f>COUNTIFS(Sales_data!C:C, A217, Sales_data!N:N, "failed")</f>
        <v>0</v>
      </c>
      <c r="E217" s="23">
        <f>COUNTIFS(Sales_data!C:C, A217, Sales_data!N:N, "pending")</f>
        <v>0</v>
      </c>
    </row>
    <row r="218" spans="1:5">
      <c r="A218" s="23" t="str">
        <v>dec34ad9-24ee-404a-b9ac-5e9f769a5542</v>
      </c>
      <c r="B218" s="23" cm="1">
        <f t="array" ref="B218">COUNTA(_xlfn.UNIQUE(_xlfn._xlws.FILTER(Sales_data!Q:Q, Sales_data!C:C=A218)))</f>
        <v>1</v>
      </c>
      <c r="C218" s="23">
        <f>COUNTIFS(Sales_data!C:C, A218, Sales_data!N:N, "success")</f>
        <v>0</v>
      </c>
      <c r="D218" s="23">
        <f>COUNTIFS(Sales_data!C:C, A218, Sales_data!N:N, "failed")</f>
        <v>0</v>
      </c>
      <c r="E218" s="23">
        <f>COUNTIFS(Sales_data!C:C, A218, Sales_data!N:N, "pending")</f>
        <v>0</v>
      </c>
    </row>
    <row r="219" spans="1:5">
      <c r="A219" s="23" t="str">
        <v>5b93d644-4f48-4314-87a5-ce65cedb7642</v>
      </c>
      <c r="B219" s="23" cm="1">
        <f t="array" ref="B219">COUNTA(_xlfn.UNIQUE(_xlfn._xlws.FILTER(Sales_data!Q:Q, Sales_data!C:C=A219)))</f>
        <v>1</v>
      </c>
      <c r="C219" s="23">
        <f>COUNTIFS(Sales_data!C:C, A219, Sales_data!N:N, "success")</f>
        <v>0</v>
      </c>
      <c r="D219" s="23">
        <f>COUNTIFS(Sales_data!C:C, A219, Sales_data!N:N, "failed")</f>
        <v>0</v>
      </c>
      <c r="E219" s="23">
        <f>COUNTIFS(Sales_data!C:C, A219, Sales_data!N:N, "pending")</f>
        <v>0</v>
      </c>
    </row>
    <row r="220" spans="1:5">
      <c r="A220" s="23" t="str">
        <v>8bb97b7b-b518-45e0-84cf-7df01fcd8e37</v>
      </c>
      <c r="B220" s="23" cm="1">
        <f t="array" ref="B220">COUNTA(_xlfn.UNIQUE(_xlfn._xlws.FILTER(Sales_data!Q:Q, Sales_data!C:C=A220)))</f>
        <v>1</v>
      </c>
      <c r="C220" s="23">
        <f>COUNTIFS(Sales_data!C:C, A220, Sales_data!N:N, "success")</f>
        <v>0</v>
      </c>
      <c r="D220" s="23">
        <f>COUNTIFS(Sales_data!C:C, A220, Sales_data!N:N, "failed")</f>
        <v>0</v>
      </c>
      <c r="E220" s="23">
        <f>COUNTIFS(Sales_data!C:C, A220, Sales_data!N:N, "pending")</f>
        <v>0</v>
      </c>
    </row>
    <row r="221" spans="1:5">
      <c r="A221" s="23" t="str">
        <v>f6327239-eef5-45a4-af25-8537745fdde5</v>
      </c>
      <c r="B221" s="23" cm="1">
        <f t="array" ref="B221">COUNTA(_xlfn.UNIQUE(_xlfn._xlws.FILTER(Sales_data!Q:Q, Sales_data!C:C=A221)))</f>
        <v>1</v>
      </c>
      <c r="C221" s="23">
        <f>COUNTIFS(Sales_data!C:C, A221, Sales_data!N:N, "success")</f>
        <v>0</v>
      </c>
      <c r="D221" s="23">
        <f>COUNTIFS(Sales_data!C:C, A221, Sales_data!N:N, "failed")</f>
        <v>0</v>
      </c>
      <c r="E221" s="23">
        <f>COUNTIFS(Sales_data!C:C, A221, Sales_data!N:N, "pending")</f>
        <v>0</v>
      </c>
    </row>
    <row r="222" spans="1:5" hidden="1">
      <c r="A222" s="23" t="str">
        <v>3baabdb0-4db5-4e4b-83c1-b5115e1e757b</v>
      </c>
      <c r="B222" s="23" cm="1">
        <f t="array" ref="B222">COUNTA(_xlfn.UNIQUE(_xlfn._xlws.FILTER(Sales_data!Q:Q, Sales_data!C:C=A222)))</f>
        <v>2</v>
      </c>
      <c r="C222" s="23">
        <f>COUNTIFS(Sales_data!C:C, A222, Sales_data!N:N, "success")</f>
        <v>1</v>
      </c>
      <c r="D222" s="23">
        <f>COUNTIFS(Sales_data!C:C, A222, Sales_data!N:N, "failed")</f>
        <v>0</v>
      </c>
      <c r="E222" s="23">
        <f>COUNTIFS(Sales_data!C:C, A222, Sales_data!N:N, "pending")</f>
        <v>0</v>
      </c>
    </row>
    <row r="223" spans="1:5">
      <c r="A223" s="23" t="str">
        <v>4b779083-6930-488b-913f-30fae5ab9fc5</v>
      </c>
      <c r="B223" s="23" cm="1">
        <f t="array" ref="B223">COUNTA(_xlfn.UNIQUE(_xlfn._xlws.FILTER(Sales_data!Q:Q, Sales_data!C:C=A223)))</f>
        <v>1</v>
      </c>
      <c r="C223" s="23">
        <f>COUNTIFS(Sales_data!C:C, A223, Sales_data!N:N, "success")</f>
        <v>0</v>
      </c>
      <c r="D223" s="23">
        <f>COUNTIFS(Sales_data!C:C, A223, Sales_data!N:N, "failed")</f>
        <v>0</v>
      </c>
      <c r="E223" s="23">
        <f>COUNTIFS(Sales_data!C:C, A223, Sales_data!N:N, "pending")</f>
        <v>0</v>
      </c>
    </row>
    <row r="224" spans="1:5">
      <c r="A224" s="23" t="str">
        <v>7ce940b0-7374-46b3-bbfb-d6d858a4f60d</v>
      </c>
      <c r="B224" s="23" cm="1">
        <f t="array" ref="B224">COUNTA(_xlfn.UNIQUE(_xlfn._xlws.FILTER(Sales_data!Q:Q, Sales_data!C:C=A224)))</f>
        <v>1</v>
      </c>
      <c r="C224" s="23">
        <f>COUNTIFS(Sales_data!C:C, A224, Sales_data!N:N, "success")</f>
        <v>0</v>
      </c>
      <c r="D224" s="23">
        <f>COUNTIFS(Sales_data!C:C, A224, Sales_data!N:N, "failed")</f>
        <v>0</v>
      </c>
      <c r="E224" s="23">
        <f>COUNTIFS(Sales_data!C:C, A224, Sales_data!N:N, "pending")</f>
        <v>0</v>
      </c>
    </row>
    <row r="225" spans="1:5">
      <c r="A225" s="23" t="str">
        <v>41a5cc0d-8f50-47ae-80ab-762335632cdc</v>
      </c>
      <c r="B225" s="23" cm="1">
        <f t="array" ref="B225">COUNTA(_xlfn.UNIQUE(_xlfn._xlws.FILTER(Sales_data!Q:Q, Sales_data!C:C=A225)))</f>
        <v>1</v>
      </c>
      <c r="C225" s="23">
        <f>COUNTIFS(Sales_data!C:C, A225, Sales_data!N:N, "success")</f>
        <v>0</v>
      </c>
      <c r="D225" s="23">
        <f>COUNTIFS(Sales_data!C:C, A225, Sales_data!N:N, "failed")</f>
        <v>0</v>
      </c>
      <c r="E225" s="23">
        <f>COUNTIFS(Sales_data!C:C, A225, Sales_data!N:N, "pending")</f>
        <v>0</v>
      </c>
    </row>
    <row r="226" spans="1:5">
      <c r="A226" s="23" t="str">
        <v>afb09426-b7fd-4343-9b66-53748a4d1c8f</v>
      </c>
      <c r="B226" s="23" cm="1">
        <f t="array" ref="B226">COUNTA(_xlfn.UNIQUE(_xlfn._xlws.FILTER(Sales_data!Q:Q, Sales_data!C:C=A226)))</f>
        <v>1</v>
      </c>
      <c r="C226" s="23">
        <f>COUNTIFS(Sales_data!C:C, A226, Sales_data!N:N, "success")</f>
        <v>0</v>
      </c>
      <c r="D226" s="23">
        <f>COUNTIFS(Sales_data!C:C, A226, Sales_data!N:N, "failed")</f>
        <v>0</v>
      </c>
      <c r="E226" s="23">
        <f>COUNTIFS(Sales_data!C:C, A226, Sales_data!N:N, "pending")</f>
        <v>0</v>
      </c>
    </row>
    <row r="227" spans="1:5">
      <c r="A227" s="23" t="str">
        <v>f202875f-2472-438f-a55a-18d4ccc91833</v>
      </c>
      <c r="B227" s="23" cm="1">
        <f t="array" ref="B227">COUNTA(_xlfn.UNIQUE(_xlfn._xlws.FILTER(Sales_data!Q:Q, Sales_data!C:C=A227)))</f>
        <v>1</v>
      </c>
      <c r="C227" s="23">
        <f>COUNTIFS(Sales_data!C:C, A227, Sales_data!N:N, "success")</f>
        <v>0</v>
      </c>
      <c r="D227" s="23">
        <f>COUNTIFS(Sales_data!C:C, A227, Sales_data!N:N, "failed")</f>
        <v>0</v>
      </c>
      <c r="E227" s="23">
        <f>COUNTIFS(Sales_data!C:C, A227, Sales_data!N:N, "pending")</f>
        <v>0</v>
      </c>
    </row>
    <row r="228" spans="1:5">
      <c r="A228" s="23" t="str">
        <v>6c9da1da-6936-441b-b52e-d2a2c8ea3115</v>
      </c>
      <c r="B228" s="23" cm="1">
        <f t="array" ref="B228">COUNTA(_xlfn.UNIQUE(_xlfn._xlws.FILTER(Sales_data!Q:Q, Sales_data!C:C=A228)))</f>
        <v>1</v>
      </c>
      <c r="C228" s="23">
        <f>COUNTIFS(Sales_data!C:C, A228, Sales_data!N:N, "success")</f>
        <v>0</v>
      </c>
      <c r="D228" s="23">
        <f>COUNTIFS(Sales_data!C:C, A228, Sales_data!N:N, "failed")</f>
        <v>0</v>
      </c>
      <c r="E228" s="23">
        <f>COUNTIFS(Sales_data!C:C, A228, Sales_data!N:N, "pending")</f>
        <v>0</v>
      </c>
    </row>
    <row r="229" spans="1:5">
      <c r="A229" s="23" t="str">
        <v>406f40fc-9650-4519-a295-96e62215ed05</v>
      </c>
      <c r="B229" s="23" cm="1">
        <f t="array" ref="B229">COUNTA(_xlfn.UNIQUE(_xlfn._xlws.FILTER(Sales_data!Q:Q, Sales_data!C:C=A229)))</f>
        <v>1</v>
      </c>
      <c r="C229" s="23">
        <f>COUNTIFS(Sales_data!C:C, A229, Sales_data!N:N, "success")</f>
        <v>0</v>
      </c>
      <c r="D229" s="23">
        <f>COUNTIFS(Sales_data!C:C, A229, Sales_data!N:N, "failed")</f>
        <v>0</v>
      </c>
      <c r="E229" s="23">
        <f>COUNTIFS(Sales_data!C:C, A229, Sales_data!N:N, "pending")</f>
        <v>0</v>
      </c>
    </row>
    <row r="230" spans="1:5" hidden="1">
      <c r="A230" s="23" t="str">
        <v>92b6bceb-3221-46fc-8a71-12c4702d2130</v>
      </c>
      <c r="B230" s="23" cm="1">
        <f t="array" ref="B230">COUNTA(_xlfn.UNIQUE(_xlfn._xlws.FILTER(Sales_data!Q:Q, Sales_data!C:C=A230)))</f>
        <v>1</v>
      </c>
      <c r="C230" s="23">
        <f>COUNTIFS(Sales_data!C:C, A230, Sales_data!N:N, "success")</f>
        <v>1</v>
      </c>
      <c r="D230" s="23">
        <f>COUNTIFS(Sales_data!C:C, A230, Sales_data!N:N, "failed")</f>
        <v>0</v>
      </c>
      <c r="E230" s="23">
        <f>COUNTIFS(Sales_data!C:C, A230, Sales_data!N:N, "pending")</f>
        <v>0</v>
      </c>
    </row>
    <row r="231" spans="1:5">
      <c r="A231" s="23" t="str">
        <v>0e3c293e-8e1d-46e9-aa60-23b1742ece7b</v>
      </c>
      <c r="B231" s="23" cm="1">
        <f t="array" ref="B231">COUNTA(_xlfn.UNIQUE(_xlfn._xlws.FILTER(Sales_data!Q:Q, Sales_data!C:C=A231)))</f>
        <v>1</v>
      </c>
      <c r="C231" s="23">
        <f>COUNTIFS(Sales_data!C:C, A231, Sales_data!N:N, "success")</f>
        <v>0</v>
      </c>
      <c r="D231" s="23">
        <f>COUNTIFS(Sales_data!C:C, A231, Sales_data!N:N, "failed")</f>
        <v>0</v>
      </c>
      <c r="E231" s="23">
        <f>COUNTIFS(Sales_data!C:C, A231, Sales_data!N:N, "pending")</f>
        <v>0</v>
      </c>
    </row>
    <row r="232" spans="1:5">
      <c r="A232" s="23" t="str">
        <v>3d4a6955-3bb3-4cc8-980b-d151e8a57e41</v>
      </c>
      <c r="B232" s="23" cm="1">
        <f t="array" ref="B232">COUNTA(_xlfn.UNIQUE(_xlfn._xlws.FILTER(Sales_data!Q:Q, Sales_data!C:C=A232)))</f>
        <v>1</v>
      </c>
      <c r="C232" s="23">
        <f>COUNTIFS(Sales_data!C:C, A232, Sales_data!N:N, "success")</f>
        <v>0</v>
      </c>
      <c r="D232" s="23">
        <f>COUNTIFS(Sales_data!C:C, A232, Sales_data!N:N, "failed")</f>
        <v>0</v>
      </c>
      <c r="E232" s="23">
        <f>COUNTIFS(Sales_data!C:C, A232, Sales_data!N:N, "pending")</f>
        <v>0</v>
      </c>
    </row>
    <row r="233" spans="1:5">
      <c r="A233" s="23" t="str">
        <v>a0da2594-2118-4b68-8f76-eaefdc62c3c2</v>
      </c>
      <c r="B233" s="23" cm="1">
        <f t="array" ref="B233">COUNTA(_xlfn.UNIQUE(_xlfn._xlws.FILTER(Sales_data!Q:Q, Sales_data!C:C=A233)))</f>
        <v>1</v>
      </c>
      <c r="C233" s="23">
        <f>COUNTIFS(Sales_data!C:C, A233, Sales_data!N:N, "success")</f>
        <v>0</v>
      </c>
      <c r="D233" s="23">
        <f>COUNTIFS(Sales_data!C:C, A233, Sales_data!N:N, "failed")</f>
        <v>0</v>
      </c>
      <c r="E233" s="23">
        <f>COUNTIFS(Sales_data!C:C, A233, Sales_data!N:N, "pending")</f>
        <v>0</v>
      </c>
    </row>
    <row r="234" spans="1:5">
      <c r="A234" s="23" t="str">
        <v>1aaf672c-dcac-4986-93c7-d7452bca819b</v>
      </c>
      <c r="B234" s="23" cm="1">
        <f t="array" ref="B234">COUNTA(_xlfn.UNIQUE(_xlfn._xlws.FILTER(Sales_data!Q:Q, Sales_data!C:C=A234)))</f>
        <v>1</v>
      </c>
      <c r="C234" s="23">
        <f>COUNTIFS(Sales_data!C:C, A234, Sales_data!N:N, "success")</f>
        <v>0</v>
      </c>
      <c r="D234" s="23">
        <f>COUNTIFS(Sales_data!C:C, A234, Sales_data!N:N, "failed")</f>
        <v>0</v>
      </c>
      <c r="E234" s="23">
        <f>COUNTIFS(Sales_data!C:C, A234, Sales_data!N:N, "pending")</f>
        <v>0</v>
      </c>
    </row>
    <row r="235" spans="1:5">
      <c r="A235" s="23" t="str">
        <v>94e5c434-022a-4d2c-a5ba-2aac75b6c59d</v>
      </c>
      <c r="B235" s="23" cm="1">
        <f t="array" ref="B235">COUNTA(_xlfn.UNIQUE(_xlfn._xlws.FILTER(Sales_data!Q:Q, Sales_data!C:C=A235)))</f>
        <v>1</v>
      </c>
      <c r="C235" s="23">
        <f>COUNTIFS(Sales_data!C:C, A235, Sales_data!N:N, "success")</f>
        <v>0</v>
      </c>
      <c r="D235" s="23">
        <f>COUNTIFS(Sales_data!C:C, A235, Sales_data!N:N, "failed")</f>
        <v>0</v>
      </c>
      <c r="E235" s="23">
        <f>COUNTIFS(Sales_data!C:C, A235, Sales_data!N:N, "pending")</f>
        <v>0</v>
      </c>
    </row>
    <row r="236" spans="1:5" hidden="1">
      <c r="A236" s="23" t="str">
        <v>16405ebc-8880-4d5d-87e2-ad3f1571e432</v>
      </c>
      <c r="B236" s="23" cm="1">
        <f t="array" ref="B236">COUNTA(_xlfn.UNIQUE(_xlfn._xlws.FILTER(Sales_data!Q:Q, Sales_data!C:C=A236)))</f>
        <v>1</v>
      </c>
      <c r="C236" s="23">
        <f>COUNTIFS(Sales_data!C:C, A236, Sales_data!N:N, "success")</f>
        <v>1</v>
      </c>
      <c r="D236" s="23">
        <f>COUNTIFS(Sales_data!C:C, A236, Sales_data!N:N, "failed")</f>
        <v>0</v>
      </c>
      <c r="E236" s="23">
        <f>COUNTIFS(Sales_data!C:C, A236, Sales_data!N:N, "pending")</f>
        <v>0</v>
      </c>
    </row>
    <row r="237" spans="1:5">
      <c r="A237" s="23" t="str">
        <v>e41c385c-8d72-4642-8f5c-3a4b407de1ee</v>
      </c>
      <c r="B237" s="23" cm="1">
        <f t="array" ref="B237">COUNTA(_xlfn.UNIQUE(_xlfn._xlws.FILTER(Sales_data!Q:Q, Sales_data!C:C=A237)))</f>
        <v>1</v>
      </c>
      <c r="C237" s="23">
        <f>COUNTIFS(Sales_data!C:C, A237, Sales_data!N:N, "success")</f>
        <v>0</v>
      </c>
      <c r="D237" s="23">
        <f>COUNTIFS(Sales_data!C:C, A237, Sales_data!N:N, "failed")</f>
        <v>0</v>
      </c>
      <c r="E237" s="23">
        <f>COUNTIFS(Sales_data!C:C, A237, Sales_data!N:N, "pending")</f>
        <v>0</v>
      </c>
    </row>
    <row r="238" spans="1:5">
      <c r="A238" s="23" t="str">
        <v>5a05ce31-65cb-4e13-afa6-2bbd4625e9bf</v>
      </c>
      <c r="B238" s="23" cm="1">
        <f t="array" ref="B238">COUNTA(_xlfn.UNIQUE(_xlfn._xlws.FILTER(Sales_data!Q:Q, Sales_data!C:C=A238)))</f>
        <v>1</v>
      </c>
      <c r="C238" s="23">
        <f>COUNTIFS(Sales_data!C:C, A238, Sales_data!N:N, "success")</f>
        <v>0</v>
      </c>
      <c r="D238" s="23">
        <f>COUNTIFS(Sales_data!C:C, A238, Sales_data!N:N, "failed")</f>
        <v>0</v>
      </c>
      <c r="E238" s="23">
        <f>COUNTIFS(Sales_data!C:C, A238, Sales_data!N:N, "pending")</f>
        <v>0</v>
      </c>
    </row>
    <row r="239" spans="1:5">
      <c r="A239" s="23" t="str">
        <v>13462d68-5372-4a23-be20-6541e8179cfa</v>
      </c>
      <c r="B239" s="23" cm="1">
        <f t="array" ref="B239">COUNTA(_xlfn.UNIQUE(_xlfn._xlws.FILTER(Sales_data!Q:Q, Sales_data!C:C=A239)))</f>
        <v>2</v>
      </c>
      <c r="C239" s="23">
        <f>COUNTIFS(Sales_data!C:C, A239, Sales_data!N:N, "success")</f>
        <v>0</v>
      </c>
      <c r="D239" s="23">
        <f>COUNTIFS(Sales_data!C:C, A239, Sales_data!N:N, "failed")</f>
        <v>0</v>
      </c>
      <c r="E239" s="23">
        <f>COUNTIFS(Sales_data!C:C, A239, Sales_data!N:N, "pending")</f>
        <v>0</v>
      </c>
    </row>
    <row r="240" spans="1:5">
      <c r="A240" s="23" t="str">
        <v>2a33093d-a172-49ee-ac21-5910f2fe6e37</v>
      </c>
      <c r="B240" s="23" cm="1">
        <f t="array" ref="B240">COUNTA(_xlfn.UNIQUE(_xlfn._xlws.FILTER(Sales_data!Q:Q, Sales_data!C:C=A240)))</f>
        <v>1</v>
      </c>
      <c r="C240" s="23">
        <f>COUNTIFS(Sales_data!C:C, A240, Sales_data!N:N, "success")</f>
        <v>0</v>
      </c>
      <c r="D240" s="23">
        <f>COUNTIFS(Sales_data!C:C, A240, Sales_data!N:N, "failed")</f>
        <v>0</v>
      </c>
      <c r="E240" s="23">
        <f>COUNTIFS(Sales_data!C:C, A240, Sales_data!N:N, "pending")</f>
        <v>0</v>
      </c>
    </row>
    <row r="241" spans="1:5" hidden="1">
      <c r="A241" s="23" t="str">
        <v>6e8b2bc0-2382-470c-84f4-8ac03606b666</v>
      </c>
      <c r="B241" s="23" cm="1">
        <f t="array" ref="B241">COUNTA(_xlfn.UNIQUE(_xlfn._xlws.FILTER(Sales_data!Q:Q, Sales_data!C:C=A241)))</f>
        <v>3</v>
      </c>
      <c r="C241" s="23">
        <f>COUNTIFS(Sales_data!C:C, A241, Sales_data!N:N, "success")</f>
        <v>1</v>
      </c>
      <c r="D241" s="23">
        <f>COUNTIFS(Sales_data!C:C, A241, Sales_data!N:N, "failed")</f>
        <v>1</v>
      </c>
      <c r="E241" s="23">
        <f>COUNTIFS(Sales_data!C:C, A241, Sales_data!N:N, "pending")</f>
        <v>0</v>
      </c>
    </row>
    <row r="242" spans="1:5" hidden="1">
      <c r="A242" s="23" t="str">
        <v>c733bddd-64b7-4cae-a793-307e28030db9</v>
      </c>
      <c r="B242" s="23" cm="1">
        <f t="array" ref="B242">COUNTA(_xlfn.UNIQUE(_xlfn._xlws.FILTER(Sales_data!Q:Q, Sales_data!C:C=A242)))</f>
        <v>1</v>
      </c>
      <c r="C242" s="23">
        <f>COUNTIFS(Sales_data!C:C, A242, Sales_data!N:N, "success")</f>
        <v>1</v>
      </c>
      <c r="D242" s="23">
        <f>COUNTIFS(Sales_data!C:C, A242, Sales_data!N:N, "failed")</f>
        <v>0</v>
      </c>
      <c r="E242" s="23">
        <f>COUNTIFS(Sales_data!C:C, A242, Sales_data!N:N, "pending")</f>
        <v>0</v>
      </c>
    </row>
    <row r="243" spans="1:5">
      <c r="A243" s="23" t="str">
        <v>f416059f-7280-409a-b844-4be4892c18a6</v>
      </c>
      <c r="B243" s="23" cm="1">
        <f t="array" ref="B243">COUNTA(_xlfn.UNIQUE(_xlfn._xlws.FILTER(Sales_data!Q:Q, Sales_data!C:C=A243)))</f>
        <v>1</v>
      </c>
      <c r="C243" s="23">
        <f>COUNTIFS(Sales_data!C:C, A243, Sales_data!N:N, "success")</f>
        <v>0</v>
      </c>
      <c r="D243" s="23">
        <f>COUNTIFS(Sales_data!C:C, A243, Sales_data!N:N, "failed")</f>
        <v>0</v>
      </c>
      <c r="E243" s="23">
        <f>COUNTIFS(Sales_data!C:C, A243, Sales_data!N:N, "pending")</f>
        <v>0</v>
      </c>
    </row>
    <row r="244" spans="1:5">
      <c r="A244" s="23" t="str">
        <v>56b2576f-6138-42da-af79-77236aa94829</v>
      </c>
      <c r="B244" s="23" cm="1">
        <f t="array" ref="B244">COUNTA(_xlfn.UNIQUE(_xlfn._xlws.FILTER(Sales_data!Q:Q, Sales_data!C:C=A244)))</f>
        <v>1</v>
      </c>
      <c r="C244" s="23">
        <f>COUNTIFS(Sales_data!C:C, A244, Sales_data!N:N, "success")</f>
        <v>0</v>
      </c>
      <c r="D244" s="23">
        <f>COUNTIFS(Sales_data!C:C, A244, Sales_data!N:N, "failed")</f>
        <v>0</v>
      </c>
      <c r="E244" s="23">
        <f>COUNTIFS(Sales_data!C:C, A244, Sales_data!N:N, "pending")</f>
        <v>0</v>
      </c>
    </row>
    <row r="245" spans="1:5">
      <c r="A245" s="23" t="str">
        <v>17c19e10-9ac4-410f-bdc3-0498d275ccba</v>
      </c>
      <c r="B245" s="23" cm="1">
        <f t="array" ref="B245">COUNTA(_xlfn.UNIQUE(_xlfn._xlws.FILTER(Sales_data!Q:Q, Sales_data!C:C=A245)))</f>
        <v>1</v>
      </c>
      <c r="C245" s="23">
        <f>COUNTIFS(Sales_data!C:C, A245, Sales_data!N:N, "success")</f>
        <v>0</v>
      </c>
      <c r="D245" s="23">
        <f>COUNTIFS(Sales_data!C:C, A245, Sales_data!N:N, "failed")</f>
        <v>0</v>
      </c>
      <c r="E245" s="23">
        <f>COUNTIFS(Sales_data!C:C, A245, Sales_data!N:N, "pending")</f>
        <v>0</v>
      </c>
    </row>
    <row r="246" spans="1:5" hidden="1">
      <c r="A246" s="23" t="str">
        <v>07d317c3-84be-4906-add5-aefef082523c</v>
      </c>
      <c r="B246" s="23" cm="1">
        <f t="array" ref="B246">COUNTA(_xlfn.UNIQUE(_xlfn._xlws.FILTER(Sales_data!Q:Q, Sales_data!C:C=A246)))</f>
        <v>1</v>
      </c>
      <c r="C246" s="23">
        <f>COUNTIFS(Sales_data!C:C, A246, Sales_data!N:N, "success")</f>
        <v>1</v>
      </c>
      <c r="D246" s="23">
        <f>COUNTIFS(Sales_data!C:C, A246, Sales_data!N:N, "failed")</f>
        <v>0</v>
      </c>
      <c r="E246" s="23">
        <f>COUNTIFS(Sales_data!C:C, A246, Sales_data!N:N, "pending")</f>
        <v>0</v>
      </c>
    </row>
    <row r="247" spans="1:5">
      <c r="A247" s="23" t="str">
        <v>1fd38fd1-fd72-430f-b350-41419ed31b2c</v>
      </c>
      <c r="B247" s="23" cm="1">
        <f t="array" ref="B247">COUNTA(_xlfn.UNIQUE(_xlfn._xlws.FILTER(Sales_data!Q:Q, Sales_data!C:C=A247)))</f>
        <v>1</v>
      </c>
      <c r="C247" s="23">
        <f>COUNTIFS(Sales_data!C:C, A247, Sales_data!N:N, "success")</f>
        <v>0</v>
      </c>
      <c r="D247" s="23">
        <f>COUNTIFS(Sales_data!C:C, A247, Sales_data!N:N, "failed")</f>
        <v>0</v>
      </c>
      <c r="E247" s="23">
        <f>COUNTIFS(Sales_data!C:C, A247, Sales_data!N:N, "pending")</f>
        <v>0</v>
      </c>
    </row>
    <row r="248" spans="1:5">
      <c r="A248" s="23" t="str">
        <v>9e556142-e343-4f42-9a66-ca15b4b3f33a</v>
      </c>
      <c r="B248" s="23" cm="1">
        <f t="array" ref="B248">COUNTA(_xlfn.UNIQUE(_xlfn._xlws.FILTER(Sales_data!Q:Q, Sales_data!C:C=A248)))</f>
        <v>1</v>
      </c>
      <c r="C248" s="23">
        <f>COUNTIFS(Sales_data!C:C, A248, Sales_data!N:N, "success")</f>
        <v>0</v>
      </c>
      <c r="D248" s="23">
        <f>COUNTIFS(Sales_data!C:C, A248, Sales_data!N:N, "failed")</f>
        <v>0</v>
      </c>
      <c r="E248" s="23">
        <f>COUNTIFS(Sales_data!C:C, A248, Sales_data!N:N, "pending")</f>
        <v>0</v>
      </c>
    </row>
    <row r="249" spans="1:5">
      <c r="A249" s="23" t="str">
        <v>a15bf816-bc75-4774-bb09-e1584d5cbc73</v>
      </c>
      <c r="B249" s="23" cm="1">
        <f t="array" ref="B249">COUNTA(_xlfn.UNIQUE(_xlfn._xlws.FILTER(Sales_data!Q:Q, Sales_data!C:C=A249)))</f>
        <v>1</v>
      </c>
      <c r="C249" s="23">
        <f>COUNTIFS(Sales_data!C:C, A249, Sales_data!N:N, "success")</f>
        <v>0</v>
      </c>
      <c r="D249" s="23">
        <f>COUNTIFS(Sales_data!C:C, A249, Sales_data!N:N, "failed")</f>
        <v>0</v>
      </c>
      <c r="E249" s="23">
        <f>COUNTIFS(Sales_data!C:C, A249, Sales_data!N:N, "pending")</f>
        <v>0</v>
      </c>
    </row>
    <row r="250" spans="1:5">
      <c r="A250" s="23" t="str">
        <v>0c5ae7bc-46f7-4bec-93ac-2527be5c4db4</v>
      </c>
      <c r="B250" s="23" cm="1">
        <f t="array" ref="B250">COUNTA(_xlfn.UNIQUE(_xlfn._xlws.FILTER(Sales_data!Q:Q, Sales_data!C:C=A250)))</f>
        <v>1</v>
      </c>
      <c r="C250" s="23">
        <f>COUNTIFS(Sales_data!C:C, A250, Sales_data!N:N, "success")</f>
        <v>0</v>
      </c>
      <c r="D250" s="23">
        <f>COUNTIFS(Sales_data!C:C, A250, Sales_data!N:N, "failed")</f>
        <v>0</v>
      </c>
      <c r="E250" s="23">
        <f>COUNTIFS(Sales_data!C:C, A250, Sales_data!N:N, "pending")</f>
        <v>0</v>
      </c>
    </row>
    <row r="251" spans="1:5" hidden="1">
      <c r="A251" s="23" t="str">
        <v>d3c7cf01-d113-4e74-8f67-8fc916a79bdd</v>
      </c>
      <c r="B251" s="23" cm="1">
        <f t="array" ref="B251">COUNTA(_xlfn.UNIQUE(_xlfn._xlws.FILTER(Sales_data!Q:Q, Sales_data!C:C=A251)))</f>
        <v>2</v>
      </c>
      <c r="C251" s="23">
        <f>COUNTIFS(Sales_data!C:C, A251, Sales_data!N:N, "success")</f>
        <v>2</v>
      </c>
      <c r="D251" s="23">
        <f>COUNTIFS(Sales_data!C:C, A251, Sales_data!N:N, "failed")</f>
        <v>0</v>
      </c>
      <c r="E251" s="23">
        <f>COUNTIFS(Sales_data!C:C, A251, Sales_data!N:N, "pending")</f>
        <v>0</v>
      </c>
    </row>
    <row r="252" spans="1:5">
      <c r="A252" s="23" t="str">
        <v>02116a02-d850-4895-84ce-97d4670dd710</v>
      </c>
      <c r="B252" s="23" cm="1">
        <f t="array" ref="B252">COUNTA(_xlfn.UNIQUE(_xlfn._xlws.FILTER(Sales_data!Q:Q, Sales_data!C:C=A252)))</f>
        <v>1</v>
      </c>
      <c r="C252" s="23">
        <f>COUNTIFS(Sales_data!C:C, A252, Sales_data!N:N, "success")</f>
        <v>0</v>
      </c>
      <c r="D252" s="23">
        <f>COUNTIFS(Sales_data!C:C, A252, Sales_data!N:N, "failed")</f>
        <v>0</v>
      </c>
      <c r="E252" s="23">
        <f>COUNTIFS(Sales_data!C:C, A252, Sales_data!N:N, "pending")</f>
        <v>0</v>
      </c>
    </row>
    <row r="253" spans="1:5">
      <c r="A253" s="23" t="str">
        <v>544f4522-b67b-48f2-8809-67d9bbde116c</v>
      </c>
      <c r="B253" s="23" cm="1">
        <f t="array" ref="B253">COUNTA(_xlfn.UNIQUE(_xlfn._xlws.FILTER(Sales_data!Q:Q, Sales_data!C:C=A253)))</f>
        <v>1</v>
      </c>
      <c r="C253" s="23">
        <f>COUNTIFS(Sales_data!C:C, A253, Sales_data!N:N, "success")</f>
        <v>0</v>
      </c>
      <c r="D253" s="23">
        <f>COUNTIFS(Sales_data!C:C, A253, Sales_data!N:N, "failed")</f>
        <v>0</v>
      </c>
      <c r="E253" s="23">
        <f>COUNTIFS(Sales_data!C:C, A253, Sales_data!N:N, "pending")</f>
        <v>0</v>
      </c>
    </row>
    <row r="254" spans="1:5">
      <c r="A254" s="23" t="str">
        <v>604a2843-f8cb-4415-863e-f60ed1c36b3e</v>
      </c>
      <c r="B254" s="23" cm="1">
        <f t="array" ref="B254">COUNTA(_xlfn.UNIQUE(_xlfn._xlws.FILTER(Sales_data!Q:Q, Sales_data!C:C=A254)))</f>
        <v>1</v>
      </c>
      <c r="C254" s="23">
        <f>COUNTIFS(Sales_data!C:C, A254, Sales_data!N:N, "success")</f>
        <v>0</v>
      </c>
      <c r="D254" s="23">
        <f>COUNTIFS(Sales_data!C:C, A254, Sales_data!N:N, "failed")</f>
        <v>0</v>
      </c>
      <c r="E254" s="23">
        <f>COUNTIFS(Sales_data!C:C, A254, Sales_data!N:N, "pending")</f>
        <v>0</v>
      </c>
    </row>
    <row r="255" spans="1:5">
      <c r="A255" s="23" t="str">
        <v>09aaedb0-7578-4f60-a44b-d8c0d9b4512f</v>
      </c>
      <c r="B255" s="23" cm="1">
        <f t="array" ref="B255">COUNTA(_xlfn.UNIQUE(_xlfn._xlws.FILTER(Sales_data!Q:Q, Sales_data!C:C=A255)))</f>
        <v>1</v>
      </c>
      <c r="C255" s="23">
        <f>COUNTIFS(Sales_data!C:C, A255, Sales_data!N:N, "success")</f>
        <v>0</v>
      </c>
      <c r="D255" s="23">
        <f>COUNTIFS(Sales_data!C:C, A255, Sales_data!N:N, "failed")</f>
        <v>0</v>
      </c>
      <c r="E255" s="23">
        <f>COUNTIFS(Sales_data!C:C, A255, Sales_data!N:N, "pending")</f>
        <v>0</v>
      </c>
    </row>
    <row r="256" spans="1:5">
      <c r="A256" s="23" t="str">
        <v>b5075b5a-d4a9-4893-a7f6-dcd9f4208d25</v>
      </c>
      <c r="B256" s="23" cm="1">
        <f t="array" ref="B256">COUNTA(_xlfn.UNIQUE(_xlfn._xlws.FILTER(Sales_data!Q:Q, Sales_data!C:C=A256)))</f>
        <v>1</v>
      </c>
      <c r="C256" s="23">
        <f>COUNTIFS(Sales_data!C:C, A256, Sales_data!N:N, "success")</f>
        <v>0</v>
      </c>
      <c r="D256" s="23">
        <f>COUNTIFS(Sales_data!C:C, A256, Sales_data!N:N, "failed")</f>
        <v>0</v>
      </c>
      <c r="E256" s="23">
        <f>COUNTIFS(Sales_data!C:C, A256, Sales_data!N:N, "pending")</f>
        <v>0</v>
      </c>
    </row>
    <row r="257" spans="1:5">
      <c r="A257" s="23" t="str">
        <v>d899a06f-4cbb-4ef6-8d3a-6631a7c5fc58</v>
      </c>
      <c r="B257" s="23" cm="1">
        <f t="array" ref="B257">COUNTA(_xlfn.UNIQUE(_xlfn._xlws.FILTER(Sales_data!Q:Q, Sales_data!C:C=A257)))</f>
        <v>1</v>
      </c>
      <c r="C257" s="23">
        <f>COUNTIFS(Sales_data!C:C, A257, Sales_data!N:N, "success")</f>
        <v>0</v>
      </c>
      <c r="D257" s="23">
        <f>COUNTIFS(Sales_data!C:C, A257, Sales_data!N:N, "failed")</f>
        <v>0</v>
      </c>
      <c r="E257" s="23">
        <f>COUNTIFS(Sales_data!C:C, A257, Sales_data!N:N, "pending")</f>
        <v>0</v>
      </c>
    </row>
    <row r="258" spans="1:5" hidden="1">
      <c r="A258" s="23" t="str">
        <v>d249806c-3716-47d7-b0b0-20dc18a7e3bb</v>
      </c>
      <c r="B258" s="23" cm="1">
        <f t="array" ref="B258">COUNTA(_xlfn.UNIQUE(_xlfn._xlws.FILTER(Sales_data!Q:Q, Sales_data!C:C=A258)))</f>
        <v>1</v>
      </c>
      <c r="C258" s="23">
        <f>COUNTIFS(Sales_data!C:C, A258, Sales_data!N:N, "success")</f>
        <v>1</v>
      </c>
      <c r="D258" s="23">
        <f>COUNTIFS(Sales_data!C:C, A258, Sales_data!N:N, "failed")</f>
        <v>0</v>
      </c>
      <c r="E258" s="23">
        <f>COUNTIFS(Sales_data!C:C, A258, Sales_data!N:N, "pending")</f>
        <v>0</v>
      </c>
    </row>
    <row r="259" spans="1:5">
      <c r="A259" s="23" t="str">
        <v>30b1da9b-01bd-4b33-82f5-aad6acaed9ca</v>
      </c>
      <c r="B259" s="23" cm="1">
        <f t="array" ref="B259">COUNTA(_xlfn.UNIQUE(_xlfn._xlws.FILTER(Sales_data!Q:Q, Sales_data!C:C=A259)))</f>
        <v>1</v>
      </c>
      <c r="C259" s="23">
        <f>COUNTIFS(Sales_data!C:C, A259, Sales_data!N:N, "success")</f>
        <v>0</v>
      </c>
      <c r="D259" s="23">
        <f>COUNTIFS(Sales_data!C:C, A259, Sales_data!N:N, "failed")</f>
        <v>0</v>
      </c>
      <c r="E259" s="23">
        <f>COUNTIFS(Sales_data!C:C, A259, Sales_data!N:N, "pending")</f>
        <v>0</v>
      </c>
    </row>
    <row r="260" spans="1:5">
      <c r="A260" s="23" t="str">
        <v>8bfd24a8-7258-4a89-bea2-ab7e7d93a5be</v>
      </c>
      <c r="B260" s="23" cm="1">
        <f t="array" ref="B260">COUNTA(_xlfn.UNIQUE(_xlfn._xlws.FILTER(Sales_data!Q:Q, Sales_data!C:C=A260)))</f>
        <v>1</v>
      </c>
      <c r="C260" s="23">
        <f>COUNTIFS(Sales_data!C:C, A260, Sales_data!N:N, "success")</f>
        <v>0</v>
      </c>
      <c r="D260" s="23">
        <f>COUNTIFS(Sales_data!C:C, A260, Sales_data!N:N, "failed")</f>
        <v>0</v>
      </c>
      <c r="E260" s="23">
        <f>COUNTIFS(Sales_data!C:C, A260, Sales_data!N:N, "pending")</f>
        <v>0</v>
      </c>
    </row>
    <row r="261" spans="1:5">
      <c r="A261" s="23" t="str">
        <v>3ccbbc75-053d-4007-af01-d5a097270fcd</v>
      </c>
      <c r="B261" s="23" cm="1">
        <f t="array" ref="B261">COUNTA(_xlfn.UNIQUE(_xlfn._xlws.FILTER(Sales_data!Q:Q, Sales_data!C:C=A261)))</f>
        <v>1</v>
      </c>
      <c r="C261" s="23">
        <f>COUNTIFS(Sales_data!C:C, A261, Sales_data!N:N, "success")</f>
        <v>0</v>
      </c>
      <c r="D261" s="23">
        <f>COUNTIFS(Sales_data!C:C, A261, Sales_data!N:N, "failed")</f>
        <v>0</v>
      </c>
      <c r="E261" s="23">
        <f>COUNTIFS(Sales_data!C:C, A261, Sales_data!N:N, "pending")</f>
        <v>0</v>
      </c>
    </row>
    <row r="262" spans="1:5">
      <c r="A262" s="23" t="str">
        <v>5f844c69-9772-4d29-9938-6f452e68d100</v>
      </c>
      <c r="B262" s="23" cm="1">
        <f t="array" ref="B262">COUNTA(_xlfn.UNIQUE(_xlfn._xlws.FILTER(Sales_data!Q:Q, Sales_data!C:C=A262)))</f>
        <v>1</v>
      </c>
      <c r="C262" s="23">
        <f>COUNTIFS(Sales_data!C:C, A262, Sales_data!N:N, "success")</f>
        <v>0</v>
      </c>
      <c r="D262" s="23">
        <f>COUNTIFS(Sales_data!C:C, A262, Sales_data!N:N, "failed")</f>
        <v>0</v>
      </c>
      <c r="E262" s="23">
        <f>COUNTIFS(Sales_data!C:C, A262, Sales_data!N:N, "pending")</f>
        <v>0</v>
      </c>
    </row>
    <row r="263" spans="1:5">
      <c r="A263" s="23" t="str">
        <v>8409b395-ad9a-4ca3-a7d9-031ecb8acb52</v>
      </c>
      <c r="B263" s="23" cm="1">
        <f t="array" ref="B263">COUNTA(_xlfn.UNIQUE(_xlfn._xlws.FILTER(Sales_data!Q:Q, Sales_data!C:C=A263)))</f>
        <v>1</v>
      </c>
      <c r="C263" s="23">
        <f>COUNTIFS(Sales_data!C:C, A263, Sales_data!N:N, "success")</f>
        <v>0</v>
      </c>
      <c r="D263" s="23">
        <f>COUNTIFS(Sales_data!C:C, A263, Sales_data!N:N, "failed")</f>
        <v>0</v>
      </c>
      <c r="E263" s="23">
        <f>COUNTIFS(Sales_data!C:C, A263, Sales_data!N:N, "pending")</f>
        <v>0</v>
      </c>
    </row>
    <row r="264" spans="1:5">
      <c r="A264" s="23" t="str">
        <v>f390fd51-3a5e-4846-a2d2-fcac64b95af7</v>
      </c>
      <c r="B264" s="23" cm="1">
        <f t="array" ref="B264">COUNTA(_xlfn.UNIQUE(_xlfn._xlws.FILTER(Sales_data!Q:Q, Sales_data!C:C=A264)))</f>
        <v>1</v>
      </c>
      <c r="C264" s="23">
        <f>COUNTIFS(Sales_data!C:C, A264, Sales_data!N:N, "success")</f>
        <v>0</v>
      </c>
      <c r="D264" s="23">
        <f>COUNTIFS(Sales_data!C:C, A264, Sales_data!N:N, "failed")</f>
        <v>0</v>
      </c>
      <c r="E264" s="23">
        <f>COUNTIFS(Sales_data!C:C, A264, Sales_data!N:N, "pending")</f>
        <v>0</v>
      </c>
    </row>
    <row r="265" spans="1:5" hidden="1">
      <c r="A265" s="23" t="str">
        <v>67068b74-27a7-4a07-a657-be0ce545ffcc</v>
      </c>
      <c r="B265" s="23" cm="1">
        <f t="array" ref="B265">COUNTA(_xlfn.UNIQUE(_xlfn._xlws.FILTER(Sales_data!Q:Q, Sales_data!C:C=A265)))</f>
        <v>1</v>
      </c>
      <c r="C265" s="23">
        <f>COUNTIFS(Sales_data!C:C, A265, Sales_data!N:N, "success")</f>
        <v>1</v>
      </c>
      <c r="D265" s="23">
        <f>COUNTIFS(Sales_data!C:C, A265, Sales_data!N:N, "failed")</f>
        <v>0</v>
      </c>
      <c r="E265" s="23">
        <f>COUNTIFS(Sales_data!C:C, A265, Sales_data!N:N, "pending")</f>
        <v>0</v>
      </c>
    </row>
    <row r="266" spans="1:5">
      <c r="A266" s="23" t="str">
        <v>a885f2f6-b38f-45c2-b5ec-9f5ab462a1e9</v>
      </c>
      <c r="B266" s="23" cm="1">
        <f t="array" ref="B266">COUNTA(_xlfn.UNIQUE(_xlfn._xlws.FILTER(Sales_data!Q:Q, Sales_data!C:C=A266)))</f>
        <v>1</v>
      </c>
      <c r="C266" s="23">
        <f>COUNTIFS(Sales_data!C:C, A266, Sales_data!N:N, "success")</f>
        <v>0</v>
      </c>
      <c r="D266" s="23">
        <f>COUNTIFS(Sales_data!C:C, A266, Sales_data!N:N, "failed")</f>
        <v>0</v>
      </c>
      <c r="E266" s="23">
        <f>COUNTIFS(Sales_data!C:C, A266, Sales_data!N:N, "pending")</f>
        <v>0</v>
      </c>
    </row>
    <row r="267" spans="1:5" hidden="1">
      <c r="A267" s="23" t="str">
        <v>b0bb83dc-b88f-4b21-9d6a-8f13169ab569</v>
      </c>
      <c r="B267" s="23" cm="1">
        <f t="array" ref="B267">COUNTA(_xlfn.UNIQUE(_xlfn._xlws.FILTER(Sales_data!Q:Q, Sales_data!C:C=A267)))</f>
        <v>1</v>
      </c>
      <c r="C267" s="23">
        <f>COUNTIFS(Sales_data!C:C, A267, Sales_data!N:N, "success")</f>
        <v>1</v>
      </c>
      <c r="D267" s="23">
        <f>COUNTIFS(Sales_data!C:C, A267, Sales_data!N:N, "failed")</f>
        <v>0</v>
      </c>
      <c r="E267" s="23">
        <f>COUNTIFS(Sales_data!C:C, A267, Sales_data!N:N, "pending")</f>
        <v>0</v>
      </c>
    </row>
    <row r="268" spans="1:5">
      <c r="A268" s="23" t="str">
        <v>ee01f0fc-eb52-4c35-a382-a42f626ea9cc</v>
      </c>
      <c r="B268" s="23" cm="1">
        <f t="array" ref="B268">COUNTA(_xlfn.UNIQUE(_xlfn._xlws.FILTER(Sales_data!Q:Q, Sales_data!C:C=A268)))</f>
        <v>1</v>
      </c>
      <c r="C268" s="23">
        <f>COUNTIFS(Sales_data!C:C, A268, Sales_data!N:N, "success")</f>
        <v>0</v>
      </c>
      <c r="D268" s="23">
        <f>COUNTIFS(Sales_data!C:C, A268, Sales_data!N:N, "failed")</f>
        <v>0</v>
      </c>
      <c r="E268" s="23">
        <f>COUNTIFS(Sales_data!C:C, A268, Sales_data!N:N, "pending")</f>
        <v>0</v>
      </c>
    </row>
    <row r="269" spans="1:5">
      <c r="A269" s="23" t="str">
        <v>b6cc8187-463c-4c57-ab2d-c68586487510</v>
      </c>
      <c r="B269" s="23" cm="1">
        <f t="array" ref="B269">COUNTA(_xlfn.UNIQUE(_xlfn._xlws.FILTER(Sales_data!Q:Q, Sales_data!C:C=A269)))</f>
        <v>1</v>
      </c>
      <c r="C269" s="23">
        <f>COUNTIFS(Sales_data!C:C, A269, Sales_data!N:N, "success")</f>
        <v>0</v>
      </c>
      <c r="D269" s="23">
        <f>COUNTIFS(Sales_data!C:C, A269, Sales_data!N:N, "failed")</f>
        <v>0</v>
      </c>
      <c r="E269" s="23">
        <f>COUNTIFS(Sales_data!C:C, A269, Sales_data!N:N, "pending")</f>
        <v>0</v>
      </c>
    </row>
    <row r="270" spans="1:5" hidden="1">
      <c r="A270" s="23" t="str">
        <v>e5df97ce-be72-42b3-a13a-314170b37ffa</v>
      </c>
      <c r="B270" s="23" cm="1">
        <f t="array" ref="B270">COUNTA(_xlfn.UNIQUE(_xlfn._xlws.FILTER(Sales_data!Q:Q, Sales_data!C:C=A270)))</f>
        <v>1</v>
      </c>
      <c r="C270" s="23">
        <f>COUNTIFS(Sales_data!C:C, A270, Sales_data!N:N, "success")</f>
        <v>1</v>
      </c>
      <c r="D270" s="23">
        <f>COUNTIFS(Sales_data!C:C, A270, Sales_data!N:N, "failed")</f>
        <v>0</v>
      </c>
      <c r="E270" s="23">
        <f>COUNTIFS(Sales_data!C:C, A270, Sales_data!N:N, "pending")</f>
        <v>0</v>
      </c>
    </row>
    <row r="271" spans="1:5">
      <c r="A271" s="23" t="str">
        <v>2bffba15-ca6b-445f-b11e-c8dbc3aa6778</v>
      </c>
      <c r="B271" s="23" cm="1">
        <f t="array" ref="B271">COUNTA(_xlfn.UNIQUE(_xlfn._xlws.FILTER(Sales_data!Q:Q, Sales_data!C:C=A271)))</f>
        <v>1</v>
      </c>
      <c r="C271" s="23">
        <f>COUNTIFS(Sales_data!C:C, A271, Sales_data!N:N, "success")</f>
        <v>0</v>
      </c>
      <c r="D271" s="23">
        <f>COUNTIFS(Sales_data!C:C, A271, Sales_data!N:N, "failed")</f>
        <v>0</v>
      </c>
      <c r="E271" s="23">
        <f>COUNTIFS(Sales_data!C:C, A271, Sales_data!N:N, "pending")</f>
        <v>0</v>
      </c>
    </row>
    <row r="272" spans="1:5" hidden="1">
      <c r="A272" s="23" t="str">
        <v>d4bf7ce4-f51a-4f89-8eef-7fb61c7bab32</v>
      </c>
      <c r="B272" s="23" cm="1">
        <f t="array" ref="B272">COUNTA(_xlfn.UNIQUE(_xlfn._xlws.FILTER(Sales_data!Q:Q, Sales_data!C:C=A272)))</f>
        <v>1</v>
      </c>
      <c r="C272" s="23">
        <f>COUNTIFS(Sales_data!C:C, A272, Sales_data!N:N, "success")</f>
        <v>1</v>
      </c>
      <c r="D272" s="23">
        <f>COUNTIFS(Sales_data!C:C, A272, Sales_data!N:N, "failed")</f>
        <v>0</v>
      </c>
      <c r="E272" s="23">
        <f>COUNTIFS(Sales_data!C:C, A272, Sales_data!N:N, "pending")</f>
        <v>0</v>
      </c>
    </row>
    <row r="273" spans="1:5" hidden="1">
      <c r="A273" s="23" t="str">
        <v>88a64108-ea58-42ee-b976-26094cd56a39</v>
      </c>
      <c r="B273" s="23" cm="1">
        <f t="array" ref="B273">COUNTA(_xlfn.UNIQUE(_xlfn._xlws.FILTER(Sales_data!Q:Q, Sales_data!C:C=A273)))</f>
        <v>2</v>
      </c>
      <c r="C273" s="23">
        <f>COUNTIFS(Sales_data!C:C, A273, Sales_data!N:N, "success")</f>
        <v>2</v>
      </c>
      <c r="D273" s="23">
        <f>COUNTIFS(Sales_data!C:C, A273, Sales_data!N:N, "failed")</f>
        <v>0</v>
      </c>
      <c r="E273" s="23">
        <f>COUNTIFS(Sales_data!C:C, A273, Sales_data!N:N, "pending")</f>
        <v>0</v>
      </c>
    </row>
    <row r="274" spans="1:5">
      <c r="A274" s="23" t="str">
        <v>54d9c817-1d4a-4b4d-90c7-5f446b2d3544</v>
      </c>
      <c r="B274" s="23" cm="1">
        <f t="array" ref="B274">COUNTA(_xlfn.UNIQUE(_xlfn._xlws.FILTER(Sales_data!Q:Q, Sales_data!C:C=A274)))</f>
        <v>1</v>
      </c>
      <c r="C274" s="23">
        <f>COUNTIFS(Sales_data!C:C, A274, Sales_data!N:N, "success")</f>
        <v>0</v>
      </c>
      <c r="D274" s="23">
        <f>COUNTIFS(Sales_data!C:C, A274, Sales_data!N:N, "failed")</f>
        <v>0</v>
      </c>
      <c r="E274" s="23">
        <f>COUNTIFS(Sales_data!C:C, A274, Sales_data!N:N, "pending")</f>
        <v>0</v>
      </c>
    </row>
    <row r="275" spans="1:5">
      <c r="A275" s="23" t="str">
        <v>8e8d604d-de5d-4f17-bbea-aee3f2c4728e</v>
      </c>
      <c r="B275" s="23" cm="1">
        <f t="array" ref="B275">COUNTA(_xlfn.UNIQUE(_xlfn._xlws.FILTER(Sales_data!Q:Q, Sales_data!C:C=A275)))</f>
        <v>1</v>
      </c>
      <c r="C275" s="23">
        <f>COUNTIFS(Sales_data!C:C, A275, Sales_data!N:N, "success")</f>
        <v>0</v>
      </c>
      <c r="D275" s="23">
        <f>COUNTIFS(Sales_data!C:C, A275, Sales_data!N:N, "failed")</f>
        <v>0</v>
      </c>
      <c r="E275" s="23">
        <f>COUNTIFS(Sales_data!C:C, A275, Sales_data!N:N, "pending")</f>
        <v>0</v>
      </c>
    </row>
    <row r="276" spans="1:5" hidden="1">
      <c r="A276" s="23" t="str">
        <v>edf5b017-8a25-4877-a87c-efde03afaf52</v>
      </c>
      <c r="B276" s="23" cm="1">
        <f t="array" ref="B276">COUNTA(_xlfn.UNIQUE(_xlfn._xlws.FILTER(Sales_data!Q:Q, Sales_data!C:C=A276)))</f>
        <v>1</v>
      </c>
      <c r="C276" s="23">
        <f>COUNTIFS(Sales_data!C:C, A276, Sales_data!N:N, "success")</f>
        <v>1</v>
      </c>
      <c r="D276" s="23">
        <f>COUNTIFS(Sales_data!C:C, A276, Sales_data!N:N, "failed")</f>
        <v>0</v>
      </c>
      <c r="E276" s="23">
        <f>COUNTIFS(Sales_data!C:C, A276, Sales_data!N:N, "pending")</f>
        <v>0</v>
      </c>
    </row>
    <row r="277" spans="1:5">
      <c r="A277" s="23" t="str">
        <v>ad450d8b-f37b-4697-8fc5-ee43a6707c0a</v>
      </c>
      <c r="B277" s="23" cm="1">
        <f t="array" ref="B277">COUNTA(_xlfn.UNIQUE(_xlfn._xlws.FILTER(Sales_data!Q:Q, Sales_data!C:C=A277)))</f>
        <v>1</v>
      </c>
      <c r="C277" s="23">
        <f>COUNTIFS(Sales_data!C:C, A277, Sales_data!N:N, "success")</f>
        <v>0</v>
      </c>
      <c r="D277" s="23">
        <f>COUNTIFS(Sales_data!C:C, A277, Sales_data!N:N, "failed")</f>
        <v>0</v>
      </c>
      <c r="E277" s="23">
        <f>COUNTIFS(Sales_data!C:C, A277, Sales_data!N:N, "pending")</f>
        <v>0</v>
      </c>
    </row>
    <row r="278" spans="1:5">
      <c r="A278" s="23" t="str">
        <v>f199c045-981c-456a-83cc-b97e9b752493</v>
      </c>
      <c r="B278" s="23" cm="1">
        <f t="array" ref="B278">COUNTA(_xlfn.UNIQUE(_xlfn._xlws.FILTER(Sales_data!Q:Q, Sales_data!C:C=A278)))</f>
        <v>1</v>
      </c>
      <c r="C278" s="23">
        <f>COUNTIFS(Sales_data!C:C, A278, Sales_data!N:N, "success")</f>
        <v>0</v>
      </c>
      <c r="D278" s="23">
        <f>COUNTIFS(Sales_data!C:C, A278, Sales_data!N:N, "failed")</f>
        <v>0</v>
      </c>
      <c r="E278" s="23">
        <f>COUNTIFS(Sales_data!C:C, A278, Sales_data!N:N, "pending")</f>
        <v>0</v>
      </c>
    </row>
    <row r="279" spans="1:5">
      <c r="A279" s="23" t="str">
        <v>fd9f3e1e-1b95-4341-ae76-585d639be513</v>
      </c>
      <c r="B279" s="23" cm="1">
        <f t="array" ref="B279">COUNTA(_xlfn.UNIQUE(_xlfn._xlws.FILTER(Sales_data!Q:Q, Sales_data!C:C=A279)))</f>
        <v>1</v>
      </c>
      <c r="C279" s="23">
        <f>COUNTIFS(Sales_data!C:C, A279, Sales_data!N:N, "success")</f>
        <v>0</v>
      </c>
      <c r="D279" s="23">
        <f>COUNTIFS(Sales_data!C:C, A279, Sales_data!N:N, "failed")</f>
        <v>0</v>
      </c>
      <c r="E279" s="23">
        <f>COUNTIFS(Sales_data!C:C, A279, Sales_data!N:N, "pending")</f>
        <v>0</v>
      </c>
    </row>
    <row r="280" spans="1:5" hidden="1">
      <c r="A280" s="23" t="str">
        <v>9851101e-8628-443a-b1a1-b4468d1bffd8</v>
      </c>
      <c r="B280" s="23" cm="1">
        <f t="array" ref="B280">COUNTA(_xlfn.UNIQUE(_xlfn._xlws.FILTER(Sales_data!Q:Q, Sales_data!C:C=A280)))</f>
        <v>1</v>
      </c>
      <c r="C280" s="23">
        <f>COUNTIFS(Sales_data!C:C, A280, Sales_data!N:N, "success")</f>
        <v>1</v>
      </c>
      <c r="D280" s="23">
        <f>COUNTIFS(Sales_data!C:C, A280, Sales_data!N:N, "failed")</f>
        <v>0</v>
      </c>
      <c r="E280" s="23">
        <f>COUNTIFS(Sales_data!C:C, A280, Sales_data!N:N, "pending")</f>
        <v>0</v>
      </c>
    </row>
    <row r="281" spans="1:5">
      <c r="A281" s="23" t="str">
        <v>ec37589f-1fc4-4a6f-a3e0-f9f14257fe80</v>
      </c>
      <c r="B281" s="23" cm="1">
        <f t="array" ref="B281">COUNTA(_xlfn.UNIQUE(_xlfn._xlws.FILTER(Sales_data!Q:Q, Sales_data!C:C=A281)))</f>
        <v>1</v>
      </c>
      <c r="C281" s="23">
        <f>COUNTIFS(Sales_data!C:C, A281, Sales_data!N:N, "success")</f>
        <v>0</v>
      </c>
      <c r="D281" s="23">
        <f>COUNTIFS(Sales_data!C:C, A281, Sales_data!N:N, "failed")</f>
        <v>0</v>
      </c>
      <c r="E281" s="23">
        <f>COUNTIFS(Sales_data!C:C, A281, Sales_data!N:N, "pending")</f>
        <v>0</v>
      </c>
    </row>
    <row r="282" spans="1:5">
      <c r="A282" s="23" t="str">
        <v>32c4b704-9fe4-4989-9c9d-66a8e3b645f0</v>
      </c>
      <c r="B282" s="23" cm="1">
        <f t="array" ref="B282">COUNTA(_xlfn.UNIQUE(_xlfn._xlws.FILTER(Sales_data!Q:Q, Sales_data!C:C=A282)))</f>
        <v>1</v>
      </c>
      <c r="C282" s="23">
        <f>COUNTIFS(Sales_data!C:C, A282, Sales_data!N:N, "success")</f>
        <v>0</v>
      </c>
      <c r="D282" s="23">
        <f>COUNTIFS(Sales_data!C:C, A282, Sales_data!N:N, "failed")</f>
        <v>0</v>
      </c>
      <c r="E282" s="23">
        <f>COUNTIFS(Sales_data!C:C, A282, Sales_data!N:N, "pending")</f>
        <v>0</v>
      </c>
    </row>
    <row r="283" spans="1:5">
      <c r="A283" s="23" t="str">
        <v>d612ebf7-06ec-4d52-9c33-e00173f179da</v>
      </c>
      <c r="B283" s="23" cm="1">
        <f t="array" ref="B283">COUNTA(_xlfn.UNIQUE(_xlfn._xlws.FILTER(Sales_data!Q:Q, Sales_data!C:C=A283)))</f>
        <v>1</v>
      </c>
      <c r="C283" s="23">
        <f>COUNTIFS(Sales_data!C:C, A283, Sales_data!N:N, "success")</f>
        <v>0</v>
      </c>
      <c r="D283" s="23">
        <f>COUNTIFS(Sales_data!C:C, A283, Sales_data!N:N, "failed")</f>
        <v>0</v>
      </c>
      <c r="E283" s="23">
        <f>COUNTIFS(Sales_data!C:C, A283, Sales_data!N:N, "pending")</f>
        <v>0</v>
      </c>
    </row>
    <row r="284" spans="1:5">
      <c r="A284" s="23" t="str">
        <v>5b38ca18-49e7-4db5-8151-83c3e710fd79</v>
      </c>
      <c r="B284" s="23" cm="1">
        <f t="array" ref="B284">COUNTA(_xlfn.UNIQUE(_xlfn._xlws.FILTER(Sales_data!Q:Q, Sales_data!C:C=A284)))</f>
        <v>1</v>
      </c>
      <c r="C284" s="23">
        <f>COUNTIFS(Sales_data!C:C, A284, Sales_data!N:N, "success")</f>
        <v>0</v>
      </c>
      <c r="D284" s="23">
        <f>COUNTIFS(Sales_data!C:C, A284, Sales_data!N:N, "failed")</f>
        <v>0</v>
      </c>
      <c r="E284" s="23">
        <f>COUNTIFS(Sales_data!C:C, A284, Sales_data!N:N, "pending")</f>
        <v>0</v>
      </c>
    </row>
    <row r="285" spans="1:5">
      <c r="A285" s="23" t="str">
        <v>a56eedb5-46a1-46ad-8d9a-cdd1f3102e12</v>
      </c>
      <c r="B285" s="23" cm="1">
        <f t="array" ref="B285">COUNTA(_xlfn.UNIQUE(_xlfn._xlws.FILTER(Sales_data!Q:Q, Sales_data!C:C=A285)))</f>
        <v>1</v>
      </c>
      <c r="C285" s="23">
        <f>COUNTIFS(Sales_data!C:C, A285, Sales_data!N:N, "success")</f>
        <v>0</v>
      </c>
      <c r="D285" s="23">
        <f>COUNTIFS(Sales_data!C:C, A285, Sales_data!N:N, "failed")</f>
        <v>0</v>
      </c>
      <c r="E285" s="23">
        <f>COUNTIFS(Sales_data!C:C, A285, Sales_data!N:N, "pending")</f>
        <v>0</v>
      </c>
    </row>
    <row r="286" spans="1:5" hidden="1">
      <c r="A286" s="23" t="str">
        <v>bfbf9299-5042-4dd4-843b-50c0b6ddff03</v>
      </c>
      <c r="B286" s="23" cm="1">
        <f t="array" ref="B286">COUNTA(_xlfn.UNIQUE(_xlfn._xlws.FILTER(Sales_data!Q:Q, Sales_data!C:C=A286)))</f>
        <v>3</v>
      </c>
      <c r="C286" s="23">
        <f>COUNTIFS(Sales_data!C:C, A286, Sales_data!N:N, "success")</f>
        <v>2</v>
      </c>
      <c r="D286" s="23">
        <f>COUNTIFS(Sales_data!C:C, A286, Sales_data!N:N, "failed")</f>
        <v>0</v>
      </c>
      <c r="E286" s="23">
        <f>COUNTIFS(Sales_data!C:C, A286, Sales_data!N:N, "pending")</f>
        <v>0</v>
      </c>
    </row>
    <row r="287" spans="1:5">
      <c r="A287" s="23" t="str">
        <v>5a724d2b-d311-45d1-8aec-fa67b6266e15</v>
      </c>
      <c r="B287" s="23" cm="1">
        <f t="array" ref="B287">COUNTA(_xlfn.UNIQUE(_xlfn._xlws.FILTER(Sales_data!Q:Q, Sales_data!C:C=A287)))</f>
        <v>1</v>
      </c>
      <c r="C287" s="23">
        <f>COUNTIFS(Sales_data!C:C, A287, Sales_data!N:N, "success")</f>
        <v>0</v>
      </c>
      <c r="D287" s="23">
        <f>COUNTIFS(Sales_data!C:C, A287, Sales_data!N:N, "failed")</f>
        <v>0</v>
      </c>
      <c r="E287" s="23">
        <f>COUNTIFS(Sales_data!C:C, A287, Sales_data!N:N, "pending")</f>
        <v>0</v>
      </c>
    </row>
    <row r="288" spans="1:5">
      <c r="A288" s="23" t="str">
        <v>36f162c7-6530-4a4a-8322-f3f921a5e403</v>
      </c>
      <c r="B288" s="23" cm="1">
        <f t="array" ref="B288">COUNTA(_xlfn.UNIQUE(_xlfn._xlws.FILTER(Sales_data!Q:Q, Sales_data!C:C=A288)))</f>
        <v>1</v>
      </c>
      <c r="C288" s="23">
        <f>COUNTIFS(Sales_data!C:C, A288, Sales_data!N:N, "success")</f>
        <v>0</v>
      </c>
      <c r="D288" s="23">
        <f>COUNTIFS(Sales_data!C:C, A288, Sales_data!N:N, "failed")</f>
        <v>0</v>
      </c>
      <c r="E288" s="23">
        <f>COUNTIFS(Sales_data!C:C, A288, Sales_data!N:N, "pending")</f>
        <v>0</v>
      </c>
    </row>
    <row r="289" spans="1:5">
      <c r="A289" s="23" t="str">
        <v>a225897f-d577-49f6-af61-283c8481af52</v>
      </c>
      <c r="B289" s="23" cm="1">
        <f t="array" ref="B289">COUNTA(_xlfn.UNIQUE(_xlfn._xlws.FILTER(Sales_data!Q:Q, Sales_data!C:C=A289)))</f>
        <v>1</v>
      </c>
      <c r="C289" s="23">
        <f>COUNTIFS(Sales_data!C:C, A289, Sales_data!N:N, "success")</f>
        <v>0</v>
      </c>
      <c r="D289" s="23">
        <f>COUNTIFS(Sales_data!C:C, A289, Sales_data!N:N, "failed")</f>
        <v>0</v>
      </c>
      <c r="E289" s="23">
        <f>COUNTIFS(Sales_data!C:C, A289, Sales_data!N:N, "pending")</f>
        <v>0</v>
      </c>
    </row>
    <row r="290" spans="1:5">
      <c r="A290" s="23" t="str">
        <v>1c2d6a23-f44a-46b9-9372-1ffce872f01c</v>
      </c>
      <c r="B290" s="23" cm="1">
        <f t="array" ref="B290">COUNTA(_xlfn.UNIQUE(_xlfn._xlws.FILTER(Sales_data!Q:Q, Sales_data!C:C=A290)))</f>
        <v>1</v>
      </c>
      <c r="C290" s="23">
        <f>COUNTIFS(Sales_data!C:C, A290, Sales_data!N:N, "success")</f>
        <v>0</v>
      </c>
      <c r="D290" s="23">
        <f>COUNTIFS(Sales_data!C:C, A290, Sales_data!N:N, "failed")</f>
        <v>0</v>
      </c>
      <c r="E290" s="23">
        <f>COUNTIFS(Sales_data!C:C, A290, Sales_data!N:N, "pending")</f>
        <v>0</v>
      </c>
    </row>
    <row r="291" spans="1:5" hidden="1">
      <c r="A291" s="23" t="str">
        <v>a8856174-b18f-41b4-b406-c753c50d4260</v>
      </c>
      <c r="B291" s="23" cm="1">
        <f t="array" ref="B291">COUNTA(_xlfn.UNIQUE(_xlfn._xlws.FILTER(Sales_data!Q:Q, Sales_data!C:C=A291)))</f>
        <v>1</v>
      </c>
      <c r="C291" s="23">
        <f>COUNTIFS(Sales_data!C:C, A291, Sales_data!N:N, "success")</f>
        <v>1</v>
      </c>
      <c r="D291" s="23">
        <f>COUNTIFS(Sales_data!C:C, A291, Sales_data!N:N, "failed")</f>
        <v>3</v>
      </c>
      <c r="E291" s="23">
        <f>COUNTIFS(Sales_data!C:C, A291, Sales_data!N:N, "pending")</f>
        <v>0</v>
      </c>
    </row>
    <row r="292" spans="1:5">
      <c r="A292" s="23" t="str">
        <v>a43b9226-77e9-4991-9e58-5421b25478be</v>
      </c>
      <c r="B292" s="23" cm="1">
        <f t="array" ref="B292">COUNTA(_xlfn.UNIQUE(_xlfn._xlws.FILTER(Sales_data!Q:Q, Sales_data!C:C=A292)))</f>
        <v>1</v>
      </c>
      <c r="C292" s="23">
        <f>COUNTIFS(Sales_data!C:C, A292, Sales_data!N:N, "success")</f>
        <v>0</v>
      </c>
      <c r="D292" s="23">
        <f>COUNTIFS(Sales_data!C:C, A292, Sales_data!N:N, "failed")</f>
        <v>0</v>
      </c>
      <c r="E292" s="23">
        <f>COUNTIFS(Sales_data!C:C, A292, Sales_data!N:N, "pending")</f>
        <v>0</v>
      </c>
    </row>
    <row r="293" spans="1:5" hidden="1">
      <c r="A293" s="23" t="str">
        <v>d1995556-06ac-415c-8cc0-c23669e4bf09</v>
      </c>
      <c r="B293" s="23" cm="1">
        <f t="array" ref="B293">COUNTA(_xlfn.UNIQUE(_xlfn._xlws.FILTER(Sales_data!Q:Q, Sales_data!C:C=A293)))</f>
        <v>1</v>
      </c>
      <c r="C293" s="23">
        <f>COUNTIFS(Sales_data!C:C, A293, Sales_data!N:N, "success")</f>
        <v>1</v>
      </c>
      <c r="D293" s="23">
        <f>COUNTIFS(Sales_data!C:C, A293, Sales_data!N:N, "failed")</f>
        <v>0</v>
      </c>
      <c r="E293" s="23">
        <f>COUNTIFS(Sales_data!C:C, A293, Sales_data!N:N, "pending")</f>
        <v>0</v>
      </c>
    </row>
    <row r="294" spans="1:5" hidden="1">
      <c r="A294" s="23" t="str">
        <v>78b27a5a-eb0f-423e-979b-c57eda4bfc96</v>
      </c>
      <c r="B294" s="23" cm="1">
        <f t="array" ref="B294">COUNTA(_xlfn.UNIQUE(_xlfn._xlws.FILTER(Sales_data!Q:Q, Sales_data!C:C=A294)))</f>
        <v>1</v>
      </c>
      <c r="C294" s="23">
        <f>COUNTIFS(Sales_data!C:C, A294, Sales_data!N:N, "success")</f>
        <v>1</v>
      </c>
      <c r="D294" s="23">
        <f>COUNTIFS(Sales_data!C:C, A294, Sales_data!N:N, "failed")</f>
        <v>0</v>
      </c>
      <c r="E294" s="23">
        <f>COUNTIFS(Sales_data!C:C, A294, Sales_data!N:N, "pending")</f>
        <v>0</v>
      </c>
    </row>
    <row r="295" spans="1:5" hidden="1">
      <c r="A295" s="23" t="str">
        <v>da3c43cb-4e65-46fd-a9fd-cee49d50cafa</v>
      </c>
      <c r="B295" s="23" cm="1">
        <f t="array" ref="B295">COUNTA(_xlfn.UNIQUE(_xlfn._xlws.FILTER(Sales_data!Q:Q, Sales_data!C:C=A295)))</f>
        <v>1</v>
      </c>
      <c r="C295" s="23">
        <f>COUNTIFS(Sales_data!C:C, A295, Sales_data!N:N, "success")</f>
        <v>1</v>
      </c>
      <c r="D295" s="23">
        <f>COUNTIFS(Sales_data!C:C, A295, Sales_data!N:N, "failed")</f>
        <v>0</v>
      </c>
      <c r="E295" s="23">
        <f>COUNTIFS(Sales_data!C:C, A295, Sales_data!N:N, "pending")</f>
        <v>0</v>
      </c>
    </row>
    <row r="296" spans="1:5" hidden="1">
      <c r="A296" s="23" t="str">
        <v>5aa66059-6137-4843-a8be-8f54cabf0151</v>
      </c>
      <c r="B296" s="23" cm="1">
        <f t="array" ref="B296">COUNTA(_xlfn.UNIQUE(_xlfn._xlws.FILTER(Sales_data!Q:Q, Sales_data!C:C=A296)))</f>
        <v>1</v>
      </c>
      <c r="C296" s="23">
        <f>COUNTIFS(Sales_data!C:C, A296, Sales_data!N:N, "success")</f>
        <v>1</v>
      </c>
      <c r="D296" s="23">
        <f>COUNTIFS(Sales_data!C:C, A296, Sales_data!N:N, "failed")</f>
        <v>0</v>
      </c>
      <c r="E296" s="23">
        <f>COUNTIFS(Sales_data!C:C, A296, Sales_data!N:N, "pending")</f>
        <v>0</v>
      </c>
    </row>
    <row r="297" spans="1:5">
      <c r="A297" s="23" t="str">
        <v>555a2603-934c-476e-b567-f2882364141e</v>
      </c>
      <c r="B297" s="23" cm="1">
        <f t="array" ref="B297">COUNTA(_xlfn.UNIQUE(_xlfn._xlws.FILTER(Sales_data!Q:Q, Sales_data!C:C=A297)))</f>
        <v>1</v>
      </c>
      <c r="C297" s="23">
        <f>COUNTIFS(Sales_data!C:C, A297, Sales_data!N:N, "success")</f>
        <v>0</v>
      </c>
      <c r="D297" s="23">
        <f>COUNTIFS(Sales_data!C:C, A297, Sales_data!N:N, "failed")</f>
        <v>0</v>
      </c>
      <c r="E297" s="23">
        <f>COUNTIFS(Sales_data!C:C, A297, Sales_data!N:N, "pending")</f>
        <v>0</v>
      </c>
    </row>
    <row r="298" spans="1:5" hidden="1">
      <c r="A298" s="23" t="str">
        <v>4d5d07ec-f082-4f54-b09b-5dba0b737925</v>
      </c>
      <c r="B298" s="23" cm="1">
        <f t="array" ref="B298">COUNTA(_xlfn.UNIQUE(_xlfn._xlws.FILTER(Sales_data!Q:Q, Sales_data!C:C=A298)))</f>
        <v>1</v>
      </c>
      <c r="C298" s="23">
        <f>COUNTIFS(Sales_data!C:C, A298, Sales_data!N:N, "success")</f>
        <v>1</v>
      </c>
      <c r="D298" s="23">
        <f>COUNTIFS(Sales_data!C:C, A298, Sales_data!N:N, "failed")</f>
        <v>0</v>
      </c>
      <c r="E298" s="23">
        <f>COUNTIFS(Sales_data!C:C, A298, Sales_data!N:N, "pending")</f>
        <v>0</v>
      </c>
    </row>
    <row r="299" spans="1:5">
      <c r="A299" s="23" t="str">
        <v>aa01fd96-26a0-43cd-be58-f98a6090ddf2</v>
      </c>
      <c r="B299" s="23" cm="1">
        <f t="array" ref="B299">COUNTA(_xlfn.UNIQUE(_xlfn._xlws.FILTER(Sales_data!Q:Q, Sales_data!C:C=A299)))</f>
        <v>1</v>
      </c>
      <c r="C299" s="23">
        <f>COUNTIFS(Sales_data!C:C, A299, Sales_data!N:N, "success")</f>
        <v>0</v>
      </c>
      <c r="D299" s="23">
        <f>COUNTIFS(Sales_data!C:C, A299, Sales_data!N:N, "failed")</f>
        <v>0</v>
      </c>
      <c r="E299" s="23">
        <f>COUNTIFS(Sales_data!C:C, A299, Sales_data!N:N, "pending")</f>
        <v>0</v>
      </c>
    </row>
    <row r="300" spans="1:5" hidden="1">
      <c r="A300" s="23" t="str">
        <v>808bd9f7-0eae-4890-a422-f34fdb055154</v>
      </c>
      <c r="B300" s="23" cm="1">
        <f t="array" ref="B300">COUNTA(_xlfn.UNIQUE(_xlfn._xlws.FILTER(Sales_data!Q:Q, Sales_data!C:C=A300)))</f>
        <v>1</v>
      </c>
      <c r="C300" s="23">
        <f>COUNTIFS(Sales_data!C:C, A300, Sales_data!N:N, "success")</f>
        <v>1</v>
      </c>
      <c r="D300" s="23">
        <f>COUNTIFS(Sales_data!C:C, A300, Sales_data!N:N, "failed")</f>
        <v>0</v>
      </c>
      <c r="E300" s="23">
        <f>COUNTIFS(Sales_data!C:C, A300, Sales_data!N:N, "pending")</f>
        <v>0</v>
      </c>
    </row>
    <row r="301" spans="1:5">
      <c r="A301" s="23" t="str">
        <v>cffdd916-27e7-4312-b367-e6eede4313a5</v>
      </c>
      <c r="B301" s="23" cm="1">
        <f t="array" ref="B301">COUNTA(_xlfn.UNIQUE(_xlfn._xlws.FILTER(Sales_data!Q:Q, Sales_data!C:C=A301)))</f>
        <v>1</v>
      </c>
      <c r="C301" s="23">
        <f>COUNTIFS(Sales_data!C:C, A301, Sales_data!N:N, "success")</f>
        <v>0</v>
      </c>
      <c r="D301" s="23">
        <f>COUNTIFS(Sales_data!C:C, A301, Sales_data!N:N, "failed")</f>
        <v>0</v>
      </c>
      <c r="E301" s="23">
        <f>COUNTIFS(Sales_data!C:C, A301, Sales_data!N:N, "pending")</f>
        <v>0</v>
      </c>
    </row>
    <row r="302" spans="1:5">
      <c r="A302" s="23" t="str">
        <v>ae0e30bd-08fd-430d-ae53-6e079b564740</v>
      </c>
      <c r="B302" s="23" cm="1">
        <f t="array" ref="B302">COUNTA(_xlfn.UNIQUE(_xlfn._xlws.FILTER(Sales_data!Q:Q, Sales_data!C:C=A302)))</f>
        <v>1</v>
      </c>
      <c r="C302" s="23">
        <f>COUNTIFS(Sales_data!C:C, A302, Sales_data!N:N, "success")</f>
        <v>0</v>
      </c>
      <c r="D302" s="23">
        <f>COUNTIFS(Sales_data!C:C, A302, Sales_data!N:N, "failed")</f>
        <v>0</v>
      </c>
      <c r="E302" s="23">
        <f>COUNTIFS(Sales_data!C:C, A302, Sales_data!N:N, "pending")</f>
        <v>0</v>
      </c>
    </row>
    <row r="303" spans="1:5" hidden="1">
      <c r="A303" s="23" t="str">
        <v>5c28a55d-2a8a-4850-8ec8-a8a14e2da3bf</v>
      </c>
      <c r="B303" s="23" cm="1">
        <f t="array" ref="B303">COUNTA(_xlfn.UNIQUE(_xlfn._xlws.FILTER(Sales_data!Q:Q, Sales_data!C:C=A303)))</f>
        <v>1</v>
      </c>
      <c r="C303" s="23">
        <f>COUNTIFS(Sales_data!C:C, A303, Sales_data!N:N, "success")</f>
        <v>1</v>
      </c>
      <c r="D303" s="23">
        <f>COUNTIFS(Sales_data!C:C, A303, Sales_data!N:N, "failed")</f>
        <v>0</v>
      </c>
      <c r="E303" s="23">
        <f>COUNTIFS(Sales_data!C:C, A303, Sales_data!N:N, "pending")</f>
        <v>0</v>
      </c>
    </row>
    <row r="304" spans="1:5">
      <c r="A304" s="23" t="str">
        <v>fe742202-682a-4a21-9014-1577d65dfede</v>
      </c>
      <c r="B304" s="23" cm="1">
        <f t="array" ref="B304">COUNTA(_xlfn.UNIQUE(_xlfn._xlws.FILTER(Sales_data!Q:Q, Sales_data!C:C=A304)))</f>
        <v>1</v>
      </c>
      <c r="C304" s="23">
        <f>COUNTIFS(Sales_data!C:C, A304, Sales_data!N:N, "success")</f>
        <v>0</v>
      </c>
      <c r="D304" s="23">
        <f>COUNTIFS(Sales_data!C:C, A304, Sales_data!N:N, "failed")</f>
        <v>0</v>
      </c>
      <c r="E304" s="23">
        <f>COUNTIFS(Sales_data!C:C, A304, Sales_data!N:N, "pending")</f>
        <v>0</v>
      </c>
    </row>
    <row r="305" spans="1:5">
      <c r="A305" s="23" t="str">
        <v>322361dc-ea1a-4531-9ea7-068aeb0fa6f0</v>
      </c>
      <c r="B305" s="23" cm="1">
        <f t="array" ref="B305">COUNTA(_xlfn.UNIQUE(_xlfn._xlws.FILTER(Sales_data!Q:Q, Sales_data!C:C=A305)))</f>
        <v>1</v>
      </c>
      <c r="C305" s="23">
        <f>COUNTIFS(Sales_data!C:C, A305, Sales_data!N:N, "success")</f>
        <v>0</v>
      </c>
      <c r="D305" s="23">
        <f>COUNTIFS(Sales_data!C:C, A305, Sales_data!N:N, "failed")</f>
        <v>0</v>
      </c>
      <c r="E305" s="23">
        <f>COUNTIFS(Sales_data!C:C, A305, Sales_data!N:N, "pending")</f>
        <v>0</v>
      </c>
    </row>
    <row r="306" spans="1:5" hidden="1">
      <c r="A306" s="23" t="str">
        <v>d6888b39-ae53-4bc5-93bf-000d8b81e399</v>
      </c>
      <c r="B306" s="23" cm="1">
        <f t="array" ref="B306">COUNTA(_xlfn.UNIQUE(_xlfn._xlws.FILTER(Sales_data!Q:Q, Sales_data!C:C=A306)))</f>
        <v>1</v>
      </c>
      <c r="C306" s="23">
        <f>COUNTIFS(Sales_data!C:C, A306, Sales_data!N:N, "success")</f>
        <v>1</v>
      </c>
      <c r="D306" s="23">
        <f>COUNTIFS(Sales_data!C:C, A306, Sales_data!N:N, "failed")</f>
        <v>2</v>
      </c>
      <c r="E306" s="23">
        <f>COUNTIFS(Sales_data!C:C, A306, Sales_data!N:N, "pending")</f>
        <v>0</v>
      </c>
    </row>
    <row r="307" spans="1:5">
      <c r="A307" s="23" t="str">
        <v>f01ff123-6dd3-4f0d-a9ae-4fa8635f7f9f</v>
      </c>
      <c r="B307" s="23" cm="1">
        <f t="array" ref="B307">COUNTA(_xlfn.UNIQUE(_xlfn._xlws.FILTER(Sales_data!Q:Q, Sales_data!C:C=A307)))</f>
        <v>1</v>
      </c>
      <c r="C307" s="23">
        <f>COUNTIFS(Sales_data!C:C, A307, Sales_data!N:N, "success")</f>
        <v>0</v>
      </c>
      <c r="D307" s="23">
        <f>COUNTIFS(Sales_data!C:C, A307, Sales_data!N:N, "failed")</f>
        <v>0</v>
      </c>
      <c r="E307" s="23">
        <f>COUNTIFS(Sales_data!C:C, A307, Sales_data!N:N, "pending")</f>
        <v>0</v>
      </c>
    </row>
    <row r="308" spans="1:5" hidden="1">
      <c r="A308" s="23" t="str">
        <v>2ef196f7-7910-444d-9f74-11beb34a8770</v>
      </c>
      <c r="B308" s="23" cm="1">
        <f t="array" ref="B308">COUNTA(_xlfn.UNIQUE(_xlfn._xlws.FILTER(Sales_data!Q:Q, Sales_data!C:C=A308)))</f>
        <v>1</v>
      </c>
      <c r="C308" s="23">
        <f>COUNTIFS(Sales_data!C:C, A308, Sales_data!N:N, "success")</f>
        <v>1</v>
      </c>
      <c r="D308" s="23">
        <f>COUNTIFS(Sales_data!C:C, A308, Sales_data!N:N, "failed")</f>
        <v>0</v>
      </c>
      <c r="E308" s="23">
        <f>COUNTIFS(Sales_data!C:C, A308, Sales_data!N:N, "pending")</f>
        <v>0</v>
      </c>
    </row>
    <row r="309" spans="1:5" hidden="1">
      <c r="A309" s="23" t="str">
        <v>d0bed35e-f3bb-49bd-b7b2-188ab2a14d06</v>
      </c>
      <c r="B309" s="23" cm="1">
        <f t="array" ref="B309">COUNTA(_xlfn.UNIQUE(_xlfn._xlws.FILTER(Sales_data!Q:Q, Sales_data!C:C=A309)))</f>
        <v>1</v>
      </c>
      <c r="C309" s="23">
        <f>COUNTIFS(Sales_data!C:C, A309, Sales_data!N:N, "success")</f>
        <v>1</v>
      </c>
      <c r="D309" s="23">
        <f>COUNTIFS(Sales_data!C:C, A309, Sales_data!N:N, "failed")</f>
        <v>0</v>
      </c>
      <c r="E309" s="23">
        <f>COUNTIFS(Sales_data!C:C, A309, Sales_data!N:N, "pending")</f>
        <v>0</v>
      </c>
    </row>
    <row r="310" spans="1:5" hidden="1">
      <c r="A310" s="23" t="str">
        <v>272e7600-fad1-45d1-b607-ef845b7d116d</v>
      </c>
      <c r="B310" s="23" cm="1">
        <f t="array" ref="B310">COUNTA(_xlfn.UNIQUE(_xlfn._xlws.FILTER(Sales_data!Q:Q, Sales_data!C:C=A310)))</f>
        <v>2</v>
      </c>
      <c r="C310" s="23">
        <f>COUNTIFS(Sales_data!C:C, A310, Sales_data!N:N, "success")</f>
        <v>1</v>
      </c>
      <c r="D310" s="23">
        <f>COUNTIFS(Sales_data!C:C, A310, Sales_data!N:N, "failed")</f>
        <v>0</v>
      </c>
      <c r="E310" s="23">
        <f>COUNTIFS(Sales_data!C:C, A310, Sales_data!N:N, "pending")</f>
        <v>0</v>
      </c>
    </row>
    <row r="311" spans="1:5">
      <c r="A311" s="23" t="str">
        <v>2004c3c1-f569-46e7-968a-098ff6db0309</v>
      </c>
      <c r="B311" s="23" cm="1">
        <f t="array" ref="B311">COUNTA(_xlfn.UNIQUE(_xlfn._xlws.FILTER(Sales_data!Q:Q, Sales_data!C:C=A311)))</f>
        <v>1</v>
      </c>
      <c r="C311" s="23">
        <f>COUNTIFS(Sales_data!C:C, A311, Sales_data!N:N, "success")</f>
        <v>0</v>
      </c>
      <c r="D311" s="23">
        <f>COUNTIFS(Sales_data!C:C, A311, Sales_data!N:N, "failed")</f>
        <v>0</v>
      </c>
      <c r="E311" s="23">
        <f>COUNTIFS(Sales_data!C:C, A311, Sales_data!N:N, "pending")</f>
        <v>0</v>
      </c>
    </row>
    <row r="312" spans="1:5">
      <c r="A312" s="23" t="str">
        <v>788dca63-b7ee-49a2-8cee-343ed97c349c</v>
      </c>
      <c r="B312" s="23" cm="1">
        <f t="array" ref="B312">COUNTA(_xlfn.UNIQUE(_xlfn._xlws.FILTER(Sales_data!Q:Q, Sales_data!C:C=A312)))</f>
        <v>1</v>
      </c>
      <c r="C312" s="23">
        <f>COUNTIFS(Sales_data!C:C, A312, Sales_data!N:N, "success")</f>
        <v>0</v>
      </c>
      <c r="D312" s="23">
        <f>COUNTIFS(Sales_data!C:C, A312, Sales_data!N:N, "failed")</f>
        <v>0</v>
      </c>
      <c r="E312" s="23">
        <f>COUNTIFS(Sales_data!C:C, A312, Sales_data!N:N, "pending")</f>
        <v>0</v>
      </c>
    </row>
    <row r="313" spans="1:5" hidden="1">
      <c r="A313" s="23" t="str">
        <v>d760be0b-2593-404c-935d-615b4325697f</v>
      </c>
      <c r="B313" s="23" cm="1">
        <f t="array" ref="B313">COUNTA(_xlfn.UNIQUE(_xlfn._xlws.FILTER(Sales_data!Q:Q, Sales_data!C:C=A313)))</f>
        <v>1</v>
      </c>
      <c r="C313" s="23">
        <f>COUNTIFS(Sales_data!C:C, A313, Sales_data!N:N, "success")</f>
        <v>1</v>
      </c>
      <c r="D313" s="23">
        <f>COUNTIFS(Sales_data!C:C, A313, Sales_data!N:N, "failed")</f>
        <v>0</v>
      </c>
      <c r="E313" s="23">
        <f>COUNTIFS(Sales_data!C:C, A313, Sales_data!N:N, "pending")</f>
        <v>0</v>
      </c>
    </row>
    <row r="314" spans="1:5">
      <c r="A314" s="23" t="str">
        <v>4375b2a2-daa9-446f-a329-255c81bc78b0</v>
      </c>
      <c r="B314" s="23" cm="1">
        <f t="array" ref="B314">COUNTA(_xlfn.UNIQUE(_xlfn._xlws.FILTER(Sales_data!Q:Q, Sales_data!C:C=A314)))</f>
        <v>1</v>
      </c>
      <c r="C314" s="23">
        <f>COUNTIFS(Sales_data!C:C, A314, Sales_data!N:N, "success")</f>
        <v>0</v>
      </c>
      <c r="D314" s="23">
        <f>COUNTIFS(Sales_data!C:C, A314, Sales_data!N:N, "failed")</f>
        <v>0</v>
      </c>
      <c r="E314" s="23">
        <f>COUNTIFS(Sales_data!C:C, A314, Sales_data!N:N, "pending")</f>
        <v>0</v>
      </c>
    </row>
    <row r="315" spans="1:5">
      <c r="A315" s="23" t="str">
        <v>0510b4f0-431d-4a3b-86a6-cf3af672e17d</v>
      </c>
      <c r="B315" s="23" cm="1">
        <f t="array" ref="B315">COUNTA(_xlfn.UNIQUE(_xlfn._xlws.FILTER(Sales_data!Q:Q, Sales_data!C:C=A315)))</f>
        <v>1</v>
      </c>
      <c r="C315" s="23">
        <f>COUNTIFS(Sales_data!C:C, A315, Sales_data!N:N, "success")</f>
        <v>0</v>
      </c>
      <c r="D315" s="23">
        <f>COUNTIFS(Sales_data!C:C, A315, Sales_data!N:N, "failed")</f>
        <v>0</v>
      </c>
      <c r="E315" s="23">
        <f>COUNTIFS(Sales_data!C:C, A315, Sales_data!N:N, "pending")</f>
        <v>0</v>
      </c>
    </row>
    <row r="316" spans="1:5" hidden="1">
      <c r="A316" s="23" t="str">
        <v>b15f5105-a12e-4e6c-9be4-2eb1dd4b59df</v>
      </c>
      <c r="B316" s="23" cm="1">
        <f t="array" ref="B316">COUNTA(_xlfn.UNIQUE(_xlfn._xlws.FILTER(Sales_data!Q:Q, Sales_data!C:C=A316)))</f>
        <v>1</v>
      </c>
      <c r="C316" s="23">
        <f>COUNTIFS(Sales_data!C:C, A316, Sales_data!N:N, "success")</f>
        <v>1</v>
      </c>
      <c r="D316" s="23">
        <f>COUNTIFS(Sales_data!C:C, A316, Sales_data!N:N, "failed")</f>
        <v>0</v>
      </c>
      <c r="E316" s="23">
        <f>COUNTIFS(Sales_data!C:C, A316, Sales_data!N:N, "pending")</f>
        <v>0</v>
      </c>
    </row>
    <row r="317" spans="1:5">
      <c r="A317" s="23" t="str">
        <v>26d33efd-ff95-4d41-b02b-7d88ddbc54b8</v>
      </c>
      <c r="B317" s="23" cm="1">
        <f t="array" ref="B317">COUNTA(_xlfn.UNIQUE(_xlfn._xlws.FILTER(Sales_data!Q:Q, Sales_data!C:C=A317)))</f>
        <v>2</v>
      </c>
      <c r="C317" s="23">
        <f>COUNTIFS(Sales_data!C:C, A317, Sales_data!N:N, "success")</f>
        <v>0</v>
      </c>
      <c r="D317" s="23">
        <f>COUNTIFS(Sales_data!C:C, A317, Sales_data!N:N, "failed")</f>
        <v>0</v>
      </c>
      <c r="E317" s="23">
        <f>COUNTIFS(Sales_data!C:C, A317, Sales_data!N:N, "pending")</f>
        <v>0</v>
      </c>
    </row>
    <row r="318" spans="1:5">
      <c r="A318" s="23" t="str">
        <v>71779d98-e091-4260-810b-67c1ed56bb55</v>
      </c>
      <c r="B318" s="23" cm="1">
        <f t="array" ref="B318">COUNTA(_xlfn.UNIQUE(_xlfn._xlws.FILTER(Sales_data!Q:Q, Sales_data!C:C=A318)))</f>
        <v>1</v>
      </c>
      <c r="C318" s="23">
        <f>COUNTIFS(Sales_data!C:C, A318, Sales_data!N:N, "success")</f>
        <v>0</v>
      </c>
      <c r="D318" s="23">
        <f>COUNTIFS(Sales_data!C:C, A318, Sales_data!N:N, "failed")</f>
        <v>1</v>
      </c>
      <c r="E318" s="23">
        <f>COUNTIFS(Sales_data!C:C, A318, Sales_data!N:N, "pending")</f>
        <v>0</v>
      </c>
    </row>
    <row r="319" spans="1:5">
      <c r="A319" s="23" t="str">
        <v>dd1eb72b-16a3-4ebd-922a-5c25a6207172</v>
      </c>
      <c r="B319" s="23" cm="1">
        <f t="array" ref="B319">COUNTA(_xlfn.UNIQUE(_xlfn._xlws.FILTER(Sales_data!Q:Q, Sales_data!C:C=A319)))</f>
        <v>1</v>
      </c>
      <c r="C319" s="23">
        <f>COUNTIFS(Sales_data!C:C, A319, Sales_data!N:N, "success")</f>
        <v>0</v>
      </c>
      <c r="D319" s="23">
        <f>COUNTIFS(Sales_data!C:C, A319, Sales_data!N:N, "failed")</f>
        <v>0</v>
      </c>
      <c r="E319" s="23">
        <f>COUNTIFS(Sales_data!C:C, A319, Sales_data!N:N, "pending")</f>
        <v>0</v>
      </c>
    </row>
    <row r="320" spans="1:5">
      <c r="A320" s="23" t="str">
        <v>cdba6330-46a1-4017-b6a5-f5afb39ee9a3</v>
      </c>
      <c r="B320" s="23" cm="1">
        <f t="array" ref="B320">COUNTA(_xlfn.UNIQUE(_xlfn._xlws.FILTER(Sales_data!Q:Q, Sales_data!C:C=A320)))</f>
        <v>1</v>
      </c>
      <c r="C320" s="23">
        <f>COUNTIFS(Sales_data!C:C, A320, Sales_data!N:N, "success")</f>
        <v>0</v>
      </c>
      <c r="D320" s="23">
        <f>COUNTIFS(Sales_data!C:C, A320, Sales_data!N:N, "failed")</f>
        <v>0</v>
      </c>
      <c r="E320" s="23">
        <f>COUNTIFS(Sales_data!C:C, A320, Sales_data!N:N, "pending")</f>
        <v>0</v>
      </c>
    </row>
    <row r="321" spans="1:5">
      <c r="A321" s="23" t="str">
        <v>bddc10f6-25da-4a7d-9423-b50561c732d3</v>
      </c>
      <c r="B321" s="23" cm="1">
        <f t="array" ref="B321">COUNTA(_xlfn.UNIQUE(_xlfn._xlws.FILTER(Sales_data!Q:Q, Sales_data!C:C=A321)))</f>
        <v>1</v>
      </c>
      <c r="C321" s="23">
        <f>COUNTIFS(Sales_data!C:C, A321, Sales_data!N:N, "success")</f>
        <v>0</v>
      </c>
      <c r="D321" s="23">
        <f>COUNTIFS(Sales_data!C:C, A321, Sales_data!N:N, "failed")</f>
        <v>0</v>
      </c>
      <c r="E321" s="23">
        <f>COUNTIFS(Sales_data!C:C, A321, Sales_data!N:N, "pending")</f>
        <v>0</v>
      </c>
    </row>
    <row r="322" spans="1:5">
      <c r="A322" s="23" t="str">
        <v>45941338-aee4-437c-9626-31e1b544d0cc</v>
      </c>
      <c r="B322" s="23" cm="1">
        <f t="array" ref="B322">COUNTA(_xlfn.UNIQUE(_xlfn._xlws.FILTER(Sales_data!Q:Q, Sales_data!C:C=A322)))</f>
        <v>1</v>
      </c>
      <c r="C322" s="23">
        <f>COUNTIFS(Sales_data!C:C, A322, Sales_data!N:N, "success")</f>
        <v>0</v>
      </c>
      <c r="D322" s="23">
        <f>COUNTIFS(Sales_data!C:C, A322, Sales_data!N:N, "failed")</f>
        <v>0</v>
      </c>
      <c r="E322" s="23">
        <f>COUNTIFS(Sales_data!C:C, A322, Sales_data!N:N, "pending")</f>
        <v>0</v>
      </c>
    </row>
    <row r="323" spans="1:5">
      <c r="A323" s="23" t="str">
        <v>a5aad977-101f-4edd-a8e1-6fa6716a8b67</v>
      </c>
      <c r="B323" s="23" cm="1">
        <f t="array" ref="B323">COUNTA(_xlfn.UNIQUE(_xlfn._xlws.FILTER(Sales_data!Q:Q, Sales_data!C:C=A323)))</f>
        <v>1</v>
      </c>
      <c r="C323" s="23">
        <f>COUNTIFS(Sales_data!C:C, A323, Sales_data!N:N, "success")</f>
        <v>0</v>
      </c>
      <c r="D323" s="23">
        <f>COUNTIFS(Sales_data!C:C, A323, Sales_data!N:N, "failed")</f>
        <v>0</v>
      </c>
      <c r="E323" s="23">
        <f>COUNTIFS(Sales_data!C:C, A323, Sales_data!N:N, "pending")</f>
        <v>0</v>
      </c>
    </row>
    <row r="324" spans="1:5">
      <c r="A324" s="23" t="str">
        <v>8c0927e4-5580-4396-bbcb-c578d5b05de1</v>
      </c>
      <c r="B324" s="23" cm="1">
        <f t="array" ref="B324">COUNTA(_xlfn.UNIQUE(_xlfn._xlws.FILTER(Sales_data!Q:Q, Sales_data!C:C=A324)))</f>
        <v>1</v>
      </c>
      <c r="C324" s="23">
        <f>COUNTIFS(Sales_data!C:C, A324, Sales_data!N:N, "success")</f>
        <v>0</v>
      </c>
      <c r="D324" s="23">
        <f>COUNTIFS(Sales_data!C:C, A324, Sales_data!N:N, "failed")</f>
        <v>0</v>
      </c>
      <c r="E324" s="23">
        <f>COUNTIFS(Sales_data!C:C, A324, Sales_data!N:N, "pending")</f>
        <v>0</v>
      </c>
    </row>
    <row r="325" spans="1:5" hidden="1">
      <c r="A325" s="23" t="str">
        <v>f61b5ce8-8e93-45a8-8274-98182280c19b</v>
      </c>
      <c r="B325" s="23" cm="1">
        <f t="array" ref="B325">COUNTA(_xlfn.UNIQUE(_xlfn._xlws.FILTER(Sales_data!Q:Q, Sales_data!C:C=A325)))</f>
        <v>2</v>
      </c>
      <c r="C325" s="23">
        <f>COUNTIFS(Sales_data!C:C, A325, Sales_data!N:N, "success")</f>
        <v>1</v>
      </c>
      <c r="D325" s="23">
        <f>COUNTIFS(Sales_data!C:C, A325, Sales_data!N:N, "failed")</f>
        <v>0</v>
      </c>
      <c r="E325" s="23">
        <f>COUNTIFS(Sales_data!C:C, A325, Sales_data!N:N, "pending")</f>
        <v>0</v>
      </c>
    </row>
    <row r="326" spans="1:5">
      <c r="A326" s="23" t="str">
        <v>7757de9b-4e25-4910-b941-05a86294b1f5</v>
      </c>
      <c r="B326" s="23" cm="1">
        <f t="array" ref="B326">COUNTA(_xlfn.UNIQUE(_xlfn._xlws.FILTER(Sales_data!Q:Q, Sales_data!C:C=A326)))</f>
        <v>1</v>
      </c>
      <c r="C326" s="23">
        <f>COUNTIFS(Sales_data!C:C, A326, Sales_data!N:N, "success")</f>
        <v>0</v>
      </c>
      <c r="D326" s="23">
        <f>COUNTIFS(Sales_data!C:C, A326, Sales_data!N:N, "failed")</f>
        <v>1</v>
      </c>
      <c r="E326" s="23">
        <f>COUNTIFS(Sales_data!C:C, A326, Sales_data!N:N, "pending")</f>
        <v>0</v>
      </c>
    </row>
    <row r="327" spans="1:5" hidden="1">
      <c r="A327" s="23" t="str">
        <v>e5830c72-3dfc-4eea-82c5-66b833fe53a4</v>
      </c>
      <c r="B327" s="23" cm="1">
        <f t="array" ref="B327">COUNTA(_xlfn.UNIQUE(_xlfn._xlws.FILTER(Sales_data!Q:Q, Sales_data!C:C=A327)))</f>
        <v>3</v>
      </c>
      <c r="C327" s="23">
        <f>COUNTIFS(Sales_data!C:C, A327, Sales_data!N:N, "success")</f>
        <v>2</v>
      </c>
      <c r="D327" s="23">
        <f>COUNTIFS(Sales_data!C:C, A327, Sales_data!N:N, "failed")</f>
        <v>1</v>
      </c>
      <c r="E327" s="23">
        <f>COUNTIFS(Sales_data!C:C, A327, Sales_data!N:N, "pending")</f>
        <v>0</v>
      </c>
    </row>
    <row r="328" spans="1:5">
      <c r="A328" s="23" t="str">
        <v>bb327da3-b47d-45bd-99c1-f463b63cbcf4</v>
      </c>
      <c r="B328" s="23" cm="1">
        <f t="array" ref="B328">COUNTA(_xlfn.UNIQUE(_xlfn._xlws.FILTER(Sales_data!Q:Q, Sales_data!C:C=A328)))</f>
        <v>1</v>
      </c>
      <c r="C328" s="23">
        <f>COUNTIFS(Sales_data!C:C, A328, Sales_data!N:N, "success")</f>
        <v>0</v>
      </c>
      <c r="D328" s="23">
        <f>COUNTIFS(Sales_data!C:C, A328, Sales_data!N:N, "failed")</f>
        <v>0</v>
      </c>
      <c r="E328" s="23">
        <f>COUNTIFS(Sales_data!C:C, A328, Sales_data!N:N, "pending")</f>
        <v>0</v>
      </c>
    </row>
    <row r="329" spans="1:5">
      <c r="A329" s="23" t="str">
        <v>653b78af-dc34-4d9c-a018-df96a3cc45a1</v>
      </c>
      <c r="B329" s="23" cm="1">
        <f t="array" ref="B329">COUNTA(_xlfn.UNIQUE(_xlfn._xlws.FILTER(Sales_data!Q:Q, Sales_data!C:C=A329)))</f>
        <v>1</v>
      </c>
      <c r="C329" s="23">
        <f>COUNTIFS(Sales_data!C:C, A329, Sales_data!N:N, "success")</f>
        <v>0</v>
      </c>
      <c r="D329" s="23">
        <f>COUNTIFS(Sales_data!C:C, A329, Sales_data!N:N, "failed")</f>
        <v>0</v>
      </c>
      <c r="E329" s="23">
        <f>COUNTIFS(Sales_data!C:C, A329, Sales_data!N:N, "pending")</f>
        <v>0</v>
      </c>
    </row>
    <row r="330" spans="1:5">
      <c r="A330" s="23" t="str">
        <v>f16d723b-acf0-4dda-a6de-a32fa0009518</v>
      </c>
      <c r="B330" s="23" cm="1">
        <f t="array" ref="B330">COUNTA(_xlfn.UNIQUE(_xlfn._xlws.FILTER(Sales_data!Q:Q, Sales_data!C:C=A330)))</f>
        <v>1</v>
      </c>
      <c r="C330" s="23">
        <f>COUNTIFS(Sales_data!C:C, A330, Sales_data!N:N, "success")</f>
        <v>0</v>
      </c>
      <c r="D330" s="23">
        <f>COUNTIFS(Sales_data!C:C, A330, Sales_data!N:N, "failed")</f>
        <v>0</v>
      </c>
      <c r="E330" s="23">
        <f>COUNTIFS(Sales_data!C:C, A330, Sales_data!N:N, "pending")</f>
        <v>0</v>
      </c>
    </row>
    <row r="331" spans="1:5">
      <c r="A331" s="23" t="str">
        <v>6582c232-e205-4c05-a91b-ab93e0e55b2c</v>
      </c>
      <c r="B331" s="23" cm="1">
        <f t="array" ref="B331">COUNTA(_xlfn.UNIQUE(_xlfn._xlws.FILTER(Sales_data!Q:Q, Sales_data!C:C=A331)))</f>
        <v>1</v>
      </c>
      <c r="C331" s="23">
        <f>COUNTIFS(Sales_data!C:C, A331, Sales_data!N:N, "success")</f>
        <v>0</v>
      </c>
      <c r="D331" s="23">
        <f>COUNTIFS(Sales_data!C:C, A331, Sales_data!N:N, "failed")</f>
        <v>0</v>
      </c>
      <c r="E331" s="23">
        <f>COUNTIFS(Sales_data!C:C, A331, Sales_data!N:N, "pending")</f>
        <v>0</v>
      </c>
    </row>
    <row r="332" spans="1:5">
      <c r="A332" s="23" t="str">
        <v>3c7a03f8-5733-44fb-9368-d4ce2f353951</v>
      </c>
      <c r="B332" s="23" cm="1">
        <f t="array" ref="B332">COUNTA(_xlfn.UNIQUE(_xlfn._xlws.FILTER(Sales_data!Q:Q, Sales_data!C:C=A332)))</f>
        <v>1</v>
      </c>
      <c r="C332" s="23">
        <f>COUNTIFS(Sales_data!C:C, A332, Sales_data!N:N, "success")</f>
        <v>0</v>
      </c>
      <c r="D332" s="23">
        <f>COUNTIFS(Sales_data!C:C, A332, Sales_data!N:N, "failed")</f>
        <v>0</v>
      </c>
      <c r="E332" s="23">
        <f>COUNTIFS(Sales_data!C:C, A332, Sales_data!N:N, "pending")</f>
        <v>0</v>
      </c>
    </row>
    <row r="333" spans="1:5">
      <c r="A333" s="23" t="str">
        <v>bb53c27c-ffa2-4342-82ca-bed2472a194a</v>
      </c>
      <c r="B333" s="23" cm="1">
        <f t="array" ref="B333">COUNTA(_xlfn.UNIQUE(_xlfn._xlws.FILTER(Sales_data!Q:Q, Sales_data!C:C=A333)))</f>
        <v>1</v>
      </c>
      <c r="C333" s="23">
        <f>COUNTIFS(Sales_data!C:C, A333, Sales_data!N:N, "success")</f>
        <v>0</v>
      </c>
      <c r="D333" s="23">
        <f>COUNTIFS(Sales_data!C:C, A333, Sales_data!N:N, "failed")</f>
        <v>0</v>
      </c>
      <c r="E333" s="23">
        <f>COUNTIFS(Sales_data!C:C, A333, Sales_data!N:N, "pending")</f>
        <v>0</v>
      </c>
    </row>
    <row r="334" spans="1:5">
      <c r="A334" s="23" t="str">
        <v>574d434c-636e-4a7b-922f-9f23404f93bd</v>
      </c>
      <c r="B334" s="23" cm="1">
        <f t="array" ref="B334">COUNTA(_xlfn.UNIQUE(_xlfn._xlws.FILTER(Sales_data!Q:Q, Sales_data!C:C=A334)))</f>
        <v>1</v>
      </c>
      <c r="C334" s="23">
        <f>COUNTIFS(Sales_data!C:C, A334, Sales_data!N:N, "success")</f>
        <v>0</v>
      </c>
      <c r="D334" s="23">
        <f>COUNTIFS(Sales_data!C:C, A334, Sales_data!N:N, "failed")</f>
        <v>0</v>
      </c>
      <c r="E334" s="23">
        <f>COUNTIFS(Sales_data!C:C, A334, Sales_data!N:N, "pending")</f>
        <v>0</v>
      </c>
    </row>
    <row r="335" spans="1:5" hidden="1">
      <c r="A335" s="23" t="str">
        <v>a57b4353-b08f-4ad1-b38e-42b09ff3c132</v>
      </c>
      <c r="B335" s="23" cm="1">
        <f t="array" ref="B335">COUNTA(_xlfn.UNIQUE(_xlfn._xlws.FILTER(Sales_data!Q:Q, Sales_data!C:C=A335)))</f>
        <v>3</v>
      </c>
      <c r="C335" s="23">
        <f>COUNTIFS(Sales_data!C:C, A335, Sales_data!N:N, "success")</f>
        <v>1</v>
      </c>
      <c r="D335" s="23">
        <f>COUNTIFS(Sales_data!C:C, A335, Sales_data!N:N, "failed")</f>
        <v>1</v>
      </c>
      <c r="E335" s="23">
        <f>COUNTIFS(Sales_data!C:C, A335, Sales_data!N:N, "pending")</f>
        <v>0</v>
      </c>
    </row>
    <row r="336" spans="1:5">
      <c r="A336" s="23" t="str">
        <v>ec2940a5-fbad-4f7f-a073-f4628305ccbd</v>
      </c>
      <c r="B336" s="23" cm="1">
        <f t="array" ref="B336">COUNTA(_xlfn.UNIQUE(_xlfn._xlws.FILTER(Sales_data!Q:Q, Sales_data!C:C=A336)))</f>
        <v>2</v>
      </c>
      <c r="C336" s="23">
        <f>COUNTIFS(Sales_data!C:C, A336, Sales_data!N:N, "success")</f>
        <v>0</v>
      </c>
      <c r="D336" s="23">
        <f>COUNTIFS(Sales_data!C:C, A336, Sales_data!N:N, "failed")</f>
        <v>1</v>
      </c>
      <c r="E336" s="23">
        <f>COUNTIFS(Sales_data!C:C, A336, Sales_data!N:N, "pending")</f>
        <v>0</v>
      </c>
    </row>
    <row r="337" spans="1:5" hidden="1">
      <c r="A337" s="23" t="str">
        <v>72118a69-ba1a-4931-9346-cfcda95047d6</v>
      </c>
      <c r="B337" s="23" cm="1">
        <f t="array" ref="B337">COUNTA(_xlfn.UNIQUE(_xlfn._xlws.FILTER(Sales_data!Q:Q, Sales_data!C:C=A337)))</f>
        <v>1</v>
      </c>
      <c r="C337" s="23">
        <f>COUNTIFS(Sales_data!C:C, A337, Sales_data!N:N, "success")</f>
        <v>1</v>
      </c>
      <c r="D337" s="23">
        <f>COUNTIFS(Sales_data!C:C, A337, Sales_data!N:N, "failed")</f>
        <v>0</v>
      </c>
      <c r="E337" s="23">
        <f>COUNTIFS(Sales_data!C:C, A337, Sales_data!N:N, "pending")</f>
        <v>0</v>
      </c>
    </row>
    <row r="338" spans="1:5">
      <c r="A338" s="23" t="str">
        <v>cbf0c730-bf96-4f2a-a138-e8a80561aa98</v>
      </c>
      <c r="B338" s="23" cm="1">
        <f t="array" ref="B338">COUNTA(_xlfn.UNIQUE(_xlfn._xlws.FILTER(Sales_data!Q:Q, Sales_data!C:C=A338)))</f>
        <v>1</v>
      </c>
      <c r="C338" s="23">
        <f>COUNTIFS(Sales_data!C:C, A338, Sales_data!N:N, "success")</f>
        <v>0</v>
      </c>
      <c r="D338" s="23">
        <f>COUNTIFS(Sales_data!C:C, A338, Sales_data!N:N, "failed")</f>
        <v>0</v>
      </c>
      <c r="E338" s="23">
        <f>COUNTIFS(Sales_data!C:C, A338, Sales_data!N:N, "pending")</f>
        <v>0</v>
      </c>
    </row>
    <row r="339" spans="1:5">
      <c r="A339" s="23" t="str">
        <v>4940bd17-3283-45cc-806a-f9bbe8f66eee</v>
      </c>
      <c r="B339" s="23" cm="1">
        <f t="array" ref="B339">COUNTA(_xlfn.UNIQUE(_xlfn._xlws.FILTER(Sales_data!Q:Q, Sales_data!C:C=A339)))</f>
        <v>1</v>
      </c>
      <c r="C339" s="23">
        <f>COUNTIFS(Sales_data!C:C, A339, Sales_data!N:N, "success")</f>
        <v>0</v>
      </c>
      <c r="D339" s="23">
        <f>COUNTIFS(Sales_data!C:C, A339, Sales_data!N:N, "failed")</f>
        <v>0</v>
      </c>
      <c r="E339" s="23">
        <f>COUNTIFS(Sales_data!C:C, A339, Sales_data!N:N, "pending")</f>
        <v>0</v>
      </c>
    </row>
    <row r="340" spans="1:5">
      <c r="A340" s="23" t="str">
        <v>c4355c21-83c1-47bd-9900-0f7df17a7bcb</v>
      </c>
      <c r="B340" s="23" cm="1">
        <f t="array" ref="B340">COUNTA(_xlfn.UNIQUE(_xlfn._xlws.FILTER(Sales_data!Q:Q, Sales_data!C:C=A340)))</f>
        <v>1</v>
      </c>
      <c r="C340" s="23">
        <f>COUNTIFS(Sales_data!C:C, A340, Sales_data!N:N, "success")</f>
        <v>0</v>
      </c>
      <c r="D340" s="23">
        <f>COUNTIFS(Sales_data!C:C, A340, Sales_data!N:N, "failed")</f>
        <v>0</v>
      </c>
      <c r="E340" s="23">
        <f>COUNTIFS(Sales_data!C:C, A340, Sales_data!N:N, "pending")</f>
        <v>0</v>
      </c>
    </row>
    <row r="341" spans="1:5">
      <c r="A341" s="23" t="str">
        <v>c8b2701a-8546-4b69-b586-46dd441cce9d</v>
      </c>
      <c r="B341" s="23" cm="1">
        <f t="array" ref="B341">COUNTA(_xlfn.UNIQUE(_xlfn._xlws.FILTER(Sales_data!Q:Q, Sales_data!C:C=A341)))</f>
        <v>1</v>
      </c>
      <c r="C341" s="23">
        <f>COUNTIFS(Sales_data!C:C, A341, Sales_data!N:N, "success")</f>
        <v>0</v>
      </c>
      <c r="D341" s="23">
        <f>COUNTIFS(Sales_data!C:C, A341, Sales_data!N:N, "failed")</f>
        <v>0</v>
      </c>
      <c r="E341" s="23">
        <f>COUNTIFS(Sales_data!C:C, A341, Sales_data!N:N, "pending")</f>
        <v>0</v>
      </c>
    </row>
    <row r="342" spans="1:5">
      <c r="A342" s="23" t="str">
        <v>a0929621-8fcc-4aad-b849-4bad7b66ab36</v>
      </c>
      <c r="B342" s="23" cm="1">
        <f t="array" ref="B342">COUNTA(_xlfn.UNIQUE(_xlfn._xlws.FILTER(Sales_data!Q:Q, Sales_data!C:C=A342)))</f>
        <v>1</v>
      </c>
      <c r="C342" s="23">
        <f>COUNTIFS(Sales_data!C:C, A342, Sales_data!N:N, "success")</f>
        <v>0</v>
      </c>
      <c r="D342" s="23">
        <f>COUNTIFS(Sales_data!C:C, A342, Sales_data!N:N, "failed")</f>
        <v>0</v>
      </c>
      <c r="E342" s="23">
        <f>COUNTIFS(Sales_data!C:C, A342, Sales_data!N:N, "pending")</f>
        <v>0</v>
      </c>
    </row>
    <row r="343" spans="1:5">
      <c r="A343" s="23" t="str">
        <v>e5bd30f0-5bc6-4dde-a3c8-ea1531491f13</v>
      </c>
      <c r="B343" s="23" cm="1">
        <f t="array" ref="B343">COUNTA(_xlfn.UNIQUE(_xlfn._xlws.FILTER(Sales_data!Q:Q, Sales_data!C:C=A343)))</f>
        <v>1</v>
      </c>
      <c r="C343" s="23">
        <f>COUNTIFS(Sales_data!C:C, A343, Sales_data!N:N, "success")</f>
        <v>0</v>
      </c>
      <c r="D343" s="23">
        <f>COUNTIFS(Sales_data!C:C, A343, Sales_data!N:N, "failed")</f>
        <v>0</v>
      </c>
      <c r="E343" s="23">
        <f>COUNTIFS(Sales_data!C:C, A343, Sales_data!N:N, "pending")</f>
        <v>0</v>
      </c>
    </row>
    <row r="344" spans="1:5">
      <c r="A344" s="23" t="str">
        <v>b522d984-bf3c-4b09-afd8-6694a6cf6f7c</v>
      </c>
      <c r="B344" s="23" cm="1">
        <f t="array" ref="B344">COUNTA(_xlfn.UNIQUE(_xlfn._xlws.FILTER(Sales_data!Q:Q, Sales_data!C:C=A344)))</f>
        <v>1</v>
      </c>
      <c r="C344" s="23">
        <f>COUNTIFS(Sales_data!C:C, A344, Sales_data!N:N, "success")</f>
        <v>0</v>
      </c>
      <c r="D344" s="23">
        <f>COUNTIFS(Sales_data!C:C, A344, Sales_data!N:N, "failed")</f>
        <v>0</v>
      </c>
      <c r="E344" s="23">
        <f>COUNTIFS(Sales_data!C:C, A344, Sales_data!N:N, "pending")</f>
        <v>0</v>
      </c>
    </row>
    <row r="345" spans="1:5">
      <c r="A345" s="23" t="str">
        <v>5c817a8c-2192-4718-ada3-9190828dc598</v>
      </c>
      <c r="B345" s="23" cm="1">
        <f t="array" ref="B345">COUNTA(_xlfn.UNIQUE(_xlfn._xlws.FILTER(Sales_data!Q:Q, Sales_data!C:C=A345)))</f>
        <v>1</v>
      </c>
      <c r="C345" s="23">
        <f>COUNTIFS(Sales_data!C:C, A345, Sales_data!N:N, "success")</f>
        <v>0</v>
      </c>
      <c r="D345" s="23">
        <f>COUNTIFS(Sales_data!C:C, A345, Sales_data!N:N, "failed")</f>
        <v>0</v>
      </c>
      <c r="E345" s="23">
        <f>COUNTIFS(Sales_data!C:C, A345, Sales_data!N:N, "pending")</f>
        <v>0</v>
      </c>
    </row>
    <row r="346" spans="1:5">
      <c r="A346" s="23" t="str">
        <v>6f50aad3-0b65-41e6-9f02-672cbd7973b3</v>
      </c>
      <c r="B346" s="23" cm="1">
        <f t="array" ref="B346">COUNTA(_xlfn.UNIQUE(_xlfn._xlws.FILTER(Sales_data!Q:Q, Sales_data!C:C=A346)))</f>
        <v>1</v>
      </c>
      <c r="C346" s="23">
        <f>COUNTIFS(Sales_data!C:C, A346, Sales_data!N:N, "success")</f>
        <v>0</v>
      </c>
      <c r="D346" s="23">
        <f>COUNTIFS(Sales_data!C:C, A346, Sales_data!N:N, "failed")</f>
        <v>0</v>
      </c>
      <c r="E346" s="23">
        <f>COUNTIFS(Sales_data!C:C, A346, Sales_data!N:N, "pending")</f>
        <v>0</v>
      </c>
    </row>
    <row r="347" spans="1:5">
      <c r="A347" s="23" t="str">
        <v>6bcd92c5-2ad0-4851-a3e9-eebae85efdc2</v>
      </c>
      <c r="B347" s="23" cm="1">
        <f t="array" ref="B347">COUNTA(_xlfn.UNIQUE(_xlfn._xlws.FILTER(Sales_data!Q:Q, Sales_data!C:C=A347)))</f>
        <v>1</v>
      </c>
      <c r="C347" s="23">
        <f>COUNTIFS(Sales_data!C:C, A347, Sales_data!N:N, "success")</f>
        <v>0</v>
      </c>
      <c r="D347" s="23">
        <f>COUNTIFS(Sales_data!C:C, A347, Sales_data!N:N, "failed")</f>
        <v>0</v>
      </c>
      <c r="E347" s="23">
        <f>COUNTIFS(Sales_data!C:C, A347, Sales_data!N:N, "pending")</f>
        <v>0</v>
      </c>
    </row>
    <row r="348" spans="1:5" hidden="1">
      <c r="A348" s="23" t="str">
        <v>c2d07fe7-4f84-4b33-82f1-dba7d51eb9ae</v>
      </c>
      <c r="B348" s="23" cm="1">
        <f t="array" ref="B348">COUNTA(_xlfn.UNIQUE(_xlfn._xlws.FILTER(Sales_data!Q:Q, Sales_data!C:C=A348)))</f>
        <v>1</v>
      </c>
      <c r="C348" s="23">
        <f>COUNTIFS(Sales_data!C:C, A348, Sales_data!N:N, "success")</f>
        <v>1</v>
      </c>
      <c r="D348" s="23">
        <f>COUNTIFS(Sales_data!C:C, A348, Sales_data!N:N, "failed")</f>
        <v>0</v>
      </c>
      <c r="E348" s="23">
        <f>COUNTIFS(Sales_data!C:C, A348, Sales_data!N:N, "pending")</f>
        <v>0</v>
      </c>
    </row>
    <row r="349" spans="1:5">
      <c r="A349" s="23" t="str">
        <v>66e88edb-1407-4531-be6a-20b230bd545c</v>
      </c>
      <c r="B349" s="23" cm="1">
        <f t="array" ref="B349">COUNTA(_xlfn.UNIQUE(_xlfn._xlws.FILTER(Sales_data!Q:Q, Sales_data!C:C=A349)))</f>
        <v>1</v>
      </c>
      <c r="C349" s="23">
        <f>COUNTIFS(Sales_data!C:C, A349, Sales_data!N:N, "success")</f>
        <v>0</v>
      </c>
      <c r="D349" s="23">
        <f>COUNTIFS(Sales_data!C:C, A349, Sales_data!N:N, "failed")</f>
        <v>0</v>
      </c>
      <c r="E349" s="23">
        <f>COUNTIFS(Sales_data!C:C, A349, Sales_data!N:N, "pending")</f>
        <v>0</v>
      </c>
    </row>
    <row r="350" spans="1:5">
      <c r="A350" s="23" t="str">
        <v>0ed78352-1c73-47ed-88b6-30751c0acdee</v>
      </c>
      <c r="B350" s="23" cm="1">
        <f t="array" ref="B350">COUNTA(_xlfn.UNIQUE(_xlfn._xlws.FILTER(Sales_data!Q:Q, Sales_data!C:C=A350)))</f>
        <v>1</v>
      </c>
      <c r="C350" s="23">
        <f>COUNTIFS(Sales_data!C:C, A350, Sales_data!N:N, "success")</f>
        <v>0</v>
      </c>
      <c r="D350" s="23">
        <f>COUNTIFS(Sales_data!C:C, A350, Sales_data!N:N, "failed")</f>
        <v>0</v>
      </c>
      <c r="E350" s="23">
        <f>COUNTIFS(Sales_data!C:C, A350, Sales_data!N:N, "pending")</f>
        <v>0</v>
      </c>
    </row>
    <row r="351" spans="1:5">
      <c r="A351" s="23" t="str">
        <v>67e6e0c2-9324-4d0e-90d9-122f96734eba</v>
      </c>
      <c r="B351" s="23" cm="1">
        <f t="array" ref="B351">COUNTA(_xlfn.UNIQUE(_xlfn._xlws.FILTER(Sales_data!Q:Q, Sales_data!C:C=A351)))</f>
        <v>1</v>
      </c>
      <c r="C351" s="23">
        <f>COUNTIFS(Sales_data!C:C, A351, Sales_data!N:N, "success")</f>
        <v>0</v>
      </c>
      <c r="D351" s="23">
        <f>COUNTIFS(Sales_data!C:C, A351, Sales_data!N:N, "failed")</f>
        <v>0</v>
      </c>
      <c r="E351" s="23">
        <f>COUNTIFS(Sales_data!C:C, A351, Sales_data!N:N, "pending")</f>
        <v>0</v>
      </c>
    </row>
    <row r="352" spans="1:5">
      <c r="A352" s="23" t="str">
        <v>a568ed76-d9a9-4ffb-801e-8f77ca93c342</v>
      </c>
      <c r="B352" s="23" cm="1">
        <f t="array" ref="B352">COUNTA(_xlfn.UNIQUE(_xlfn._xlws.FILTER(Sales_data!Q:Q, Sales_data!C:C=A352)))</f>
        <v>1</v>
      </c>
      <c r="C352" s="23">
        <f>COUNTIFS(Sales_data!C:C, A352, Sales_data!N:N, "success")</f>
        <v>0</v>
      </c>
      <c r="D352" s="23">
        <f>COUNTIFS(Sales_data!C:C, A352, Sales_data!N:N, "failed")</f>
        <v>0</v>
      </c>
      <c r="E352" s="23">
        <f>COUNTIFS(Sales_data!C:C, A352, Sales_data!N:N, "pending")</f>
        <v>0</v>
      </c>
    </row>
    <row r="353" spans="1:5">
      <c r="A353" s="23" t="str">
        <v>068d11f9-1b47-42b3-96de-b1b844deaf1d</v>
      </c>
      <c r="B353" s="23" cm="1">
        <f t="array" ref="B353">COUNTA(_xlfn.UNIQUE(_xlfn._xlws.FILTER(Sales_data!Q:Q, Sales_data!C:C=A353)))</f>
        <v>1</v>
      </c>
      <c r="C353" s="23">
        <f>COUNTIFS(Sales_data!C:C, A353, Sales_data!N:N, "success")</f>
        <v>0</v>
      </c>
      <c r="D353" s="23">
        <f>COUNTIFS(Sales_data!C:C, A353, Sales_data!N:N, "failed")</f>
        <v>0</v>
      </c>
      <c r="E353" s="23">
        <f>COUNTIFS(Sales_data!C:C, A353, Sales_data!N:N, "pending")</f>
        <v>0</v>
      </c>
    </row>
    <row r="354" spans="1:5">
      <c r="A354" s="23" t="str">
        <v>25af1874-0f40-4883-b7d8-0827321d6894</v>
      </c>
      <c r="B354" s="23" cm="1">
        <f t="array" ref="B354">COUNTA(_xlfn.UNIQUE(_xlfn._xlws.FILTER(Sales_data!Q:Q, Sales_data!C:C=A354)))</f>
        <v>1</v>
      </c>
      <c r="C354" s="23">
        <f>COUNTIFS(Sales_data!C:C, A354, Sales_data!N:N, "success")</f>
        <v>0</v>
      </c>
      <c r="D354" s="23">
        <f>COUNTIFS(Sales_data!C:C, A354, Sales_data!N:N, "failed")</f>
        <v>0</v>
      </c>
      <c r="E354" s="23">
        <f>COUNTIFS(Sales_data!C:C, A354, Sales_data!N:N, "pending")</f>
        <v>0</v>
      </c>
    </row>
    <row r="355" spans="1:5" hidden="1">
      <c r="A355" s="23" t="str">
        <v>8b4d7b8b-24b9-4eac-946d-37ddea960683</v>
      </c>
      <c r="B355" s="23" cm="1">
        <f t="array" ref="B355">COUNTA(_xlfn.UNIQUE(_xlfn._xlws.FILTER(Sales_data!Q:Q, Sales_data!C:C=A355)))</f>
        <v>2</v>
      </c>
      <c r="C355" s="23">
        <f>COUNTIFS(Sales_data!C:C, A355, Sales_data!N:N, "success")</f>
        <v>1</v>
      </c>
      <c r="D355" s="23">
        <f>COUNTIFS(Sales_data!C:C, A355, Sales_data!N:N, "failed")</f>
        <v>0</v>
      </c>
      <c r="E355" s="23">
        <f>COUNTIFS(Sales_data!C:C, A355, Sales_data!N:N, "pending")</f>
        <v>0</v>
      </c>
    </row>
    <row r="356" spans="1:5">
      <c r="A356" s="23" t="str">
        <v>7e53f4a5-78e3-4d4f-85aa-1c4801d6ee93</v>
      </c>
      <c r="B356" s="23" cm="1">
        <f t="array" ref="B356">COUNTA(_xlfn.UNIQUE(_xlfn._xlws.FILTER(Sales_data!Q:Q, Sales_data!C:C=A356)))</f>
        <v>1</v>
      </c>
      <c r="C356" s="23">
        <f>COUNTIFS(Sales_data!C:C, A356, Sales_data!N:N, "success")</f>
        <v>0</v>
      </c>
      <c r="D356" s="23">
        <f>COUNTIFS(Sales_data!C:C, A356, Sales_data!N:N, "failed")</f>
        <v>0</v>
      </c>
      <c r="E356" s="23">
        <f>COUNTIFS(Sales_data!C:C, A356, Sales_data!N:N, "pending")</f>
        <v>0</v>
      </c>
    </row>
    <row r="357" spans="1:5">
      <c r="A357" s="23" t="str">
        <v>241b51de-fef9-43db-9548-bcdbb6462980</v>
      </c>
      <c r="B357" s="23" cm="1">
        <f t="array" ref="B357">COUNTA(_xlfn.UNIQUE(_xlfn._xlws.FILTER(Sales_data!Q:Q, Sales_data!C:C=A357)))</f>
        <v>1</v>
      </c>
      <c r="C357" s="23">
        <f>COUNTIFS(Sales_data!C:C, A357, Sales_data!N:N, "success")</f>
        <v>0</v>
      </c>
      <c r="D357" s="23">
        <f>COUNTIFS(Sales_data!C:C, A357, Sales_data!N:N, "failed")</f>
        <v>0</v>
      </c>
      <c r="E357" s="23">
        <f>COUNTIFS(Sales_data!C:C, A357, Sales_data!N:N, "pending")</f>
        <v>0</v>
      </c>
    </row>
    <row r="358" spans="1:5">
      <c r="A358" s="23" t="str">
        <v>922b6acb-a011-4eed-9ab5-5c12addb1ba4</v>
      </c>
      <c r="B358" s="23" cm="1">
        <f t="array" ref="B358">COUNTA(_xlfn.UNIQUE(_xlfn._xlws.FILTER(Sales_data!Q:Q, Sales_data!C:C=A358)))</f>
        <v>1</v>
      </c>
      <c r="C358" s="23">
        <f>COUNTIFS(Sales_data!C:C, A358, Sales_data!N:N, "success")</f>
        <v>0</v>
      </c>
      <c r="D358" s="23">
        <f>COUNTIFS(Sales_data!C:C, A358, Sales_data!N:N, "failed")</f>
        <v>0</v>
      </c>
      <c r="E358" s="23">
        <f>COUNTIFS(Sales_data!C:C, A358, Sales_data!N:N, "pending")</f>
        <v>0</v>
      </c>
    </row>
    <row r="359" spans="1:5">
      <c r="A359" s="23" t="str">
        <v>39b9226b-398e-4244-acb1-8eeb087d3262</v>
      </c>
      <c r="B359" s="23" cm="1">
        <f t="array" ref="B359">COUNTA(_xlfn.UNIQUE(_xlfn._xlws.FILTER(Sales_data!Q:Q, Sales_data!C:C=A359)))</f>
        <v>1</v>
      </c>
      <c r="C359" s="23">
        <f>COUNTIFS(Sales_data!C:C, A359, Sales_data!N:N, "success")</f>
        <v>0</v>
      </c>
      <c r="D359" s="23">
        <f>COUNTIFS(Sales_data!C:C, A359, Sales_data!N:N, "failed")</f>
        <v>0</v>
      </c>
      <c r="E359" s="23">
        <f>COUNTIFS(Sales_data!C:C, A359, Sales_data!N:N, "pending")</f>
        <v>0</v>
      </c>
    </row>
    <row r="360" spans="1:5">
      <c r="A360" s="23" t="str">
        <v>8470fce3-498a-48d6-af08-2a2b27cd7f3d</v>
      </c>
      <c r="B360" s="23" cm="1">
        <f t="array" ref="B360">COUNTA(_xlfn.UNIQUE(_xlfn._xlws.FILTER(Sales_data!Q:Q, Sales_data!C:C=A360)))</f>
        <v>1</v>
      </c>
      <c r="C360" s="23">
        <f>COUNTIFS(Sales_data!C:C, A360, Sales_data!N:N, "success")</f>
        <v>0</v>
      </c>
      <c r="D360" s="23">
        <f>COUNTIFS(Sales_data!C:C, A360, Sales_data!N:N, "failed")</f>
        <v>0</v>
      </c>
      <c r="E360" s="23">
        <f>COUNTIFS(Sales_data!C:C, A360, Sales_data!N:N, "pending")</f>
        <v>0</v>
      </c>
    </row>
    <row r="361" spans="1:5" hidden="1">
      <c r="A361" s="23" t="str">
        <v>cc84eb4c-5337-4997-b9dd-45e64c2c8f12</v>
      </c>
      <c r="B361" s="23" cm="1">
        <f t="array" ref="B361">COUNTA(_xlfn.UNIQUE(_xlfn._xlws.FILTER(Sales_data!Q:Q, Sales_data!C:C=A361)))</f>
        <v>1</v>
      </c>
      <c r="C361" s="23">
        <f>COUNTIFS(Sales_data!C:C, A361, Sales_data!N:N, "success")</f>
        <v>1</v>
      </c>
      <c r="D361" s="23">
        <f>COUNTIFS(Sales_data!C:C, A361, Sales_data!N:N, "failed")</f>
        <v>0</v>
      </c>
      <c r="E361" s="23">
        <f>COUNTIFS(Sales_data!C:C, A361, Sales_data!N:N, "pending")</f>
        <v>0</v>
      </c>
    </row>
    <row r="362" spans="1:5">
      <c r="A362" s="23" t="str">
        <v>3040948b-3398-4159-9606-feabe76e09bf</v>
      </c>
      <c r="B362" s="23" cm="1">
        <f t="array" ref="B362">COUNTA(_xlfn.UNIQUE(_xlfn._xlws.FILTER(Sales_data!Q:Q, Sales_data!C:C=A362)))</f>
        <v>1</v>
      </c>
      <c r="C362" s="23">
        <f>COUNTIFS(Sales_data!C:C, A362, Sales_data!N:N, "success")</f>
        <v>0</v>
      </c>
      <c r="D362" s="23">
        <f>COUNTIFS(Sales_data!C:C, A362, Sales_data!N:N, "failed")</f>
        <v>0</v>
      </c>
      <c r="E362" s="23">
        <f>COUNTIFS(Sales_data!C:C, A362, Sales_data!N:N, "pending")</f>
        <v>0</v>
      </c>
    </row>
    <row r="363" spans="1:5">
      <c r="A363" s="23" t="str">
        <v>7f19c204-fe8e-4dba-a79d-4bdeeae87560</v>
      </c>
      <c r="B363" s="23" cm="1">
        <f t="array" ref="B363">COUNTA(_xlfn.UNIQUE(_xlfn._xlws.FILTER(Sales_data!Q:Q, Sales_data!C:C=A363)))</f>
        <v>1</v>
      </c>
      <c r="C363" s="23">
        <f>COUNTIFS(Sales_data!C:C, A363, Sales_data!N:N, "success")</f>
        <v>0</v>
      </c>
      <c r="D363" s="23">
        <f>COUNTIFS(Sales_data!C:C, A363, Sales_data!N:N, "failed")</f>
        <v>0</v>
      </c>
      <c r="E363" s="23">
        <f>COUNTIFS(Sales_data!C:C, A363, Sales_data!N:N, "pending")</f>
        <v>0</v>
      </c>
    </row>
    <row r="364" spans="1:5">
      <c r="A364" s="23" t="str">
        <v>8a75c351-db1b-45e0-b537-3fb49bfb79a4</v>
      </c>
      <c r="B364" s="23" cm="1">
        <f t="array" ref="B364">COUNTA(_xlfn.UNIQUE(_xlfn._xlws.FILTER(Sales_data!Q:Q, Sales_data!C:C=A364)))</f>
        <v>1</v>
      </c>
      <c r="C364" s="23">
        <f>COUNTIFS(Sales_data!C:C, A364, Sales_data!N:N, "success")</f>
        <v>0</v>
      </c>
      <c r="D364" s="23">
        <f>COUNTIFS(Sales_data!C:C, A364, Sales_data!N:N, "failed")</f>
        <v>1</v>
      </c>
      <c r="E364" s="23">
        <f>COUNTIFS(Sales_data!C:C, A364, Sales_data!N:N, "pending")</f>
        <v>0</v>
      </c>
    </row>
    <row r="365" spans="1:5" hidden="1">
      <c r="A365" s="23" t="str">
        <v>d1796c9f-7c05-4f08-b712-48498da408c2</v>
      </c>
      <c r="B365" s="23" cm="1">
        <f t="array" ref="B365">COUNTA(_xlfn.UNIQUE(_xlfn._xlws.FILTER(Sales_data!Q:Q, Sales_data!C:C=A365)))</f>
        <v>2</v>
      </c>
      <c r="C365" s="23">
        <f>COUNTIFS(Sales_data!C:C, A365, Sales_data!N:N, "success")</f>
        <v>2</v>
      </c>
      <c r="D365" s="23">
        <f>COUNTIFS(Sales_data!C:C, A365, Sales_data!N:N, "failed")</f>
        <v>1</v>
      </c>
      <c r="E365" s="23">
        <f>COUNTIFS(Sales_data!C:C, A365, Sales_data!N:N, "pending")</f>
        <v>0</v>
      </c>
    </row>
    <row r="366" spans="1:5">
      <c r="A366" s="23" t="str">
        <v>d466de7d-7679-411c-9c83-2b600decd758</v>
      </c>
      <c r="B366" s="23" cm="1">
        <f t="array" ref="B366">COUNTA(_xlfn.UNIQUE(_xlfn._xlws.FILTER(Sales_data!Q:Q, Sales_data!C:C=A366)))</f>
        <v>1</v>
      </c>
      <c r="C366" s="23">
        <f>COUNTIFS(Sales_data!C:C, A366, Sales_data!N:N, "success")</f>
        <v>0</v>
      </c>
      <c r="D366" s="23">
        <f>COUNTIFS(Sales_data!C:C, A366, Sales_data!N:N, "failed")</f>
        <v>1</v>
      </c>
      <c r="E366" s="23">
        <f>COUNTIFS(Sales_data!C:C, A366, Sales_data!N:N, "pending")</f>
        <v>0</v>
      </c>
    </row>
    <row r="367" spans="1:5">
      <c r="A367" s="23" t="str">
        <v>b4142e7b-4000-4bae-a018-cf236ec35fbb</v>
      </c>
      <c r="B367" s="23" cm="1">
        <f t="array" ref="B367">COUNTA(_xlfn.UNIQUE(_xlfn._xlws.FILTER(Sales_data!Q:Q, Sales_data!C:C=A367)))</f>
        <v>1</v>
      </c>
      <c r="C367" s="23">
        <f>COUNTIFS(Sales_data!C:C, A367, Sales_data!N:N, "success")</f>
        <v>0</v>
      </c>
      <c r="D367" s="23">
        <f>COUNTIFS(Sales_data!C:C, A367, Sales_data!N:N, "failed")</f>
        <v>0</v>
      </c>
      <c r="E367" s="23">
        <f>COUNTIFS(Sales_data!C:C, A367, Sales_data!N:N, "pending")</f>
        <v>0</v>
      </c>
    </row>
    <row r="368" spans="1:5">
      <c r="A368" s="23" t="str">
        <v>3be2d31e-858e-463b-af9d-97ae2ea5e3e4</v>
      </c>
      <c r="B368" s="23" cm="1">
        <f t="array" ref="B368">COUNTA(_xlfn.UNIQUE(_xlfn._xlws.FILTER(Sales_data!Q:Q, Sales_data!C:C=A368)))</f>
        <v>1</v>
      </c>
      <c r="C368" s="23">
        <f>COUNTIFS(Sales_data!C:C, A368, Sales_data!N:N, "success")</f>
        <v>0</v>
      </c>
      <c r="D368" s="23">
        <f>COUNTIFS(Sales_data!C:C, A368, Sales_data!N:N, "failed")</f>
        <v>0</v>
      </c>
      <c r="E368" s="23">
        <f>COUNTIFS(Sales_data!C:C, A368, Sales_data!N:N, "pending")</f>
        <v>0</v>
      </c>
    </row>
    <row r="369" spans="1:5">
      <c r="A369" s="23" t="str">
        <v>15dfba11-0aad-4416-8cf7-2ce8afb89f16</v>
      </c>
      <c r="B369" s="23" cm="1">
        <f t="array" ref="B369">COUNTA(_xlfn.UNIQUE(_xlfn._xlws.FILTER(Sales_data!Q:Q, Sales_data!C:C=A369)))</f>
        <v>1</v>
      </c>
      <c r="C369" s="23">
        <f>COUNTIFS(Sales_data!C:C, A369, Sales_data!N:N, "success")</f>
        <v>0</v>
      </c>
      <c r="D369" s="23">
        <f>COUNTIFS(Sales_data!C:C, A369, Sales_data!N:N, "failed")</f>
        <v>0</v>
      </c>
      <c r="E369" s="23">
        <f>COUNTIFS(Sales_data!C:C, A369, Sales_data!N:N, "pending")</f>
        <v>0</v>
      </c>
    </row>
    <row r="370" spans="1:5">
      <c r="A370" s="23" t="str">
        <v>b8c981aa-4d69-427e-a631-ca8f65aff2c6</v>
      </c>
      <c r="B370" s="23" cm="1">
        <f t="array" ref="B370">COUNTA(_xlfn.UNIQUE(_xlfn._xlws.FILTER(Sales_data!Q:Q, Sales_data!C:C=A370)))</f>
        <v>1</v>
      </c>
      <c r="C370" s="23">
        <f>COUNTIFS(Sales_data!C:C, A370, Sales_data!N:N, "success")</f>
        <v>0</v>
      </c>
      <c r="D370" s="23">
        <f>COUNTIFS(Sales_data!C:C, A370, Sales_data!N:N, "failed")</f>
        <v>0</v>
      </c>
      <c r="E370" s="23">
        <f>COUNTIFS(Sales_data!C:C, A370, Sales_data!N:N, "pending")</f>
        <v>0</v>
      </c>
    </row>
    <row r="371" spans="1:5">
      <c r="A371" s="23" t="str">
        <v>644f2258-17bf-43cc-9ac8-b633071335fa</v>
      </c>
      <c r="B371" s="23" cm="1">
        <f t="array" ref="B371">COUNTA(_xlfn.UNIQUE(_xlfn._xlws.FILTER(Sales_data!Q:Q, Sales_data!C:C=A371)))</f>
        <v>1</v>
      </c>
      <c r="C371" s="23">
        <f>COUNTIFS(Sales_data!C:C, A371, Sales_data!N:N, "success")</f>
        <v>0</v>
      </c>
      <c r="D371" s="23">
        <f>COUNTIFS(Sales_data!C:C, A371, Sales_data!N:N, "failed")</f>
        <v>0</v>
      </c>
      <c r="E371" s="23">
        <f>COUNTIFS(Sales_data!C:C, A371, Sales_data!N:N, "pending")</f>
        <v>0</v>
      </c>
    </row>
    <row r="372" spans="1:5">
      <c r="A372" s="23" t="str">
        <v>a6bdb238-a0e1-407e-b5df-ef93815aa8c5</v>
      </c>
      <c r="B372" s="23" cm="1">
        <f t="array" ref="B372">COUNTA(_xlfn.UNIQUE(_xlfn._xlws.FILTER(Sales_data!Q:Q, Sales_data!C:C=A372)))</f>
        <v>1</v>
      </c>
      <c r="C372" s="23">
        <f>COUNTIFS(Sales_data!C:C, A372, Sales_data!N:N, "success")</f>
        <v>0</v>
      </c>
      <c r="D372" s="23">
        <f>COUNTIFS(Sales_data!C:C, A372, Sales_data!N:N, "failed")</f>
        <v>0</v>
      </c>
      <c r="E372" s="23">
        <f>COUNTIFS(Sales_data!C:C, A372, Sales_data!N:N, "pending")</f>
        <v>0</v>
      </c>
    </row>
    <row r="373" spans="1:5" hidden="1">
      <c r="A373" s="23" t="str">
        <v>8e87202f-25fb-479d-93f6-f9f21ce90d4e</v>
      </c>
      <c r="B373" s="23" cm="1">
        <f t="array" ref="B373">COUNTA(_xlfn.UNIQUE(_xlfn._xlws.FILTER(Sales_data!Q:Q, Sales_data!C:C=A373)))</f>
        <v>1</v>
      </c>
      <c r="C373" s="23">
        <f>COUNTIFS(Sales_data!C:C, A373, Sales_data!N:N, "success")</f>
        <v>1</v>
      </c>
      <c r="D373" s="23">
        <f>COUNTIFS(Sales_data!C:C, A373, Sales_data!N:N, "failed")</f>
        <v>0</v>
      </c>
      <c r="E373" s="23">
        <f>COUNTIFS(Sales_data!C:C, A373, Sales_data!N:N, "pending")</f>
        <v>0</v>
      </c>
    </row>
    <row r="374" spans="1:5">
      <c r="A374" s="23" t="str">
        <v>227d15e4-d30a-463f-845c-14d7537a002d</v>
      </c>
      <c r="B374" s="23" cm="1">
        <f t="array" ref="B374">COUNTA(_xlfn.UNIQUE(_xlfn._xlws.FILTER(Sales_data!Q:Q, Sales_data!C:C=A374)))</f>
        <v>1</v>
      </c>
      <c r="C374" s="23">
        <f>COUNTIFS(Sales_data!C:C, A374, Sales_data!N:N, "success")</f>
        <v>0</v>
      </c>
      <c r="D374" s="23">
        <f>COUNTIFS(Sales_data!C:C, A374, Sales_data!N:N, "failed")</f>
        <v>0</v>
      </c>
      <c r="E374" s="23">
        <f>COUNTIFS(Sales_data!C:C, A374, Sales_data!N:N, "pending")</f>
        <v>0</v>
      </c>
    </row>
    <row r="375" spans="1:5">
      <c r="A375" s="23" t="str">
        <v>e8f8bff5-38cc-4f4f-8eb6-147a9b85bb54</v>
      </c>
      <c r="B375" s="23" cm="1">
        <f t="array" ref="B375">COUNTA(_xlfn.UNIQUE(_xlfn._xlws.FILTER(Sales_data!Q:Q, Sales_data!C:C=A375)))</f>
        <v>1</v>
      </c>
      <c r="C375" s="23">
        <f>COUNTIFS(Sales_data!C:C, A375, Sales_data!N:N, "success")</f>
        <v>0</v>
      </c>
      <c r="D375" s="23">
        <f>COUNTIFS(Sales_data!C:C, A375, Sales_data!N:N, "failed")</f>
        <v>0</v>
      </c>
      <c r="E375" s="23">
        <f>COUNTIFS(Sales_data!C:C, A375, Sales_data!N:N, "pending")</f>
        <v>0</v>
      </c>
    </row>
    <row r="376" spans="1:5">
      <c r="A376" s="23" t="str">
        <v>872e8db9-120d-4633-9563-cfdd4bc2550d</v>
      </c>
      <c r="B376" s="23" cm="1">
        <f t="array" ref="B376">COUNTA(_xlfn.UNIQUE(_xlfn._xlws.FILTER(Sales_data!Q:Q, Sales_data!C:C=A376)))</f>
        <v>1</v>
      </c>
      <c r="C376" s="23">
        <f>COUNTIFS(Sales_data!C:C, A376, Sales_data!N:N, "success")</f>
        <v>0</v>
      </c>
      <c r="D376" s="23">
        <f>COUNTIFS(Sales_data!C:C, A376, Sales_data!N:N, "failed")</f>
        <v>0</v>
      </c>
      <c r="E376" s="23">
        <f>COUNTIFS(Sales_data!C:C, A376, Sales_data!N:N, "pending")</f>
        <v>0</v>
      </c>
    </row>
    <row r="377" spans="1:5">
      <c r="A377" s="23" t="str">
        <v>e3fdf2b2-4c40-47a0-86c3-b52ea9b10478</v>
      </c>
      <c r="B377" s="23" cm="1">
        <f t="array" ref="B377">COUNTA(_xlfn.UNIQUE(_xlfn._xlws.FILTER(Sales_data!Q:Q, Sales_data!C:C=A377)))</f>
        <v>1</v>
      </c>
      <c r="C377" s="23">
        <f>COUNTIFS(Sales_data!C:C, A377, Sales_data!N:N, "success")</f>
        <v>0</v>
      </c>
      <c r="D377" s="23">
        <f>COUNTIFS(Sales_data!C:C, A377, Sales_data!N:N, "failed")</f>
        <v>0</v>
      </c>
      <c r="E377" s="23">
        <f>COUNTIFS(Sales_data!C:C, A377, Sales_data!N:N, "pending")</f>
        <v>0</v>
      </c>
    </row>
    <row r="378" spans="1:5">
      <c r="A378" s="23" t="str">
        <v>aed25b6d-57e0-4870-944b-1eb8950fa377</v>
      </c>
      <c r="B378" s="23" cm="1">
        <f t="array" ref="B378">COUNTA(_xlfn.UNIQUE(_xlfn._xlws.FILTER(Sales_data!Q:Q, Sales_data!C:C=A378)))</f>
        <v>1</v>
      </c>
      <c r="C378" s="23">
        <f>COUNTIFS(Sales_data!C:C, A378, Sales_data!N:N, "success")</f>
        <v>0</v>
      </c>
      <c r="D378" s="23">
        <f>COUNTIFS(Sales_data!C:C, A378, Sales_data!N:N, "failed")</f>
        <v>0</v>
      </c>
      <c r="E378" s="23">
        <f>COUNTIFS(Sales_data!C:C, A378, Sales_data!N:N, "pending")</f>
        <v>0</v>
      </c>
    </row>
    <row r="379" spans="1:5" hidden="1">
      <c r="A379" s="23" t="str">
        <v>da653ffd-f929-4883-985e-aab87dcde7a3</v>
      </c>
      <c r="B379" s="23" cm="1">
        <f t="array" ref="B379">COUNTA(_xlfn.UNIQUE(_xlfn._xlws.FILTER(Sales_data!Q:Q, Sales_data!C:C=A379)))</f>
        <v>1</v>
      </c>
      <c r="C379" s="23">
        <f>COUNTIFS(Sales_data!C:C, A379, Sales_data!N:N, "success")</f>
        <v>1</v>
      </c>
      <c r="D379" s="23">
        <f>COUNTIFS(Sales_data!C:C, A379, Sales_data!N:N, "failed")</f>
        <v>0</v>
      </c>
      <c r="E379" s="23">
        <f>COUNTIFS(Sales_data!C:C, A379, Sales_data!N:N, "pending")</f>
        <v>0</v>
      </c>
    </row>
    <row r="380" spans="1:5">
      <c r="A380" s="23" t="str">
        <v>dc422bfc-e95c-4a0a-9b8e-61a27f43f538</v>
      </c>
      <c r="B380" s="23" cm="1">
        <f t="array" ref="B380">COUNTA(_xlfn.UNIQUE(_xlfn._xlws.FILTER(Sales_data!Q:Q, Sales_data!C:C=A380)))</f>
        <v>1</v>
      </c>
      <c r="C380" s="23">
        <f>COUNTIFS(Sales_data!C:C, A380, Sales_data!N:N, "success")</f>
        <v>0</v>
      </c>
      <c r="D380" s="23">
        <f>COUNTIFS(Sales_data!C:C, A380, Sales_data!N:N, "failed")</f>
        <v>0</v>
      </c>
      <c r="E380" s="23">
        <f>COUNTIFS(Sales_data!C:C, A380, Sales_data!N:N, "pending")</f>
        <v>0</v>
      </c>
    </row>
    <row r="381" spans="1:5">
      <c r="A381" s="23" t="str">
        <v>870e65af-c0a4-4b74-bb86-6114f4e11d31</v>
      </c>
      <c r="B381" s="23" cm="1">
        <f t="array" ref="B381">COUNTA(_xlfn.UNIQUE(_xlfn._xlws.FILTER(Sales_data!Q:Q, Sales_data!C:C=A381)))</f>
        <v>1</v>
      </c>
      <c r="C381" s="23">
        <f>COUNTIFS(Sales_data!C:C, A381, Sales_data!N:N, "success")</f>
        <v>0</v>
      </c>
      <c r="D381" s="23">
        <f>COUNTIFS(Sales_data!C:C, A381, Sales_data!N:N, "failed")</f>
        <v>0</v>
      </c>
      <c r="E381" s="23">
        <f>COUNTIFS(Sales_data!C:C, A381, Sales_data!N:N, "pending")</f>
        <v>0</v>
      </c>
    </row>
    <row r="382" spans="1:5">
      <c r="A382" s="23" t="str">
        <v>1b40c2d5-e641-4b51-bfee-e4ac25dd8c5f</v>
      </c>
      <c r="B382" s="23" cm="1">
        <f t="array" ref="B382">COUNTA(_xlfn.UNIQUE(_xlfn._xlws.FILTER(Sales_data!Q:Q, Sales_data!C:C=A382)))</f>
        <v>1</v>
      </c>
      <c r="C382" s="23">
        <f>COUNTIFS(Sales_data!C:C, A382, Sales_data!N:N, "success")</f>
        <v>0</v>
      </c>
      <c r="D382" s="23">
        <f>COUNTIFS(Sales_data!C:C, A382, Sales_data!N:N, "failed")</f>
        <v>0</v>
      </c>
      <c r="E382" s="23">
        <f>COUNTIFS(Sales_data!C:C, A382, Sales_data!N:N, "pending")</f>
        <v>0</v>
      </c>
    </row>
    <row r="383" spans="1:5">
      <c r="A383" s="23" t="str">
        <v>a348627d-9a9a-4ef0-8437-8321df63977b</v>
      </c>
      <c r="B383" s="23" cm="1">
        <f t="array" ref="B383">COUNTA(_xlfn.UNIQUE(_xlfn._xlws.FILTER(Sales_data!Q:Q, Sales_data!C:C=A383)))</f>
        <v>1</v>
      </c>
      <c r="C383" s="23">
        <f>COUNTIFS(Sales_data!C:C, A383, Sales_data!N:N, "success")</f>
        <v>0</v>
      </c>
      <c r="D383" s="23">
        <f>COUNTIFS(Sales_data!C:C, A383, Sales_data!N:N, "failed")</f>
        <v>0</v>
      </c>
      <c r="E383" s="23">
        <f>COUNTIFS(Sales_data!C:C, A383, Sales_data!N:N, "pending")</f>
        <v>0</v>
      </c>
    </row>
    <row r="384" spans="1:5" hidden="1">
      <c r="A384" s="23" t="str">
        <v>8d3c2c52-af69-4fea-9256-5eff90effde9</v>
      </c>
      <c r="B384" s="23" cm="1">
        <f t="array" ref="B384">COUNTA(_xlfn.UNIQUE(_xlfn._xlws.FILTER(Sales_data!Q:Q, Sales_data!C:C=A384)))</f>
        <v>1</v>
      </c>
      <c r="C384" s="23">
        <f>COUNTIFS(Sales_data!C:C, A384, Sales_data!N:N, "success")</f>
        <v>1</v>
      </c>
      <c r="D384" s="23">
        <f>COUNTIFS(Sales_data!C:C, A384, Sales_data!N:N, "failed")</f>
        <v>0</v>
      </c>
      <c r="E384" s="23">
        <f>COUNTIFS(Sales_data!C:C, A384, Sales_data!N:N, "pending")</f>
        <v>0</v>
      </c>
    </row>
    <row r="385" spans="1:5" hidden="1">
      <c r="A385" s="23" t="str">
        <v>b5ccc414-a5ec-4485-bd99-8f89bd31d7ef</v>
      </c>
      <c r="B385" s="23" cm="1">
        <f t="array" ref="B385">COUNTA(_xlfn.UNIQUE(_xlfn._xlws.FILTER(Sales_data!Q:Q, Sales_data!C:C=A385)))</f>
        <v>1</v>
      </c>
      <c r="C385" s="23">
        <f>COUNTIFS(Sales_data!C:C, A385, Sales_data!N:N, "success")</f>
        <v>1</v>
      </c>
      <c r="D385" s="23">
        <f>COUNTIFS(Sales_data!C:C, A385, Sales_data!N:N, "failed")</f>
        <v>0</v>
      </c>
      <c r="E385" s="23">
        <f>COUNTIFS(Sales_data!C:C, A385, Sales_data!N:N, "pending")</f>
        <v>0</v>
      </c>
    </row>
    <row r="386" spans="1:5">
      <c r="A386" s="23" t="str">
        <v>54faf75c-e86e-4be1-b3e1-6b2ebebe8ac1</v>
      </c>
      <c r="B386" s="23" cm="1">
        <f t="array" ref="B386">COUNTA(_xlfn.UNIQUE(_xlfn._xlws.FILTER(Sales_data!Q:Q, Sales_data!C:C=A386)))</f>
        <v>1</v>
      </c>
      <c r="C386" s="23">
        <f>COUNTIFS(Sales_data!C:C, A386, Sales_data!N:N, "success")</f>
        <v>0</v>
      </c>
      <c r="D386" s="23">
        <f>COUNTIFS(Sales_data!C:C, A386, Sales_data!N:N, "failed")</f>
        <v>0</v>
      </c>
      <c r="E386" s="23">
        <f>COUNTIFS(Sales_data!C:C, A386, Sales_data!N:N, "pending")</f>
        <v>0</v>
      </c>
    </row>
    <row r="387" spans="1:5">
      <c r="A387" s="23" t="str">
        <v>305e6d4f-3595-4734-9f06-38a84c801876</v>
      </c>
      <c r="B387" s="23" cm="1">
        <f t="array" ref="B387">COUNTA(_xlfn.UNIQUE(_xlfn._xlws.FILTER(Sales_data!Q:Q, Sales_data!C:C=A387)))</f>
        <v>1</v>
      </c>
      <c r="C387" s="23">
        <f>COUNTIFS(Sales_data!C:C, A387, Sales_data!N:N, "success")</f>
        <v>0</v>
      </c>
      <c r="D387" s="23">
        <f>COUNTIFS(Sales_data!C:C, A387, Sales_data!N:N, "failed")</f>
        <v>0</v>
      </c>
      <c r="E387" s="23">
        <f>COUNTIFS(Sales_data!C:C, A387, Sales_data!N:N, "pending")</f>
        <v>0</v>
      </c>
    </row>
    <row r="388" spans="1:5">
      <c r="A388" s="23" t="str">
        <v>aabc9204-5498-4bf0-b906-50d5980a7da2</v>
      </c>
      <c r="B388" s="23" cm="1">
        <f t="array" ref="B388">COUNTA(_xlfn.UNIQUE(_xlfn._xlws.FILTER(Sales_data!Q:Q, Sales_data!C:C=A388)))</f>
        <v>1</v>
      </c>
      <c r="C388" s="23">
        <f>COUNTIFS(Sales_data!C:C, A388, Sales_data!N:N, "success")</f>
        <v>0</v>
      </c>
      <c r="D388" s="23">
        <f>COUNTIFS(Sales_data!C:C, A388, Sales_data!N:N, "failed")</f>
        <v>0</v>
      </c>
      <c r="E388" s="23">
        <f>COUNTIFS(Sales_data!C:C, A388, Sales_data!N:N, "pending")</f>
        <v>0</v>
      </c>
    </row>
    <row r="389" spans="1:5">
      <c r="A389" s="23" t="str">
        <v>3c532936-8783-464b-ae27-9dc590ecc6b0</v>
      </c>
      <c r="B389" s="23" cm="1">
        <f t="array" ref="B389">COUNTA(_xlfn.UNIQUE(_xlfn._xlws.FILTER(Sales_data!Q:Q, Sales_data!C:C=A389)))</f>
        <v>1</v>
      </c>
      <c r="C389" s="23">
        <f>COUNTIFS(Sales_data!C:C, A389, Sales_data!N:N, "success")</f>
        <v>0</v>
      </c>
      <c r="D389" s="23">
        <f>COUNTIFS(Sales_data!C:C, A389, Sales_data!N:N, "failed")</f>
        <v>0</v>
      </c>
      <c r="E389" s="23">
        <f>COUNTIFS(Sales_data!C:C, A389, Sales_data!N:N, "pending")</f>
        <v>0</v>
      </c>
    </row>
    <row r="390" spans="1:5">
      <c r="A390" s="23" t="str">
        <v>7c799b54-1aba-4ca6-8780-219aec0ca14f</v>
      </c>
      <c r="B390" s="23" cm="1">
        <f t="array" ref="B390">COUNTA(_xlfn.UNIQUE(_xlfn._xlws.FILTER(Sales_data!Q:Q, Sales_data!C:C=A390)))</f>
        <v>1</v>
      </c>
      <c r="C390" s="23">
        <f>COUNTIFS(Sales_data!C:C, A390, Sales_data!N:N, "success")</f>
        <v>0</v>
      </c>
      <c r="D390" s="23">
        <f>COUNTIFS(Sales_data!C:C, A390, Sales_data!N:N, "failed")</f>
        <v>0</v>
      </c>
      <c r="E390" s="23">
        <f>COUNTIFS(Sales_data!C:C, A390, Sales_data!N:N, "pending")</f>
        <v>0</v>
      </c>
    </row>
    <row r="391" spans="1:5">
      <c r="A391" s="23" t="str">
        <v>22241109-193b-421f-aa86-6e06be4c0838</v>
      </c>
      <c r="B391" s="23" cm="1">
        <f t="array" ref="B391">COUNTA(_xlfn.UNIQUE(_xlfn._xlws.FILTER(Sales_data!Q:Q, Sales_data!C:C=A391)))</f>
        <v>1</v>
      </c>
      <c r="C391" s="23">
        <f>COUNTIFS(Sales_data!C:C, A391, Sales_data!N:N, "success")</f>
        <v>0</v>
      </c>
      <c r="D391" s="23">
        <f>COUNTIFS(Sales_data!C:C, A391, Sales_data!N:N, "failed")</f>
        <v>0</v>
      </c>
      <c r="E391" s="23">
        <f>COUNTIFS(Sales_data!C:C, A391, Sales_data!N:N, "pending")</f>
        <v>0</v>
      </c>
    </row>
    <row r="392" spans="1:5" hidden="1">
      <c r="A392" s="23" t="str">
        <v>b16c1355-f974-437a-8f5c-f2338083a762</v>
      </c>
      <c r="B392" s="23" cm="1">
        <f t="array" ref="B392">COUNTA(_xlfn.UNIQUE(_xlfn._xlws.FILTER(Sales_data!Q:Q, Sales_data!C:C=A392)))</f>
        <v>1</v>
      </c>
      <c r="C392" s="23">
        <f>COUNTIFS(Sales_data!C:C, A392, Sales_data!N:N, "success")</f>
        <v>1</v>
      </c>
      <c r="D392" s="23">
        <f>COUNTIFS(Sales_data!C:C, A392, Sales_data!N:N, "failed")</f>
        <v>0</v>
      </c>
      <c r="E392" s="23">
        <f>COUNTIFS(Sales_data!C:C, A392, Sales_data!N:N, "pending")</f>
        <v>0</v>
      </c>
    </row>
    <row r="393" spans="1:5">
      <c r="A393" s="23" t="str">
        <v>684a542b-acb6-467b-9d88-c59f78baeadb</v>
      </c>
      <c r="B393" s="23" cm="1">
        <f t="array" ref="B393">COUNTA(_xlfn.UNIQUE(_xlfn._xlws.FILTER(Sales_data!Q:Q, Sales_data!C:C=A393)))</f>
        <v>1</v>
      </c>
      <c r="C393" s="23">
        <f>COUNTIFS(Sales_data!C:C, A393, Sales_data!N:N, "success")</f>
        <v>0</v>
      </c>
      <c r="D393" s="23">
        <f>COUNTIFS(Sales_data!C:C, A393, Sales_data!N:N, "failed")</f>
        <v>0</v>
      </c>
      <c r="E393" s="23">
        <f>COUNTIFS(Sales_data!C:C, A393, Sales_data!N:N, "pending")</f>
        <v>0</v>
      </c>
    </row>
    <row r="394" spans="1:5">
      <c r="A394" s="23" t="str">
        <v>cd238506-4918-4ff1-8b05-63361f990548</v>
      </c>
      <c r="B394" s="23" cm="1">
        <f t="array" ref="B394">COUNTA(_xlfn.UNIQUE(_xlfn._xlws.FILTER(Sales_data!Q:Q, Sales_data!C:C=A394)))</f>
        <v>1</v>
      </c>
      <c r="C394" s="23">
        <f>COUNTIFS(Sales_data!C:C, A394, Sales_data!N:N, "success")</f>
        <v>0</v>
      </c>
      <c r="D394" s="23">
        <f>COUNTIFS(Sales_data!C:C, A394, Sales_data!N:N, "failed")</f>
        <v>1</v>
      </c>
      <c r="E394" s="23">
        <f>COUNTIFS(Sales_data!C:C, A394, Sales_data!N:N, "pending")</f>
        <v>0</v>
      </c>
    </row>
    <row r="395" spans="1:5">
      <c r="A395" s="23" t="str">
        <v>b2d823b2-9d32-4ddb-839a-36f13c946374</v>
      </c>
      <c r="B395" s="23" cm="1">
        <f t="array" ref="B395">COUNTA(_xlfn.UNIQUE(_xlfn._xlws.FILTER(Sales_data!Q:Q, Sales_data!C:C=A395)))</f>
        <v>1</v>
      </c>
      <c r="C395" s="23">
        <f>COUNTIFS(Sales_data!C:C, A395, Sales_data!N:N, "success")</f>
        <v>0</v>
      </c>
      <c r="D395" s="23">
        <f>COUNTIFS(Sales_data!C:C, A395, Sales_data!N:N, "failed")</f>
        <v>0</v>
      </c>
      <c r="E395" s="23">
        <f>COUNTIFS(Sales_data!C:C, A395, Sales_data!N:N, "pending")</f>
        <v>0</v>
      </c>
    </row>
    <row r="396" spans="1:5" hidden="1">
      <c r="A396" s="23" t="str">
        <v>3bf92db7-f07e-455c-b482-6ebad07e5931</v>
      </c>
      <c r="B396" s="23" cm="1">
        <f t="array" ref="B396">COUNTA(_xlfn.UNIQUE(_xlfn._xlws.FILTER(Sales_data!Q:Q, Sales_data!C:C=A396)))</f>
        <v>1</v>
      </c>
      <c r="C396" s="23">
        <f>COUNTIFS(Sales_data!C:C, A396, Sales_data!N:N, "success")</f>
        <v>1</v>
      </c>
      <c r="D396" s="23">
        <f>COUNTIFS(Sales_data!C:C, A396, Sales_data!N:N, "failed")</f>
        <v>0</v>
      </c>
      <c r="E396" s="23">
        <f>COUNTIFS(Sales_data!C:C, A396, Sales_data!N:N, "pending")</f>
        <v>0</v>
      </c>
    </row>
    <row r="397" spans="1:5">
      <c r="A397" s="23" t="str">
        <v>c3bf276f-6cb3-4960-9444-22c17ec0a0b8</v>
      </c>
      <c r="B397" s="23" cm="1">
        <f t="array" ref="B397">COUNTA(_xlfn.UNIQUE(_xlfn._xlws.FILTER(Sales_data!Q:Q, Sales_data!C:C=A397)))</f>
        <v>1</v>
      </c>
      <c r="C397" s="23">
        <f>COUNTIFS(Sales_data!C:C, A397, Sales_data!N:N, "success")</f>
        <v>0</v>
      </c>
      <c r="D397" s="23">
        <f>COUNTIFS(Sales_data!C:C, A397, Sales_data!N:N, "failed")</f>
        <v>0</v>
      </c>
      <c r="E397" s="23">
        <f>COUNTIFS(Sales_data!C:C, A397, Sales_data!N:N, "pending")</f>
        <v>0</v>
      </c>
    </row>
    <row r="398" spans="1:5" hidden="1">
      <c r="A398" s="23" t="str">
        <v>3c8edcaa-42e6-4581-93c9-f0df26dd9c8e</v>
      </c>
      <c r="B398" s="23" cm="1">
        <f t="array" ref="B398">COUNTA(_xlfn.UNIQUE(_xlfn._xlws.FILTER(Sales_data!Q:Q, Sales_data!C:C=A398)))</f>
        <v>1</v>
      </c>
      <c r="C398" s="23">
        <f>COUNTIFS(Sales_data!C:C, A398, Sales_data!N:N, "success")</f>
        <v>1</v>
      </c>
      <c r="D398" s="23">
        <f>COUNTIFS(Sales_data!C:C, A398, Sales_data!N:N, "failed")</f>
        <v>1</v>
      </c>
      <c r="E398" s="23">
        <f>COUNTIFS(Sales_data!C:C, A398, Sales_data!N:N, "pending")</f>
        <v>0</v>
      </c>
    </row>
    <row r="399" spans="1:5" hidden="1">
      <c r="A399" s="23" t="str">
        <v>375cc45b-db7a-436a-8ded-ca3c7d4cb316</v>
      </c>
      <c r="B399" s="23" cm="1">
        <f t="array" ref="B399">COUNTA(_xlfn.UNIQUE(_xlfn._xlws.FILTER(Sales_data!Q:Q, Sales_data!C:C=A399)))</f>
        <v>1</v>
      </c>
      <c r="C399" s="23">
        <f>COUNTIFS(Sales_data!C:C, A399, Sales_data!N:N, "success")</f>
        <v>1</v>
      </c>
      <c r="D399" s="23">
        <f>COUNTIFS(Sales_data!C:C, A399, Sales_data!N:N, "failed")</f>
        <v>0</v>
      </c>
      <c r="E399" s="23">
        <f>COUNTIFS(Sales_data!C:C, A399, Sales_data!N:N, "pending")</f>
        <v>0</v>
      </c>
    </row>
    <row r="400" spans="1:5" hidden="1">
      <c r="A400" s="23" t="str">
        <v>624fe6b3-e2dc-4fd2-ab13-7420c41a9305</v>
      </c>
      <c r="B400" s="23" cm="1">
        <f t="array" ref="B400">COUNTA(_xlfn.UNIQUE(_xlfn._xlws.FILTER(Sales_data!Q:Q, Sales_data!C:C=A400)))</f>
        <v>1</v>
      </c>
      <c r="C400" s="23">
        <f>COUNTIFS(Sales_data!C:C, A400, Sales_data!N:N, "success")</f>
        <v>1</v>
      </c>
      <c r="D400" s="23">
        <f>COUNTIFS(Sales_data!C:C, A400, Sales_data!N:N, "failed")</f>
        <v>0</v>
      </c>
      <c r="E400" s="23">
        <f>COUNTIFS(Sales_data!C:C, A400, Sales_data!N:N, "pending")</f>
        <v>0</v>
      </c>
    </row>
    <row r="401" spans="1:5" hidden="1">
      <c r="A401" s="23" t="str">
        <v>878f44c8-e3c0-4dde-abe7-583d7c8be300</v>
      </c>
      <c r="B401" s="23" cm="1">
        <f t="array" ref="B401">COUNTA(_xlfn.UNIQUE(_xlfn._xlws.FILTER(Sales_data!Q:Q, Sales_data!C:C=A401)))</f>
        <v>1</v>
      </c>
      <c r="C401" s="23">
        <f>COUNTIFS(Sales_data!C:C, A401, Sales_data!N:N, "success")</f>
        <v>1</v>
      </c>
      <c r="D401" s="23">
        <f>COUNTIFS(Sales_data!C:C, A401, Sales_data!N:N, "failed")</f>
        <v>0</v>
      </c>
      <c r="E401" s="23">
        <f>COUNTIFS(Sales_data!C:C, A401, Sales_data!N:N, "pending")</f>
        <v>0</v>
      </c>
    </row>
    <row r="402" spans="1:5" hidden="1">
      <c r="A402" s="23" t="str">
        <v>a9ce4ec8-5164-4e6b-964c-fdd8a8e9e057</v>
      </c>
      <c r="B402" s="23" cm="1">
        <f t="array" ref="B402">COUNTA(_xlfn.UNIQUE(_xlfn._xlws.FILTER(Sales_data!Q:Q, Sales_data!C:C=A402)))</f>
        <v>1</v>
      </c>
      <c r="C402" s="23">
        <f>COUNTIFS(Sales_data!C:C, A402, Sales_data!N:N, "success")</f>
        <v>1</v>
      </c>
      <c r="D402" s="23">
        <f>COUNTIFS(Sales_data!C:C, A402, Sales_data!N:N, "failed")</f>
        <v>0</v>
      </c>
      <c r="E402" s="23">
        <f>COUNTIFS(Sales_data!C:C, A402, Sales_data!N:N, "pending")</f>
        <v>0</v>
      </c>
    </row>
    <row r="403" spans="1:5" hidden="1">
      <c r="A403" s="23" t="str">
        <v>031ce485-25c6-4bf2-9600-5b88ef0bb32f</v>
      </c>
      <c r="B403" s="23" cm="1">
        <f t="array" ref="B403">COUNTA(_xlfn.UNIQUE(_xlfn._xlws.FILTER(Sales_data!Q:Q, Sales_data!C:C=A403)))</f>
        <v>1</v>
      </c>
      <c r="C403" s="23">
        <f>COUNTIFS(Sales_data!C:C, A403, Sales_data!N:N, "success")</f>
        <v>1</v>
      </c>
      <c r="D403" s="23">
        <f>COUNTIFS(Sales_data!C:C, A403, Sales_data!N:N, "failed")</f>
        <v>0</v>
      </c>
      <c r="E403" s="23">
        <f>COUNTIFS(Sales_data!C:C, A403, Sales_data!N:N, "pending")</f>
        <v>0</v>
      </c>
    </row>
    <row r="404" spans="1:5">
      <c r="A404" s="23" t="str">
        <v>726c6d19-4e03-4559-b413-69d2dd9576e5</v>
      </c>
      <c r="B404" s="23" cm="1">
        <f t="array" ref="B404">COUNTA(_xlfn.UNIQUE(_xlfn._xlws.FILTER(Sales_data!Q:Q, Sales_data!C:C=A404)))</f>
        <v>1</v>
      </c>
      <c r="C404" s="23">
        <f>COUNTIFS(Sales_data!C:C, A404, Sales_data!N:N, "success")</f>
        <v>0</v>
      </c>
      <c r="D404" s="23">
        <f>COUNTIFS(Sales_data!C:C, A404, Sales_data!N:N, "failed")</f>
        <v>0</v>
      </c>
      <c r="E404" s="23">
        <f>COUNTIFS(Sales_data!C:C, A404, Sales_data!N:N, "pending")</f>
        <v>0</v>
      </c>
    </row>
    <row r="405" spans="1:5" hidden="1">
      <c r="A405" s="23" t="str">
        <v>7bc10977-5630-4e5f-a3a6-a03d893ce12b</v>
      </c>
      <c r="B405" s="23" cm="1">
        <f t="array" ref="B405">COUNTA(_xlfn.UNIQUE(_xlfn._xlws.FILTER(Sales_data!Q:Q, Sales_data!C:C=A405)))</f>
        <v>2</v>
      </c>
      <c r="C405" s="23">
        <f>COUNTIFS(Sales_data!C:C, A405, Sales_data!N:N, "success")</f>
        <v>2</v>
      </c>
      <c r="D405" s="23">
        <f>COUNTIFS(Sales_data!C:C, A405, Sales_data!N:N, "failed")</f>
        <v>0</v>
      </c>
      <c r="E405" s="23">
        <f>COUNTIFS(Sales_data!C:C, A405, Sales_data!N:N, "pending")</f>
        <v>0</v>
      </c>
    </row>
    <row r="406" spans="1:5">
      <c r="A406" s="23" t="str">
        <v>ae858104-d07a-47db-8da0-b588be72bcf4</v>
      </c>
      <c r="B406" s="23" cm="1">
        <f t="array" ref="B406">COUNTA(_xlfn.UNIQUE(_xlfn._xlws.FILTER(Sales_data!Q:Q, Sales_data!C:C=A406)))</f>
        <v>1</v>
      </c>
      <c r="C406" s="23">
        <f>COUNTIFS(Sales_data!C:C, A406, Sales_data!N:N, "success")</f>
        <v>0</v>
      </c>
      <c r="D406" s="23">
        <f>COUNTIFS(Sales_data!C:C, A406, Sales_data!N:N, "failed")</f>
        <v>0</v>
      </c>
      <c r="E406" s="23">
        <f>COUNTIFS(Sales_data!C:C, A406, Sales_data!N:N, "pending")</f>
        <v>0</v>
      </c>
    </row>
    <row r="407" spans="1:5" hidden="1">
      <c r="A407" s="23" t="str">
        <v>20cea446-ad14-4162-b224-a72091517b45</v>
      </c>
      <c r="B407" s="23" cm="1">
        <f t="array" ref="B407">COUNTA(_xlfn.UNIQUE(_xlfn._xlws.FILTER(Sales_data!Q:Q, Sales_data!C:C=A407)))</f>
        <v>1</v>
      </c>
      <c r="C407" s="23">
        <f>COUNTIFS(Sales_data!C:C, A407, Sales_data!N:N, "success")</f>
        <v>1</v>
      </c>
      <c r="D407" s="23">
        <f>COUNTIFS(Sales_data!C:C, A407, Sales_data!N:N, "failed")</f>
        <v>0</v>
      </c>
      <c r="E407" s="23">
        <f>COUNTIFS(Sales_data!C:C, A407, Sales_data!N:N, "pending")</f>
        <v>0</v>
      </c>
    </row>
    <row r="408" spans="1:5">
      <c r="A408" s="23" t="str">
        <v>7909c61b-92ff-4466-a836-4dd1ca4d7678</v>
      </c>
      <c r="B408" s="23" cm="1">
        <f t="array" ref="B408">COUNTA(_xlfn.UNIQUE(_xlfn._xlws.FILTER(Sales_data!Q:Q, Sales_data!C:C=A408)))</f>
        <v>1</v>
      </c>
      <c r="C408" s="23">
        <f>COUNTIFS(Sales_data!C:C, A408, Sales_data!N:N, "success")</f>
        <v>0</v>
      </c>
      <c r="D408" s="23">
        <f>COUNTIFS(Sales_data!C:C, A408, Sales_data!N:N, "failed")</f>
        <v>0</v>
      </c>
      <c r="E408" s="23">
        <f>COUNTIFS(Sales_data!C:C, A408, Sales_data!N:N, "pending")</f>
        <v>0</v>
      </c>
    </row>
    <row r="409" spans="1:5" hidden="1">
      <c r="A409" s="23" t="str">
        <v>19131b4f-f4a2-4cd7-a18a-5c810dec6300</v>
      </c>
      <c r="B409" s="23" cm="1">
        <f t="array" ref="B409">COUNTA(_xlfn.UNIQUE(_xlfn._xlws.FILTER(Sales_data!Q:Q, Sales_data!C:C=A409)))</f>
        <v>1</v>
      </c>
      <c r="C409" s="23">
        <f>COUNTIFS(Sales_data!C:C, A409, Sales_data!N:N, "success")</f>
        <v>1</v>
      </c>
      <c r="D409" s="23">
        <f>COUNTIFS(Sales_data!C:C, A409, Sales_data!N:N, "failed")</f>
        <v>0</v>
      </c>
      <c r="E409" s="23">
        <f>COUNTIFS(Sales_data!C:C, A409, Sales_data!N:N, "pending")</f>
        <v>0</v>
      </c>
    </row>
    <row r="410" spans="1:5">
      <c r="A410" s="23" t="str">
        <v>4b330e7c-4618-4468-9ce9-976fc2f3c06d</v>
      </c>
      <c r="B410" s="23" cm="1">
        <f t="array" ref="B410">COUNTA(_xlfn.UNIQUE(_xlfn._xlws.FILTER(Sales_data!Q:Q, Sales_data!C:C=A410)))</f>
        <v>1</v>
      </c>
      <c r="C410" s="23">
        <f>COUNTIFS(Sales_data!C:C, A410, Sales_data!N:N, "success")</f>
        <v>0</v>
      </c>
      <c r="D410" s="23">
        <f>COUNTIFS(Sales_data!C:C, A410, Sales_data!N:N, "failed")</f>
        <v>0</v>
      </c>
      <c r="E410" s="23">
        <f>COUNTIFS(Sales_data!C:C, A410, Sales_data!N:N, "pending")</f>
        <v>0</v>
      </c>
    </row>
    <row r="411" spans="1:5">
      <c r="A411" s="23" t="str">
        <v>252a5354-25b9-4480-a4b0-07105ec7939b</v>
      </c>
      <c r="B411" s="23" cm="1">
        <f t="array" ref="B411">COUNTA(_xlfn.UNIQUE(_xlfn._xlws.FILTER(Sales_data!Q:Q, Sales_data!C:C=A411)))</f>
        <v>1</v>
      </c>
      <c r="C411" s="23">
        <f>COUNTIFS(Sales_data!C:C, A411, Sales_data!N:N, "success")</f>
        <v>0</v>
      </c>
      <c r="D411" s="23">
        <f>COUNTIFS(Sales_data!C:C, A411, Sales_data!N:N, "failed")</f>
        <v>0</v>
      </c>
      <c r="E411" s="23">
        <f>COUNTIFS(Sales_data!C:C, A411, Sales_data!N:N, "pending")</f>
        <v>0</v>
      </c>
    </row>
    <row r="412" spans="1:5">
      <c r="A412" s="23" t="str">
        <v>0d5da08a-4bb1-405f-92f8-8d49d738228b</v>
      </c>
      <c r="B412" s="23" cm="1">
        <f t="array" ref="B412">COUNTA(_xlfn.UNIQUE(_xlfn._xlws.FILTER(Sales_data!Q:Q, Sales_data!C:C=A412)))</f>
        <v>1</v>
      </c>
      <c r="C412" s="23">
        <f>COUNTIFS(Sales_data!C:C, A412, Sales_data!N:N, "success")</f>
        <v>0</v>
      </c>
      <c r="D412" s="23">
        <f>COUNTIFS(Sales_data!C:C, A412, Sales_data!N:N, "failed")</f>
        <v>0</v>
      </c>
      <c r="E412" s="23">
        <f>COUNTIFS(Sales_data!C:C, A412, Sales_data!N:N, "pending")</f>
        <v>0</v>
      </c>
    </row>
    <row r="413" spans="1:5" hidden="1">
      <c r="A413" s="23" t="str">
        <v>1407189c-7af5-4e5d-af26-41947c394337</v>
      </c>
      <c r="B413" s="23" cm="1">
        <f t="array" ref="B413">COUNTA(_xlfn.UNIQUE(_xlfn._xlws.FILTER(Sales_data!Q:Q, Sales_data!C:C=A413)))</f>
        <v>2</v>
      </c>
      <c r="C413" s="23">
        <f>COUNTIFS(Sales_data!C:C, A413, Sales_data!N:N, "success")</f>
        <v>2</v>
      </c>
      <c r="D413" s="23">
        <f>COUNTIFS(Sales_data!C:C, A413, Sales_data!N:N, "failed")</f>
        <v>1</v>
      </c>
      <c r="E413" s="23">
        <f>COUNTIFS(Sales_data!C:C, A413, Sales_data!N:N, "pending")</f>
        <v>0</v>
      </c>
    </row>
    <row r="414" spans="1:5">
      <c r="A414" s="23" t="str">
        <v>9afd3f87-84e6-47c8-877b-37362429b670</v>
      </c>
      <c r="B414" s="23" cm="1">
        <f t="array" ref="B414">COUNTA(_xlfn.UNIQUE(_xlfn._xlws.FILTER(Sales_data!Q:Q, Sales_data!C:C=A414)))</f>
        <v>1</v>
      </c>
      <c r="C414" s="23">
        <f>COUNTIFS(Sales_data!C:C, A414, Sales_data!N:N, "success")</f>
        <v>0</v>
      </c>
      <c r="D414" s="23">
        <f>COUNTIFS(Sales_data!C:C, A414, Sales_data!N:N, "failed")</f>
        <v>0</v>
      </c>
      <c r="E414" s="23">
        <f>COUNTIFS(Sales_data!C:C, A414, Sales_data!N:N, "pending")</f>
        <v>0</v>
      </c>
    </row>
    <row r="415" spans="1:5" hidden="1">
      <c r="A415" s="23" t="str">
        <v>de242616-9d5e-4df5-95d6-1cdb58a2cd03</v>
      </c>
      <c r="B415" s="23" cm="1">
        <f t="array" ref="B415">COUNTA(_xlfn.UNIQUE(_xlfn._xlws.FILTER(Sales_data!Q:Q, Sales_data!C:C=A415)))</f>
        <v>1</v>
      </c>
      <c r="C415" s="23">
        <f>COUNTIFS(Sales_data!C:C, A415, Sales_data!N:N, "success")</f>
        <v>1</v>
      </c>
      <c r="D415" s="23">
        <f>COUNTIFS(Sales_data!C:C, A415, Sales_data!N:N, "failed")</f>
        <v>0</v>
      </c>
      <c r="E415" s="23">
        <f>COUNTIFS(Sales_data!C:C, A415, Sales_data!N:N, "pending")</f>
        <v>0</v>
      </c>
    </row>
    <row r="416" spans="1:5">
      <c r="A416" s="23" t="str">
        <v>36817f77-c318-430c-b7a3-507c1beef114</v>
      </c>
      <c r="B416" s="23" cm="1">
        <f t="array" ref="B416">COUNTA(_xlfn.UNIQUE(_xlfn._xlws.FILTER(Sales_data!Q:Q, Sales_data!C:C=A416)))</f>
        <v>1</v>
      </c>
      <c r="C416" s="23">
        <f>COUNTIFS(Sales_data!C:C, A416, Sales_data!N:N, "success")</f>
        <v>0</v>
      </c>
      <c r="D416" s="23">
        <f>COUNTIFS(Sales_data!C:C, A416, Sales_data!N:N, "failed")</f>
        <v>0</v>
      </c>
      <c r="E416" s="23">
        <f>COUNTIFS(Sales_data!C:C, A416, Sales_data!N:N, "pending")</f>
        <v>0</v>
      </c>
    </row>
    <row r="417" spans="1:5">
      <c r="A417" s="23" t="str">
        <v>d101b563-02d3-461f-aa56-d75a35e30704</v>
      </c>
      <c r="B417" s="23" cm="1">
        <f t="array" ref="B417">COUNTA(_xlfn.UNIQUE(_xlfn._xlws.FILTER(Sales_data!Q:Q, Sales_data!C:C=A417)))</f>
        <v>1</v>
      </c>
      <c r="C417" s="23">
        <f>COUNTIFS(Sales_data!C:C, A417, Sales_data!N:N, "success")</f>
        <v>0</v>
      </c>
      <c r="D417" s="23">
        <f>COUNTIFS(Sales_data!C:C, A417, Sales_data!N:N, "failed")</f>
        <v>0</v>
      </c>
      <c r="E417" s="23">
        <f>COUNTIFS(Sales_data!C:C, A417, Sales_data!N:N, "pending")</f>
        <v>0</v>
      </c>
    </row>
    <row r="418" spans="1:5">
      <c r="A418" s="23" t="str">
        <v>7260bbd3-ec0f-4086-866d-b04a5b979e3c</v>
      </c>
      <c r="B418" s="23" cm="1">
        <f t="array" ref="B418">COUNTA(_xlfn.UNIQUE(_xlfn._xlws.FILTER(Sales_data!Q:Q, Sales_data!C:C=A418)))</f>
        <v>1</v>
      </c>
      <c r="C418" s="23">
        <f>COUNTIFS(Sales_data!C:C, A418, Sales_data!N:N, "success")</f>
        <v>0</v>
      </c>
      <c r="D418" s="23">
        <f>COUNTIFS(Sales_data!C:C, A418, Sales_data!N:N, "failed")</f>
        <v>0</v>
      </c>
      <c r="E418" s="23">
        <f>COUNTIFS(Sales_data!C:C, A418, Sales_data!N:N, "pending")</f>
        <v>0</v>
      </c>
    </row>
    <row r="419" spans="1:5">
      <c r="A419" s="23" t="str">
        <v>ad23674b-01e6-4a43-a65b-7077abdfc4e7</v>
      </c>
      <c r="B419" s="23" cm="1">
        <f t="array" ref="B419">COUNTA(_xlfn.UNIQUE(_xlfn._xlws.FILTER(Sales_data!Q:Q, Sales_data!C:C=A419)))</f>
        <v>1</v>
      </c>
      <c r="C419" s="23">
        <f>COUNTIFS(Sales_data!C:C, A419, Sales_data!N:N, "success")</f>
        <v>0</v>
      </c>
      <c r="D419" s="23">
        <f>COUNTIFS(Sales_data!C:C, A419, Sales_data!N:N, "failed")</f>
        <v>0</v>
      </c>
      <c r="E419" s="23">
        <f>COUNTIFS(Sales_data!C:C, A419, Sales_data!N:N, "pending")</f>
        <v>0</v>
      </c>
    </row>
    <row r="420" spans="1:5" hidden="1">
      <c r="A420" s="23" t="str">
        <v>03d47a3e-e619-4921-84df-3fd60f045e30</v>
      </c>
      <c r="B420" s="23" cm="1">
        <f t="array" ref="B420">COUNTA(_xlfn.UNIQUE(_xlfn._xlws.FILTER(Sales_data!Q:Q, Sales_data!C:C=A420)))</f>
        <v>1</v>
      </c>
      <c r="C420" s="23">
        <f>COUNTIFS(Sales_data!C:C, A420, Sales_data!N:N, "success")</f>
        <v>2</v>
      </c>
      <c r="D420" s="23">
        <f>COUNTIFS(Sales_data!C:C, A420, Sales_data!N:N, "failed")</f>
        <v>0</v>
      </c>
      <c r="E420" s="23">
        <f>COUNTIFS(Sales_data!C:C, A420, Sales_data!N:N, "pending")</f>
        <v>0</v>
      </c>
    </row>
    <row r="421" spans="1:5" hidden="1">
      <c r="A421" s="23" t="str">
        <v>43e12782-c904-407c-8e73-b6d64a49eacd</v>
      </c>
      <c r="B421" s="23" cm="1">
        <f t="array" ref="B421">COUNTA(_xlfn.UNIQUE(_xlfn._xlws.FILTER(Sales_data!Q:Q, Sales_data!C:C=A421)))</f>
        <v>1</v>
      </c>
      <c r="C421" s="23">
        <f>COUNTIFS(Sales_data!C:C, A421, Sales_data!N:N, "success")</f>
        <v>1</v>
      </c>
      <c r="D421" s="23">
        <f>COUNTIFS(Sales_data!C:C, A421, Sales_data!N:N, "failed")</f>
        <v>0</v>
      </c>
      <c r="E421" s="23">
        <f>COUNTIFS(Sales_data!C:C, A421, Sales_data!N:N, "pending")</f>
        <v>0</v>
      </c>
    </row>
    <row r="422" spans="1:5" hidden="1">
      <c r="A422" s="23" t="str">
        <v>7f0fdc74-1ab0-470b-a14c-d64554ca9681</v>
      </c>
      <c r="B422" s="23" cm="1">
        <f t="array" ref="B422">COUNTA(_xlfn.UNIQUE(_xlfn._xlws.FILTER(Sales_data!Q:Q, Sales_data!C:C=A422)))</f>
        <v>1</v>
      </c>
      <c r="C422" s="23">
        <f>COUNTIFS(Sales_data!C:C, A422, Sales_data!N:N, "success")</f>
        <v>1</v>
      </c>
      <c r="D422" s="23">
        <f>COUNTIFS(Sales_data!C:C, A422, Sales_data!N:N, "failed")</f>
        <v>0</v>
      </c>
      <c r="E422" s="23">
        <f>COUNTIFS(Sales_data!C:C, A422, Sales_data!N:N, "pending")</f>
        <v>0</v>
      </c>
    </row>
    <row r="423" spans="1:5" hidden="1">
      <c r="A423" s="23" t="str">
        <v>c9d4f540-73cf-4d5b-9707-77d5ec362d41</v>
      </c>
      <c r="B423" s="23" cm="1">
        <f t="array" ref="B423">COUNTA(_xlfn.UNIQUE(_xlfn._xlws.FILTER(Sales_data!Q:Q, Sales_data!C:C=A423)))</f>
        <v>1</v>
      </c>
      <c r="C423" s="23">
        <f>COUNTIFS(Sales_data!C:C, A423, Sales_data!N:N, "success")</f>
        <v>1</v>
      </c>
      <c r="D423" s="23">
        <f>COUNTIFS(Sales_data!C:C, A423, Sales_data!N:N, "failed")</f>
        <v>0</v>
      </c>
      <c r="E423" s="23">
        <f>COUNTIFS(Sales_data!C:C, A423, Sales_data!N:N, "pending")</f>
        <v>0</v>
      </c>
    </row>
    <row r="424" spans="1:5">
      <c r="A424" s="23" t="str">
        <v>62f40f1d-98dc-45de-958e-fd0cd24dd057</v>
      </c>
      <c r="B424" s="23" cm="1">
        <f t="array" ref="B424">COUNTA(_xlfn.UNIQUE(_xlfn._xlws.FILTER(Sales_data!Q:Q, Sales_data!C:C=A424)))</f>
        <v>1</v>
      </c>
      <c r="C424" s="23">
        <f>COUNTIFS(Sales_data!C:C, A424, Sales_data!N:N, "success")</f>
        <v>0</v>
      </c>
      <c r="D424" s="23">
        <f>COUNTIFS(Sales_data!C:C, A424, Sales_data!N:N, "failed")</f>
        <v>0</v>
      </c>
      <c r="E424" s="23">
        <f>COUNTIFS(Sales_data!C:C, A424, Sales_data!N:N, "pending")</f>
        <v>0</v>
      </c>
    </row>
    <row r="425" spans="1:5">
      <c r="A425" s="23" t="str">
        <v>1f4cdf6b-f7fb-4ea8-8da1-857b5f1bf92a</v>
      </c>
      <c r="B425" s="23" cm="1">
        <f t="array" ref="B425">COUNTA(_xlfn.UNIQUE(_xlfn._xlws.FILTER(Sales_data!Q:Q, Sales_data!C:C=A425)))</f>
        <v>1</v>
      </c>
      <c r="C425" s="23">
        <f>COUNTIFS(Sales_data!C:C, A425, Sales_data!N:N, "success")</f>
        <v>0</v>
      </c>
      <c r="D425" s="23">
        <f>COUNTIFS(Sales_data!C:C, A425, Sales_data!N:N, "failed")</f>
        <v>0</v>
      </c>
      <c r="E425" s="23">
        <f>COUNTIFS(Sales_data!C:C, A425, Sales_data!N:N, "pending")</f>
        <v>0</v>
      </c>
    </row>
    <row r="426" spans="1:5" hidden="1">
      <c r="A426" s="23" t="str">
        <v>41521272-0e6b-4b75-8ae1-7b92d7e68e6f</v>
      </c>
      <c r="B426" s="23" cm="1">
        <f t="array" ref="B426">COUNTA(_xlfn.UNIQUE(_xlfn._xlws.FILTER(Sales_data!Q:Q, Sales_data!C:C=A426)))</f>
        <v>1</v>
      </c>
      <c r="C426" s="23">
        <f>COUNTIFS(Sales_data!C:C, A426, Sales_data!N:N, "success")</f>
        <v>1</v>
      </c>
      <c r="D426" s="23">
        <f>COUNTIFS(Sales_data!C:C, A426, Sales_data!N:N, "failed")</f>
        <v>0</v>
      </c>
      <c r="E426" s="23">
        <f>COUNTIFS(Sales_data!C:C, A426, Sales_data!N:N, "pending")</f>
        <v>0</v>
      </c>
    </row>
    <row r="427" spans="1:5">
      <c r="A427" s="23" t="str">
        <v>bae87d8f-dc7a-486b-8e5f-51a09e1c21c5</v>
      </c>
      <c r="B427" s="23" cm="1">
        <f t="array" ref="B427">COUNTA(_xlfn.UNIQUE(_xlfn._xlws.FILTER(Sales_data!Q:Q, Sales_data!C:C=A427)))</f>
        <v>1</v>
      </c>
      <c r="C427" s="23">
        <f>COUNTIFS(Sales_data!C:C, A427, Sales_data!N:N, "success")</f>
        <v>0</v>
      </c>
      <c r="D427" s="23">
        <f>COUNTIFS(Sales_data!C:C, A427, Sales_data!N:N, "failed")</f>
        <v>0</v>
      </c>
      <c r="E427" s="23">
        <f>COUNTIFS(Sales_data!C:C, A427, Sales_data!N:N, "pending")</f>
        <v>0</v>
      </c>
    </row>
    <row r="428" spans="1:5" hidden="1">
      <c r="A428" s="23" t="str">
        <v>3d49007f-08e7-45a2-ac17-6c228e79c629</v>
      </c>
      <c r="B428" s="23" cm="1">
        <f t="array" ref="B428">COUNTA(_xlfn.UNIQUE(_xlfn._xlws.FILTER(Sales_data!Q:Q, Sales_data!C:C=A428)))</f>
        <v>1</v>
      </c>
      <c r="C428" s="23">
        <f>COUNTIFS(Sales_data!C:C, A428, Sales_data!N:N, "success")</f>
        <v>1</v>
      </c>
      <c r="D428" s="23">
        <f>COUNTIFS(Sales_data!C:C, A428, Sales_data!N:N, "failed")</f>
        <v>2</v>
      </c>
      <c r="E428" s="23">
        <f>COUNTIFS(Sales_data!C:C, A428, Sales_data!N:N, "pending")</f>
        <v>0</v>
      </c>
    </row>
    <row r="429" spans="1:5">
      <c r="A429" s="23" t="str">
        <v>baa66734-addf-49b0-b189-c39ad13fb8d1</v>
      </c>
      <c r="B429" s="23" cm="1">
        <f t="array" ref="B429">COUNTA(_xlfn.UNIQUE(_xlfn._xlws.FILTER(Sales_data!Q:Q, Sales_data!C:C=A429)))</f>
        <v>1</v>
      </c>
      <c r="C429" s="23">
        <f>COUNTIFS(Sales_data!C:C, A429, Sales_data!N:N, "success")</f>
        <v>0</v>
      </c>
      <c r="D429" s="23">
        <f>COUNTIFS(Sales_data!C:C, A429, Sales_data!N:N, "failed")</f>
        <v>0</v>
      </c>
      <c r="E429" s="23">
        <f>COUNTIFS(Sales_data!C:C, A429, Sales_data!N:N, "pending")</f>
        <v>0</v>
      </c>
    </row>
    <row r="430" spans="1:5">
      <c r="A430" s="23" t="str">
        <v>a3649049-a423-4432-96c1-4b512a627382</v>
      </c>
      <c r="B430" s="23" cm="1">
        <f t="array" ref="B430">COUNTA(_xlfn.UNIQUE(_xlfn._xlws.FILTER(Sales_data!Q:Q, Sales_data!C:C=A430)))</f>
        <v>1</v>
      </c>
      <c r="C430" s="23">
        <f>COUNTIFS(Sales_data!C:C, A430, Sales_data!N:N, "success")</f>
        <v>0</v>
      </c>
      <c r="D430" s="23">
        <f>COUNTIFS(Sales_data!C:C, A430, Sales_data!N:N, "failed")</f>
        <v>0</v>
      </c>
      <c r="E430" s="23">
        <f>COUNTIFS(Sales_data!C:C, A430, Sales_data!N:N, "pending")</f>
        <v>0</v>
      </c>
    </row>
    <row r="431" spans="1:5" hidden="1">
      <c r="A431" s="23" t="str">
        <v>080cb9c9-4027-419d-a6f5-5898957d6ed1</v>
      </c>
      <c r="B431" s="23" cm="1">
        <f t="array" ref="B431">COUNTA(_xlfn.UNIQUE(_xlfn._xlws.FILTER(Sales_data!Q:Q, Sales_data!C:C=A431)))</f>
        <v>1</v>
      </c>
      <c r="C431" s="23">
        <f>COUNTIFS(Sales_data!C:C, A431, Sales_data!N:N, "success")</f>
        <v>1</v>
      </c>
      <c r="D431" s="23">
        <f>COUNTIFS(Sales_data!C:C, A431, Sales_data!N:N, "failed")</f>
        <v>0</v>
      </c>
      <c r="E431" s="23">
        <f>COUNTIFS(Sales_data!C:C, A431, Sales_data!N:N, "pending")</f>
        <v>0</v>
      </c>
    </row>
    <row r="432" spans="1:5">
      <c r="A432" s="23" t="str">
        <v>f7d3c001-12d1-4500-9320-77430fa03438</v>
      </c>
      <c r="B432" s="23" cm="1">
        <f t="array" ref="B432">COUNTA(_xlfn.UNIQUE(_xlfn._xlws.FILTER(Sales_data!Q:Q, Sales_data!C:C=A432)))</f>
        <v>1</v>
      </c>
      <c r="C432" s="23">
        <f>COUNTIFS(Sales_data!C:C, A432, Sales_data!N:N, "success")</f>
        <v>0</v>
      </c>
      <c r="D432" s="23">
        <f>COUNTIFS(Sales_data!C:C, A432, Sales_data!N:N, "failed")</f>
        <v>0</v>
      </c>
      <c r="E432" s="23">
        <f>COUNTIFS(Sales_data!C:C, A432, Sales_data!N:N, "pending")</f>
        <v>0</v>
      </c>
    </row>
    <row r="433" spans="1:5">
      <c r="A433" s="23" t="str">
        <v>697e3292-7e47-4296-929e-ccd93d79cbaf</v>
      </c>
      <c r="B433" s="23" cm="1">
        <f t="array" ref="B433">COUNTA(_xlfn.UNIQUE(_xlfn._xlws.FILTER(Sales_data!Q:Q, Sales_data!C:C=A433)))</f>
        <v>1</v>
      </c>
      <c r="C433" s="23">
        <f>COUNTIFS(Sales_data!C:C, A433, Sales_data!N:N, "success")</f>
        <v>0</v>
      </c>
      <c r="D433" s="23">
        <f>COUNTIFS(Sales_data!C:C, A433, Sales_data!N:N, "failed")</f>
        <v>0</v>
      </c>
      <c r="E433" s="23">
        <f>COUNTIFS(Sales_data!C:C, A433, Sales_data!N:N, "pending")</f>
        <v>0</v>
      </c>
    </row>
    <row r="434" spans="1:5">
      <c r="A434" s="23" t="str">
        <v>7746c371-ca13-4afd-853e-7ff44db5c58b</v>
      </c>
      <c r="B434" s="23" cm="1">
        <f t="array" ref="B434">COUNTA(_xlfn.UNIQUE(_xlfn._xlws.FILTER(Sales_data!Q:Q, Sales_data!C:C=A434)))</f>
        <v>1</v>
      </c>
      <c r="C434" s="23">
        <f>COUNTIFS(Sales_data!C:C, A434, Sales_data!N:N, "success")</f>
        <v>0</v>
      </c>
      <c r="D434" s="23">
        <f>COUNTIFS(Sales_data!C:C, A434, Sales_data!N:N, "failed")</f>
        <v>1</v>
      </c>
      <c r="E434" s="23">
        <f>COUNTIFS(Sales_data!C:C, A434, Sales_data!N:N, "pending")</f>
        <v>0</v>
      </c>
    </row>
    <row r="435" spans="1:5">
      <c r="A435" s="23" t="str">
        <v>e8657ae6-3ed6-4663-99e5-7749fb3e8a7d</v>
      </c>
      <c r="B435" s="23" cm="1">
        <f t="array" ref="B435">COUNTA(_xlfn.UNIQUE(_xlfn._xlws.FILTER(Sales_data!Q:Q, Sales_data!C:C=A435)))</f>
        <v>1</v>
      </c>
      <c r="C435" s="23">
        <f>COUNTIFS(Sales_data!C:C, A435, Sales_data!N:N, "success")</f>
        <v>0</v>
      </c>
      <c r="D435" s="23">
        <f>COUNTIFS(Sales_data!C:C, A435, Sales_data!N:N, "failed")</f>
        <v>0</v>
      </c>
      <c r="E435" s="23">
        <f>COUNTIFS(Sales_data!C:C, A435, Sales_data!N:N, "pending")</f>
        <v>0</v>
      </c>
    </row>
    <row r="436" spans="1:5">
      <c r="A436" s="23" t="str">
        <v>a8f34ac6-1c57-47da-9ea8-23bd66c22881</v>
      </c>
      <c r="B436" s="23" cm="1">
        <f t="array" ref="B436">COUNTA(_xlfn.UNIQUE(_xlfn._xlws.FILTER(Sales_data!Q:Q, Sales_data!C:C=A436)))</f>
        <v>1</v>
      </c>
      <c r="C436" s="23">
        <f>COUNTIFS(Sales_data!C:C, A436, Sales_data!N:N, "success")</f>
        <v>0</v>
      </c>
      <c r="D436" s="23">
        <f>COUNTIFS(Sales_data!C:C, A436, Sales_data!N:N, "failed")</f>
        <v>0</v>
      </c>
      <c r="E436" s="23">
        <f>COUNTIFS(Sales_data!C:C, A436, Sales_data!N:N, "pending")</f>
        <v>0</v>
      </c>
    </row>
    <row r="437" spans="1:5">
      <c r="A437" s="23" t="str">
        <v>c4465e5f-9b49-41e2-9a25-3d40d0cd9a95</v>
      </c>
      <c r="B437" s="23" cm="1">
        <f t="array" ref="B437">COUNTA(_xlfn.UNIQUE(_xlfn._xlws.FILTER(Sales_data!Q:Q, Sales_data!C:C=A437)))</f>
        <v>1</v>
      </c>
      <c r="C437" s="23">
        <f>COUNTIFS(Sales_data!C:C, A437, Sales_data!N:N, "success")</f>
        <v>0</v>
      </c>
      <c r="D437" s="23">
        <f>COUNTIFS(Sales_data!C:C, A437, Sales_data!N:N, "failed")</f>
        <v>0</v>
      </c>
      <c r="E437" s="23">
        <f>COUNTIFS(Sales_data!C:C, A437, Sales_data!N:N, "pending")</f>
        <v>0</v>
      </c>
    </row>
    <row r="438" spans="1:5">
      <c r="A438" s="23" t="str">
        <v>dc7f63cd-439a-4af6-8275-f1d9eab24ee5</v>
      </c>
      <c r="B438" s="23" cm="1">
        <f t="array" ref="B438">COUNTA(_xlfn.UNIQUE(_xlfn._xlws.FILTER(Sales_data!Q:Q, Sales_data!C:C=A438)))</f>
        <v>1</v>
      </c>
      <c r="C438" s="23">
        <f>COUNTIFS(Sales_data!C:C, A438, Sales_data!N:N, "success")</f>
        <v>0</v>
      </c>
      <c r="D438" s="23">
        <f>COUNTIFS(Sales_data!C:C, A438, Sales_data!N:N, "failed")</f>
        <v>0</v>
      </c>
      <c r="E438" s="23">
        <f>COUNTIFS(Sales_data!C:C, A438, Sales_data!N:N, "pending")</f>
        <v>0</v>
      </c>
    </row>
    <row r="439" spans="1:5" hidden="1">
      <c r="A439" s="23" t="str">
        <v>2fc5272c-03cd-4d72-bb2b-625f3e7e090d</v>
      </c>
      <c r="B439" s="23" cm="1">
        <f t="array" ref="B439">COUNTA(_xlfn.UNIQUE(_xlfn._xlws.FILTER(Sales_data!Q:Q, Sales_data!C:C=A439)))</f>
        <v>1</v>
      </c>
      <c r="C439" s="23">
        <f>COUNTIFS(Sales_data!C:C, A439, Sales_data!N:N, "success")</f>
        <v>1</v>
      </c>
      <c r="D439" s="23">
        <f>COUNTIFS(Sales_data!C:C, A439, Sales_data!N:N, "failed")</f>
        <v>0</v>
      </c>
      <c r="E439" s="23">
        <f>COUNTIFS(Sales_data!C:C, A439, Sales_data!N:N, "pending")</f>
        <v>0</v>
      </c>
    </row>
    <row r="440" spans="1:5">
      <c r="A440" s="23" t="str">
        <v>a427650c-dc70-4724-9ff2-7e7fab462e88</v>
      </c>
      <c r="B440" s="23" cm="1">
        <f t="array" ref="B440">COUNTA(_xlfn.UNIQUE(_xlfn._xlws.FILTER(Sales_data!Q:Q, Sales_data!C:C=A440)))</f>
        <v>1</v>
      </c>
      <c r="C440" s="23">
        <f>COUNTIFS(Sales_data!C:C, A440, Sales_data!N:N, "success")</f>
        <v>0</v>
      </c>
      <c r="D440" s="23">
        <f>COUNTIFS(Sales_data!C:C, A440, Sales_data!N:N, "failed")</f>
        <v>0</v>
      </c>
      <c r="E440" s="23">
        <f>COUNTIFS(Sales_data!C:C, A440, Sales_data!N:N, "pending")</f>
        <v>0</v>
      </c>
    </row>
    <row r="441" spans="1:5" hidden="1">
      <c r="A441" s="23" t="str">
        <v>e84e2134-cb9f-4f2e-96ae-c04fe7bd7c55</v>
      </c>
      <c r="B441" s="23" cm="1">
        <f t="array" ref="B441">COUNTA(_xlfn.UNIQUE(_xlfn._xlws.FILTER(Sales_data!Q:Q, Sales_data!C:C=A441)))</f>
        <v>1</v>
      </c>
      <c r="C441" s="23">
        <f>COUNTIFS(Sales_data!C:C, A441, Sales_data!N:N, "success")</f>
        <v>1</v>
      </c>
      <c r="D441" s="23">
        <f>COUNTIFS(Sales_data!C:C, A441, Sales_data!N:N, "failed")</f>
        <v>0</v>
      </c>
      <c r="E441" s="23">
        <f>COUNTIFS(Sales_data!C:C, A441, Sales_data!N:N, "pending")</f>
        <v>0</v>
      </c>
    </row>
    <row r="442" spans="1:5" hidden="1">
      <c r="A442" s="23" t="str">
        <v>4eec013e-dae4-4233-a4e3-c23e4d088810</v>
      </c>
      <c r="B442" s="23" cm="1">
        <f t="array" ref="B442">COUNTA(_xlfn.UNIQUE(_xlfn._xlws.FILTER(Sales_data!Q:Q, Sales_data!C:C=A442)))</f>
        <v>1</v>
      </c>
      <c r="C442" s="23">
        <f>COUNTIFS(Sales_data!C:C, A442, Sales_data!N:N, "success")</f>
        <v>1</v>
      </c>
      <c r="D442" s="23">
        <f>COUNTIFS(Sales_data!C:C, A442, Sales_data!N:N, "failed")</f>
        <v>0</v>
      </c>
      <c r="E442" s="23">
        <f>COUNTIFS(Sales_data!C:C, A442, Sales_data!N:N, "pending")</f>
        <v>0</v>
      </c>
    </row>
    <row r="443" spans="1:5" hidden="1">
      <c r="A443" s="23" t="str">
        <v>2ec61418-d645-42eb-8294-4bd6526b4bb2</v>
      </c>
      <c r="B443" s="23" cm="1">
        <f t="array" ref="B443">COUNTA(_xlfn.UNIQUE(_xlfn._xlws.FILTER(Sales_data!Q:Q, Sales_data!C:C=A443)))</f>
        <v>1</v>
      </c>
      <c r="C443" s="23">
        <f>COUNTIFS(Sales_data!C:C, A443, Sales_data!N:N, "success")</f>
        <v>1</v>
      </c>
      <c r="D443" s="23">
        <f>COUNTIFS(Sales_data!C:C, A443, Sales_data!N:N, "failed")</f>
        <v>0</v>
      </c>
      <c r="E443" s="23">
        <f>COUNTIFS(Sales_data!C:C, A443, Sales_data!N:N, "pending")</f>
        <v>0</v>
      </c>
    </row>
    <row r="444" spans="1:5">
      <c r="A444" s="23" t="str">
        <v>d7dc0cef-7d41-4b08-b901-fffa7754555e</v>
      </c>
      <c r="B444" s="23" cm="1">
        <f t="array" ref="B444">COUNTA(_xlfn.UNIQUE(_xlfn._xlws.FILTER(Sales_data!Q:Q, Sales_data!C:C=A444)))</f>
        <v>1</v>
      </c>
      <c r="C444" s="23">
        <f>COUNTIFS(Sales_data!C:C, A444, Sales_data!N:N, "success")</f>
        <v>0</v>
      </c>
      <c r="D444" s="23">
        <f>COUNTIFS(Sales_data!C:C, A444, Sales_data!N:N, "failed")</f>
        <v>0</v>
      </c>
      <c r="E444" s="23">
        <f>COUNTIFS(Sales_data!C:C, A444, Sales_data!N:N, "pending")</f>
        <v>0</v>
      </c>
    </row>
    <row r="445" spans="1:5" hidden="1">
      <c r="A445" s="23" t="str">
        <v>200fe0b6-297b-41cd-af14-a75498017127</v>
      </c>
      <c r="B445" s="23" cm="1">
        <f t="array" ref="B445">COUNTA(_xlfn.UNIQUE(_xlfn._xlws.FILTER(Sales_data!Q:Q, Sales_data!C:C=A445)))</f>
        <v>1</v>
      </c>
      <c r="C445" s="23">
        <f>COUNTIFS(Sales_data!C:C, A445, Sales_data!N:N, "success")</f>
        <v>1</v>
      </c>
      <c r="D445" s="23">
        <f>COUNTIFS(Sales_data!C:C, A445, Sales_data!N:N, "failed")</f>
        <v>0</v>
      </c>
      <c r="E445" s="23">
        <f>COUNTIFS(Sales_data!C:C, A445, Sales_data!N:N, "pending")</f>
        <v>0</v>
      </c>
    </row>
    <row r="446" spans="1:5" hidden="1">
      <c r="A446" s="23" t="str">
        <v>7e7152c2-f9c9-4423-8cd1-9db359edae83</v>
      </c>
      <c r="B446" s="23" cm="1">
        <f t="array" ref="B446">COUNTA(_xlfn.UNIQUE(_xlfn._xlws.FILTER(Sales_data!Q:Q, Sales_data!C:C=A446)))</f>
        <v>1</v>
      </c>
      <c r="C446" s="23">
        <f>COUNTIFS(Sales_data!C:C, A446, Sales_data!N:N, "success")</f>
        <v>1</v>
      </c>
      <c r="D446" s="23">
        <f>COUNTIFS(Sales_data!C:C, A446, Sales_data!N:N, "failed")</f>
        <v>0</v>
      </c>
      <c r="E446" s="23">
        <f>COUNTIFS(Sales_data!C:C, A446, Sales_data!N:N, "pending")</f>
        <v>0</v>
      </c>
    </row>
    <row r="447" spans="1:5" hidden="1">
      <c r="A447" s="23" t="str">
        <v>ede2173b-9d42-4056-b9e8-199dab2e921c</v>
      </c>
      <c r="B447" s="23" cm="1">
        <f t="array" ref="B447">COUNTA(_xlfn.UNIQUE(_xlfn._xlws.FILTER(Sales_data!Q:Q, Sales_data!C:C=A447)))</f>
        <v>1</v>
      </c>
      <c r="C447" s="23">
        <f>COUNTIFS(Sales_data!C:C, A447, Sales_data!N:N, "success")</f>
        <v>1</v>
      </c>
      <c r="D447" s="23">
        <f>COUNTIFS(Sales_data!C:C, A447, Sales_data!N:N, "failed")</f>
        <v>0</v>
      </c>
      <c r="E447" s="23">
        <f>COUNTIFS(Sales_data!C:C, A447, Sales_data!N:N, "pending")</f>
        <v>0</v>
      </c>
    </row>
    <row r="448" spans="1:5">
      <c r="A448" s="23" t="str">
        <v>c7262d6b-1705-4b6b-b45c-890275107bcc</v>
      </c>
      <c r="B448" s="23" cm="1">
        <f t="array" ref="B448">COUNTA(_xlfn.UNIQUE(_xlfn._xlws.FILTER(Sales_data!Q:Q, Sales_data!C:C=A448)))</f>
        <v>1</v>
      </c>
      <c r="C448" s="23">
        <f>COUNTIFS(Sales_data!C:C, A448, Sales_data!N:N, "success")</f>
        <v>0</v>
      </c>
      <c r="D448" s="23">
        <f>COUNTIFS(Sales_data!C:C, A448, Sales_data!N:N, "failed")</f>
        <v>0</v>
      </c>
      <c r="E448" s="23">
        <f>COUNTIFS(Sales_data!C:C, A448, Sales_data!N:N, "pending")</f>
        <v>0</v>
      </c>
    </row>
    <row r="449" spans="1:5">
      <c r="A449" s="23" t="str">
        <v>5106b90c-7818-412c-adef-d8a5f2fcc688</v>
      </c>
      <c r="B449" s="23" cm="1">
        <f t="array" ref="B449">COUNTA(_xlfn.UNIQUE(_xlfn._xlws.FILTER(Sales_data!Q:Q, Sales_data!C:C=A449)))</f>
        <v>1</v>
      </c>
      <c r="C449" s="23">
        <f>COUNTIFS(Sales_data!C:C, A449, Sales_data!N:N, "success")</f>
        <v>0</v>
      </c>
      <c r="D449" s="23">
        <f>COUNTIFS(Sales_data!C:C, A449, Sales_data!N:N, "failed")</f>
        <v>0</v>
      </c>
      <c r="E449" s="23">
        <f>COUNTIFS(Sales_data!C:C, A449, Sales_data!N:N, "pending")</f>
        <v>0</v>
      </c>
    </row>
    <row r="450" spans="1:5">
      <c r="A450" s="23" t="str">
        <v>d6991dfd-7bd7-496e-b78b-c0afa0aed2b5</v>
      </c>
      <c r="B450" s="23" cm="1">
        <f t="array" ref="B450">COUNTA(_xlfn.UNIQUE(_xlfn._xlws.FILTER(Sales_data!Q:Q, Sales_data!C:C=A450)))</f>
        <v>1</v>
      </c>
      <c r="C450" s="23">
        <f>COUNTIFS(Sales_data!C:C, A450, Sales_data!N:N, "success")</f>
        <v>0</v>
      </c>
      <c r="D450" s="23">
        <f>COUNTIFS(Sales_data!C:C, A450, Sales_data!N:N, "failed")</f>
        <v>0</v>
      </c>
      <c r="E450" s="23">
        <f>COUNTIFS(Sales_data!C:C, A450, Sales_data!N:N, "pending")</f>
        <v>0</v>
      </c>
    </row>
    <row r="451" spans="1:5">
      <c r="A451" s="23" t="str">
        <v>2cf51ced-2135-4f65-9278-573f51bec249</v>
      </c>
      <c r="B451" s="23" cm="1">
        <f t="array" ref="B451">COUNTA(_xlfn.UNIQUE(_xlfn._xlws.FILTER(Sales_data!Q:Q, Sales_data!C:C=A451)))</f>
        <v>1</v>
      </c>
      <c r="C451" s="23">
        <f>COUNTIFS(Sales_data!C:C, A451, Sales_data!N:N, "success")</f>
        <v>0</v>
      </c>
      <c r="D451" s="23">
        <f>COUNTIFS(Sales_data!C:C, A451, Sales_data!N:N, "failed")</f>
        <v>0</v>
      </c>
      <c r="E451" s="23">
        <f>COUNTIFS(Sales_data!C:C, A451, Sales_data!N:N, "pending")</f>
        <v>0</v>
      </c>
    </row>
    <row r="452" spans="1:5">
      <c r="A452" s="23" t="str">
        <v>160ff166-b9ec-46c7-94d1-438ea881751c</v>
      </c>
      <c r="B452" s="23" cm="1">
        <f t="array" ref="B452">COUNTA(_xlfn.UNIQUE(_xlfn._xlws.FILTER(Sales_data!Q:Q, Sales_data!C:C=A452)))</f>
        <v>1</v>
      </c>
      <c r="C452" s="23">
        <f>COUNTIFS(Sales_data!C:C, A452, Sales_data!N:N, "success")</f>
        <v>0</v>
      </c>
      <c r="D452" s="23">
        <f>COUNTIFS(Sales_data!C:C, A452, Sales_data!N:N, "failed")</f>
        <v>0</v>
      </c>
      <c r="E452" s="23">
        <f>COUNTIFS(Sales_data!C:C, A452, Sales_data!N:N, "pending")</f>
        <v>0</v>
      </c>
    </row>
    <row r="453" spans="1:5">
      <c r="A453" s="23" t="str">
        <v>b232eb9b-bd9f-478e-b577-bfa4d3ee077a</v>
      </c>
      <c r="B453" s="23" cm="1">
        <f t="array" ref="B453">COUNTA(_xlfn.UNIQUE(_xlfn._xlws.FILTER(Sales_data!Q:Q, Sales_data!C:C=A453)))</f>
        <v>1</v>
      </c>
      <c r="C453" s="23">
        <f>COUNTIFS(Sales_data!C:C, A453, Sales_data!N:N, "success")</f>
        <v>0</v>
      </c>
      <c r="D453" s="23">
        <f>COUNTIFS(Sales_data!C:C, A453, Sales_data!N:N, "failed")</f>
        <v>0</v>
      </c>
      <c r="E453" s="23">
        <f>COUNTIFS(Sales_data!C:C, A453, Sales_data!N:N, "pending")</f>
        <v>0</v>
      </c>
    </row>
    <row r="454" spans="1:5">
      <c r="A454" s="23" t="str">
        <v>03908dac-ff06-4b95-a48e-39da5cb74fee</v>
      </c>
      <c r="B454" s="23" cm="1">
        <f t="array" ref="B454">COUNTA(_xlfn.UNIQUE(_xlfn._xlws.FILTER(Sales_data!Q:Q, Sales_data!C:C=A454)))</f>
        <v>1</v>
      </c>
      <c r="C454" s="23">
        <f>COUNTIFS(Sales_data!C:C, A454, Sales_data!N:N, "success")</f>
        <v>0</v>
      </c>
      <c r="D454" s="23">
        <f>COUNTIFS(Sales_data!C:C, A454, Sales_data!N:N, "failed")</f>
        <v>0</v>
      </c>
      <c r="E454" s="23">
        <f>COUNTIFS(Sales_data!C:C, A454, Sales_data!N:N, "pending")</f>
        <v>0</v>
      </c>
    </row>
    <row r="455" spans="1:5">
      <c r="A455" s="23" t="str">
        <v>87a40937-7fc4-4c93-afd5-9c0e1565cd75</v>
      </c>
      <c r="B455" s="23" cm="1">
        <f t="array" ref="B455">COUNTA(_xlfn.UNIQUE(_xlfn._xlws.FILTER(Sales_data!Q:Q, Sales_data!C:C=A455)))</f>
        <v>1</v>
      </c>
      <c r="C455" s="23">
        <f>COUNTIFS(Sales_data!C:C, A455, Sales_data!N:N, "success")</f>
        <v>0</v>
      </c>
      <c r="D455" s="23">
        <f>COUNTIFS(Sales_data!C:C, A455, Sales_data!N:N, "failed")</f>
        <v>0</v>
      </c>
      <c r="E455" s="23">
        <f>COUNTIFS(Sales_data!C:C, A455, Sales_data!N:N, "pending")</f>
        <v>0</v>
      </c>
    </row>
    <row r="456" spans="1:5" hidden="1">
      <c r="A456" s="23" t="str">
        <v>38abae13-1570-4218-8749-4c1420492eb9</v>
      </c>
      <c r="B456" s="23" cm="1">
        <f t="array" ref="B456">COUNTA(_xlfn.UNIQUE(_xlfn._xlws.FILTER(Sales_data!Q:Q, Sales_data!C:C=A456)))</f>
        <v>1</v>
      </c>
      <c r="C456" s="23">
        <f>COUNTIFS(Sales_data!C:C, A456, Sales_data!N:N, "success")</f>
        <v>1</v>
      </c>
      <c r="D456" s="23">
        <f>COUNTIFS(Sales_data!C:C, A456, Sales_data!N:N, "failed")</f>
        <v>0</v>
      </c>
      <c r="E456" s="23">
        <f>COUNTIFS(Sales_data!C:C, A456, Sales_data!N:N, "pending")</f>
        <v>0</v>
      </c>
    </row>
    <row r="457" spans="1:5">
      <c r="A457" s="23" t="str">
        <v>fa1ed200-cf61-4837-8de6-380f6ed86042</v>
      </c>
      <c r="B457" s="23" cm="1">
        <f t="array" ref="B457">COUNTA(_xlfn.UNIQUE(_xlfn._xlws.FILTER(Sales_data!Q:Q, Sales_data!C:C=A457)))</f>
        <v>1</v>
      </c>
      <c r="C457" s="23">
        <f>COUNTIFS(Sales_data!C:C, A457, Sales_data!N:N, "success")</f>
        <v>0</v>
      </c>
      <c r="D457" s="23">
        <f>COUNTIFS(Sales_data!C:C, A457, Sales_data!N:N, "failed")</f>
        <v>0</v>
      </c>
      <c r="E457" s="23">
        <f>COUNTIFS(Sales_data!C:C, A457, Sales_data!N:N, "pending")</f>
        <v>0</v>
      </c>
    </row>
    <row r="458" spans="1:5">
      <c r="A458" s="23" t="str">
        <v>06d7c4b3-335c-4280-8d11-f2069abffd6f</v>
      </c>
      <c r="B458" s="23" cm="1">
        <f t="array" ref="B458">COUNTA(_xlfn.UNIQUE(_xlfn._xlws.FILTER(Sales_data!Q:Q, Sales_data!C:C=A458)))</f>
        <v>1</v>
      </c>
      <c r="C458" s="23">
        <f>COUNTIFS(Sales_data!C:C, A458, Sales_data!N:N, "success")</f>
        <v>0</v>
      </c>
      <c r="D458" s="23">
        <f>COUNTIFS(Sales_data!C:C, A458, Sales_data!N:N, "failed")</f>
        <v>0</v>
      </c>
      <c r="E458" s="23">
        <f>COUNTIFS(Sales_data!C:C, A458, Sales_data!N:N, "pending")</f>
        <v>0</v>
      </c>
    </row>
    <row r="459" spans="1:5">
      <c r="A459" s="23" t="str">
        <v>bd69d4d3-965d-4fbe-856b-4ce5d402867e</v>
      </c>
      <c r="B459" s="23" cm="1">
        <f t="array" ref="B459">COUNTA(_xlfn.UNIQUE(_xlfn._xlws.FILTER(Sales_data!Q:Q, Sales_data!C:C=A459)))</f>
        <v>1</v>
      </c>
      <c r="C459" s="23">
        <f>COUNTIFS(Sales_data!C:C, A459, Sales_data!N:N, "success")</f>
        <v>0</v>
      </c>
      <c r="D459" s="23">
        <f>COUNTIFS(Sales_data!C:C, A459, Sales_data!N:N, "failed")</f>
        <v>0</v>
      </c>
      <c r="E459" s="23">
        <f>COUNTIFS(Sales_data!C:C, A459, Sales_data!N:N, "pending")</f>
        <v>0</v>
      </c>
    </row>
    <row r="460" spans="1:5">
      <c r="A460" s="23" t="str">
        <v>4119f910-6e37-4372-8151-efd903201df9</v>
      </c>
      <c r="B460" s="23" cm="1">
        <f t="array" ref="B460">COUNTA(_xlfn.UNIQUE(_xlfn._xlws.FILTER(Sales_data!Q:Q, Sales_data!C:C=A460)))</f>
        <v>1</v>
      </c>
      <c r="C460" s="23">
        <f>COUNTIFS(Sales_data!C:C, A460, Sales_data!N:N, "success")</f>
        <v>0</v>
      </c>
      <c r="D460" s="23">
        <f>COUNTIFS(Sales_data!C:C, A460, Sales_data!N:N, "failed")</f>
        <v>0</v>
      </c>
      <c r="E460" s="23">
        <f>COUNTIFS(Sales_data!C:C, A460, Sales_data!N:N, "pending")</f>
        <v>0</v>
      </c>
    </row>
    <row r="461" spans="1:5">
      <c r="A461" s="23" t="str">
        <v>923a4664-3b15-4d59-a14e-e7ad2fba8b67</v>
      </c>
      <c r="B461" s="23" cm="1">
        <f t="array" ref="B461">COUNTA(_xlfn.UNIQUE(_xlfn._xlws.FILTER(Sales_data!Q:Q, Sales_data!C:C=A461)))</f>
        <v>1</v>
      </c>
      <c r="C461" s="23">
        <f>COUNTIFS(Sales_data!C:C, A461, Sales_data!N:N, "success")</f>
        <v>0</v>
      </c>
      <c r="D461" s="23">
        <f>COUNTIFS(Sales_data!C:C, A461, Sales_data!N:N, "failed")</f>
        <v>0</v>
      </c>
      <c r="E461" s="23">
        <f>COUNTIFS(Sales_data!C:C, A461, Sales_data!N:N, "pending")</f>
        <v>0</v>
      </c>
    </row>
    <row r="462" spans="1:5">
      <c r="A462" s="23" t="str">
        <v>09b4182e-4a5f-4979-bace-3f8f835ec50d</v>
      </c>
      <c r="B462" s="23" cm="1">
        <f t="array" ref="B462">COUNTA(_xlfn.UNIQUE(_xlfn._xlws.FILTER(Sales_data!Q:Q, Sales_data!C:C=A462)))</f>
        <v>1</v>
      </c>
      <c r="C462" s="23">
        <f>COUNTIFS(Sales_data!C:C, A462, Sales_data!N:N, "success")</f>
        <v>0</v>
      </c>
      <c r="D462" s="23">
        <f>COUNTIFS(Sales_data!C:C, A462, Sales_data!N:N, "failed")</f>
        <v>0</v>
      </c>
      <c r="E462" s="23">
        <f>COUNTIFS(Sales_data!C:C, A462, Sales_data!N:N, "pending")</f>
        <v>0</v>
      </c>
    </row>
    <row r="463" spans="1:5" hidden="1">
      <c r="A463" s="23" t="str">
        <v>5660d036-6f90-4031-b3e4-4ee5c027099c</v>
      </c>
      <c r="B463" s="23" cm="1">
        <f t="array" ref="B463">COUNTA(_xlfn.UNIQUE(_xlfn._xlws.FILTER(Sales_data!Q:Q, Sales_data!C:C=A463)))</f>
        <v>1</v>
      </c>
      <c r="C463" s="23">
        <f>COUNTIFS(Sales_data!C:C, A463, Sales_data!N:N, "success")</f>
        <v>1</v>
      </c>
      <c r="D463" s="23">
        <f>COUNTIFS(Sales_data!C:C, A463, Sales_data!N:N, "failed")</f>
        <v>0</v>
      </c>
      <c r="E463" s="23">
        <f>COUNTIFS(Sales_data!C:C, A463, Sales_data!N:N, "pending")</f>
        <v>0</v>
      </c>
    </row>
    <row r="464" spans="1:5">
      <c r="A464" s="23" t="str">
        <v>3a75b088-819b-45bc-b6b3-87a10e545799</v>
      </c>
      <c r="B464" s="23" cm="1">
        <f t="array" ref="B464">COUNTA(_xlfn.UNIQUE(_xlfn._xlws.FILTER(Sales_data!Q:Q, Sales_data!C:C=A464)))</f>
        <v>1</v>
      </c>
      <c r="C464" s="23">
        <f>COUNTIFS(Sales_data!C:C, A464, Sales_data!N:N, "success")</f>
        <v>0</v>
      </c>
      <c r="D464" s="23">
        <f>COUNTIFS(Sales_data!C:C, A464, Sales_data!N:N, "failed")</f>
        <v>0</v>
      </c>
      <c r="E464" s="23">
        <f>COUNTIFS(Sales_data!C:C, A464, Sales_data!N:N, "pending")</f>
        <v>0</v>
      </c>
    </row>
    <row r="465" spans="1:5">
      <c r="A465" s="23" t="str">
        <v>43f34c34-2ce5-4b3a-a6ba-33ded79e545f</v>
      </c>
      <c r="B465" s="23" cm="1">
        <f t="array" ref="B465">COUNTA(_xlfn.UNIQUE(_xlfn._xlws.FILTER(Sales_data!Q:Q, Sales_data!C:C=A465)))</f>
        <v>1</v>
      </c>
      <c r="C465" s="23">
        <f>COUNTIFS(Sales_data!C:C, A465, Sales_data!N:N, "success")</f>
        <v>0</v>
      </c>
      <c r="D465" s="23">
        <f>COUNTIFS(Sales_data!C:C, A465, Sales_data!N:N, "failed")</f>
        <v>0</v>
      </c>
      <c r="E465" s="23">
        <f>COUNTIFS(Sales_data!C:C, A465, Sales_data!N:N, "pending")</f>
        <v>0</v>
      </c>
    </row>
    <row r="466" spans="1:5">
      <c r="A466" s="23" t="str">
        <v>df746295-1c5f-434c-bc4a-a741bc2a05ce</v>
      </c>
      <c r="B466" s="23" cm="1">
        <f t="array" ref="B466">COUNTA(_xlfn.UNIQUE(_xlfn._xlws.FILTER(Sales_data!Q:Q, Sales_data!C:C=A466)))</f>
        <v>1</v>
      </c>
      <c r="C466" s="23">
        <f>COUNTIFS(Sales_data!C:C, A466, Sales_data!N:N, "success")</f>
        <v>0</v>
      </c>
      <c r="D466" s="23">
        <f>COUNTIFS(Sales_data!C:C, A466, Sales_data!N:N, "failed")</f>
        <v>0</v>
      </c>
      <c r="E466" s="23">
        <f>COUNTIFS(Sales_data!C:C, A466, Sales_data!N:N, "pending")</f>
        <v>0</v>
      </c>
    </row>
    <row r="467" spans="1:5">
      <c r="A467" s="23" t="str">
        <v>5e42aff4-1194-41de-acf5-65998e86f151</v>
      </c>
      <c r="B467" s="23" cm="1">
        <f t="array" ref="B467">COUNTA(_xlfn.UNIQUE(_xlfn._xlws.FILTER(Sales_data!Q:Q, Sales_data!C:C=A467)))</f>
        <v>2</v>
      </c>
      <c r="C467" s="23">
        <f>COUNTIFS(Sales_data!C:C, A467, Sales_data!N:N, "success")</f>
        <v>0</v>
      </c>
      <c r="D467" s="23">
        <f>COUNTIFS(Sales_data!C:C, A467, Sales_data!N:N, "failed")</f>
        <v>0</v>
      </c>
      <c r="E467" s="23">
        <f>COUNTIFS(Sales_data!C:C, A467, Sales_data!N:N, "pending")</f>
        <v>0</v>
      </c>
    </row>
    <row r="468" spans="1:5">
      <c r="A468" s="23" t="str">
        <v>90faae62-7d48-4b38-84da-27b1069d2eff</v>
      </c>
      <c r="B468" s="23" cm="1">
        <f t="array" ref="B468">COUNTA(_xlfn.UNIQUE(_xlfn._xlws.FILTER(Sales_data!Q:Q, Sales_data!C:C=A468)))</f>
        <v>1</v>
      </c>
      <c r="C468" s="23">
        <f>COUNTIFS(Sales_data!C:C, A468, Sales_data!N:N, "success")</f>
        <v>0</v>
      </c>
      <c r="D468" s="23">
        <f>COUNTIFS(Sales_data!C:C, A468, Sales_data!N:N, "failed")</f>
        <v>0</v>
      </c>
      <c r="E468" s="23">
        <f>COUNTIFS(Sales_data!C:C, A468, Sales_data!N:N, "pending")</f>
        <v>0</v>
      </c>
    </row>
    <row r="469" spans="1:5">
      <c r="A469" s="23" t="str">
        <v>1ce156f2-b602-4bd0-a71f-40505cca2226</v>
      </c>
      <c r="B469" s="23" cm="1">
        <f t="array" ref="B469">COUNTA(_xlfn.UNIQUE(_xlfn._xlws.FILTER(Sales_data!Q:Q, Sales_data!C:C=A469)))</f>
        <v>1</v>
      </c>
      <c r="C469" s="23">
        <f>COUNTIFS(Sales_data!C:C, A469, Sales_data!N:N, "success")</f>
        <v>0</v>
      </c>
      <c r="D469" s="23">
        <f>COUNTIFS(Sales_data!C:C, A469, Sales_data!N:N, "failed")</f>
        <v>0</v>
      </c>
      <c r="E469" s="23">
        <f>COUNTIFS(Sales_data!C:C, A469, Sales_data!N:N, "pending")</f>
        <v>0</v>
      </c>
    </row>
    <row r="470" spans="1:5">
      <c r="A470" s="23" t="str">
        <v>75b2fa2d-b3ac-4dc5-9444-53e33e65a36b</v>
      </c>
      <c r="B470" s="23" cm="1">
        <f t="array" ref="B470">COUNTA(_xlfn.UNIQUE(_xlfn._xlws.FILTER(Sales_data!Q:Q, Sales_data!C:C=A470)))</f>
        <v>1</v>
      </c>
      <c r="C470" s="23">
        <f>COUNTIFS(Sales_data!C:C, A470, Sales_data!N:N, "success")</f>
        <v>0</v>
      </c>
      <c r="D470" s="23">
        <f>COUNTIFS(Sales_data!C:C, A470, Sales_data!N:N, "failed")</f>
        <v>0</v>
      </c>
      <c r="E470" s="23">
        <f>COUNTIFS(Sales_data!C:C, A470, Sales_data!N:N, "pending")</f>
        <v>0</v>
      </c>
    </row>
    <row r="471" spans="1:5">
      <c r="A471" s="23" t="str">
        <v>8756b256-867f-43c9-98d1-c7ff48ac6085</v>
      </c>
      <c r="B471" s="23" cm="1">
        <f t="array" ref="B471">COUNTA(_xlfn.UNIQUE(_xlfn._xlws.FILTER(Sales_data!Q:Q, Sales_data!C:C=A471)))</f>
        <v>1</v>
      </c>
      <c r="C471" s="23">
        <f>COUNTIFS(Sales_data!C:C, A471, Sales_data!N:N, "success")</f>
        <v>0</v>
      </c>
      <c r="D471" s="23">
        <f>COUNTIFS(Sales_data!C:C, A471, Sales_data!N:N, "failed")</f>
        <v>0</v>
      </c>
      <c r="E471" s="23">
        <f>COUNTIFS(Sales_data!C:C, A471, Sales_data!N:N, "pending")</f>
        <v>0</v>
      </c>
    </row>
    <row r="472" spans="1:5" hidden="1">
      <c r="A472" s="23" t="str">
        <v>55786a60-a976-4dca-98a8-65612cae747d</v>
      </c>
      <c r="B472" s="23" cm="1">
        <f t="array" ref="B472">COUNTA(_xlfn.UNIQUE(_xlfn._xlws.FILTER(Sales_data!Q:Q, Sales_data!C:C=A472)))</f>
        <v>2</v>
      </c>
      <c r="C472" s="23">
        <f>COUNTIFS(Sales_data!C:C, A472, Sales_data!N:N, "success")</f>
        <v>2</v>
      </c>
      <c r="D472" s="23">
        <f>COUNTIFS(Sales_data!C:C, A472, Sales_data!N:N, "failed")</f>
        <v>1</v>
      </c>
      <c r="E472" s="23">
        <f>COUNTIFS(Sales_data!C:C, A472, Sales_data!N:N, "pending")</f>
        <v>0</v>
      </c>
    </row>
    <row r="473" spans="1:5">
      <c r="A473" s="23" t="str">
        <v>7fff5ca1-17ec-424f-bb68-5adc73394b26</v>
      </c>
      <c r="B473" s="23" cm="1">
        <f t="array" ref="B473">COUNTA(_xlfn.UNIQUE(_xlfn._xlws.FILTER(Sales_data!Q:Q, Sales_data!C:C=A473)))</f>
        <v>1</v>
      </c>
      <c r="C473" s="23">
        <f>COUNTIFS(Sales_data!C:C, A473, Sales_data!N:N, "success")</f>
        <v>0</v>
      </c>
      <c r="D473" s="23">
        <f>COUNTIFS(Sales_data!C:C, A473, Sales_data!N:N, "failed")</f>
        <v>0</v>
      </c>
      <c r="E473" s="23">
        <f>COUNTIFS(Sales_data!C:C, A473, Sales_data!N:N, "pending")</f>
        <v>0</v>
      </c>
    </row>
    <row r="474" spans="1:5" hidden="1">
      <c r="A474" s="23" t="str">
        <v>a8f3f61e-fa13-4101-88c3-bb78a2bad5fa</v>
      </c>
      <c r="B474" s="23" cm="1">
        <f t="array" ref="B474">COUNTA(_xlfn.UNIQUE(_xlfn._xlws.FILTER(Sales_data!Q:Q, Sales_data!C:C=A474)))</f>
        <v>1</v>
      </c>
      <c r="C474" s="23">
        <f>COUNTIFS(Sales_data!C:C, A474, Sales_data!N:N, "success")</f>
        <v>1</v>
      </c>
      <c r="D474" s="23">
        <f>COUNTIFS(Sales_data!C:C, A474, Sales_data!N:N, "failed")</f>
        <v>0</v>
      </c>
      <c r="E474" s="23">
        <f>COUNTIFS(Sales_data!C:C, A474, Sales_data!N:N, "pending")</f>
        <v>0</v>
      </c>
    </row>
    <row r="475" spans="1:5">
      <c r="A475" s="23" t="str">
        <v>2bc5eb6a-e2ed-4a91-9e6e-ff2ac9413f6d</v>
      </c>
      <c r="B475" s="23" cm="1">
        <f t="array" ref="B475">COUNTA(_xlfn.UNIQUE(_xlfn._xlws.FILTER(Sales_data!Q:Q, Sales_data!C:C=A475)))</f>
        <v>1</v>
      </c>
      <c r="C475" s="23">
        <f>COUNTIFS(Sales_data!C:C, A475, Sales_data!N:N, "success")</f>
        <v>0</v>
      </c>
      <c r="D475" s="23">
        <f>COUNTIFS(Sales_data!C:C, A475, Sales_data!N:N, "failed")</f>
        <v>0</v>
      </c>
      <c r="E475" s="23">
        <f>COUNTIFS(Sales_data!C:C, A475, Sales_data!N:N, "pending")</f>
        <v>0</v>
      </c>
    </row>
    <row r="476" spans="1:5" hidden="1">
      <c r="A476" s="23" t="str">
        <v>2fda0954-d4c6-4c73-b173-936bed40c8a6</v>
      </c>
      <c r="B476" s="23" cm="1">
        <f t="array" ref="B476">COUNTA(_xlfn.UNIQUE(_xlfn._xlws.FILTER(Sales_data!Q:Q, Sales_data!C:C=A476)))</f>
        <v>1</v>
      </c>
      <c r="C476" s="23">
        <f>COUNTIFS(Sales_data!C:C, A476, Sales_data!N:N, "success")</f>
        <v>1</v>
      </c>
      <c r="D476" s="23">
        <f>COUNTIFS(Sales_data!C:C, A476, Sales_data!N:N, "failed")</f>
        <v>0</v>
      </c>
      <c r="E476" s="23">
        <f>COUNTIFS(Sales_data!C:C, A476, Sales_data!N:N, "pending")</f>
        <v>0</v>
      </c>
    </row>
    <row r="477" spans="1:5">
      <c r="A477" s="23" t="str">
        <v>a2475c13-623f-4695-aa6b-375342b98d14</v>
      </c>
      <c r="B477" s="23" cm="1">
        <f t="array" ref="B477">COUNTA(_xlfn.UNIQUE(_xlfn._xlws.FILTER(Sales_data!Q:Q, Sales_data!C:C=A477)))</f>
        <v>2</v>
      </c>
      <c r="C477" s="23">
        <f>COUNTIFS(Sales_data!C:C, A477, Sales_data!N:N, "success")</f>
        <v>0</v>
      </c>
      <c r="D477" s="23">
        <f>COUNTIFS(Sales_data!C:C, A477, Sales_data!N:N, "failed")</f>
        <v>0</v>
      </c>
      <c r="E477" s="23">
        <f>COUNTIFS(Sales_data!C:C, A477, Sales_data!N:N, "pending")</f>
        <v>0</v>
      </c>
    </row>
    <row r="478" spans="1:5" hidden="1">
      <c r="A478" s="23" t="str">
        <v>a5c0443a-ddb8-4966-8013-ed886afe0d8f</v>
      </c>
      <c r="B478" s="23" cm="1">
        <f t="array" ref="B478">COUNTA(_xlfn.UNIQUE(_xlfn._xlws.FILTER(Sales_data!Q:Q, Sales_data!C:C=A478)))</f>
        <v>1</v>
      </c>
      <c r="C478" s="23">
        <f>COUNTIFS(Sales_data!C:C, A478, Sales_data!N:N, "success")</f>
        <v>1</v>
      </c>
      <c r="D478" s="23">
        <f>COUNTIFS(Sales_data!C:C, A478, Sales_data!N:N, "failed")</f>
        <v>0</v>
      </c>
      <c r="E478" s="23">
        <f>COUNTIFS(Sales_data!C:C, A478, Sales_data!N:N, "pending")</f>
        <v>0</v>
      </c>
    </row>
    <row r="479" spans="1:5">
      <c r="A479" s="23" t="str">
        <v>847c240d-2ec1-48e0-9796-dbc80bce3efe</v>
      </c>
      <c r="B479" s="23" cm="1">
        <f t="array" ref="B479">COUNTA(_xlfn.UNIQUE(_xlfn._xlws.FILTER(Sales_data!Q:Q, Sales_data!C:C=A479)))</f>
        <v>1</v>
      </c>
      <c r="C479" s="23">
        <f>COUNTIFS(Sales_data!C:C, A479, Sales_data!N:N, "success")</f>
        <v>0</v>
      </c>
      <c r="D479" s="23">
        <f>COUNTIFS(Sales_data!C:C, A479, Sales_data!N:N, "failed")</f>
        <v>0</v>
      </c>
      <c r="E479" s="23">
        <f>COUNTIFS(Sales_data!C:C, A479, Sales_data!N:N, "pending")</f>
        <v>0</v>
      </c>
    </row>
    <row r="480" spans="1:5">
      <c r="A480" s="23" t="str">
        <v>e6a6ef4f-44e4-485a-9f57-23c2541f8dc4</v>
      </c>
      <c r="B480" s="23" cm="1">
        <f t="array" ref="B480">COUNTA(_xlfn.UNIQUE(_xlfn._xlws.FILTER(Sales_data!Q:Q, Sales_data!C:C=A480)))</f>
        <v>1</v>
      </c>
      <c r="C480" s="23">
        <f>COUNTIFS(Sales_data!C:C, A480, Sales_data!N:N, "success")</f>
        <v>0</v>
      </c>
      <c r="D480" s="23">
        <f>COUNTIFS(Sales_data!C:C, A480, Sales_data!N:N, "failed")</f>
        <v>0</v>
      </c>
      <c r="E480" s="23">
        <f>COUNTIFS(Sales_data!C:C, A480, Sales_data!N:N, "pending")</f>
        <v>0</v>
      </c>
    </row>
    <row r="481" spans="1:5">
      <c r="A481" s="23" t="str">
        <v>c0752e06-c762-4949-94f3-2c8e3b41509c</v>
      </c>
      <c r="B481" s="23" cm="1">
        <f t="array" ref="B481">COUNTA(_xlfn.UNIQUE(_xlfn._xlws.FILTER(Sales_data!Q:Q, Sales_data!C:C=A481)))</f>
        <v>1</v>
      </c>
      <c r="C481" s="23">
        <f>COUNTIFS(Sales_data!C:C, A481, Sales_data!N:N, "success")</f>
        <v>0</v>
      </c>
      <c r="D481" s="23">
        <f>COUNTIFS(Sales_data!C:C, A481, Sales_data!N:N, "failed")</f>
        <v>0</v>
      </c>
      <c r="E481" s="23">
        <f>COUNTIFS(Sales_data!C:C, A481, Sales_data!N:N, "pending")</f>
        <v>0</v>
      </c>
    </row>
    <row r="482" spans="1:5">
      <c r="A482" s="23" t="str">
        <v>ffab964e-37fd-4457-895d-bf6ba395cb72</v>
      </c>
      <c r="B482" s="23" cm="1">
        <f t="array" ref="B482">COUNTA(_xlfn.UNIQUE(_xlfn._xlws.FILTER(Sales_data!Q:Q, Sales_data!C:C=A482)))</f>
        <v>1</v>
      </c>
      <c r="C482" s="23">
        <f>COUNTIFS(Sales_data!C:C, A482, Sales_data!N:N, "success")</f>
        <v>0</v>
      </c>
      <c r="D482" s="23">
        <f>COUNTIFS(Sales_data!C:C, A482, Sales_data!N:N, "failed")</f>
        <v>0</v>
      </c>
      <c r="E482" s="23">
        <f>COUNTIFS(Sales_data!C:C, A482, Sales_data!N:N, "pending")</f>
        <v>0</v>
      </c>
    </row>
    <row r="483" spans="1:5">
      <c r="A483" s="23" t="str">
        <v>0d24fad9-60d3-4093-9918-7e98f56142f3</v>
      </c>
      <c r="B483" s="23" cm="1">
        <f t="array" ref="B483">COUNTA(_xlfn.UNIQUE(_xlfn._xlws.FILTER(Sales_data!Q:Q, Sales_data!C:C=A483)))</f>
        <v>1</v>
      </c>
      <c r="C483" s="23">
        <f>COUNTIFS(Sales_data!C:C, A483, Sales_data!N:N, "success")</f>
        <v>0</v>
      </c>
      <c r="D483" s="23">
        <f>COUNTIFS(Sales_data!C:C, A483, Sales_data!N:N, "failed")</f>
        <v>0</v>
      </c>
      <c r="E483" s="23">
        <f>COUNTIFS(Sales_data!C:C, A483, Sales_data!N:N, "pending")</f>
        <v>0</v>
      </c>
    </row>
    <row r="484" spans="1:5">
      <c r="A484" s="23" t="str">
        <v>d1247080-3805-4536-850a-336c1ef27e25</v>
      </c>
      <c r="B484" s="23" cm="1">
        <f t="array" ref="B484">COUNTA(_xlfn.UNIQUE(_xlfn._xlws.FILTER(Sales_data!Q:Q, Sales_data!C:C=A484)))</f>
        <v>1</v>
      </c>
      <c r="C484" s="23">
        <f>COUNTIFS(Sales_data!C:C, A484, Sales_data!N:N, "success")</f>
        <v>0</v>
      </c>
      <c r="D484" s="23">
        <f>COUNTIFS(Sales_data!C:C, A484, Sales_data!N:N, "failed")</f>
        <v>0</v>
      </c>
      <c r="E484" s="23">
        <f>COUNTIFS(Sales_data!C:C, A484, Sales_data!N:N, "pending")</f>
        <v>0</v>
      </c>
    </row>
    <row r="485" spans="1:5" hidden="1">
      <c r="A485" s="23" t="str">
        <v>a67f27dd-5c21-4c1b-8aad-ee6de3e02ada</v>
      </c>
      <c r="B485" s="23" cm="1">
        <f t="array" ref="B485">COUNTA(_xlfn.UNIQUE(_xlfn._xlws.FILTER(Sales_data!Q:Q, Sales_data!C:C=A485)))</f>
        <v>1</v>
      </c>
      <c r="C485" s="23">
        <f>COUNTIFS(Sales_data!C:C, A485, Sales_data!N:N, "success")</f>
        <v>1</v>
      </c>
      <c r="D485" s="23">
        <f>COUNTIFS(Sales_data!C:C, A485, Sales_data!N:N, "failed")</f>
        <v>0</v>
      </c>
      <c r="E485" s="23">
        <f>COUNTIFS(Sales_data!C:C, A485, Sales_data!N:N, "pending")</f>
        <v>0</v>
      </c>
    </row>
    <row r="486" spans="1:5" hidden="1">
      <c r="A486" s="23" t="str">
        <v>12e8ba1c-bdf4-48a9-9aef-25c2cf6cb5eb</v>
      </c>
      <c r="B486" s="23" cm="1">
        <f t="array" ref="B486">COUNTA(_xlfn.UNIQUE(_xlfn._xlws.FILTER(Sales_data!Q:Q, Sales_data!C:C=A486)))</f>
        <v>2</v>
      </c>
      <c r="C486" s="23">
        <f>COUNTIFS(Sales_data!C:C, A486, Sales_data!N:N, "success")</f>
        <v>1</v>
      </c>
      <c r="D486" s="23">
        <f>COUNTIFS(Sales_data!C:C, A486, Sales_data!N:N, "failed")</f>
        <v>0</v>
      </c>
      <c r="E486" s="23">
        <f>COUNTIFS(Sales_data!C:C, A486, Sales_data!N:N, "pending")</f>
        <v>0</v>
      </c>
    </row>
    <row r="487" spans="1:5">
      <c r="A487" s="23" t="str">
        <v>42314c36-3803-4505-a664-6ac27859b114</v>
      </c>
      <c r="B487" s="23" cm="1">
        <f t="array" ref="B487">COUNTA(_xlfn.UNIQUE(_xlfn._xlws.FILTER(Sales_data!Q:Q, Sales_data!C:C=A487)))</f>
        <v>1</v>
      </c>
      <c r="C487" s="23">
        <f>COUNTIFS(Sales_data!C:C, A487, Sales_data!N:N, "success")</f>
        <v>0</v>
      </c>
      <c r="D487" s="23">
        <f>COUNTIFS(Sales_data!C:C, A487, Sales_data!N:N, "failed")</f>
        <v>0</v>
      </c>
      <c r="E487" s="23">
        <f>COUNTIFS(Sales_data!C:C, A487, Sales_data!N:N, "pending")</f>
        <v>0</v>
      </c>
    </row>
    <row r="488" spans="1:5" hidden="1">
      <c r="A488" s="23" t="str">
        <v>1cab0559-99bf-4675-86b4-ac537e8a66f8</v>
      </c>
      <c r="B488" s="23" cm="1">
        <f t="array" ref="B488">COUNTA(_xlfn.UNIQUE(_xlfn._xlws.FILTER(Sales_data!Q:Q, Sales_data!C:C=A488)))</f>
        <v>1</v>
      </c>
      <c r="C488" s="23">
        <f>COUNTIFS(Sales_data!C:C, A488, Sales_data!N:N, "success")</f>
        <v>1</v>
      </c>
      <c r="D488" s="23">
        <f>COUNTIFS(Sales_data!C:C, A488, Sales_data!N:N, "failed")</f>
        <v>0</v>
      </c>
      <c r="E488" s="23">
        <f>COUNTIFS(Sales_data!C:C, A488, Sales_data!N:N, "pending")</f>
        <v>0</v>
      </c>
    </row>
    <row r="489" spans="1:5">
      <c r="A489" s="23" t="str">
        <v>94cda200-8aed-4941-ac6c-bd8393b8fa56</v>
      </c>
      <c r="B489" s="23" cm="1">
        <f t="array" ref="B489">COUNTA(_xlfn.UNIQUE(_xlfn._xlws.FILTER(Sales_data!Q:Q, Sales_data!C:C=A489)))</f>
        <v>1</v>
      </c>
      <c r="C489" s="23">
        <f>COUNTIFS(Sales_data!C:C, A489, Sales_data!N:N, "success")</f>
        <v>0</v>
      </c>
      <c r="D489" s="23">
        <f>COUNTIFS(Sales_data!C:C, A489, Sales_data!N:N, "failed")</f>
        <v>0</v>
      </c>
      <c r="E489" s="23">
        <f>COUNTIFS(Sales_data!C:C, A489, Sales_data!N:N, "pending")</f>
        <v>0</v>
      </c>
    </row>
    <row r="490" spans="1:5" hidden="1">
      <c r="A490" s="23" t="str">
        <v>b0d3cdc8-070a-4128-8a45-ac4fb51434cc</v>
      </c>
      <c r="B490" s="23" cm="1">
        <f t="array" ref="B490">COUNTA(_xlfn.UNIQUE(_xlfn._xlws.FILTER(Sales_data!Q:Q, Sales_data!C:C=A490)))</f>
        <v>1</v>
      </c>
      <c r="C490" s="23">
        <f>COUNTIFS(Sales_data!C:C, A490, Sales_data!N:N, "success")</f>
        <v>1</v>
      </c>
      <c r="D490" s="23">
        <f>COUNTIFS(Sales_data!C:C, A490, Sales_data!N:N, "failed")</f>
        <v>0</v>
      </c>
      <c r="E490" s="23">
        <f>COUNTIFS(Sales_data!C:C, A490, Sales_data!N:N, "pending")</f>
        <v>0</v>
      </c>
    </row>
    <row r="491" spans="1:5" hidden="1">
      <c r="A491" s="23" t="str">
        <v>1bc45c12-1fa1-4c41-ac65-a226aade4f58</v>
      </c>
      <c r="B491" s="23" cm="1">
        <f t="array" ref="B491">COUNTA(_xlfn.UNIQUE(_xlfn._xlws.FILTER(Sales_data!Q:Q, Sales_data!C:C=A491)))</f>
        <v>1</v>
      </c>
      <c r="C491" s="23">
        <f>COUNTIFS(Sales_data!C:C, A491, Sales_data!N:N, "success")</f>
        <v>1</v>
      </c>
      <c r="D491" s="23">
        <f>COUNTIFS(Sales_data!C:C, A491, Sales_data!N:N, "failed")</f>
        <v>0</v>
      </c>
      <c r="E491" s="23">
        <f>COUNTIFS(Sales_data!C:C, A491, Sales_data!N:N, "pending")</f>
        <v>0</v>
      </c>
    </row>
    <row r="492" spans="1:5">
      <c r="A492" s="23" t="str">
        <v>d00adfe7-79e4-4faf-80d0-1d1475a784a7</v>
      </c>
      <c r="B492" s="23" cm="1">
        <f t="array" ref="B492">COUNTA(_xlfn.UNIQUE(_xlfn._xlws.FILTER(Sales_data!Q:Q, Sales_data!C:C=A492)))</f>
        <v>2</v>
      </c>
      <c r="C492" s="23">
        <f>COUNTIFS(Sales_data!C:C, A492, Sales_data!N:N, "success")</f>
        <v>0</v>
      </c>
      <c r="D492" s="23">
        <f>COUNTIFS(Sales_data!C:C, A492, Sales_data!N:N, "failed")</f>
        <v>0</v>
      </c>
      <c r="E492" s="23">
        <f>COUNTIFS(Sales_data!C:C, A492, Sales_data!N:N, "pending")</f>
        <v>0</v>
      </c>
    </row>
    <row r="493" spans="1:5" hidden="1">
      <c r="A493" s="23" t="str">
        <v>ff6d1025-00cd-4dd5-a8fe-0a5f08e68fba</v>
      </c>
      <c r="B493" s="23" cm="1">
        <f t="array" ref="B493">COUNTA(_xlfn.UNIQUE(_xlfn._xlws.FILTER(Sales_data!Q:Q, Sales_data!C:C=A493)))</f>
        <v>2</v>
      </c>
      <c r="C493" s="23">
        <f>COUNTIFS(Sales_data!C:C, A493, Sales_data!N:N, "success")</f>
        <v>2</v>
      </c>
      <c r="D493" s="23">
        <f>COUNTIFS(Sales_data!C:C, A493, Sales_data!N:N, "failed")</f>
        <v>0</v>
      </c>
      <c r="E493" s="23">
        <f>COUNTIFS(Sales_data!C:C, A493, Sales_data!N:N, "pending")</f>
        <v>0</v>
      </c>
    </row>
    <row r="494" spans="1:5" hidden="1">
      <c r="A494" s="23" t="str">
        <v>27d68321-8339-48be-b904-ccafe18a80a4</v>
      </c>
      <c r="B494" s="23" cm="1">
        <f t="array" ref="B494">COUNTA(_xlfn.UNIQUE(_xlfn._xlws.FILTER(Sales_data!Q:Q, Sales_data!C:C=A494)))</f>
        <v>1</v>
      </c>
      <c r="C494" s="23">
        <f>COUNTIFS(Sales_data!C:C, A494, Sales_data!N:N, "success")</f>
        <v>1</v>
      </c>
      <c r="D494" s="23">
        <f>COUNTIFS(Sales_data!C:C, A494, Sales_data!N:N, "failed")</f>
        <v>0</v>
      </c>
      <c r="E494" s="23">
        <f>COUNTIFS(Sales_data!C:C, A494, Sales_data!N:N, "pending")</f>
        <v>0</v>
      </c>
    </row>
    <row r="495" spans="1:5">
      <c r="A495" s="23" t="str">
        <v>bc36d1ca-1eb2-4378-96fc-2bc7674e2f6e</v>
      </c>
      <c r="B495" s="23" cm="1">
        <f t="array" ref="B495">COUNTA(_xlfn.UNIQUE(_xlfn._xlws.FILTER(Sales_data!Q:Q, Sales_data!C:C=A495)))</f>
        <v>1</v>
      </c>
      <c r="C495" s="23">
        <f>COUNTIFS(Sales_data!C:C, A495, Sales_data!N:N, "success")</f>
        <v>0</v>
      </c>
      <c r="D495" s="23">
        <f>COUNTIFS(Sales_data!C:C, A495, Sales_data!N:N, "failed")</f>
        <v>0</v>
      </c>
      <c r="E495" s="23">
        <f>COUNTIFS(Sales_data!C:C, A495, Sales_data!N:N, "pending")</f>
        <v>0</v>
      </c>
    </row>
    <row r="496" spans="1:5">
      <c r="A496" s="23" t="str">
        <v>aaa2b0a8-6ebe-4b68-9294-0bad7015398c</v>
      </c>
      <c r="B496" s="23" cm="1">
        <f t="array" ref="B496">COUNTA(_xlfn.UNIQUE(_xlfn._xlws.FILTER(Sales_data!Q:Q, Sales_data!C:C=A496)))</f>
        <v>2</v>
      </c>
      <c r="C496" s="23">
        <f>COUNTIFS(Sales_data!C:C, A496, Sales_data!N:N, "success")</f>
        <v>0</v>
      </c>
      <c r="D496" s="23">
        <f>COUNTIFS(Sales_data!C:C, A496, Sales_data!N:N, "failed")</f>
        <v>0</v>
      </c>
      <c r="E496" s="23">
        <f>COUNTIFS(Sales_data!C:C, A496, Sales_data!N:N, "pending")</f>
        <v>0</v>
      </c>
    </row>
    <row r="497" spans="1:5">
      <c r="A497" s="23" t="str">
        <v>e85e0818-e4c0-4796-a863-d6f481f197b6</v>
      </c>
      <c r="B497" s="23" cm="1">
        <f t="array" ref="B497">COUNTA(_xlfn.UNIQUE(_xlfn._xlws.FILTER(Sales_data!Q:Q, Sales_data!C:C=A497)))</f>
        <v>1</v>
      </c>
      <c r="C497" s="23">
        <f>COUNTIFS(Sales_data!C:C, A497, Sales_data!N:N, "success")</f>
        <v>0</v>
      </c>
      <c r="D497" s="23">
        <f>COUNTIFS(Sales_data!C:C, A497, Sales_data!N:N, "failed")</f>
        <v>0</v>
      </c>
      <c r="E497" s="23">
        <f>COUNTIFS(Sales_data!C:C, A497, Sales_data!N:N, "pending")</f>
        <v>0</v>
      </c>
    </row>
    <row r="498" spans="1:5">
      <c r="A498" s="23" t="str">
        <v>d4a48e80-3505-48c3-915c-652732075a59</v>
      </c>
      <c r="B498" s="23" cm="1">
        <f t="array" ref="B498">COUNTA(_xlfn.UNIQUE(_xlfn._xlws.FILTER(Sales_data!Q:Q, Sales_data!C:C=A498)))</f>
        <v>1</v>
      </c>
      <c r="C498" s="23">
        <f>COUNTIFS(Sales_data!C:C, A498, Sales_data!N:N, "success")</f>
        <v>0</v>
      </c>
      <c r="D498" s="23">
        <f>COUNTIFS(Sales_data!C:C, A498, Sales_data!N:N, "failed")</f>
        <v>0</v>
      </c>
      <c r="E498" s="23">
        <f>COUNTIFS(Sales_data!C:C, A498, Sales_data!N:N, "pending")</f>
        <v>0</v>
      </c>
    </row>
    <row r="499" spans="1:5">
      <c r="A499" s="23" t="str">
        <v>820c587c-dca4-4e4c-80f8-d839ccdda9da</v>
      </c>
      <c r="B499" s="23" cm="1">
        <f t="array" ref="B499">COUNTA(_xlfn.UNIQUE(_xlfn._xlws.FILTER(Sales_data!Q:Q, Sales_data!C:C=A499)))</f>
        <v>1</v>
      </c>
      <c r="C499" s="23">
        <f>COUNTIFS(Sales_data!C:C, A499, Sales_data!N:N, "success")</f>
        <v>0</v>
      </c>
      <c r="D499" s="23">
        <f>COUNTIFS(Sales_data!C:C, A499, Sales_data!N:N, "failed")</f>
        <v>0</v>
      </c>
      <c r="E499" s="23">
        <f>COUNTIFS(Sales_data!C:C, A499, Sales_data!N:N, "pending")</f>
        <v>0</v>
      </c>
    </row>
    <row r="500" spans="1:5">
      <c r="A500" s="23" t="str">
        <v>e0f571e1-bfac-4cfa-8f16-0ffc27b25dde</v>
      </c>
      <c r="B500" s="23" cm="1">
        <f t="array" ref="B500">COUNTA(_xlfn.UNIQUE(_xlfn._xlws.FILTER(Sales_data!Q:Q, Sales_data!C:C=A500)))</f>
        <v>1</v>
      </c>
      <c r="C500" s="23">
        <f>COUNTIFS(Sales_data!C:C, A500, Sales_data!N:N, "success")</f>
        <v>0</v>
      </c>
      <c r="D500" s="23">
        <f>COUNTIFS(Sales_data!C:C, A500, Sales_data!N:N, "failed")</f>
        <v>0</v>
      </c>
      <c r="E500" s="23">
        <f>COUNTIFS(Sales_data!C:C, A500, Sales_data!N:N, "pending")</f>
        <v>0</v>
      </c>
    </row>
    <row r="501" spans="1:5">
      <c r="A501" s="23" t="str">
        <v>81db98b4-495f-4fdb-8223-9a7f5eb15054</v>
      </c>
      <c r="B501" s="23" cm="1">
        <f t="array" ref="B501">COUNTA(_xlfn.UNIQUE(_xlfn._xlws.FILTER(Sales_data!Q:Q, Sales_data!C:C=A501)))</f>
        <v>1</v>
      </c>
      <c r="C501" s="23">
        <f>COUNTIFS(Sales_data!C:C, A501, Sales_data!N:N, "success")</f>
        <v>0</v>
      </c>
      <c r="D501" s="23">
        <f>COUNTIFS(Sales_data!C:C, A501, Sales_data!N:N, "failed")</f>
        <v>0</v>
      </c>
      <c r="E501" s="23">
        <f>COUNTIFS(Sales_data!C:C, A501, Sales_data!N:N, "pending")</f>
        <v>0</v>
      </c>
    </row>
    <row r="502" spans="1:5">
      <c r="A502" s="23" t="str">
        <v>adef4008-4ad2-43f3-adf4-505a7ea5ef88</v>
      </c>
      <c r="B502" s="23" cm="1">
        <f t="array" ref="B502">COUNTA(_xlfn.UNIQUE(_xlfn._xlws.FILTER(Sales_data!Q:Q, Sales_data!C:C=A502)))</f>
        <v>1</v>
      </c>
      <c r="C502" s="23">
        <f>COUNTIFS(Sales_data!C:C, A502, Sales_data!N:N, "success")</f>
        <v>0</v>
      </c>
      <c r="D502" s="23">
        <f>COUNTIFS(Sales_data!C:C, A502, Sales_data!N:N, "failed")</f>
        <v>0</v>
      </c>
      <c r="E502" s="23">
        <f>COUNTIFS(Sales_data!C:C, A502, Sales_data!N:N, "pending")</f>
        <v>0</v>
      </c>
    </row>
    <row r="503" spans="1:5">
      <c r="A503" s="23" t="str">
        <v>06cd30cf-9d28-4576-8fb1-3d6958027dcd</v>
      </c>
      <c r="B503" s="23" cm="1">
        <f t="array" ref="B503">COUNTA(_xlfn.UNIQUE(_xlfn._xlws.FILTER(Sales_data!Q:Q, Sales_data!C:C=A503)))</f>
        <v>1</v>
      </c>
      <c r="C503" s="23">
        <f>COUNTIFS(Sales_data!C:C, A503, Sales_data!N:N, "success")</f>
        <v>0</v>
      </c>
      <c r="D503" s="23">
        <f>COUNTIFS(Sales_data!C:C, A503, Sales_data!N:N, "failed")</f>
        <v>0</v>
      </c>
      <c r="E503" s="23">
        <f>COUNTIFS(Sales_data!C:C, A503, Sales_data!N:N, "pending")</f>
        <v>0</v>
      </c>
    </row>
    <row r="504" spans="1:5" hidden="1">
      <c r="A504" s="23" t="str">
        <v>9495636f-64dd-463c-9985-d83fad70228a</v>
      </c>
      <c r="B504" s="23" cm="1">
        <f t="array" ref="B504">COUNTA(_xlfn.UNIQUE(_xlfn._xlws.FILTER(Sales_data!Q:Q, Sales_data!C:C=A504)))</f>
        <v>2</v>
      </c>
      <c r="C504" s="23">
        <f>COUNTIFS(Sales_data!C:C, A504, Sales_data!N:N, "success")</f>
        <v>1</v>
      </c>
      <c r="D504" s="23">
        <f>COUNTIFS(Sales_data!C:C, A504, Sales_data!N:N, "failed")</f>
        <v>0</v>
      </c>
      <c r="E504" s="23">
        <f>COUNTIFS(Sales_data!C:C, A504, Sales_data!N:N, "pending")</f>
        <v>0</v>
      </c>
    </row>
    <row r="505" spans="1:5">
      <c r="A505" s="23" t="str">
        <v>def2ddd3-a35b-4fb6-81b8-f473146b2d21</v>
      </c>
      <c r="B505" s="23" cm="1">
        <f t="array" ref="B505">COUNTA(_xlfn.UNIQUE(_xlfn._xlws.FILTER(Sales_data!Q:Q, Sales_data!C:C=A505)))</f>
        <v>1</v>
      </c>
      <c r="C505" s="23">
        <f>COUNTIFS(Sales_data!C:C, A505, Sales_data!N:N, "success")</f>
        <v>0</v>
      </c>
      <c r="D505" s="23">
        <f>COUNTIFS(Sales_data!C:C, A505, Sales_data!N:N, "failed")</f>
        <v>0</v>
      </c>
      <c r="E505" s="23">
        <f>COUNTIFS(Sales_data!C:C, A505, Sales_data!N:N, "pending")</f>
        <v>0</v>
      </c>
    </row>
    <row r="506" spans="1:5">
      <c r="A506" s="23" t="str">
        <v>5ab958dc-d381-4df7-97a1-0f6b399e573c</v>
      </c>
      <c r="B506" s="23" cm="1">
        <f t="array" ref="B506">COUNTA(_xlfn.UNIQUE(_xlfn._xlws.FILTER(Sales_data!Q:Q, Sales_data!C:C=A506)))</f>
        <v>2</v>
      </c>
      <c r="C506" s="23">
        <f>COUNTIFS(Sales_data!C:C, A506, Sales_data!N:N, "success")</f>
        <v>0</v>
      </c>
      <c r="D506" s="23">
        <f>COUNTIFS(Sales_data!C:C, A506, Sales_data!N:N, "failed")</f>
        <v>0</v>
      </c>
      <c r="E506" s="23">
        <f>COUNTIFS(Sales_data!C:C, A506, Sales_data!N:N, "pending")</f>
        <v>0</v>
      </c>
    </row>
    <row r="507" spans="1:5">
      <c r="A507" s="23" t="str">
        <v>3e89bc54-fc6c-4017-9e6a-3c2e23849733</v>
      </c>
      <c r="B507" s="23" cm="1">
        <f t="array" ref="B507">COUNTA(_xlfn.UNIQUE(_xlfn._xlws.FILTER(Sales_data!Q:Q, Sales_data!C:C=A507)))</f>
        <v>1</v>
      </c>
      <c r="C507" s="23">
        <f>COUNTIFS(Sales_data!C:C, A507, Sales_data!N:N, "success")</f>
        <v>0</v>
      </c>
      <c r="D507" s="23">
        <f>COUNTIFS(Sales_data!C:C, A507, Sales_data!N:N, "failed")</f>
        <v>0</v>
      </c>
      <c r="E507" s="23">
        <f>COUNTIFS(Sales_data!C:C, A507, Sales_data!N:N, "pending")</f>
        <v>0</v>
      </c>
    </row>
    <row r="508" spans="1:5">
      <c r="A508" s="23" t="str">
        <v>b45b0464-24da-400e-9899-45c68e5d3bc3</v>
      </c>
      <c r="B508" s="23" cm="1">
        <f t="array" ref="B508">COUNTA(_xlfn.UNIQUE(_xlfn._xlws.FILTER(Sales_data!Q:Q, Sales_data!C:C=A508)))</f>
        <v>1</v>
      </c>
      <c r="C508" s="23">
        <f>COUNTIFS(Sales_data!C:C, A508, Sales_data!N:N, "success")</f>
        <v>0</v>
      </c>
      <c r="D508" s="23">
        <f>COUNTIFS(Sales_data!C:C, A508, Sales_data!N:N, "failed")</f>
        <v>0</v>
      </c>
      <c r="E508" s="23">
        <f>COUNTIFS(Sales_data!C:C, A508, Sales_data!N:N, "pending")</f>
        <v>0</v>
      </c>
    </row>
    <row r="509" spans="1:5">
      <c r="A509" s="23" t="str">
        <v>9fb678c8-674a-45e4-a993-52c6ee854fbd</v>
      </c>
      <c r="B509" s="23" cm="1">
        <f t="array" ref="B509">COUNTA(_xlfn.UNIQUE(_xlfn._xlws.FILTER(Sales_data!Q:Q, Sales_data!C:C=A509)))</f>
        <v>1</v>
      </c>
      <c r="C509" s="23">
        <f>COUNTIFS(Sales_data!C:C, A509, Sales_data!N:N, "success")</f>
        <v>0</v>
      </c>
      <c r="D509" s="23">
        <f>COUNTIFS(Sales_data!C:C, A509, Sales_data!N:N, "failed")</f>
        <v>0</v>
      </c>
      <c r="E509" s="23">
        <f>COUNTIFS(Sales_data!C:C, A509, Sales_data!N:N, "pending")</f>
        <v>0</v>
      </c>
    </row>
    <row r="510" spans="1:5" hidden="1">
      <c r="A510" s="23" t="str">
        <v>ef1ddc13-0f7e-46be-a62f-b476161e826a</v>
      </c>
      <c r="B510" s="23" cm="1">
        <f t="array" ref="B510">COUNTA(_xlfn.UNIQUE(_xlfn._xlws.FILTER(Sales_data!Q:Q, Sales_data!C:C=A510)))</f>
        <v>2</v>
      </c>
      <c r="C510" s="23">
        <f>COUNTIFS(Sales_data!C:C, A510, Sales_data!N:N, "success")</f>
        <v>2</v>
      </c>
      <c r="D510" s="23">
        <f>COUNTIFS(Sales_data!C:C, A510, Sales_data!N:N, "failed")</f>
        <v>0</v>
      </c>
      <c r="E510" s="23">
        <f>COUNTIFS(Sales_data!C:C, A510, Sales_data!N:N, "pending")</f>
        <v>0</v>
      </c>
    </row>
    <row r="511" spans="1:5">
      <c r="A511" s="23" t="str">
        <v>b4ebe921-1bb6-46d5-9acd-4cf2110a45b5</v>
      </c>
      <c r="B511" s="23" cm="1">
        <f t="array" ref="B511">COUNTA(_xlfn.UNIQUE(_xlfn._xlws.FILTER(Sales_data!Q:Q, Sales_data!C:C=A511)))</f>
        <v>1</v>
      </c>
      <c r="C511" s="23">
        <f>COUNTIFS(Sales_data!C:C, A511, Sales_data!N:N, "success")</f>
        <v>0</v>
      </c>
      <c r="D511" s="23">
        <f>COUNTIFS(Sales_data!C:C, A511, Sales_data!N:N, "failed")</f>
        <v>0</v>
      </c>
      <c r="E511" s="23">
        <f>COUNTIFS(Sales_data!C:C, A511, Sales_data!N:N, "pending")</f>
        <v>0</v>
      </c>
    </row>
    <row r="512" spans="1:5">
      <c r="A512" s="23" t="str">
        <v>deb3e50e-fc94-43f9-abd4-240f6dbdd3ac</v>
      </c>
      <c r="B512" s="23" cm="1">
        <f t="array" ref="B512">COUNTA(_xlfn.UNIQUE(_xlfn._xlws.FILTER(Sales_data!Q:Q, Sales_data!C:C=A512)))</f>
        <v>1</v>
      </c>
      <c r="C512" s="23">
        <f>COUNTIFS(Sales_data!C:C, A512, Sales_data!N:N, "success")</f>
        <v>0</v>
      </c>
      <c r="D512" s="23">
        <f>COUNTIFS(Sales_data!C:C, A512, Sales_data!N:N, "failed")</f>
        <v>0</v>
      </c>
      <c r="E512" s="23">
        <f>COUNTIFS(Sales_data!C:C, A512, Sales_data!N:N, "pending")</f>
        <v>0</v>
      </c>
    </row>
    <row r="513" spans="1:5">
      <c r="A513" s="23" t="str">
        <v>d9a07987-dda1-4cf8-9905-31589520129f</v>
      </c>
      <c r="B513" s="23" cm="1">
        <f t="array" ref="B513">COUNTA(_xlfn.UNIQUE(_xlfn._xlws.FILTER(Sales_data!Q:Q, Sales_data!C:C=A513)))</f>
        <v>1</v>
      </c>
      <c r="C513" s="23">
        <f>COUNTIFS(Sales_data!C:C, A513, Sales_data!N:N, "success")</f>
        <v>0</v>
      </c>
      <c r="D513" s="23">
        <f>COUNTIFS(Sales_data!C:C, A513, Sales_data!N:N, "failed")</f>
        <v>0</v>
      </c>
      <c r="E513" s="23">
        <f>COUNTIFS(Sales_data!C:C, A513, Sales_data!N:N, "pending")</f>
        <v>0</v>
      </c>
    </row>
    <row r="514" spans="1:5">
      <c r="A514" s="23" t="str">
        <v>12ea1f16-954c-43cf-973f-d5a3e9801b6a</v>
      </c>
      <c r="B514" s="23" cm="1">
        <f t="array" ref="B514">COUNTA(_xlfn.UNIQUE(_xlfn._xlws.FILTER(Sales_data!Q:Q, Sales_data!C:C=A514)))</f>
        <v>1</v>
      </c>
      <c r="C514" s="23">
        <f>COUNTIFS(Sales_data!C:C, A514, Sales_data!N:N, "success")</f>
        <v>0</v>
      </c>
      <c r="D514" s="23">
        <f>COUNTIFS(Sales_data!C:C, A514, Sales_data!N:N, "failed")</f>
        <v>0</v>
      </c>
      <c r="E514" s="23">
        <f>COUNTIFS(Sales_data!C:C, A514, Sales_data!N:N, "pending")</f>
        <v>0</v>
      </c>
    </row>
    <row r="515" spans="1:5" hidden="1">
      <c r="A515" s="23" t="str">
        <v>f728f51d-a2e8-4bcc-817d-f7936320d91c</v>
      </c>
      <c r="B515" s="23" cm="1">
        <f t="array" ref="B515">COUNTA(_xlfn.UNIQUE(_xlfn._xlws.FILTER(Sales_data!Q:Q, Sales_data!C:C=A515)))</f>
        <v>1</v>
      </c>
      <c r="C515" s="23">
        <f>COUNTIFS(Sales_data!C:C, A515, Sales_data!N:N, "success")</f>
        <v>1</v>
      </c>
      <c r="D515" s="23">
        <f>COUNTIFS(Sales_data!C:C, A515, Sales_data!N:N, "failed")</f>
        <v>0</v>
      </c>
      <c r="E515" s="23">
        <f>COUNTIFS(Sales_data!C:C, A515, Sales_data!N:N, "pending")</f>
        <v>0</v>
      </c>
    </row>
    <row r="516" spans="1:5">
      <c r="A516" s="23" t="str">
        <v>bb866b8e-3966-492f-90a3-c7949cc12b8f</v>
      </c>
      <c r="B516" s="23" cm="1">
        <f t="array" ref="B516">COUNTA(_xlfn.UNIQUE(_xlfn._xlws.FILTER(Sales_data!Q:Q, Sales_data!C:C=A516)))</f>
        <v>1</v>
      </c>
      <c r="C516" s="23">
        <f>COUNTIFS(Sales_data!C:C, A516, Sales_data!N:N, "success")</f>
        <v>0</v>
      </c>
      <c r="D516" s="23">
        <f>COUNTIFS(Sales_data!C:C, A516, Sales_data!N:N, "failed")</f>
        <v>0</v>
      </c>
      <c r="E516" s="23">
        <f>COUNTIFS(Sales_data!C:C, A516, Sales_data!N:N, "pending")</f>
        <v>0</v>
      </c>
    </row>
    <row r="517" spans="1:5">
      <c r="A517" s="23" t="str">
        <v>8665700c-8220-4631-819c-f900025d2807</v>
      </c>
      <c r="B517" s="23" cm="1">
        <f t="array" ref="B517">COUNTA(_xlfn.UNIQUE(_xlfn._xlws.FILTER(Sales_data!Q:Q, Sales_data!C:C=A517)))</f>
        <v>1</v>
      </c>
      <c r="C517" s="23">
        <f>COUNTIFS(Sales_data!C:C, A517, Sales_data!N:N, "success")</f>
        <v>0</v>
      </c>
      <c r="D517" s="23">
        <f>COUNTIFS(Sales_data!C:C, A517, Sales_data!N:N, "failed")</f>
        <v>0</v>
      </c>
      <c r="E517" s="23">
        <f>COUNTIFS(Sales_data!C:C, A517, Sales_data!N:N, "pending")</f>
        <v>0</v>
      </c>
    </row>
    <row r="518" spans="1:5" hidden="1">
      <c r="A518" s="23" t="str">
        <v>3ab60127-3d5a-458f-9f84-2a8cebc2bd6c</v>
      </c>
      <c r="B518" s="23" cm="1">
        <f t="array" ref="B518">COUNTA(_xlfn.UNIQUE(_xlfn._xlws.FILTER(Sales_data!Q:Q, Sales_data!C:C=A518)))</f>
        <v>1</v>
      </c>
      <c r="C518" s="23">
        <f>COUNTIFS(Sales_data!C:C, A518, Sales_data!N:N, "success")</f>
        <v>1</v>
      </c>
      <c r="D518" s="23">
        <f>COUNTIFS(Sales_data!C:C, A518, Sales_data!N:N, "failed")</f>
        <v>0</v>
      </c>
      <c r="E518" s="23">
        <f>COUNTIFS(Sales_data!C:C, A518, Sales_data!N:N, "pending")</f>
        <v>0</v>
      </c>
    </row>
    <row r="519" spans="1:5">
      <c r="A519" s="23" t="str">
        <v>0c32ced2-eaae-4d2f-a143-8f599965d6c0</v>
      </c>
      <c r="B519" s="23" cm="1">
        <f t="array" ref="B519">COUNTA(_xlfn.UNIQUE(_xlfn._xlws.FILTER(Sales_data!Q:Q, Sales_data!C:C=A519)))</f>
        <v>1</v>
      </c>
      <c r="C519" s="23">
        <f>COUNTIFS(Sales_data!C:C, A519, Sales_data!N:N, "success")</f>
        <v>0</v>
      </c>
      <c r="D519" s="23">
        <f>COUNTIFS(Sales_data!C:C, A519, Sales_data!N:N, "failed")</f>
        <v>0</v>
      </c>
      <c r="E519" s="23">
        <f>COUNTIFS(Sales_data!C:C, A519, Sales_data!N:N, "pending")</f>
        <v>0</v>
      </c>
    </row>
    <row r="520" spans="1:5">
      <c r="A520" s="23" t="str">
        <v>8776fb44-019c-4223-9dbc-6a646dcab4ed</v>
      </c>
      <c r="B520" s="23" cm="1">
        <f t="array" ref="B520">COUNTA(_xlfn.UNIQUE(_xlfn._xlws.FILTER(Sales_data!Q:Q, Sales_data!C:C=A520)))</f>
        <v>1</v>
      </c>
      <c r="C520" s="23">
        <f>COUNTIFS(Sales_data!C:C, A520, Sales_data!N:N, "success")</f>
        <v>0</v>
      </c>
      <c r="D520" s="23">
        <f>COUNTIFS(Sales_data!C:C, A520, Sales_data!N:N, "failed")</f>
        <v>0</v>
      </c>
      <c r="E520" s="23">
        <f>COUNTIFS(Sales_data!C:C, A520, Sales_data!N:N, "pending")</f>
        <v>0</v>
      </c>
    </row>
    <row r="521" spans="1:5">
      <c r="A521" s="23" t="str">
        <v>0231767b-31be-49fa-ac17-654851df7261</v>
      </c>
      <c r="B521" s="23" cm="1">
        <f t="array" ref="B521">COUNTA(_xlfn.UNIQUE(_xlfn._xlws.FILTER(Sales_data!Q:Q, Sales_data!C:C=A521)))</f>
        <v>1</v>
      </c>
      <c r="C521" s="23">
        <f>COUNTIFS(Sales_data!C:C, A521, Sales_data!N:N, "success")</f>
        <v>0</v>
      </c>
      <c r="D521" s="23">
        <f>COUNTIFS(Sales_data!C:C, A521, Sales_data!N:N, "failed")</f>
        <v>0</v>
      </c>
      <c r="E521" s="23">
        <f>COUNTIFS(Sales_data!C:C, A521, Sales_data!N:N, "pending")</f>
        <v>0</v>
      </c>
    </row>
    <row r="522" spans="1:5">
      <c r="A522" s="23" t="str">
        <v>0ad662e4-2bf4-4496-874a-381397ecff48</v>
      </c>
      <c r="B522" s="23" cm="1">
        <f t="array" ref="B522">COUNTA(_xlfn.UNIQUE(_xlfn._xlws.FILTER(Sales_data!Q:Q, Sales_data!C:C=A522)))</f>
        <v>1</v>
      </c>
      <c r="C522" s="23">
        <f>COUNTIFS(Sales_data!C:C, A522, Sales_data!N:N, "success")</f>
        <v>0</v>
      </c>
      <c r="D522" s="23">
        <f>COUNTIFS(Sales_data!C:C, A522, Sales_data!N:N, "failed")</f>
        <v>0</v>
      </c>
      <c r="E522" s="23">
        <f>COUNTIFS(Sales_data!C:C, A522, Sales_data!N:N, "pending")</f>
        <v>0</v>
      </c>
    </row>
    <row r="523" spans="1:5">
      <c r="A523" s="23" t="str">
        <v>7b9821ad-7c93-48e9-80fa-26496bf71dd1</v>
      </c>
      <c r="B523" s="23" cm="1">
        <f t="array" ref="B523">COUNTA(_xlfn.UNIQUE(_xlfn._xlws.FILTER(Sales_data!Q:Q, Sales_data!C:C=A523)))</f>
        <v>1</v>
      </c>
      <c r="C523" s="23">
        <f>COUNTIFS(Sales_data!C:C, A523, Sales_data!N:N, "success")</f>
        <v>0</v>
      </c>
      <c r="D523" s="23">
        <f>COUNTIFS(Sales_data!C:C, A523, Sales_data!N:N, "failed")</f>
        <v>0</v>
      </c>
      <c r="E523" s="23">
        <f>COUNTIFS(Sales_data!C:C, A523, Sales_data!N:N, "pending")</f>
        <v>0</v>
      </c>
    </row>
    <row r="524" spans="1:5">
      <c r="A524" s="23" t="str">
        <v>7b5851f3-f7da-4213-833e-f870ade02ec8</v>
      </c>
      <c r="B524" s="23" cm="1">
        <f t="array" ref="B524">COUNTA(_xlfn.UNIQUE(_xlfn._xlws.FILTER(Sales_data!Q:Q, Sales_data!C:C=A524)))</f>
        <v>1</v>
      </c>
      <c r="C524" s="23">
        <f>COUNTIFS(Sales_data!C:C, A524, Sales_data!N:N, "success")</f>
        <v>0</v>
      </c>
      <c r="D524" s="23">
        <f>COUNTIFS(Sales_data!C:C, A524, Sales_data!N:N, "failed")</f>
        <v>0</v>
      </c>
      <c r="E524" s="23">
        <f>COUNTIFS(Sales_data!C:C, A524, Sales_data!N:N, "pending")</f>
        <v>0</v>
      </c>
    </row>
    <row r="525" spans="1:5">
      <c r="A525" s="23" t="str">
        <v>59fc6b90-8866-4234-a834-64cdc5403920</v>
      </c>
      <c r="B525" s="23" cm="1">
        <f t="array" ref="B525">COUNTA(_xlfn.UNIQUE(_xlfn._xlws.FILTER(Sales_data!Q:Q, Sales_data!C:C=A525)))</f>
        <v>1</v>
      </c>
      <c r="C525" s="23">
        <f>COUNTIFS(Sales_data!C:C, A525, Sales_data!N:N, "success")</f>
        <v>0</v>
      </c>
      <c r="D525" s="23">
        <f>COUNTIFS(Sales_data!C:C, A525, Sales_data!N:N, "failed")</f>
        <v>0</v>
      </c>
      <c r="E525" s="23">
        <f>COUNTIFS(Sales_data!C:C, A525, Sales_data!N:N, "pending")</f>
        <v>0</v>
      </c>
    </row>
    <row r="526" spans="1:5">
      <c r="A526" s="23" t="str">
        <v>4004ad3c-fd78-4e14-b518-b64be4c5b172</v>
      </c>
      <c r="B526" s="23" cm="1">
        <f t="array" ref="B526">COUNTA(_xlfn.UNIQUE(_xlfn._xlws.FILTER(Sales_data!Q:Q, Sales_data!C:C=A526)))</f>
        <v>1</v>
      </c>
      <c r="C526" s="23">
        <f>COUNTIFS(Sales_data!C:C, A526, Sales_data!N:N, "success")</f>
        <v>0</v>
      </c>
      <c r="D526" s="23">
        <f>COUNTIFS(Sales_data!C:C, A526, Sales_data!N:N, "failed")</f>
        <v>0</v>
      </c>
      <c r="E526" s="23">
        <f>COUNTIFS(Sales_data!C:C, A526, Sales_data!N:N, "pending")</f>
        <v>0</v>
      </c>
    </row>
    <row r="527" spans="1:5">
      <c r="A527" s="23" t="str">
        <v>b9e62630-80e4-4c81-aedf-f5183c388634</v>
      </c>
      <c r="B527" s="23" cm="1">
        <f t="array" ref="B527">COUNTA(_xlfn.UNIQUE(_xlfn._xlws.FILTER(Sales_data!Q:Q, Sales_data!C:C=A527)))</f>
        <v>1</v>
      </c>
      <c r="C527" s="23">
        <f>COUNTIFS(Sales_data!C:C, A527, Sales_data!N:N, "success")</f>
        <v>0</v>
      </c>
      <c r="D527" s="23">
        <f>COUNTIFS(Sales_data!C:C, A527, Sales_data!N:N, "failed")</f>
        <v>0</v>
      </c>
      <c r="E527" s="23">
        <f>COUNTIFS(Sales_data!C:C, A527, Sales_data!N:N, "pending")</f>
        <v>0</v>
      </c>
    </row>
    <row r="528" spans="1:5">
      <c r="A528" s="23" t="str">
        <v>e6e45dbd-974b-4550-a244-0adb16453abe</v>
      </c>
      <c r="B528" s="23" cm="1">
        <f t="array" ref="B528">COUNTA(_xlfn.UNIQUE(_xlfn._xlws.FILTER(Sales_data!Q:Q, Sales_data!C:C=A528)))</f>
        <v>1</v>
      </c>
      <c r="C528" s="23">
        <f>COUNTIFS(Sales_data!C:C, A528, Sales_data!N:N, "success")</f>
        <v>0</v>
      </c>
      <c r="D528" s="23">
        <f>COUNTIFS(Sales_data!C:C, A528, Sales_data!N:N, "failed")</f>
        <v>0</v>
      </c>
      <c r="E528" s="23">
        <f>COUNTIFS(Sales_data!C:C, A528, Sales_data!N:N, "pending")</f>
        <v>0</v>
      </c>
    </row>
    <row r="529" spans="1:5">
      <c r="A529" s="23" t="str">
        <v>92004507-f3c7-4ba2-8fea-a86b9a92225a</v>
      </c>
      <c r="B529" s="23" cm="1">
        <f t="array" ref="B529">COUNTA(_xlfn.UNIQUE(_xlfn._xlws.FILTER(Sales_data!Q:Q, Sales_data!C:C=A529)))</f>
        <v>1</v>
      </c>
      <c r="C529" s="23">
        <f>COUNTIFS(Sales_data!C:C, A529, Sales_data!N:N, "success")</f>
        <v>0</v>
      </c>
      <c r="D529" s="23">
        <f>COUNTIFS(Sales_data!C:C, A529, Sales_data!N:N, "failed")</f>
        <v>0</v>
      </c>
      <c r="E529" s="23">
        <f>COUNTIFS(Sales_data!C:C, A529, Sales_data!N:N, "pending")</f>
        <v>0</v>
      </c>
    </row>
    <row r="530" spans="1:5">
      <c r="A530" s="23" t="str">
        <v>d77bfd38-c25c-4394-849f-bbbb6f48df1f</v>
      </c>
      <c r="B530" s="23" cm="1">
        <f t="array" ref="B530">COUNTA(_xlfn.UNIQUE(_xlfn._xlws.FILTER(Sales_data!Q:Q, Sales_data!C:C=A530)))</f>
        <v>1</v>
      </c>
      <c r="C530" s="23">
        <f>COUNTIFS(Sales_data!C:C, A530, Sales_data!N:N, "success")</f>
        <v>0</v>
      </c>
      <c r="D530" s="23">
        <f>COUNTIFS(Sales_data!C:C, A530, Sales_data!N:N, "failed")</f>
        <v>0</v>
      </c>
      <c r="E530" s="23">
        <f>COUNTIFS(Sales_data!C:C, A530, Sales_data!N:N, "pending")</f>
        <v>0</v>
      </c>
    </row>
    <row r="531" spans="1:5" hidden="1">
      <c r="A531" s="23" t="str">
        <v>8049eefc-bf10-4847-a814-91268f939115</v>
      </c>
      <c r="B531" s="23" cm="1">
        <f t="array" ref="B531">COUNTA(_xlfn.UNIQUE(_xlfn._xlws.FILTER(Sales_data!Q:Q, Sales_data!C:C=A531)))</f>
        <v>1</v>
      </c>
      <c r="C531" s="23">
        <f>COUNTIFS(Sales_data!C:C, A531, Sales_data!N:N, "success")</f>
        <v>1</v>
      </c>
      <c r="D531" s="23">
        <f>COUNTIFS(Sales_data!C:C, A531, Sales_data!N:N, "failed")</f>
        <v>0</v>
      </c>
      <c r="E531" s="23">
        <f>COUNTIFS(Sales_data!C:C, A531, Sales_data!N:N, "pending")</f>
        <v>0</v>
      </c>
    </row>
    <row r="532" spans="1:5">
      <c r="A532" s="23" t="str">
        <v>a5e2c83e-0dc5-47e0-a7fc-bd882810f514</v>
      </c>
      <c r="B532" s="23" cm="1">
        <f t="array" ref="B532">COUNTA(_xlfn.UNIQUE(_xlfn._xlws.FILTER(Sales_data!Q:Q, Sales_data!C:C=A532)))</f>
        <v>1</v>
      </c>
      <c r="C532" s="23">
        <f>COUNTIFS(Sales_data!C:C, A532, Sales_data!N:N, "success")</f>
        <v>0</v>
      </c>
      <c r="D532" s="23">
        <f>COUNTIFS(Sales_data!C:C, A532, Sales_data!N:N, "failed")</f>
        <v>0</v>
      </c>
      <c r="E532" s="23">
        <f>COUNTIFS(Sales_data!C:C, A532, Sales_data!N:N, "pending")</f>
        <v>0</v>
      </c>
    </row>
    <row r="533" spans="1:5">
      <c r="A533" s="23" t="str">
        <v>f7dcdb2c-3ce7-4579-88f1-55efa7277442</v>
      </c>
      <c r="B533" s="23" cm="1">
        <f t="array" ref="B533">COUNTA(_xlfn.UNIQUE(_xlfn._xlws.FILTER(Sales_data!Q:Q, Sales_data!C:C=A533)))</f>
        <v>1</v>
      </c>
      <c r="C533" s="23">
        <f>COUNTIFS(Sales_data!C:C, A533, Sales_data!N:N, "success")</f>
        <v>0</v>
      </c>
      <c r="D533" s="23">
        <f>COUNTIFS(Sales_data!C:C, A533, Sales_data!N:N, "failed")</f>
        <v>0</v>
      </c>
      <c r="E533" s="23">
        <f>COUNTIFS(Sales_data!C:C, A533, Sales_data!N:N, "pending")</f>
        <v>0</v>
      </c>
    </row>
    <row r="534" spans="1:5" hidden="1">
      <c r="A534" s="23" t="str">
        <v>6a813c4a-75d6-4f9c-aa3c-1beb58f9c184</v>
      </c>
      <c r="B534" s="23" cm="1">
        <f t="array" ref="B534">COUNTA(_xlfn.UNIQUE(_xlfn._xlws.FILTER(Sales_data!Q:Q, Sales_data!C:C=A534)))</f>
        <v>2</v>
      </c>
      <c r="C534" s="23">
        <f>COUNTIFS(Sales_data!C:C, A534, Sales_data!N:N, "success")</f>
        <v>2</v>
      </c>
      <c r="D534" s="23">
        <f>COUNTIFS(Sales_data!C:C, A534, Sales_data!N:N, "failed")</f>
        <v>0</v>
      </c>
      <c r="E534" s="23">
        <f>COUNTIFS(Sales_data!C:C, A534, Sales_data!N:N, "pending")</f>
        <v>0</v>
      </c>
    </row>
    <row r="535" spans="1:5" hidden="1">
      <c r="A535" s="23" t="str">
        <v>8ad56296-a386-4350-a44e-5ad2fba37d91</v>
      </c>
      <c r="B535" s="23" cm="1">
        <f t="array" ref="B535">COUNTA(_xlfn.UNIQUE(_xlfn._xlws.FILTER(Sales_data!Q:Q, Sales_data!C:C=A535)))</f>
        <v>1</v>
      </c>
      <c r="C535" s="23">
        <f>COUNTIFS(Sales_data!C:C, A535, Sales_data!N:N, "success")</f>
        <v>1</v>
      </c>
      <c r="D535" s="23">
        <f>COUNTIFS(Sales_data!C:C, A535, Sales_data!N:N, "failed")</f>
        <v>0</v>
      </c>
      <c r="E535" s="23">
        <f>COUNTIFS(Sales_data!C:C, A535, Sales_data!N:N, "pending")</f>
        <v>0</v>
      </c>
    </row>
    <row r="536" spans="1:5">
      <c r="A536" s="23" t="str">
        <v>02bb684e-2cbb-4aec-bbb8-01f521f7df91</v>
      </c>
      <c r="B536" s="23" cm="1">
        <f t="array" ref="B536">COUNTA(_xlfn.UNIQUE(_xlfn._xlws.FILTER(Sales_data!Q:Q, Sales_data!C:C=A536)))</f>
        <v>1</v>
      </c>
      <c r="C536" s="23">
        <f>COUNTIFS(Sales_data!C:C, A536, Sales_data!N:N, "success")</f>
        <v>0</v>
      </c>
      <c r="D536" s="23">
        <f>COUNTIFS(Sales_data!C:C, A536, Sales_data!N:N, "failed")</f>
        <v>0</v>
      </c>
      <c r="E536" s="23">
        <f>COUNTIFS(Sales_data!C:C, A536, Sales_data!N:N, "pending")</f>
        <v>0</v>
      </c>
    </row>
    <row r="537" spans="1:5" hidden="1">
      <c r="A537" s="23" t="str">
        <v>0e57d671-64d3-4cce-ae38-e2f4acdc8f27</v>
      </c>
      <c r="B537" s="23" cm="1">
        <f t="array" ref="B537">COUNTA(_xlfn.UNIQUE(_xlfn._xlws.FILTER(Sales_data!Q:Q, Sales_data!C:C=A537)))</f>
        <v>1</v>
      </c>
      <c r="C537" s="23">
        <f>COUNTIFS(Sales_data!C:C, A537, Sales_data!N:N, "success")</f>
        <v>1</v>
      </c>
      <c r="D537" s="23">
        <f>COUNTIFS(Sales_data!C:C, A537, Sales_data!N:N, "failed")</f>
        <v>0</v>
      </c>
      <c r="E537" s="23">
        <f>COUNTIFS(Sales_data!C:C, A537, Sales_data!N:N, "pending")</f>
        <v>0</v>
      </c>
    </row>
    <row r="538" spans="1:5">
      <c r="A538" s="23" t="str">
        <v>a1bf0b59-4d28-43dc-bc6a-5554f4eb3f82</v>
      </c>
      <c r="B538" s="23" cm="1">
        <f t="array" ref="B538">COUNTA(_xlfn.UNIQUE(_xlfn._xlws.FILTER(Sales_data!Q:Q, Sales_data!C:C=A538)))</f>
        <v>1</v>
      </c>
      <c r="C538" s="23">
        <f>COUNTIFS(Sales_data!C:C, A538, Sales_data!N:N, "success")</f>
        <v>0</v>
      </c>
      <c r="D538" s="23">
        <f>COUNTIFS(Sales_data!C:C, A538, Sales_data!N:N, "failed")</f>
        <v>0</v>
      </c>
      <c r="E538" s="23">
        <f>COUNTIFS(Sales_data!C:C, A538, Sales_data!N:N, "pending")</f>
        <v>0</v>
      </c>
    </row>
    <row r="539" spans="1:5">
      <c r="A539" s="23" t="str">
        <v>a5c335ef-a8c1-4428-bc00-6d28aa48131b</v>
      </c>
      <c r="B539" s="23" cm="1">
        <f t="array" ref="B539">COUNTA(_xlfn.UNIQUE(_xlfn._xlws.FILTER(Sales_data!Q:Q, Sales_data!C:C=A539)))</f>
        <v>1</v>
      </c>
      <c r="C539" s="23">
        <f>COUNTIFS(Sales_data!C:C, A539, Sales_data!N:N, "success")</f>
        <v>0</v>
      </c>
      <c r="D539" s="23">
        <f>COUNTIFS(Sales_data!C:C, A539, Sales_data!N:N, "failed")</f>
        <v>0</v>
      </c>
      <c r="E539" s="23">
        <f>COUNTIFS(Sales_data!C:C, A539, Sales_data!N:N, "pending")</f>
        <v>0</v>
      </c>
    </row>
    <row r="540" spans="1:5" hidden="1">
      <c r="A540" s="23" t="str">
        <v>9a7e53c0-6b72-4ddd-8232-0dd3af174b6b</v>
      </c>
      <c r="B540" s="23" cm="1">
        <f t="array" ref="B540">COUNTA(_xlfn.UNIQUE(_xlfn._xlws.FILTER(Sales_data!Q:Q, Sales_data!C:C=A540)))</f>
        <v>1</v>
      </c>
      <c r="C540" s="23">
        <f>COUNTIFS(Sales_data!C:C, A540, Sales_data!N:N, "success")</f>
        <v>1</v>
      </c>
      <c r="D540" s="23">
        <f>COUNTIFS(Sales_data!C:C, A540, Sales_data!N:N, "failed")</f>
        <v>0</v>
      </c>
      <c r="E540" s="23">
        <f>COUNTIFS(Sales_data!C:C, A540, Sales_data!N:N, "pending")</f>
        <v>0</v>
      </c>
    </row>
    <row r="541" spans="1:5">
      <c r="A541" s="23" t="str">
        <v>b2cc95d9-1b4f-486e-8ee1-20a2e3c2619b</v>
      </c>
      <c r="B541" s="23" cm="1">
        <f t="array" ref="B541">COUNTA(_xlfn.UNIQUE(_xlfn._xlws.FILTER(Sales_data!Q:Q, Sales_data!C:C=A541)))</f>
        <v>1</v>
      </c>
      <c r="C541" s="23">
        <f>COUNTIFS(Sales_data!C:C, A541, Sales_data!N:N, "success")</f>
        <v>0</v>
      </c>
      <c r="D541" s="23">
        <f>COUNTIFS(Sales_data!C:C, A541, Sales_data!N:N, "failed")</f>
        <v>0</v>
      </c>
      <c r="E541" s="23">
        <f>COUNTIFS(Sales_data!C:C, A541, Sales_data!N:N, "pending")</f>
        <v>0</v>
      </c>
    </row>
    <row r="542" spans="1:5" hidden="1">
      <c r="A542" s="23" t="str">
        <v>30942cca-8043-4d9c-ba8d-7214b864e10e</v>
      </c>
      <c r="B542" s="23" cm="1">
        <f t="array" ref="B542">COUNTA(_xlfn.UNIQUE(_xlfn._xlws.FILTER(Sales_data!Q:Q, Sales_data!C:C=A542)))</f>
        <v>2</v>
      </c>
      <c r="C542" s="23">
        <f>COUNTIFS(Sales_data!C:C, A542, Sales_data!N:N, "success")</f>
        <v>1</v>
      </c>
      <c r="D542" s="23">
        <f>COUNTIFS(Sales_data!C:C, A542, Sales_data!N:N, "failed")</f>
        <v>0</v>
      </c>
      <c r="E542" s="23">
        <f>COUNTIFS(Sales_data!C:C, A542, Sales_data!N:N, "pending")</f>
        <v>0</v>
      </c>
    </row>
    <row r="543" spans="1:5">
      <c r="A543" s="23" t="str">
        <v>e4934690-831d-4966-8c7a-9c0bdf7d64c5</v>
      </c>
      <c r="B543" s="23" cm="1">
        <f t="array" ref="B543">COUNTA(_xlfn.UNIQUE(_xlfn._xlws.FILTER(Sales_data!Q:Q, Sales_data!C:C=A543)))</f>
        <v>1</v>
      </c>
      <c r="C543" s="23">
        <f>COUNTIFS(Sales_data!C:C, A543, Sales_data!N:N, "success")</f>
        <v>0</v>
      </c>
      <c r="D543" s="23">
        <f>COUNTIFS(Sales_data!C:C, A543, Sales_data!N:N, "failed")</f>
        <v>0</v>
      </c>
      <c r="E543" s="23">
        <f>COUNTIFS(Sales_data!C:C, A543, Sales_data!N:N, "pending")</f>
        <v>0</v>
      </c>
    </row>
    <row r="544" spans="1:5">
      <c r="A544" s="23" t="str">
        <v>d0353bd7-a7ae-4f19-83a3-77f20c0cd773</v>
      </c>
      <c r="B544" s="23" cm="1">
        <f t="array" ref="B544">COUNTA(_xlfn.UNIQUE(_xlfn._xlws.FILTER(Sales_data!Q:Q, Sales_data!C:C=A544)))</f>
        <v>1</v>
      </c>
      <c r="C544" s="23">
        <f>COUNTIFS(Sales_data!C:C, A544, Sales_data!N:N, "success")</f>
        <v>0</v>
      </c>
      <c r="D544" s="23">
        <f>COUNTIFS(Sales_data!C:C, A544, Sales_data!N:N, "failed")</f>
        <v>0</v>
      </c>
      <c r="E544" s="23">
        <f>COUNTIFS(Sales_data!C:C, A544, Sales_data!N:N, "pending")</f>
        <v>0</v>
      </c>
    </row>
    <row r="545" spans="1:5">
      <c r="A545" s="23" t="str">
        <v>e0225892-cc4d-4cac-9ad2-a336fc2f5277</v>
      </c>
      <c r="B545" s="23" cm="1">
        <f t="array" ref="B545">COUNTA(_xlfn.UNIQUE(_xlfn._xlws.FILTER(Sales_data!Q:Q, Sales_data!C:C=A545)))</f>
        <v>1</v>
      </c>
      <c r="C545" s="23">
        <f>COUNTIFS(Sales_data!C:C, A545, Sales_data!N:N, "success")</f>
        <v>0</v>
      </c>
      <c r="D545" s="23">
        <f>COUNTIFS(Sales_data!C:C, A545, Sales_data!N:N, "failed")</f>
        <v>0</v>
      </c>
      <c r="E545" s="23">
        <f>COUNTIFS(Sales_data!C:C, A545, Sales_data!N:N, "pending")</f>
        <v>0</v>
      </c>
    </row>
    <row r="546" spans="1:5">
      <c r="A546" s="23" t="str">
        <v>47de8638-40a6-476a-8563-e69369971219</v>
      </c>
      <c r="B546" s="23" cm="1">
        <f t="array" ref="B546">COUNTA(_xlfn.UNIQUE(_xlfn._xlws.FILTER(Sales_data!Q:Q, Sales_data!C:C=A546)))</f>
        <v>1</v>
      </c>
      <c r="C546" s="23">
        <f>COUNTIFS(Sales_data!C:C, A546, Sales_data!N:N, "success")</f>
        <v>0</v>
      </c>
      <c r="D546" s="23">
        <f>COUNTIFS(Sales_data!C:C, A546, Sales_data!N:N, "failed")</f>
        <v>0</v>
      </c>
      <c r="E546" s="23">
        <f>COUNTIFS(Sales_data!C:C, A546, Sales_data!N:N, "pending")</f>
        <v>0</v>
      </c>
    </row>
    <row r="547" spans="1:5">
      <c r="A547" s="23" t="str">
        <v>042dc74e-71dc-477f-bce7-0f1d7d957641</v>
      </c>
      <c r="B547" s="23" cm="1">
        <f t="array" ref="B547">COUNTA(_xlfn.UNIQUE(_xlfn._xlws.FILTER(Sales_data!Q:Q, Sales_data!C:C=A547)))</f>
        <v>1</v>
      </c>
      <c r="C547" s="23">
        <f>COUNTIFS(Sales_data!C:C, A547, Sales_data!N:N, "success")</f>
        <v>0</v>
      </c>
      <c r="D547" s="23">
        <f>COUNTIFS(Sales_data!C:C, A547, Sales_data!N:N, "failed")</f>
        <v>0</v>
      </c>
      <c r="E547" s="23">
        <f>COUNTIFS(Sales_data!C:C, A547, Sales_data!N:N, "pending")</f>
        <v>0</v>
      </c>
    </row>
    <row r="548" spans="1:5">
      <c r="A548" s="23" t="str">
        <v>31fd3fb4-db65-4909-a172-9e7a636c3b1d</v>
      </c>
      <c r="B548" s="23" cm="1">
        <f t="array" ref="B548">COUNTA(_xlfn.UNIQUE(_xlfn._xlws.FILTER(Sales_data!Q:Q, Sales_data!C:C=A548)))</f>
        <v>1</v>
      </c>
      <c r="C548" s="23">
        <f>COUNTIFS(Sales_data!C:C, A548, Sales_data!N:N, "success")</f>
        <v>0</v>
      </c>
      <c r="D548" s="23">
        <f>COUNTIFS(Sales_data!C:C, A548, Sales_data!N:N, "failed")</f>
        <v>0</v>
      </c>
      <c r="E548" s="23">
        <f>COUNTIFS(Sales_data!C:C, A548, Sales_data!N:N, "pending")</f>
        <v>0</v>
      </c>
    </row>
    <row r="549" spans="1:5" hidden="1">
      <c r="A549" s="23" t="str">
        <v>9b3363e4-53af-41f5-b541-fc934813f410</v>
      </c>
      <c r="B549" s="23" cm="1">
        <f t="array" ref="B549">COUNTA(_xlfn.UNIQUE(_xlfn._xlws.FILTER(Sales_data!Q:Q, Sales_data!C:C=A549)))</f>
        <v>1</v>
      </c>
      <c r="C549" s="23">
        <f>COUNTIFS(Sales_data!C:C, A549, Sales_data!N:N, "success")</f>
        <v>1</v>
      </c>
      <c r="D549" s="23">
        <f>COUNTIFS(Sales_data!C:C, A549, Sales_data!N:N, "failed")</f>
        <v>0</v>
      </c>
      <c r="E549" s="23">
        <f>COUNTIFS(Sales_data!C:C, A549, Sales_data!N:N, "pending")</f>
        <v>0</v>
      </c>
    </row>
    <row r="550" spans="1:5">
      <c r="A550" s="23" t="str">
        <v>ac76c753-9067-4266-8e9f-0f53036d9d63</v>
      </c>
      <c r="B550" s="23" cm="1">
        <f t="array" ref="B550">COUNTA(_xlfn.UNIQUE(_xlfn._xlws.FILTER(Sales_data!Q:Q, Sales_data!C:C=A550)))</f>
        <v>1</v>
      </c>
      <c r="C550" s="23">
        <f>COUNTIFS(Sales_data!C:C, A550, Sales_data!N:N, "success")</f>
        <v>0</v>
      </c>
      <c r="D550" s="23">
        <f>COUNTIFS(Sales_data!C:C, A550, Sales_data!N:N, "failed")</f>
        <v>0</v>
      </c>
      <c r="E550" s="23">
        <f>COUNTIFS(Sales_data!C:C, A550, Sales_data!N:N, "pending")</f>
        <v>0</v>
      </c>
    </row>
    <row r="551" spans="1:5" hidden="1">
      <c r="A551" s="23" t="str">
        <v>f88aa3e8-5333-4e86-acfa-c3164ec15bf6</v>
      </c>
      <c r="B551" s="23" cm="1">
        <f t="array" ref="B551">COUNTA(_xlfn.UNIQUE(_xlfn._xlws.FILTER(Sales_data!Q:Q, Sales_data!C:C=A551)))</f>
        <v>1</v>
      </c>
      <c r="C551" s="23">
        <f>COUNTIFS(Sales_data!C:C, A551, Sales_data!N:N, "success")</f>
        <v>1</v>
      </c>
      <c r="D551" s="23">
        <f>COUNTIFS(Sales_data!C:C, A551, Sales_data!N:N, "failed")</f>
        <v>0</v>
      </c>
      <c r="E551" s="23">
        <f>COUNTIFS(Sales_data!C:C, A551, Sales_data!N:N, "pending")</f>
        <v>0</v>
      </c>
    </row>
    <row r="552" spans="1:5">
      <c r="A552" s="23" t="str">
        <v>8db45354-e5be-47c8-a625-ce84a99a60b2</v>
      </c>
      <c r="B552" s="23" cm="1">
        <f t="array" ref="B552">COUNTA(_xlfn.UNIQUE(_xlfn._xlws.FILTER(Sales_data!Q:Q, Sales_data!C:C=A552)))</f>
        <v>1</v>
      </c>
      <c r="C552" s="23">
        <f>COUNTIFS(Sales_data!C:C, A552, Sales_data!N:N, "success")</f>
        <v>0</v>
      </c>
      <c r="D552" s="23">
        <f>COUNTIFS(Sales_data!C:C, A552, Sales_data!N:N, "failed")</f>
        <v>0</v>
      </c>
      <c r="E552" s="23">
        <f>COUNTIFS(Sales_data!C:C, A552, Sales_data!N:N, "pending")</f>
        <v>0</v>
      </c>
    </row>
    <row r="553" spans="1:5">
      <c r="A553" s="23" t="str">
        <v>8fae6c98-1f9c-4cdf-8799-b781b88aad7e</v>
      </c>
      <c r="B553" s="23" cm="1">
        <f t="array" ref="B553">COUNTA(_xlfn.UNIQUE(_xlfn._xlws.FILTER(Sales_data!Q:Q, Sales_data!C:C=A553)))</f>
        <v>1</v>
      </c>
      <c r="C553" s="23">
        <f>COUNTIFS(Sales_data!C:C, A553, Sales_data!N:N, "success")</f>
        <v>0</v>
      </c>
      <c r="D553" s="23">
        <f>COUNTIFS(Sales_data!C:C, A553, Sales_data!N:N, "failed")</f>
        <v>0</v>
      </c>
      <c r="E553" s="23">
        <f>COUNTIFS(Sales_data!C:C, A553, Sales_data!N:N, "pending")</f>
        <v>0</v>
      </c>
    </row>
    <row r="554" spans="1:5" hidden="1">
      <c r="A554" s="23" t="str">
        <v>a46f828b-63b3-4ff7-8131-9c3104135cb5</v>
      </c>
      <c r="B554" s="23" cm="1">
        <f t="array" ref="B554">COUNTA(_xlfn.UNIQUE(_xlfn._xlws.FILTER(Sales_data!Q:Q, Sales_data!C:C=A554)))</f>
        <v>1</v>
      </c>
      <c r="C554" s="23">
        <f>COUNTIFS(Sales_data!C:C, A554, Sales_data!N:N, "success")</f>
        <v>1</v>
      </c>
      <c r="D554" s="23">
        <f>COUNTIFS(Sales_data!C:C, A554, Sales_data!N:N, "failed")</f>
        <v>0</v>
      </c>
      <c r="E554" s="23">
        <f>COUNTIFS(Sales_data!C:C, A554, Sales_data!N:N, "pending")</f>
        <v>0</v>
      </c>
    </row>
    <row r="555" spans="1:5">
      <c r="A555" s="23" t="str">
        <v>ba7d4046-b8aa-4be3-a83d-1dd05602adfd</v>
      </c>
      <c r="B555" s="23" cm="1">
        <f t="array" ref="B555">COUNTA(_xlfn.UNIQUE(_xlfn._xlws.FILTER(Sales_data!Q:Q, Sales_data!C:C=A555)))</f>
        <v>1</v>
      </c>
      <c r="C555" s="23">
        <f>COUNTIFS(Sales_data!C:C, A555, Sales_data!N:N, "success")</f>
        <v>0</v>
      </c>
      <c r="D555" s="23">
        <f>COUNTIFS(Sales_data!C:C, A555, Sales_data!N:N, "failed")</f>
        <v>0</v>
      </c>
      <c r="E555" s="23">
        <f>COUNTIFS(Sales_data!C:C, A555, Sales_data!N:N, "pending")</f>
        <v>0</v>
      </c>
    </row>
    <row r="556" spans="1:5">
      <c r="A556" s="23" t="str">
        <v>ce27bdac-57d3-4d86-8acb-aa228dfd375f</v>
      </c>
      <c r="B556" s="23" cm="1">
        <f t="array" ref="B556">COUNTA(_xlfn.UNIQUE(_xlfn._xlws.FILTER(Sales_data!Q:Q, Sales_data!C:C=A556)))</f>
        <v>1</v>
      </c>
      <c r="C556" s="23">
        <f>COUNTIFS(Sales_data!C:C, A556, Sales_data!N:N, "success")</f>
        <v>0</v>
      </c>
      <c r="D556" s="23">
        <f>COUNTIFS(Sales_data!C:C, A556, Sales_data!N:N, "failed")</f>
        <v>0</v>
      </c>
      <c r="E556" s="23">
        <f>COUNTIFS(Sales_data!C:C, A556, Sales_data!N:N, "pending")</f>
        <v>0</v>
      </c>
    </row>
    <row r="557" spans="1:5">
      <c r="A557" s="23" t="str">
        <v>b68e77ca-5820-4748-b99a-0f549cc3b9ea</v>
      </c>
      <c r="B557" s="23" cm="1">
        <f t="array" ref="B557">COUNTA(_xlfn.UNIQUE(_xlfn._xlws.FILTER(Sales_data!Q:Q, Sales_data!C:C=A557)))</f>
        <v>1</v>
      </c>
      <c r="C557" s="23">
        <f>COUNTIFS(Sales_data!C:C, A557, Sales_data!N:N, "success")</f>
        <v>0</v>
      </c>
      <c r="D557" s="23">
        <f>COUNTIFS(Sales_data!C:C, A557, Sales_data!N:N, "failed")</f>
        <v>0</v>
      </c>
      <c r="E557" s="23">
        <f>COUNTIFS(Sales_data!C:C, A557, Sales_data!N:N, "pending")</f>
        <v>0</v>
      </c>
    </row>
    <row r="558" spans="1:5">
      <c r="A558" s="23" t="str">
        <v>71369b9b-e6e3-4d55-9363-668735cad3fe</v>
      </c>
      <c r="B558" s="23" cm="1">
        <f t="array" ref="B558">COUNTA(_xlfn.UNIQUE(_xlfn._xlws.FILTER(Sales_data!Q:Q, Sales_data!C:C=A558)))</f>
        <v>1</v>
      </c>
      <c r="C558" s="23">
        <f>COUNTIFS(Sales_data!C:C, A558, Sales_data!N:N, "success")</f>
        <v>0</v>
      </c>
      <c r="D558" s="23">
        <f>COUNTIFS(Sales_data!C:C, A558, Sales_data!N:N, "failed")</f>
        <v>0</v>
      </c>
      <c r="E558" s="23">
        <f>COUNTIFS(Sales_data!C:C, A558, Sales_data!N:N, "pending")</f>
        <v>0</v>
      </c>
    </row>
    <row r="559" spans="1:5">
      <c r="A559" s="23" t="str">
        <v>0be6254c-4638-4002-aeaa-42262b6ce705</v>
      </c>
      <c r="B559" s="23" cm="1">
        <f t="array" ref="B559">COUNTA(_xlfn.UNIQUE(_xlfn._xlws.FILTER(Sales_data!Q:Q, Sales_data!C:C=A559)))</f>
        <v>1</v>
      </c>
      <c r="C559" s="23">
        <f>COUNTIFS(Sales_data!C:C, A559, Sales_data!N:N, "success")</f>
        <v>0</v>
      </c>
      <c r="D559" s="23">
        <f>COUNTIFS(Sales_data!C:C, A559, Sales_data!N:N, "failed")</f>
        <v>0</v>
      </c>
      <c r="E559" s="23">
        <f>COUNTIFS(Sales_data!C:C, A559, Sales_data!N:N, "pending")</f>
        <v>0</v>
      </c>
    </row>
    <row r="560" spans="1:5" hidden="1">
      <c r="A560" s="23" t="str">
        <v>97346ed1-f8ae-4487-9685-95a6aba0f130</v>
      </c>
      <c r="B560" s="23" cm="1">
        <f t="array" ref="B560">COUNTA(_xlfn.UNIQUE(_xlfn._xlws.FILTER(Sales_data!Q:Q, Sales_data!C:C=A560)))</f>
        <v>1</v>
      </c>
      <c r="C560" s="23">
        <f>COUNTIFS(Sales_data!C:C, A560, Sales_data!N:N, "success")</f>
        <v>1</v>
      </c>
      <c r="D560" s="23">
        <f>COUNTIFS(Sales_data!C:C, A560, Sales_data!N:N, "failed")</f>
        <v>0</v>
      </c>
      <c r="E560" s="23">
        <f>COUNTIFS(Sales_data!C:C, A560, Sales_data!N:N, "pending")</f>
        <v>0</v>
      </c>
    </row>
    <row r="561" spans="1:5">
      <c r="A561" s="23" t="str">
        <v>219d322e-290d-478e-a44f-4d84b07c0354</v>
      </c>
      <c r="B561" s="23" cm="1">
        <f t="array" ref="B561">COUNTA(_xlfn.UNIQUE(_xlfn._xlws.FILTER(Sales_data!Q:Q, Sales_data!C:C=A561)))</f>
        <v>1</v>
      </c>
      <c r="C561" s="23">
        <f>COUNTIFS(Sales_data!C:C, A561, Sales_data!N:N, "success")</f>
        <v>0</v>
      </c>
      <c r="D561" s="23">
        <f>COUNTIFS(Sales_data!C:C, A561, Sales_data!N:N, "failed")</f>
        <v>0</v>
      </c>
      <c r="E561" s="23">
        <f>COUNTIFS(Sales_data!C:C, A561, Sales_data!N:N, "pending")</f>
        <v>0</v>
      </c>
    </row>
    <row r="562" spans="1:5" hidden="1">
      <c r="A562" s="23" t="str">
        <v>55e3259d-839d-4dde-8bb6-4e1c882fc7c7</v>
      </c>
      <c r="B562" s="23" cm="1">
        <f t="array" ref="B562">COUNTA(_xlfn.UNIQUE(_xlfn._xlws.FILTER(Sales_data!Q:Q, Sales_data!C:C=A562)))</f>
        <v>1</v>
      </c>
      <c r="C562" s="23">
        <f>COUNTIFS(Sales_data!C:C, A562, Sales_data!N:N, "success")</f>
        <v>1</v>
      </c>
      <c r="D562" s="23">
        <f>COUNTIFS(Sales_data!C:C, A562, Sales_data!N:N, "failed")</f>
        <v>1</v>
      </c>
      <c r="E562" s="23">
        <f>COUNTIFS(Sales_data!C:C, A562, Sales_data!N:N, "pending")</f>
        <v>0</v>
      </c>
    </row>
    <row r="563" spans="1:5">
      <c r="A563" s="23" t="str">
        <v>6ecb734a-3164-48b8-9894-ecafa9734e07</v>
      </c>
      <c r="B563" s="23" cm="1">
        <f t="array" ref="B563">COUNTA(_xlfn.UNIQUE(_xlfn._xlws.FILTER(Sales_data!Q:Q, Sales_data!C:C=A563)))</f>
        <v>1</v>
      </c>
      <c r="C563" s="23">
        <f>COUNTIFS(Sales_data!C:C, A563, Sales_data!N:N, "success")</f>
        <v>0</v>
      </c>
      <c r="D563" s="23">
        <f>COUNTIFS(Sales_data!C:C, A563, Sales_data!N:N, "failed")</f>
        <v>0</v>
      </c>
      <c r="E563" s="23">
        <f>COUNTIFS(Sales_data!C:C, A563, Sales_data!N:N, "pending")</f>
        <v>0</v>
      </c>
    </row>
    <row r="564" spans="1:5">
      <c r="A564" s="23" t="str">
        <v>af31e720-a767-4484-95f9-0999af7ad2c5</v>
      </c>
      <c r="B564" s="23" cm="1">
        <f t="array" ref="B564">COUNTA(_xlfn.UNIQUE(_xlfn._xlws.FILTER(Sales_data!Q:Q, Sales_data!C:C=A564)))</f>
        <v>1</v>
      </c>
      <c r="C564" s="23">
        <f>COUNTIFS(Sales_data!C:C, A564, Sales_data!N:N, "success")</f>
        <v>0</v>
      </c>
      <c r="D564" s="23">
        <f>COUNTIFS(Sales_data!C:C, A564, Sales_data!N:N, "failed")</f>
        <v>0</v>
      </c>
      <c r="E564" s="23">
        <f>COUNTIFS(Sales_data!C:C, A564, Sales_data!N:N, "pending")</f>
        <v>0</v>
      </c>
    </row>
    <row r="565" spans="1:5" hidden="1">
      <c r="A565" s="23" t="str">
        <v>db0f678d-1147-4603-8c3b-b830966409bb</v>
      </c>
      <c r="B565" s="23" cm="1">
        <f t="array" ref="B565">COUNTA(_xlfn.UNIQUE(_xlfn._xlws.FILTER(Sales_data!Q:Q, Sales_data!C:C=A565)))</f>
        <v>1</v>
      </c>
      <c r="C565" s="23">
        <f>COUNTIFS(Sales_data!C:C, A565, Sales_data!N:N, "success")</f>
        <v>1</v>
      </c>
      <c r="D565" s="23">
        <f>COUNTIFS(Sales_data!C:C, A565, Sales_data!N:N, "failed")</f>
        <v>0</v>
      </c>
      <c r="E565" s="23">
        <f>COUNTIFS(Sales_data!C:C, A565, Sales_data!N:N, "pending")</f>
        <v>0</v>
      </c>
    </row>
    <row r="566" spans="1:5">
      <c r="A566" s="23" t="str">
        <v>051c569b-18c8-40aa-a34f-2c36fbe62d5a</v>
      </c>
      <c r="B566" s="23" cm="1">
        <f t="array" ref="B566">COUNTA(_xlfn.UNIQUE(_xlfn._xlws.FILTER(Sales_data!Q:Q, Sales_data!C:C=A566)))</f>
        <v>1</v>
      </c>
      <c r="C566" s="23">
        <f>COUNTIFS(Sales_data!C:C, A566, Sales_data!N:N, "success")</f>
        <v>0</v>
      </c>
      <c r="D566" s="23">
        <f>COUNTIFS(Sales_data!C:C, A566, Sales_data!N:N, "failed")</f>
        <v>0</v>
      </c>
      <c r="E566" s="23">
        <f>COUNTIFS(Sales_data!C:C, A566, Sales_data!N:N, "pending")</f>
        <v>0</v>
      </c>
    </row>
    <row r="567" spans="1:5">
      <c r="A567" s="23" t="str">
        <v>92b30c80-2b97-40ff-ac2a-878214230e6d</v>
      </c>
      <c r="B567" s="23" cm="1">
        <f t="array" ref="B567">COUNTA(_xlfn.UNIQUE(_xlfn._xlws.FILTER(Sales_data!Q:Q, Sales_data!C:C=A567)))</f>
        <v>1</v>
      </c>
      <c r="C567" s="23">
        <f>COUNTIFS(Sales_data!C:C, A567, Sales_data!N:N, "success")</f>
        <v>0</v>
      </c>
      <c r="D567" s="23">
        <f>COUNTIFS(Sales_data!C:C, A567, Sales_data!N:N, "failed")</f>
        <v>0</v>
      </c>
      <c r="E567" s="23">
        <f>COUNTIFS(Sales_data!C:C, A567, Sales_data!N:N, "pending")</f>
        <v>0</v>
      </c>
    </row>
    <row r="568" spans="1:5">
      <c r="A568" s="23" t="str">
        <v>d2dd041a-45f2-40f1-9b64-54a053ae246f</v>
      </c>
      <c r="B568" s="23" cm="1">
        <f t="array" ref="B568">COUNTA(_xlfn.UNIQUE(_xlfn._xlws.FILTER(Sales_data!Q:Q, Sales_data!C:C=A568)))</f>
        <v>1</v>
      </c>
      <c r="C568" s="23">
        <f>COUNTIFS(Sales_data!C:C, A568, Sales_data!N:N, "success")</f>
        <v>0</v>
      </c>
      <c r="D568" s="23">
        <f>COUNTIFS(Sales_data!C:C, A568, Sales_data!N:N, "failed")</f>
        <v>0</v>
      </c>
      <c r="E568" s="23">
        <f>COUNTIFS(Sales_data!C:C, A568, Sales_data!N:N, "pending")</f>
        <v>0</v>
      </c>
    </row>
    <row r="569" spans="1:5" hidden="1">
      <c r="A569" s="23" t="str">
        <v>09ee8678-9718-4527-af33-c13d9fa9ac5a</v>
      </c>
      <c r="B569" s="23" cm="1">
        <f t="array" ref="B569">COUNTA(_xlfn.UNIQUE(_xlfn._xlws.FILTER(Sales_data!Q:Q, Sales_data!C:C=A569)))</f>
        <v>1</v>
      </c>
      <c r="C569" s="23">
        <f>COUNTIFS(Sales_data!C:C, A569, Sales_data!N:N, "success")</f>
        <v>1</v>
      </c>
      <c r="D569" s="23">
        <f>COUNTIFS(Sales_data!C:C, A569, Sales_data!N:N, "failed")</f>
        <v>0</v>
      </c>
      <c r="E569" s="23">
        <f>COUNTIFS(Sales_data!C:C, A569, Sales_data!N:N, "pending")</f>
        <v>0</v>
      </c>
    </row>
    <row r="570" spans="1:5">
      <c r="A570" s="23" t="str">
        <v>8cf3f916-f6e7-4eac-bcc6-5c3aa8f4f67b</v>
      </c>
      <c r="B570" s="23" cm="1">
        <f t="array" ref="B570">COUNTA(_xlfn.UNIQUE(_xlfn._xlws.FILTER(Sales_data!Q:Q, Sales_data!C:C=A570)))</f>
        <v>1</v>
      </c>
      <c r="C570" s="23">
        <f>COUNTIFS(Sales_data!C:C, A570, Sales_data!N:N, "success")</f>
        <v>0</v>
      </c>
      <c r="D570" s="23">
        <f>COUNTIFS(Sales_data!C:C, A570, Sales_data!N:N, "failed")</f>
        <v>0</v>
      </c>
      <c r="E570" s="23">
        <f>COUNTIFS(Sales_data!C:C, A570, Sales_data!N:N, "pending")</f>
        <v>0</v>
      </c>
    </row>
    <row r="571" spans="1:5">
      <c r="A571" s="23" t="str">
        <v>4ab4f7a2-d0c4-44f3-8db7-aa290dd00a24</v>
      </c>
      <c r="B571" s="23" cm="1">
        <f t="array" ref="B571">COUNTA(_xlfn.UNIQUE(_xlfn._xlws.FILTER(Sales_data!Q:Q, Sales_data!C:C=A571)))</f>
        <v>1</v>
      </c>
      <c r="C571" s="23">
        <f>COUNTIFS(Sales_data!C:C, A571, Sales_data!N:N, "success")</f>
        <v>0</v>
      </c>
      <c r="D571" s="23">
        <f>COUNTIFS(Sales_data!C:C, A571, Sales_data!N:N, "failed")</f>
        <v>0</v>
      </c>
      <c r="E571" s="23">
        <f>COUNTIFS(Sales_data!C:C, A571, Sales_data!N:N, "pending")</f>
        <v>0</v>
      </c>
    </row>
    <row r="572" spans="1:5">
      <c r="A572" s="23" t="str">
        <v>bec01c28-03d8-4151-84a5-500207cdca49</v>
      </c>
      <c r="B572" s="23" cm="1">
        <f t="array" ref="B572">COUNTA(_xlfn.UNIQUE(_xlfn._xlws.FILTER(Sales_data!Q:Q, Sales_data!C:C=A572)))</f>
        <v>1</v>
      </c>
      <c r="C572" s="23">
        <f>COUNTIFS(Sales_data!C:C, A572, Sales_data!N:N, "success")</f>
        <v>0</v>
      </c>
      <c r="D572" s="23">
        <f>COUNTIFS(Sales_data!C:C, A572, Sales_data!N:N, "failed")</f>
        <v>0</v>
      </c>
      <c r="E572" s="23">
        <f>COUNTIFS(Sales_data!C:C, A572, Sales_data!N:N, "pending")</f>
        <v>0</v>
      </c>
    </row>
    <row r="573" spans="1:5">
      <c r="A573" s="23" t="str">
        <v>47b9a373-9c71-4512-aca8-b97130ddbcf6</v>
      </c>
      <c r="B573" s="23" cm="1">
        <f t="array" ref="B573">COUNTA(_xlfn.UNIQUE(_xlfn._xlws.FILTER(Sales_data!Q:Q, Sales_data!C:C=A573)))</f>
        <v>1</v>
      </c>
      <c r="C573" s="23">
        <f>COUNTIFS(Sales_data!C:C, A573, Sales_data!N:N, "success")</f>
        <v>0</v>
      </c>
      <c r="D573" s="23">
        <f>COUNTIFS(Sales_data!C:C, A573, Sales_data!N:N, "failed")</f>
        <v>0</v>
      </c>
      <c r="E573" s="23">
        <f>COUNTIFS(Sales_data!C:C, A573, Sales_data!N:N, "pending")</f>
        <v>0</v>
      </c>
    </row>
    <row r="574" spans="1:5" hidden="1">
      <c r="A574" s="23" t="str">
        <v>f1052c78-739a-49f3-b48b-05b7a9e6b022</v>
      </c>
      <c r="B574" s="23" cm="1">
        <f t="array" ref="B574">COUNTA(_xlfn.UNIQUE(_xlfn._xlws.FILTER(Sales_data!Q:Q, Sales_data!C:C=A574)))</f>
        <v>1</v>
      </c>
      <c r="C574" s="23">
        <f>COUNTIFS(Sales_data!C:C, A574, Sales_data!N:N, "success")</f>
        <v>1</v>
      </c>
      <c r="D574" s="23">
        <f>COUNTIFS(Sales_data!C:C, A574, Sales_data!N:N, "failed")</f>
        <v>0</v>
      </c>
      <c r="E574" s="23">
        <f>COUNTIFS(Sales_data!C:C, A574, Sales_data!N:N, "pending")</f>
        <v>0</v>
      </c>
    </row>
    <row r="575" spans="1:5" hidden="1">
      <c r="A575" s="23" t="str">
        <v>2d805dd1-7f9d-490a-b5bb-edfa450417d5</v>
      </c>
      <c r="B575" s="23" cm="1">
        <f t="array" ref="B575">COUNTA(_xlfn.UNIQUE(_xlfn._xlws.FILTER(Sales_data!Q:Q, Sales_data!C:C=A575)))</f>
        <v>1</v>
      </c>
      <c r="C575" s="23">
        <f>COUNTIFS(Sales_data!C:C, A575, Sales_data!N:N, "success")</f>
        <v>1</v>
      </c>
      <c r="D575" s="23">
        <f>COUNTIFS(Sales_data!C:C, A575, Sales_data!N:N, "failed")</f>
        <v>0</v>
      </c>
      <c r="E575" s="23">
        <f>COUNTIFS(Sales_data!C:C, A575, Sales_data!N:N, "pending")</f>
        <v>0</v>
      </c>
    </row>
    <row r="576" spans="1:5" hidden="1">
      <c r="A576" s="23" t="str">
        <v>9541740c-4cb4-420b-bc07-353b8bab42e9</v>
      </c>
      <c r="B576" s="23" cm="1">
        <f t="array" ref="B576">COUNTA(_xlfn.UNIQUE(_xlfn._xlws.FILTER(Sales_data!Q:Q, Sales_data!C:C=A576)))</f>
        <v>1</v>
      </c>
      <c r="C576" s="23">
        <f>COUNTIFS(Sales_data!C:C, A576, Sales_data!N:N, "success")</f>
        <v>2</v>
      </c>
      <c r="D576" s="23">
        <f>COUNTIFS(Sales_data!C:C, A576, Sales_data!N:N, "failed")</f>
        <v>1</v>
      </c>
      <c r="E576" s="23">
        <f>COUNTIFS(Sales_data!C:C, A576, Sales_data!N:N, "pending")</f>
        <v>0</v>
      </c>
    </row>
    <row r="577" spans="1:5">
      <c r="A577" s="23" t="str">
        <v>b1cea153-8c78-4ca8-a378-83e928d6595b</v>
      </c>
      <c r="B577" s="23" cm="1">
        <f t="array" ref="B577">COUNTA(_xlfn.UNIQUE(_xlfn._xlws.FILTER(Sales_data!Q:Q, Sales_data!C:C=A577)))</f>
        <v>1</v>
      </c>
      <c r="C577" s="23">
        <f>COUNTIFS(Sales_data!C:C, A577, Sales_data!N:N, "success")</f>
        <v>0</v>
      </c>
      <c r="D577" s="23">
        <f>COUNTIFS(Sales_data!C:C, A577, Sales_data!N:N, "failed")</f>
        <v>0</v>
      </c>
      <c r="E577" s="23">
        <f>COUNTIFS(Sales_data!C:C, A577, Sales_data!N:N, "pending")</f>
        <v>0</v>
      </c>
    </row>
    <row r="578" spans="1:5">
      <c r="A578" s="23" t="str">
        <v>613d647d-0b21-4fd0-b38e-bba8986c1508</v>
      </c>
      <c r="B578" s="23" cm="1">
        <f t="array" ref="B578">COUNTA(_xlfn.UNIQUE(_xlfn._xlws.FILTER(Sales_data!Q:Q, Sales_data!C:C=A578)))</f>
        <v>1</v>
      </c>
      <c r="C578" s="23">
        <f>COUNTIFS(Sales_data!C:C, A578, Sales_data!N:N, "success")</f>
        <v>0</v>
      </c>
      <c r="D578" s="23">
        <f>COUNTIFS(Sales_data!C:C, A578, Sales_data!N:N, "failed")</f>
        <v>0</v>
      </c>
      <c r="E578" s="23">
        <f>COUNTIFS(Sales_data!C:C, A578, Sales_data!N:N, "pending")</f>
        <v>0</v>
      </c>
    </row>
    <row r="579" spans="1:5">
      <c r="A579" s="23" t="str">
        <v>8a029a65-0d18-45b9-b462-016da285a202</v>
      </c>
      <c r="B579" s="23" cm="1">
        <f t="array" ref="B579">COUNTA(_xlfn.UNIQUE(_xlfn._xlws.FILTER(Sales_data!Q:Q, Sales_data!C:C=A579)))</f>
        <v>1</v>
      </c>
      <c r="C579" s="23">
        <f>COUNTIFS(Sales_data!C:C, A579, Sales_data!N:N, "success")</f>
        <v>0</v>
      </c>
      <c r="D579" s="23">
        <f>COUNTIFS(Sales_data!C:C, A579, Sales_data!N:N, "failed")</f>
        <v>0</v>
      </c>
      <c r="E579" s="23">
        <f>COUNTIFS(Sales_data!C:C, A579, Sales_data!N:N, "pending")</f>
        <v>0</v>
      </c>
    </row>
    <row r="580" spans="1:5" hidden="1">
      <c r="A580" s="23" t="str">
        <v>35af255c-0ed2-4ae8-92c4-bbf92db57f1b</v>
      </c>
      <c r="B580" s="23" cm="1">
        <f t="array" ref="B580">COUNTA(_xlfn.UNIQUE(_xlfn._xlws.FILTER(Sales_data!Q:Q, Sales_data!C:C=A580)))</f>
        <v>1</v>
      </c>
      <c r="C580" s="23">
        <f>COUNTIFS(Sales_data!C:C, A580, Sales_data!N:N, "success")</f>
        <v>1</v>
      </c>
      <c r="D580" s="23">
        <f>COUNTIFS(Sales_data!C:C, A580, Sales_data!N:N, "failed")</f>
        <v>0</v>
      </c>
      <c r="E580" s="23">
        <f>COUNTIFS(Sales_data!C:C, A580, Sales_data!N:N, "pending")</f>
        <v>0</v>
      </c>
    </row>
    <row r="581" spans="1:5">
      <c r="A581" s="23" t="str">
        <v>5da6364c-e961-4dbd-911d-1967f6ca0d8c</v>
      </c>
      <c r="B581" s="23" cm="1">
        <f t="array" ref="B581">COUNTA(_xlfn.UNIQUE(_xlfn._xlws.FILTER(Sales_data!Q:Q, Sales_data!C:C=A581)))</f>
        <v>1</v>
      </c>
      <c r="C581" s="23">
        <f>COUNTIFS(Sales_data!C:C, A581, Sales_data!N:N, "success")</f>
        <v>0</v>
      </c>
      <c r="D581" s="23">
        <f>COUNTIFS(Sales_data!C:C, A581, Sales_data!N:N, "failed")</f>
        <v>0</v>
      </c>
      <c r="E581" s="23">
        <f>COUNTIFS(Sales_data!C:C, A581, Sales_data!N:N, "pending")</f>
        <v>0</v>
      </c>
    </row>
    <row r="582" spans="1:5">
      <c r="A582" s="23" t="str">
        <v>70cb6819-0d17-4e5a-83ff-8c0b92e19f01</v>
      </c>
      <c r="B582" s="23" cm="1">
        <f t="array" ref="B582">COUNTA(_xlfn.UNIQUE(_xlfn._xlws.FILTER(Sales_data!Q:Q, Sales_data!C:C=A582)))</f>
        <v>1</v>
      </c>
      <c r="C582" s="23">
        <f>COUNTIFS(Sales_data!C:C, A582, Sales_data!N:N, "success")</f>
        <v>0</v>
      </c>
      <c r="D582" s="23">
        <f>COUNTIFS(Sales_data!C:C, A582, Sales_data!N:N, "failed")</f>
        <v>0</v>
      </c>
      <c r="E582" s="23">
        <f>COUNTIFS(Sales_data!C:C, A582, Sales_data!N:N, "pending")</f>
        <v>0</v>
      </c>
    </row>
    <row r="583" spans="1:5">
      <c r="A583" s="23" t="str">
        <v>c7dd57cd-3f0c-4129-ab89-f46712a7d3fb</v>
      </c>
      <c r="B583" s="23" cm="1">
        <f t="array" ref="B583">COUNTA(_xlfn.UNIQUE(_xlfn._xlws.FILTER(Sales_data!Q:Q, Sales_data!C:C=A583)))</f>
        <v>1</v>
      </c>
      <c r="C583" s="23">
        <f>COUNTIFS(Sales_data!C:C, A583, Sales_data!N:N, "success")</f>
        <v>0</v>
      </c>
      <c r="D583" s="23">
        <f>COUNTIFS(Sales_data!C:C, A583, Sales_data!N:N, "failed")</f>
        <v>0</v>
      </c>
      <c r="E583" s="23">
        <f>COUNTIFS(Sales_data!C:C, A583, Sales_data!N:N, "pending")</f>
        <v>0</v>
      </c>
    </row>
    <row r="584" spans="1:5">
      <c r="A584" s="23" t="str">
        <v>33595402-3b6d-4d16-acf6-a3b85155b5e2</v>
      </c>
      <c r="B584" s="23" cm="1">
        <f t="array" ref="B584">COUNTA(_xlfn.UNIQUE(_xlfn._xlws.FILTER(Sales_data!Q:Q, Sales_data!C:C=A584)))</f>
        <v>1</v>
      </c>
      <c r="C584" s="23">
        <f>COUNTIFS(Sales_data!C:C, A584, Sales_data!N:N, "success")</f>
        <v>0</v>
      </c>
      <c r="D584" s="23">
        <f>COUNTIFS(Sales_data!C:C, A584, Sales_data!N:N, "failed")</f>
        <v>0</v>
      </c>
      <c r="E584" s="23">
        <f>COUNTIFS(Sales_data!C:C, A584, Sales_data!N:N, "pending")</f>
        <v>0</v>
      </c>
    </row>
    <row r="585" spans="1:5" hidden="1">
      <c r="A585" s="23" t="str">
        <v>a7413183-2232-47f4-ba85-87a4244c55e0</v>
      </c>
      <c r="B585" s="23" cm="1">
        <f t="array" ref="B585">COUNTA(_xlfn.UNIQUE(_xlfn._xlws.FILTER(Sales_data!Q:Q, Sales_data!C:C=A585)))</f>
        <v>1</v>
      </c>
      <c r="C585" s="23">
        <f>COUNTIFS(Sales_data!C:C, A585, Sales_data!N:N, "success")</f>
        <v>1</v>
      </c>
      <c r="D585" s="23">
        <f>COUNTIFS(Sales_data!C:C, A585, Sales_data!N:N, "failed")</f>
        <v>1</v>
      </c>
      <c r="E585" s="23">
        <f>COUNTIFS(Sales_data!C:C, A585, Sales_data!N:N, "pending")</f>
        <v>0</v>
      </c>
    </row>
    <row r="586" spans="1:5">
      <c r="A586" s="23" t="str">
        <v>1a40ebc8-9fc0-4d72-aaa1-93b8be78d031</v>
      </c>
      <c r="B586" s="23" cm="1">
        <f t="array" ref="B586">COUNTA(_xlfn.UNIQUE(_xlfn._xlws.FILTER(Sales_data!Q:Q, Sales_data!C:C=A586)))</f>
        <v>1</v>
      </c>
      <c r="C586" s="23">
        <f>COUNTIFS(Sales_data!C:C, A586, Sales_data!N:N, "success")</f>
        <v>0</v>
      </c>
      <c r="D586" s="23">
        <f>COUNTIFS(Sales_data!C:C, A586, Sales_data!N:N, "failed")</f>
        <v>0</v>
      </c>
      <c r="E586" s="23">
        <f>COUNTIFS(Sales_data!C:C, A586, Sales_data!N:N, "pending")</f>
        <v>0</v>
      </c>
    </row>
    <row r="587" spans="1:5" hidden="1">
      <c r="A587" s="23" t="str">
        <v>2fdf82df-2134-489c-9b40-1f8ce6c97d6a</v>
      </c>
      <c r="B587" s="23" cm="1">
        <f t="array" ref="B587">COUNTA(_xlfn.UNIQUE(_xlfn._xlws.FILTER(Sales_data!Q:Q, Sales_data!C:C=A587)))</f>
        <v>1</v>
      </c>
      <c r="C587" s="23">
        <f>COUNTIFS(Sales_data!C:C, A587, Sales_data!N:N, "success")</f>
        <v>1</v>
      </c>
      <c r="D587" s="23">
        <f>COUNTIFS(Sales_data!C:C, A587, Sales_data!N:N, "failed")</f>
        <v>0</v>
      </c>
      <c r="E587" s="23">
        <f>COUNTIFS(Sales_data!C:C, A587, Sales_data!N:N, "pending")</f>
        <v>0</v>
      </c>
    </row>
    <row r="588" spans="1:5">
      <c r="A588" s="23" t="str">
        <v>0aa3811f-61b5-41a9-8672-7502e6ffdc7c</v>
      </c>
      <c r="B588" s="23" cm="1">
        <f t="array" ref="B588">COUNTA(_xlfn.UNIQUE(_xlfn._xlws.FILTER(Sales_data!Q:Q, Sales_data!C:C=A588)))</f>
        <v>1</v>
      </c>
      <c r="C588" s="23">
        <f>COUNTIFS(Sales_data!C:C, A588, Sales_data!N:N, "success")</f>
        <v>0</v>
      </c>
      <c r="D588" s="23">
        <f>COUNTIFS(Sales_data!C:C, A588, Sales_data!N:N, "failed")</f>
        <v>0</v>
      </c>
      <c r="E588" s="23">
        <f>COUNTIFS(Sales_data!C:C, A588, Sales_data!N:N, "pending")</f>
        <v>0</v>
      </c>
    </row>
    <row r="589" spans="1:5" hidden="1">
      <c r="A589" s="23" t="str">
        <v>5cf1b683-0039-4163-9864-08756f59c7b2</v>
      </c>
      <c r="B589" s="23" cm="1">
        <f t="array" ref="B589">COUNTA(_xlfn.UNIQUE(_xlfn._xlws.FILTER(Sales_data!Q:Q, Sales_data!C:C=A589)))</f>
        <v>1</v>
      </c>
      <c r="C589" s="23">
        <f>COUNTIFS(Sales_data!C:C, A589, Sales_data!N:N, "success")</f>
        <v>1</v>
      </c>
      <c r="D589" s="23">
        <f>COUNTIFS(Sales_data!C:C, A589, Sales_data!N:N, "failed")</f>
        <v>0</v>
      </c>
      <c r="E589" s="23">
        <f>COUNTIFS(Sales_data!C:C, A589, Sales_data!N:N, "pending")</f>
        <v>0</v>
      </c>
    </row>
    <row r="590" spans="1:5">
      <c r="A590" s="23" t="str">
        <v>6ef248e1-566c-48a6-836a-a9ce08f8f205</v>
      </c>
      <c r="B590" s="23" cm="1">
        <f t="array" ref="B590">COUNTA(_xlfn.UNIQUE(_xlfn._xlws.FILTER(Sales_data!Q:Q, Sales_data!C:C=A590)))</f>
        <v>1</v>
      </c>
      <c r="C590" s="23">
        <f>COUNTIFS(Sales_data!C:C, A590, Sales_data!N:N, "success")</f>
        <v>0</v>
      </c>
      <c r="D590" s="23">
        <f>COUNTIFS(Sales_data!C:C, A590, Sales_data!N:N, "failed")</f>
        <v>0</v>
      </c>
      <c r="E590" s="23">
        <f>COUNTIFS(Sales_data!C:C, A590, Sales_data!N:N, "pending")</f>
        <v>0</v>
      </c>
    </row>
    <row r="591" spans="1:5" hidden="1">
      <c r="A591" s="23" t="str">
        <v>2a06fd0f-79ae-41dc-a3a6-a12afc1a3c0d</v>
      </c>
      <c r="B591" s="23" cm="1">
        <f t="array" ref="B591">COUNTA(_xlfn.UNIQUE(_xlfn._xlws.FILTER(Sales_data!Q:Q, Sales_data!C:C=A591)))</f>
        <v>2</v>
      </c>
      <c r="C591" s="23">
        <f>COUNTIFS(Sales_data!C:C, A591, Sales_data!N:N, "success")</f>
        <v>1</v>
      </c>
      <c r="D591" s="23">
        <f>COUNTIFS(Sales_data!C:C, A591, Sales_data!N:N, "failed")</f>
        <v>0</v>
      </c>
      <c r="E591" s="23">
        <f>COUNTIFS(Sales_data!C:C, A591, Sales_data!N:N, "pending")</f>
        <v>0</v>
      </c>
    </row>
    <row r="592" spans="1:5">
      <c r="A592" s="23" t="str">
        <v>59c15807-8eb9-4257-9b21-1ddbc1712e7f</v>
      </c>
      <c r="B592" s="23" cm="1">
        <f t="array" ref="B592">COUNTA(_xlfn.UNIQUE(_xlfn._xlws.FILTER(Sales_data!Q:Q, Sales_data!C:C=A592)))</f>
        <v>1</v>
      </c>
      <c r="C592" s="23">
        <f>COUNTIFS(Sales_data!C:C, A592, Sales_data!N:N, "success")</f>
        <v>0</v>
      </c>
      <c r="D592" s="23">
        <f>COUNTIFS(Sales_data!C:C, A592, Sales_data!N:N, "failed")</f>
        <v>0</v>
      </c>
      <c r="E592" s="23">
        <f>COUNTIFS(Sales_data!C:C, A592, Sales_data!N:N, "pending")</f>
        <v>0</v>
      </c>
    </row>
    <row r="593" spans="1:5" hidden="1">
      <c r="A593" s="23" t="str">
        <v>df5178e6-fe78-47d8-8d02-da6eab6bb307</v>
      </c>
      <c r="B593" s="23" cm="1">
        <f t="array" ref="B593">COUNTA(_xlfn.UNIQUE(_xlfn._xlws.FILTER(Sales_data!Q:Q, Sales_data!C:C=A593)))</f>
        <v>1</v>
      </c>
      <c r="C593" s="23">
        <f>COUNTIFS(Sales_data!C:C, A593, Sales_data!N:N, "success")</f>
        <v>1</v>
      </c>
      <c r="D593" s="23">
        <f>COUNTIFS(Sales_data!C:C, A593, Sales_data!N:N, "failed")</f>
        <v>0</v>
      </c>
      <c r="E593" s="23">
        <f>COUNTIFS(Sales_data!C:C, A593, Sales_data!N:N, "pending")</f>
        <v>0</v>
      </c>
    </row>
    <row r="594" spans="1:5">
      <c r="A594" s="23" t="str">
        <v>5ef61a13-ea79-4683-b15e-d548528c8d7c</v>
      </c>
      <c r="B594" s="23" cm="1">
        <f t="array" ref="B594">COUNTA(_xlfn.UNIQUE(_xlfn._xlws.FILTER(Sales_data!Q:Q, Sales_data!C:C=A594)))</f>
        <v>1</v>
      </c>
      <c r="C594" s="23">
        <f>COUNTIFS(Sales_data!C:C, A594, Sales_data!N:N, "success")</f>
        <v>0</v>
      </c>
      <c r="D594" s="23">
        <f>COUNTIFS(Sales_data!C:C, A594, Sales_data!N:N, "failed")</f>
        <v>0</v>
      </c>
      <c r="E594" s="23">
        <f>COUNTIFS(Sales_data!C:C, A594, Sales_data!N:N, "pending")</f>
        <v>0</v>
      </c>
    </row>
    <row r="595" spans="1:5">
      <c r="A595" s="23" t="str">
        <v>9523a383-d8aa-4d94-a420-35312bcae306</v>
      </c>
      <c r="B595" s="23" cm="1">
        <f t="array" ref="B595">COUNTA(_xlfn.UNIQUE(_xlfn._xlws.FILTER(Sales_data!Q:Q, Sales_data!C:C=A595)))</f>
        <v>1</v>
      </c>
      <c r="C595" s="23">
        <f>COUNTIFS(Sales_data!C:C, A595, Sales_data!N:N, "success")</f>
        <v>0</v>
      </c>
      <c r="D595" s="23">
        <f>COUNTIFS(Sales_data!C:C, A595, Sales_data!N:N, "failed")</f>
        <v>0</v>
      </c>
      <c r="E595" s="23">
        <f>COUNTIFS(Sales_data!C:C, A595, Sales_data!N:N, "pending")</f>
        <v>0</v>
      </c>
    </row>
    <row r="596" spans="1:5">
      <c r="A596" s="23" t="str">
        <v>d220048e-dc1f-4ee4-afb1-687612d9220e</v>
      </c>
      <c r="B596" s="23" cm="1">
        <f t="array" ref="B596">COUNTA(_xlfn.UNIQUE(_xlfn._xlws.FILTER(Sales_data!Q:Q, Sales_data!C:C=A596)))</f>
        <v>1</v>
      </c>
      <c r="C596" s="23">
        <f>COUNTIFS(Sales_data!C:C, A596, Sales_data!N:N, "success")</f>
        <v>0</v>
      </c>
      <c r="D596" s="23">
        <f>COUNTIFS(Sales_data!C:C, A596, Sales_data!N:N, "failed")</f>
        <v>0</v>
      </c>
      <c r="E596" s="23">
        <f>COUNTIFS(Sales_data!C:C, A596, Sales_data!N:N, "pending")</f>
        <v>0</v>
      </c>
    </row>
    <row r="597" spans="1:5" hidden="1">
      <c r="A597" s="23" t="str">
        <v>79a72ca8-c467-4826-bc9f-48a4f6a56f10</v>
      </c>
      <c r="B597" s="23" cm="1">
        <f t="array" ref="B597">COUNTA(_xlfn.UNIQUE(_xlfn._xlws.FILTER(Sales_data!Q:Q, Sales_data!C:C=A597)))</f>
        <v>4</v>
      </c>
      <c r="C597" s="23">
        <f>COUNTIFS(Sales_data!C:C, A597, Sales_data!N:N, "success")</f>
        <v>1</v>
      </c>
      <c r="D597" s="23">
        <f>COUNTIFS(Sales_data!C:C, A597, Sales_data!N:N, "failed")</f>
        <v>3</v>
      </c>
      <c r="E597" s="23">
        <f>COUNTIFS(Sales_data!C:C, A597, Sales_data!N:N, "pending")</f>
        <v>0</v>
      </c>
    </row>
    <row r="598" spans="1:5" hidden="1">
      <c r="A598" s="23" t="str">
        <v>4819a9d6-811e-404f-b299-2dc592fbbb12</v>
      </c>
      <c r="B598" s="23" cm="1">
        <f t="array" ref="B598">COUNTA(_xlfn.UNIQUE(_xlfn._xlws.FILTER(Sales_data!Q:Q, Sales_data!C:C=A598)))</f>
        <v>2</v>
      </c>
      <c r="C598" s="23">
        <f>COUNTIFS(Sales_data!C:C, A598, Sales_data!N:N, "success")</f>
        <v>2</v>
      </c>
      <c r="D598" s="23">
        <f>COUNTIFS(Sales_data!C:C, A598, Sales_data!N:N, "failed")</f>
        <v>0</v>
      </c>
      <c r="E598" s="23">
        <f>COUNTIFS(Sales_data!C:C, A598, Sales_data!N:N, "pending")</f>
        <v>0</v>
      </c>
    </row>
    <row r="599" spans="1:5">
      <c r="A599" s="23" t="str">
        <v>bc68bf76-447c-4794-b4d4-75ff03b1abe3</v>
      </c>
      <c r="B599" s="23" cm="1">
        <f t="array" ref="B599">COUNTA(_xlfn.UNIQUE(_xlfn._xlws.FILTER(Sales_data!Q:Q, Sales_data!C:C=A599)))</f>
        <v>1</v>
      </c>
      <c r="C599" s="23">
        <f>COUNTIFS(Sales_data!C:C, A599, Sales_data!N:N, "success")</f>
        <v>0</v>
      </c>
      <c r="D599" s="23">
        <f>COUNTIFS(Sales_data!C:C, A599, Sales_data!N:N, "failed")</f>
        <v>0</v>
      </c>
      <c r="E599" s="23">
        <f>COUNTIFS(Sales_data!C:C, A599, Sales_data!N:N, "pending")</f>
        <v>0</v>
      </c>
    </row>
    <row r="600" spans="1:5">
      <c r="A600" s="23" t="str">
        <v>ae974b24-352c-4ec0-bd7c-5fb2d2902ef7</v>
      </c>
      <c r="B600" s="23" cm="1">
        <f t="array" ref="B600">COUNTA(_xlfn.UNIQUE(_xlfn._xlws.FILTER(Sales_data!Q:Q, Sales_data!C:C=A600)))</f>
        <v>1</v>
      </c>
      <c r="C600" s="23">
        <f>COUNTIFS(Sales_data!C:C, A600, Sales_data!N:N, "success")</f>
        <v>0</v>
      </c>
      <c r="D600" s="23">
        <f>COUNTIFS(Sales_data!C:C, A600, Sales_data!N:N, "failed")</f>
        <v>0</v>
      </c>
      <c r="E600" s="23">
        <f>COUNTIFS(Sales_data!C:C, A600, Sales_data!N:N, "pending")</f>
        <v>0</v>
      </c>
    </row>
    <row r="601" spans="1:5">
      <c r="A601" s="23" t="str">
        <v>f27dd324-8959-4d40-b1f3-4ccb968af6b6</v>
      </c>
      <c r="B601" s="23" cm="1">
        <f t="array" ref="B601">COUNTA(_xlfn.UNIQUE(_xlfn._xlws.FILTER(Sales_data!Q:Q, Sales_data!C:C=A601)))</f>
        <v>1</v>
      </c>
      <c r="C601" s="23">
        <f>COUNTIFS(Sales_data!C:C, A601, Sales_data!N:N, "success")</f>
        <v>0</v>
      </c>
      <c r="D601" s="23">
        <f>COUNTIFS(Sales_data!C:C, A601, Sales_data!N:N, "failed")</f>
        <v>0</v>
      </c>
      <c r="E601" s="23">
        <f>COUNTIFS(Sales_data!C:C, A601, Sales_data!N:N, "pending")</f>
        <v>0</v>
      </c>
    </row>
    <row r="602" spans="1:5">
      <c r="A602" s="23" t="str">
        <v>fb5d0f3d-202b-430a-8701-c5c9f1b4e938</v>
      </c>
      <c r="B602" s="23" cm="1">
        <f t="array" ref="B602">COUNTA(_xlfn.UNIQUE(_xlfn._xlws.FILTER(Sales_data!Q:Q, Sales_data!C:C=A602)))</f>
        <v>1</v>
      </c>
      <c r="C602" s="23">
        <f>COUNTIFS(Sales_data!C:C, A602, Sales_data!N:N, "success")</f>
        <v>0</v>
      </c>
      <c r="D602" s="23">
        <f>COUNTIFS(Sales_data!C:C, A602, Sales_data!N:N, "failed")</f>
        <v>0</v>
      </c>
      <c r="E602" s="23">
        <f>COUNTIFS(Sales_data!C:C, A602, Sales_data!N:N, "pending")</f>
        <v>0</v>
      </c>
    </row>
    <row r="603" spans="1:5" hidden="1">
      <c r="A603" s="23" t="str">
        <v>eb3bf5ba-5892-4c00-897c-20bdb72716a8</v>
      </c>
      <c r="B603" s="23" cm="1">
        <f t="array" ref="B603">COUNTA(_xlfn.UNIQUE(_xlfn._xlws.FILTER(Sales_data!Q:Q, Sales_data!C:C=A603)))</f>
        <v>1</v>
      </c>
      <c r="C603" s="23">
        <f>COUNTIFS(Sales_data!C:C, A603, Sales_data!N:N, "success")</f>
        <v>1</v>
      </c>
      <c r="D603" s="23">
        <f>COUNTIFS(Sales_data!C:C, A603, Sales_data!N:N, "failed")</f>
        <v>0</v>
      </c>
      <c r="E603" s="23">
        <f>COUNTIFS(Sales_data!C:C, A603, Sales_data!N:N, "pending")</f>
        <v>0</v>
      </c>
    </row>
    <row r="604" spans="1:5">
      <c r="A604" s="23" t="str">
        <v>ea9003ea-6c28-44f1-8f60-2661fd41754b</v>
      </c>
      <c r="B604" s="23" cm="1">
        <f t="array" ref="B604">COUNTA(_xlfn.UNIQUE(_xlfn._xlws.FILTER(Sales_data!Q:Q, Sales_data!C:C=A604)))</f>
        <v>1</v>
      </c>
      <c r="C604" s="23">
        <f>COUNTIFS(Sales_data!C:C, A604, Sales_data!N:N, "success")</f>
        <v>0</v>
      </c>
      <c r="D604" s="23">
        <f>COUNTIFS(Sales_data!C:C, A604, Sales_data!N:N, "failed")</f>
        <v>0</v>
      </c>
      <c r="E604" s="23">
        <f>COUNTIFS(Sales_data!C:C, A604, Sales_data!N:N, "pending")</f>
        <v>0</v>
      </c>
    </row>
    <row r="605" spans="1:5">
      <c r="A605" s="23" t="str">
        <v>466a837c-4c7b-4a73-a4f5-703ba106354c</v>
      </c>
      <c r="B605" s="23" cm="1">
        <f t="array" ref="B605">COUNTA(_xlfn.UNIQUE(_xlfn._xlws.FILTER(Sales_data!Q:Q, Sales_data!C:C=A605)))</f>
        <v>1</v>
      </c>
      <c r="C605" s="23">
        <f>COUNTIFS(Sales_data!C:C, A605, Sales_data!N:N, "success")</f>
        <v>0</v>
      </c>
      <c r="D605" s="23">
        <f>COUNTIFS(Sales_data!C:C, A605, Sales_data!N:N, "failed")</f>
        <v>0</v>
      </c>
      <c r="E605" s="23">
        <f>COUNTIFS(Sales_data!C:C, A605, Sales_data!N:N, "pending")</f>
        <v>0</v>
      </c>
    </row>
    <row r="606" spans="1:5">
      <c r="A606" s="23" t="str">
        <v>403b3416-38fd-4149-acb0-ede64384da37</v>
      </c>
      <c r="B606" s="23" cm="1">
        <f t="array" ref="B606">COUNTA(_xlfn.UNIQUE(_xlfn._xlws.FILTER(Sales_data!Q:Q, Sales_data!C:C=A606)))</f>
        <v>1</v>
      </c>
      <c r="C606" s="23">
        <f>COUNTIFS(Sales_data!C:C, A606, Sales_data!N:N, "success")</f>
        <v>0</v>
      </c>
      <c r="D606" s="23">
        <f>COUNTIFS(Sales_data!C:C, A606, Sales_data!N:N, "failed")</f>
        <v>0</v>
      </c>
      <c r="E606" s="23">
        <f>COUNTIFS(Sales_data!C:C, A606, Sales_data!N:N, "pending")</f>
        <v>0</v>
      </c>
    </row>
    <row r="607" spans="1:5">
      <c r="A607" s="23" t="str">
        <v>e980e76d-0c22-43c7-95af-6c1073799f34</v>
      </c>
      <c r="B607" s="23" cm="1">
        <f t="array" ref="B607">COUNTA(_xlfn.UNIQUE(_xlfn._xlws.FILTER(Sales_data!Q:Q, Sales_data!C:C=A607)))</f>
        <v>1</v>
      </c>
      <c r="C607" s="23">
        <f>COUNTIFS(Sales_data!C:C, A607, Sales_data!N:N, "success")</f>
        <v>0</v>
      </c>
      <c r="D607" s="23">
        <f>COUNTIFS(Sales_data!C:C, A607, Sales_data!N:N, "failed")</f>
        <v>0</v>
      </c>
      <c r="E607" s="23">
        <f>COUNTIFS(Sales_data!C:C, A607, Sales_data!N:N, "pending")</f>
        <v>0</v>
      </c>
    </row>
    <row r="608" spans="1:5" hidden="1">
      <c r="A608" s="23" t="str">
        <v>5147296c-bc60-42b3-a3e7-c68a92612c7f</v>
      </c>
      <c r="B608" s="23" cm="1">
        <f t="array" ref="B608">COUNTA(_xlfn.UNIQUE(_xlfn._xlws.FILTER(Sales_data!Q:Q, Sales_data!C:C=A608)))</f>
        <v>1</v>
      </c>
      <c r="C608" s="23">
        <f>COUNTIFS(Sales_data!C:C, A608, Sales_data!N:N, "success")</f>
        <v>1</v>
      </c>
      <c r="D608" s="23">
        <f>COUNTIFS(Sales_data!C:C, A608, Sales_data!N:N, "failed")</f>
        <v>0</v>
      </c>
      <c r="E608" s="23">
        <f>COUNTIFS(Sales_data!C:C, A608, Sales_data!N:N, "pending")</f>
        <v>0</v>
      </c>
    </row>
    <row r="609" spans="1:5">
      <c r="A609" s="23" t="str">
        <v>44c3da78-afb5-40b4-a079-a788b6b508c0</v>
      </c>
      <c r="B609" s="23" cm="1">
        <f t="array" ref="B609">COUNTA(_xlfn.UNIQUE(_xlfn._xlws.FILTER(Sales_data!Q:Q, Sales_data!C:C=A609)))</f>
        <v>1</v>
      </c>
      <c r="C609" s="23">
        <f>COUNTIFS(Sales_data!C:C, A609, Sales_data!N:N, "success")</f>
        <v>0</v>
      </c>
      <c r="D609" s="23">
        <f>COUNTIFS(Sales_data!C:C, A609, Sales_data!N:N, "failed")</f>
        <v>0</v>
      </c>
      <c r="E609" s="23">
        <f>COUNTIFS(Sales_data!C:C, A609, Sales_data!N:N, "pending")</f>
        <v>0</v>
      </c>
    </row>
    <row r="610" spans="1:5">
      <c r="A610" s="23" t="str">
        <v>a70faf79-7c9e-41bd-9ebd-8cee6d151977</v>
      </c>
      <c r="B610" s="23" cm="1">
        <f t="array" ref="B610">COUNTA(_xlfn.UNIQUE(_xlfn._xlws.FILTER(Sales_data!Q:Q, Sales_data!C:C=A610)))</f>
        <v>1</v>
      </c>
      <c r="C610" s="23">
        <f>COUNTIFS(Sales_data!C:C, A610, Sales_data!N:N, "success")</f>
        <v>0</v>
      </c>
      <c r="D610" s="23">
        <f>COUNTIFS(Sales_data!C:C, A610, Sales_data!N:N, "failed")</f>
        <v>0</v>
      </c>
      <c r="E610" s="23">
        <f>COUNTIFS(Sales_data!C:C, A610, Sales_data!N:N, "pending")</f>
        <v>0</v>
      </c>
    </row>
    <row r="611" spans="1:5">
      <c r="A611" s="23" t="str">
        <v>e7a906c5-8f4d-4c56-8cb0-e72f4a910d6e</v>
      </c>
      <c r="B611" s="23" cm="1">
        <f t="array" ref="B611">COUNTA(_xlfn.UNIQUE(_xlfn._xlws.FILTER(Sales_data!Q:Q, Sales_data!C:C=A611)))</f>
        <v>1</v>
      </c>
      <c r="C611" s="23">
        <f>COUNTIFS(Sales_data!C:C, A611, Sales_data!N:N, "success")</f>
        <v>0</v>
      </c>
      <c r="D611" s="23">
        <f>COUNTIFS(Sales_data!C:C, A611, Sales_data!N:N, "failed")</f>
        <v>0</v>
      </c>
      <c r="E611" s="23">
        <f>COUNTIFS(Sales_data!C:C, A611, Sales_data!N:N, "pending")</f>
        <v>0</v>
      </c>
    </row>
    <row r="612" spans="1:5">
      <c r="A612" s="23" t="str">
        <v>57c97925-ff65-400d-b62f-ed02ef48cb1a</v>
      </c>
      <c r="B612" s="23" cm="1">
        <f t="array" ref="B612">COUNTA(_xlfn.UNIQUE(_xlfn._xlws.FILTER(Sales_data!Q:Q, Sales_data!C:C=A612)))</f>
        <v>1</v>
      </c>
      <c r="C612" s="23">
        <f>COUNTIFS(Sales_data!C:C, A612, Sales_data!N:N, "success")</f>
        <v>0</v>
      </c>
      <c r="D612" s="23">
        <f>COUNTIFS(Sales_data!C:C, A612, Sales_data!N:N, "failed")</f>
        <v>0</v>
      </c>
      <c r="E612" s="23">
        <f>COUNTIFS(Sales_data!C:C, A612, Sales_data!N:N, "pending")</f>
        <v>0</v>
      </c>
    </row>
    <row r="613" spans="1:5" hidden="1">
      <c r="A613" s="23" t="str">
        <v>26a825a3-a0e5-449f-9c10-e8e9db92fdd5</v>
      </c>
      <c r="B613" s="23" cm="1">
        <f t="array" ref="B613">COUNTA(_xlfn.UNIQUE(_xlfn._xlws.FILTER(Sales_data!Q:Q, Sales_data!C:C=A613)))</f>
        <v>1</v>
      </c>
      <c r="C613" s="23">
        <f>COUNTIFS(Sales_data!C:C, A613, Sales_data!N:N, "success")</f>
        <v>1</v>
      </c>
      <c r="D613" s="23">
        <f>COUNTIFS(Sales_data!C:C, A613, Sales_data!N:N, "failed")</f>
        <v>0</v>
      </c>
      <c r="E613" s="23">
        <f>COUNTIFS(Sales_data!C:C, A613, Sales_data!N:N, "pending")</f>
        <v>0</v>
      </c>
    </row>
    <row r="614" spans="1:5">
      <c r="A614" s="23" t="str">
        <v>6a5df9f1-280d-468e-96d8-bde3bdeb8b6a</v>
      </c>
      <c r="B614" s="23" cm="1">
        <f t="array" ref="B614">COUNTA(_xlfn.UNIQUE(_xlfn._xlws.FILTER(Sales_data!Q:Q, Sales_data!C:C=A614)))</f>
        <v>1</v>
      </c>
      <c r="C614" s="23">
        <f>COUNTIFS(Sales_data!C:C, A614, Sales_data!N:N, "success")</f>
        <v>0</v>
      </c>
      <c r="D614" s="23">
        <f>COUNTIFS(Sales_data!C:C, A614, Sales_data!N:N, "failed")</f>
        <v>0</v>
      </c>
      <c r="E614" s="23">
        <f>COUNTIFS(Sales_data!C:C, A614, Sales_data!N:N, "pending")</f>
        <v>0</v>
      </c>
    </row>
    <row r="615" spans="1:5">
      <c r="A615" s="23" t="str">
        <v>67e2065a-6c0c-4db8-b21b-c38cc3051b4e</v>
      </c>
      <c r="B615" s="23" cm="1">
        <f t="array" ref="B615">COUNTA(_xlfn.UNIQUE(_xlfn._xlws.FILTER(Sales_data!Q:Q, Sales_data!C:C=A615)))</f>
        <v>1</v>
      </c>
      <c r="C615" s="23">
        <f>COUNTIFS(Sales_data!C:C, A615, Sales_data!N:N, "success")</f>
        <v>0</v>
      </c>
      <c r="D615" s="23">
        <f>COUNTIFS(Sales_data!C:C, A615, Sales_data!N:N, "failed")</f>
        <v>0</v>
      </c>
      <c r="E615" s="23">
        <f>COUNTIFS(Sales_data!C:C, A615, Sales_data!N:N, "pending")</f>
        <v>0</v>
      </c>
    </row>
    <row r="616" spans="1:5">
      <c r="A616" s="23" t="str">
        <v>19adf1ef-4033-4c71-9a52-eb459492aaab</v>
      </c>
      <c r="B616" s="23" cm="1">
        <f t="array" ref="B616">COUNTA(_xlfn.UNIQUE(_xlfn._xlws.FILTER(Sales_data!Q:Q, Sales_data!C:C=A616)))</f>
        <v>1</v>
      </c>
      <c r="C616" s="23">
        <f>COUNTIFS(Sales_data!C:C, A616, Sales_data!N:N, "success")</f>
        <v>0</v>
      </c>
      <c r="D616" s="23">
        <f>COUNTIFS(Sales_data!C:C, A616, Sales_data!N:N, "failed")</f>
        <v>0</v>
      </c>
      <c r="E616" s="23">
        <f>COUNTIFS(Sales_data!C:C, A616, Sales_data!N:N, "pending")</f>
        <v>0</v>
      </c>
    </row>
    <row r="617" spans="1:5">
      <c r="A617" s="23" t="str">
        <v>221d0708-7180-47c6-96bf-4dc0e0c726c4</v>
      </c>
      <c r="B617" s="23" cm="1">
        <f t="array" ref="B617">COUNTA(_xlfn.UNIQUE(_xlfn._xlws.FILTER(Sales_data!Q:Q, Sales_data!C:C=A617)))</f>
        <v>1</v>
      </c>
      <c r="C617" s="23">
        <f>COUNTIFS(Sales_data!C:C, A617, Sales_data!N:N, "success")</f>
        <v>0</v>
      </c>
      <c r="D617" s="23">
        <f>COUNTIFS(Sales_data!C:C, A617, Sales_data!N:N, "failed")</f>
        <v>0</v>
      </c>
      <c r="E617" s="23">
        <f>COUNTIFS(Sales_data!C:C, A617, Sales_data!N:N, "pending")</f>
        <v>0</v>
      </c>
    </row>
    <row r="618" spans="1:5" hidden="1">
      <c r="A618" s="23" t="str">
        <v>02204551-50bc-447c-82de-92f81144cb62</v>
      </c>
      <c r="B618" s="23" cm="1">
        <f t="array" ref="B618">COUNTA(_xlfn.UNIQUE(_xlfn._xlws.FILTER(Sales_data!Q:Q, Sales_data!C:C=A618)))</f>
        <v>1</v>
      </c>
      <c r="C618" s="23">
        <f>COUNTIFS(Sales_data!C:C, A618, Sales_data!N:N, "success")</f>
        <v>1</v>
      </c>
      <c r="D618" s="23">
        <f>COUNTIFS(Sales_data!C:C, A618, Sales_data!N:N, "failed")</f>
        <v>0</v>
      </c>
      <c r="E618" s="23">
        <f>COUNTIFS(Sales_data!C:C, A618, Sales_data!N:N, "pending")</f>
        <v>0</v>
      </c>
    </row>
    <row r="619" spans="1:5">
      <c r="A619" s="23" t="str">
        <v>f76d2fa5-800b-48de-b02e-e2cdc7d8f714</v>
      </c>
      <c r="B619" s="23" cm="1">
        <f t="array" ref="B619">COUNTA(_xlfn.UNIQUE(_xlfn._xlws.FILTER(Sales_data!Q:Q, Sales_data!C:C=A619)))</f>
        <v>1</v>
      </c>
      <c r="C619" s="23">
        <f>COUNTIFS(Sales_data!C:C, A619, Sales_data!N:N, "success")</f>
        <v>0</v>
      </c>
      <c r="D619" s="23">
        <f>COUNTIFS(Sales_data!C:C, A619, Sales_data!N:N, "failed")</f>
        <v>0</v>
      </c>
      <c r="E619" s="23">
        <f>COUNTIFS(Sales_data!C:C, A619, Sales_data!N:N, "pending")</f>
        <v>0</v>
      </c>
    </row>
    <row r="620" spans="1:5">
      <c r="A620" s="23" t="str">
        <v>da728d28-b081-4fca-a4da-a5d13bdefb01</v>
      </c>
      <c r="B620" s="23" cm="1">
        <f t="array" ref="B620">COUNTA(_xlfn.UNIQUE(_xlfn._xlws.FILTER(Sales_data!Q:Q, Sales_data!C:C=A620)))</f>
        <v>1</v>
      </c>
      <c r="C620" s="23">
        <f>COUNTIFS(Sales_data!C:C, A620, Sales_data!N:N, "success")</f>
        <v>0</v>
      </c>
      <c r="D620" s="23">
        <f>COUNTIFS(Sales_data!C:C, A620, Sales_data!N:N, "failed")</f>
        <v>0</v>
      </c>
      <c r="E620" s="23">
        <f>COUNTIFS(Sales_data!C:C, A620, Sales_data!N:N, "pending")</f>
        <v>0</v>
      </c>
    </row>
    <row r="621" spans="1:5" hidden="1">
      <c r="A621" s="23" t="str">
        <v>d483a452-9da6-4a63-b60f-d49209f82605</v>
      </c>
      <c r="B621" s="23" cm="1">
        <f t="array" ref="B621">COUNTA(_xlfn.UNIQUE(_xlfn._xlws.FILTER(Sales_data!Q:Q, Sales_data!C:C=A621)))</f>
        <v>1</v>
      </c>
      <c r="C621" s="23">
        <f>COUNTIFS(Sales_data!C:C, A621, Sales_data!N:N, "success")</f>
        <v>1</v>
      </c>
      <c r="D621" s="23">
        <f>COUNTIFS(Sales_data!C:C, A621, Sales_data!N:N, "failed")</f>
        <v>0</v>
      </c>
      <c r="E621" s="23">
        <f>COUNTIFS(Sales_data!C:C, A621, Sales_data!N:N, "pending")</f>
        <v>0</v>
      </c>
    </row>
    <row r="622" spans="1:5">
      <c r="A622" s="23" t="str">
        <v>15ad240c-4419-487f-ac05-887ddbfe598b</v>
      </c>
      <c r="B622" s="23" cm="1">
        <f t="array" ref="B622">COUNTA(_xlfn.UNIQUE(_xlfn._xlws.FILTER(Sales_data!Q:Q, Sales_data!C:C=A622)))</f>
        <v>1</v>
      </c>
      <c r="C622" s="23">
        <f>COUNTIFS(Sales_data!C:C, A622, Sales_data!N:N, "success")</f>
        <v>0</v>
      </c>
      <c r="D622" s="23">
        <f>COUNTIFS(Sales_data!C:C, A622, Sales_data!N:N, "failed")</f>
        <v>0</v>
      </c>
      <c r="E622" s="23">
        <f>COUNTIFS(Sales_data!C:C, A622, Sales_data!N:N, "pending")</f>
        <v>0</v>
      </c>
    </row>
    <row r="623" spans="1:5">
      <c r="A623" s="23" t="str">
        <v>48b421fe-285e-4843-b00f-8c6dcc94d598</v>
      </c>
      <c r="B623" s="23" cm="1">
        <f t="array" ref="B623">COUNTA(_xlfn.UNIQUE(_xlfn._xlws.FILTER(Sales_data!Q:Q, Sales_data!C:C=A623)))</f>
        <v>1</v>
      </c>
      <c r="C623" s="23">
        <f>COUNTIFS(Sales_data!C:C, A623, Sales_data!N:N, "success")</f>
        <v>0</v>
      </c>
      <c r="D623" s="23">
        <f>COUNTIFS(Sales_data!C:C, A623, Sales_data!N:N, "failed")</f>
        <v>0</v>
      </c>
      <c r="E623" s="23">
        <f>COUNTIFS(Sales_data!C:C, A623, Sales_data!N:N, "pending")</f>
        <v>0</v>
      </c>
    </row>
    <row r="624" spans="1:5">
      <c r="A624" s="23" t="str">
        <v>aa496b10-8583-439e-9516-78f66b9ae4f6</v>
      </c>
      <c r="B624" s="23" cm="1">
        <f t="array" ref="B624">COUNTA(_xlfn.UNIQUE(_xlfn._xlws.FILTER(Sales_data!Q:Q, Sales_data!C:C=A624)))</f>
        <v>1</v>
      </c>
      <c r="C624" s="23">
        <f>COUNTIFS(Sales_data!C:C, A624, Sales_data!N:N, "success")</f>
        <v>0</v>
      </c>
      <c r="D624" s="23">
        <f>COUNTIFS(Sales_data!C:C, A624, Sales_data!N:N, "failed")</f>
        <v>0</v>
      </c>
      <c r="E624" s="23">
        <f>COUNTIFS(Sales_data!C:C, A624, Sales_data!N:N, "pending")</f>
        <v>0</v>
      </c>
    </row>
    <row r="625" spans="1:5" hidden="1">
      <c r="A625" s="23" t="str">
        <v>54d01d7f-fa16-4984-bfd9-72c1cf08f531</v>
      </c>
      <c r="B625" s="23" cm="1">
        <f t="array" ref="B625">COUNTA(_xlfn.UNIQUE(_xlfn._xlws.FILTER(Sales_data!Q:Q, Sales_data!C:C=A625)))</f>
        <v>1</v>
      </c>
      <c r="C625" s="23">
        <f>COUNTIFS(Sales_data!C:C, A625, Sales_data!N:N, "success")</f>
        <v>1</v>
      </c>
      <c r="D625" s="23">
        <f>COUNTIFS(Sales_data!C:C, A625, Sales_data!N:N, "failed")</f>
        <v>0</v>
      </c>
      <c r="E625" s="23">
        <f>COUNTIFS(Sales_data!C:C, A625, Sales_data!N:N, "pending")</f>
        <v>0</v>
      </c>
    </row>
    <row r="626" spans="1:5">
      <c r="A626" s="23" t="str">
        <v>7784a708-ac90-4a9b-a039-5cbe05321771</v>
      </c>
      <c r="B626" s="23" cm="1">
        <f t="array" ref="B626">COUNTA(_xlfn.UNIQUE(_xlfn._xlws.FILTER(Sales_data!Q:Q, Sales_data!C:C=A626)))</f>
        <v>1</v>
      </c>
      <c r="C626" s="23">
        <f>COUNTIFS(Sales_data!C:C, A626, Sales_data!N:N, "success")</f>
        <v>0</v>
      </c>
      <c r="D626" s="23">
        <f>COUNTIFS(Sales_data!C:C, A626, Sales_data!N:N, "failed")</f>
        <v>0</v>
      </c>
      <c r="E626" s="23">
        <f>COUNTIFS(Sales_data!C:C, A626, Sales_data!N:N, "pending")</f>
        <v>0</v>
      </c>
    </row>
    <row r="627" spans="1:5">
      <c r="A627" s="23" t="str">
        <v>1aa25453-7c13-4337-a2c7-943b7eaa4917</v>
      </c>
      <c r="B627" s="23" cm="1">
        <f t="array" ref="B627">COUNTA(_xlfn.UNIQUE(_xlfn._xlws.FILTER(Sales_data!Q:Q, Sales_data!C:C=A627)))</f>
        <v>1</v>
      </c>
      <c r="C627" s="23">
        <f>COUNTIFS(Sales_data!C:C, A627, Sales_data!N:N, "success")</f>
        <v>0</v>
      </c>
      <c r="D627" s="23">
        <f>COUNTIFS(Sales_data!C:C, A627, Sales_data!N:N, "failed")</f>
        <v>0</v>
      </c>
      <c r="E627" s="23">
        <f>COUNTIFS(Sales_data!C:C, A627, Sales_data!N:N, "pending")</f>
        <v>0</v>
      </c>
    </row>
    <row r="628" spans="1:5">
      <c r="A628" s="23" t="str">
        <v>41882114-a3fb-4972-8782-cb13474ef6e1</v>
      </c>
      <c r="B628" s="23" cm="1">
        <f t="array" ref="B628">COUNTA(_xlfn.UNIQUE(_xlfn._xlws.FILTER(Sales_data!Q:Q, Sales_data!C:C=A628)))</f>
        <v>1</v>
      </c>
      <c r="C628" s="23">
        <f>COUNTIFS(Sales_data!C:C, A628, Sales_data!N:N, "success")</f>
        <v>0</v>
      </c>
      <c r="D628" s="23">
        <f>COUNTIFS(Sales_data!C:C, A628, Sales_data!N:N, "failed")</f>
        <v>0</v>
      </c>
      <c r="E628" s="23">
        <f>COUNTIFS(Sales_data!C:C, A628, Sales_data!N:N, "pending")</f>
        <v>0</v>
      </c>
    </row>
    <row r="629" spans="1:5">
      <c r="A629" s="23" t="str">
        <v>6714761b-27fd-4645-b726-a7a0088411e7</v>
      </c>
      <c r="B629" s="23" cm="1">
        <f t="array" ref="B629">COUNTA(_xlfn.UNIQUE(_xlfn._xlws.FILTER(Sales_data!Q:Q, Sales_data!C:C=A629)))</f>
        <v>1</v>
      </c>
      <c r="C629" s="23">
        <f>COUNTIFS(Sales_data!C:C, A629, Sales_data!N:N, "success")</f>
        <v>0</v>
      </c>
      <c r="D629" s="23">
        <f>COUNTIFS(Sales_data!C:C, A629, Sales_data!N:N, "failed")</f>
        <v>0</v>
      </c>
      <c r="E629" s="23">
        <f>COUNTIFS(Sales_data!C:C, A629, Sales_data!N:N, "pending")</f>
        <v>0</v>
      </c>
    </row>
    <row r="630" spans="1:5">
      <c r="A630" s="23" t="str">
        <v>2904eb35-04b4-47e3-8d93-f872bb1f628a</v>
      </c>
      <c r="B630" s="23" cm="1">
        <f t="array" ref="B630">COUNTA(_xlfn.UNIQUE(_xlfn._xlws.FILTER(Sales_data!Q:Q, Sales_data!C:C=A630)))</f>
        <v>1</v>
      </c>
      <c r="C630" s="23">
        <f>COUNTIFS(Sales_data!C:C, A630, Sales_data!N:N, "success")</f>
        <v>0</v>
      </c>
      <c r="D630" s="23">
        <f>COUNTIFS(Sales_data!C:C, A630, Sales_data!N:N, "failed")</f>
        <v>0</v>
      </c>
      <c r="E630" s="23">
        <f>COUNTIFS(Sales_data!C:C, A630, Sales_data!N:N, "pending")</f>
        <v>0</v>
      </c>
    </row>
    <row r="631" spans="1:5">
      <c r="A631" s="23" t="str">
        <v>da9c373d-6feb-47dd-8011-9f3fdeb574f8</v>
      </c>
      <c r="B631" s="23" cm="1">
        <f t="array" ref="B631">COUNTA(_xlfn.UNIQUE(_xlfn._xlws.FILTER(Sales_data!Q:Q, Sales_data!C:C=A631)))</f>
        <v>1</v>
      </c>
      <c r="C631" s="23">
        <f>COUNTIFS(Sales_data!C:C, A631, Sales_data!N:N, "success")</f>
        <v>0</v>
      </c>
      <c r="D631" s="23">
        <f>COUNTIFS(Sales_data!C:C, A631, Sales_data!N:N, "failed")</f>
        <v>0</v>
      </c>
      <c r="E631" s="23">
        <f>COUNTIFS(Sales_data!C:C, A631, Sales_data!N:N, "pending")</f>
        <v>0</v>
      </c>
    </row>
    <row r="632" spans="1:5">
      <c r="A632" s="23" t="str">
        <v>10051b15-8e65-4ef5-a408-a1fa240b930d</v>
      </c>
      <c r="B632" s="23" cm="1">
        <f t="array" ref="B632">COUNTA(_xlfn.UNIQUE(_xlfn._xlws.FILTER(Sales_data!Q:Q, Sales_data!C:C=A632)))</f>
        <v>1</v>
      </c>
      <c r="C632" s="23">
        <f>COUNTIFS(Sales_data!C:C, A632, Sales_data!N:N, "success")</f>
        <v>0</v>
      </c>
      <c r="D632" s="23">
        <f>COUNTIFS(Sales_data!C:C, A632, Sales_data!N:N, "failed")</f>
        <v>0</v>
      </c>
      <c r="E632" s="23">
        <f>COUNTIFS(Sales_data!C:C, A632, Sales_data!N:N, "pending")</f>
        <v>0</v>
      </c>
    </row>
    <row r="633" spans="1:5">
      <c r="A633" s="23" t="str">
        <v>84d25c5a-fc8f-40cf-bcb5-3e05633f2add</v>
      </c>
      <c r="B633" s="23" cm="1">
        <f t="array" ref="B633">COUNTA(_xlfn.UNIQUE(_xlfn._xlws.FILTER(Sales_data!Q:Q, Sales_data!C:C=A633)))</f>
        <v>1</v>
      </c>
      <c r="C633" s="23">
        <f>COUNTIFS(Sales_data!C:C, A633, Sales_data!N:N, "success")</f>
        <v>0</v>
      </c>
      <c r="D633" s="23">
        <f>COUNTIFS(Sales_data!C:C, A633, Sales_data!N:N, "failed")</f>
        <v>0</v>
      </c>
      <c r="E633" s="23">
        <f>COUNTIFS(Sales_data!C:C, A633, Sales_data!N:N, "pending")</f>
        <v>0</v>
      </c>
    </row>
    <row r="634" spans="1:5">
      <c r="A634" s="23" t="str">
        <v>7357ae1d-0cdc-4b10-96ff-351ec3fa9088</v>
      </c>
      <c r="B634" s="23" cm="1">
        <f t="array" ref="B634">COUNTA(_xlfn.UNIQUE(_xlfn._xlws.FILTER(Sales_data!Q:Q, Sales_data!C:C=A634)))</f>
        <v>1</v>
      </c>
      <c r="C634" s="23">
        <f>COUNTIFS(Sales_data!C:C, A634, Sales_data!N:N, "success")</f>
        <v>0</v>
      </c>
      <c r="D634" s="23">
        <f>COUNTIFS(Sales_data!C:C, A634, Sales_data!N:N, "failed")</f>
        <v>0</v>
      </c>
      <c r="E634" s="23">
        <f>COUNTIFS(Sales_data!C:C, A634, Sales_data!N:N, "pending")</f>
        <v>0</v>
      </c>
    </row>
    <row r="635" spans="1:5">
      <c r="A635" s="23" t="str">
        <v>10e8dd5b-423c-4893-9f3a-16ad716d5f92</v>
      </c>
      <c r="B635" s="23" cm="1">
        <f t="array" ref="B635">COUNTA(_xlfn.UNIQUE(_xlfn._xlws.FILTER(Sales_data!Q:Q, Sales_data!C:C=A635)))</f>
        <v>1</v>
      </c>
      <c r="C635" s="23">
        <f>COUNTIFS(Sales_data!C:C, A635, Sales_data!N:N, "success")</f>
        <v>0</v>
      </c>
      <c r="D635" s="23">
        <f>COUNTIFS(Sales_data!C:C, A635, Sales_data!N:N, "failed")</f>
        <v>0</v>
      </c>
      <c r="E635" s="23">
        <f>COUNTIFS(Sales_data!C:C, A635, Sales_data!N:N, "pending")</f>
        <v>0</v>
      </c>
    </row>
    <row r="636" spans="1:5">
      <c r="A636" s="23" t="str">
        <v>b6d6d885-9f32-4087-be62-09d57dcb8f17</v>
      </c>
      <c r="B636" s="23" cm="1">
        <f t="array" ref="B636">COUNTA(_xlfn.UNIQUE(_xlfn._xlws.FILTER(Sales_data!Q:Q, Sales_data!C:C=A636)))</f>
        <v>1</v>
      </c>
      <c r="C636" s="23">
        <f>COUNTIFS(Sales_data!C:C, A636, Sales_data!N:N, "success")</f>
        <v>0</v>
      </c>
      <c r="D636" s="23">
        <f>COUNTIFS(Sales_data!C:C, A636, Sales_data!N:N, "failed")</f>
        <v>0</v>
      </c>
      <c r="E636" s="23">
        <f>COUNTIFS(Sales_data!C:C, A636, Sales_data!N:N, "pending")</f>
        <v>0</v>
      </c>
    </row>
    <row r="637" spans="1:5">
      <c r="A637" s="23" t="str">
        <v>661ea184-886e-4eaf-88d2-a39d7308032a</v>
      </c>
      <c r="B637" s="23" cm="1">
        <f t="array" ref="B637">COUNTA(_xlfn.UNIQUE(_xlfn._xlws.FILTER(Sales_data!Q:Q, Sales_data!C:C=A637)))</f>
        <v>1</v>
      </c>
      <c r="C637" s="23">
        <f>COUNTIFS(Sales_data!C:C, A637, Sales_data!N:N, "success")</f>
        <v>0</v>
      </c>
      <c r="D637" s="23">
        <f>COUNTIFS(Sales_data!C:C, A637, Sales_data!N:N, "failed")</f>
        <v>0</v>
      </c>
      <c r="E637" s="23">
        <f>COUNTIFS(Sales_data!C:C, A637, Sales_data!N:N, "pending")</f>
        <v>0</v>
      </c>
    </row>
    <row r="638" spans="1:5">
      <c r="A638" s="23" t="str">
        <v>a0bf8df5-2282-4585-89ff-b4987c157323</v>
      </c>
      <c r="B638" s="23" cm="1">
        <f t="array" ref="B638">COUNTA(_xlfn.UNIQUE(_xlfn._xlws.FILTER(Sales_data!Q:Q, Sales_data!C:C=A638)))</f>
        <v>1</v>
      </c>
      <c r="C638" s="23">
        <f>COUNTIFS(Sales_data!C:C, A638, Sales_data!N:N, "success")</f>
        <v>0</v>
      </c>
      <c r="D638" s="23">
        <f>COUNTIFS(Sales_data!C:C, A638, Sales_data!N:N, "failed")</f>
        <v>0</v>
      </c>
      <c r="E638" s="23">
        <f>COUNTIFS(Sales_data!C:C, A638, Sales_data!N:N, "pending")</f>
        <v>0</v>
      </c>
    </row>
    <row r="639" spans="1:5">
      <c r="A639" s="23" t="str">
        <v>dad6cdd4-5d13-4b96-9b69-60f5ccdb9069</v>
      </c>
      <c r="B639" s="23" cm="1">
        <f t="array" ref="B639">COUNTA(_xlfn.UNIQUE(_xlfn._xlws.FILTER(Sales_data!Q:Q, Sales_data!C:C=A639)))</f>
        <v>2</v>
      </c>
      <c r="C639" s="23">
        <f>COUNTIFS(Sales_data!C:C, A639, Sales_data!N:N, "success")</f>
        <v>0</v>
      </c>
      <c r="D639" s="23">
        <f>COUNTIFS(Sales_data!C:C, A639, Sales_data!N:N, "failed")</f>
        <v>0</v>
      </c>
      <c r="E639" s="23">
        <f>COUNTIFS(Sales_data!C:C, A639, Sales_data!N:N, "pending")</f>
        <v>0</v>
      </c>
    </row>
    <row r="640" spans="1:5" hidden="1">
      <c r="A640" s="23" t="str">
        <v>b92e25be-d17e-4e30-a30c-45cf38c96243</v>
      </c>
      <c r="B640" s="23" cm="1">
        <f t="array" ref="B640">COUNTA(_xlfn.UNIQUE(_xlfn._xlws.FILTER(Sales_data!Q:Q, Sales_data!C:C=A640)))</f>
        <v>2</v>
      </c>
      <c r="C640" s="23">
        <f>COUNTIFS(Sales_data!C:C, A640, Sales_data!N:N, "success")</f>
        <v>1</v>
      </c>
      <c r="D640" s="23">
        <f>COUNTIFS(Sales_data!C:C, A640, Sales_data!N:N, "failed")</f>
        <v>0</v>
      </c>
      <c r="E640" s="23">
        <f>COUNTIFS(Sales_data!C:C, A640, Sales_data!N:N, "pending")</f>
        <v>0</v>
      </c>
    </row>
    <row r="641" spans="1:5" hidden="1">
      <c r="A641" s="23" t="str">
        <v>0be491a1-ef6d-4d69-8643-f64ce539c6bb</v>
      </c>
      <c r="B641" s="23" cm="1">
        <f t="array" ref="B641">COUNTA(_xlfn.UNIQUE(_xlfn._xlws.FILTER(Sales_data!Q:Q, Sales_data!C:C=A641)))</f>
        <v>1</v>
      </c>
      <c r="C641" s="23">
        <f>COUNTIFS(Sales_data!C:C, A641, Sales_data!N:N, "success")</f>
        <v>1</v>
      </c>
      <c r="D641" s="23">
        <f>COUNTIFS(Sales_data!C:C, A641, Sales_data!N:N, "failed")</f>
        <v>0</v>
      </c>
      <c r="E641" s="23">
        <f>COUNTIFS(Sales_data!C:C, A641, Sales_data!N:N, "pending")</f>
        <v>0</v>
      </c>
    </row>
    <row r="642" spans="1:5" hidden="1">
      <c r="A642" s="23" t="str">
        <v>eee9a2a8-9210-468c-b80f-c8105bf87dfe</v>
      </c>
      <c r="B642" s="23" cm="1">
        <f t="array" ref="B642">COUNTA(_xlfn.UNIQUE(_xlfn._xlws.FILTER(Sales_data!Q:Q, Sales_data!C:C=A642)))</f>
        <v>1</v>
      </c>
      <c r="C642" s="23">
        <f>COUNTIFS(Sales_data!C:C, A642, Sales_data!N:N, "success")</f>
        <v>1</v>
      </c>
      <c r="D642" s="23">
        <f>COUNTIFS(Sales_data!C:C, A642, Sales_data!N:N, "failed")</f>
        <v>0</v>
      </c>
      <c r="E642" s="23">
        <f>COUNTIFS(Sales_data!C:C, A642, Sales_data!N:N, "pending")</f>
        <v>0</v>
      </c>
    </row>
    <row r="643" spans="1:5">
      <c r="A643" s="23" t="str">
        <v>92d3a79c-8e9c-4d3e-82f7-5d3466634560</v>
      </c>
      <c r="B643" s="23" cm="1">
        <f t="array" ref="B643">COUNTA(_xlfn.UNIQUE(_xlfn._xlws.FILTER(Sales_data!Q:Q, Sales_data!C:C=A643)))</f>
        <v>1</v>
      </c>
      <c r="C643" s="23">
        <f>COUNTIFS(Sales_data!C:C, A643, Sales_data!N:N, "success")</f>
        <v>0</v>
      </c>
      <c r="D643" s="23">
        <f>COUNTIFS(Sales_data!C:C, A643, Sales_data!N:N, "failed")</f>
        <v>0</v>
      </c>
      <c r="E643" s="23">
        <f>COUNTIFS(Sales_data!C:C, A643, Sales_data!N:N, "pending")</f>
        <v>0</v>
      </c>
    </row>
    <row r="644" spans="1:5">
      <c r="A644" s="23" t="str">
        <v>272696d9-0136-4a98-9cad-4ac5347ba87d</v>
      </c>
      <c r="B644" s="23" cm="1">
        <f t="array" ref="B644">COUNTA(_xlfn.UNIQUE(_xlfn._xlws.FILTER(Sales_data!Q:Q, Sales_data!C:C=A644)))</f>
        <v>1</v>
      </c>
      <c r="C644" s="23">
        <f>COUNTIFS(Sales_data!C:C, A644, Sales_data!N:N, "success")</f>
        <v>0</v>
      </c>
      <c r="D644" s="23">
        <f>COUNTIFS(Sales_data!C:C, A644, Sales_data!N:N, "failed")</f>
        <v>1</v>
      </c>
      <c r="E644" s="23">
        <f>COUNTIFS(Sales_data!C:C, A644, Sales_data!N:N, "pending")</f>
        <v>0</v>
      </c>
    </row>
    <row r="645" spans="1:5">
      <c r="A645" s="23" t="str">
        <v>72d9f4a0-3f3b-421f-8c01-1eb7d944d5d2</v>
      </c>
      <c r="B645" s="23" cm="1">
        <f t="array" ref="B645">COUNTA(_xlfn.UNIQUE(_xlfn._xlws.FILTER(Sales_data!Q:Q, Sales_data!C:C=A645)))</f>
        <v>1</v>
      </c>
      <c r="C645" s="23">
        <f>COUNTIFS(Sales_data!C:C, A645, Sales_data!N:N, "success")</f>
        <v>0</v>
      </c>
      <c r="D645" s="23">
        <f>COUNTIFS(Sales_data!C:C, A645, Sales_data!N:N, "failed")</f>
        <v>0</v>
      </c>
      <c r="E645" s="23">
        <f>COUNTIFS(Sales_data!C:C, A645, Sales_data!N:N, "pending")</f>
        <v>0</v>
      </c>
    </row>
    <row r="646" spans="1:5" hidden="1">
      <c r="A646" s="23" t="str">
        <v>0349201e-46ad-459b-b77c-9b4f82ce3f04</v>
      </c>
      <c r="B646" s="23" cm="1">
        <f t="array" ref="B646">COUNTA(_xlfn.UNIQUE(_xlfn._xlws.FILTER(Sales_data!Q:Q, Sales_data!C:C=A646)))</f>
        <v>1</v>
      </c>
      <c r="C646" s="23">
        <f>COUNTIFS(Sales_data!C:C, A646, Sales_data!N:N, "success")</f>
        <v>1</v>
      </c>
      <c r="D646" s="23">
        <f>COUNTIFS(Sales_data!C:C, A646, Sales_data!N:N, "failed")</f>
        <v>1</v>
      </c>
      <c r="E646" s="23">
        <f>COUNTIFS(Sales_data!C:C, A646, Sales_data!N:N, "pending")</f>
        <v>0</v>
      </c>
    </row>
    <row r="647" spans="1:5" hidden="1">
      <c r="A647" s="23" t="str">
        <v>7b2566d4-7c1d-478b-8a60-60c774f68d50</v>
      </c>
      <c r="B647" s="23" cm="1">
        <f t="array" ref="B647">COUNTA(_xlfn.UNIQUE(_xlfn._xlws.FILTER(Sales_data!Q:Q, Sales_data!C:C=A647)))</f>
        <v>2</v>
      </c>
      <c r="C647" s="23">
        <f>COUNTIFS(Sales_data!C:C, A647, Sales_data!N:N, "success")</f>
        <v>1</v>
      </c>
      <c r="D647" s="23">
        <f>COUNTIFS(Sales_data!C:C, A647, Sales_data!N:N, "failed")</f>
        <v>0</v>
      </c>
      <c r="E647" s="23">
        <f>COUNTIFS(Sales_data!C:C, A647, Sales_data!N:N, "pending")</f>
        <v>0</v>
      </c>
    </row>
    <row r="648" spans="1:5">
      <c r="A648" s="23" t="str">
        <v>a3f621f4-600f-467c-8782-260e033d6a0e</v>
      </c>
      <c r="B648" s="23" cm="1">
        <f t="array" ref="B648">COUNTA(_xlfn.UNIQUE(_xlfn._xlws.FILTER(Sales_data!Q:Q, Sales_data!C:C=A648)))</f>
        <v>1</v>
      </c>
      <c r="C648" s="23">
        <f>COUNTIFS(Sales_data!C:C, A648, Sales_data!N:N, "success")</f>
        <v>0</v>
      </c>
      <c r="D648" s="23">
        <f>COUNTIFS(Sales_data!C:C, A648, Sales_data!N:N, "failed")</f>
        <v>0</v>
      </c>
      <c r="E648" s="23">
        <f>COUNTIFS(Sales_data!C:C, A648, Sales_data!N:N, "pending")</f>
        <v>0</v>
      </c>
    </row>
    <row r="649" spans="1:5" hidden="1">
      <c r="A649" s="23" t="str">
        <v>4226f499-ebc4-4509-b0ab-0c173eff08a1</v>
      </c>
      <c r="B649" s="23" cm="1">
        <f t="array" ref="B649">COUNTA(_xlfn.UNIQUE(_xlfn._xlws.FILTER(Sales_data!Q:Q, Sales_data!C:C=A649)))</f>
        <v>1</v>
      </c>
      <c r="C649" s="23">
        <f>COUNTIFS(Sales_data!C:C, A649, Sales_data!N:N, "success")</f>
        <v>1</v>
      </c>
      <c r="D649" s="23">
        <f>COUNTIFS(Sales_data!C:C, A649, Sales_data!N:N, "failed")</f>
        <v>0</v>
      </c>
      <c r="E649" s="23">
        <f>COUNTIFS(Sales_data!C:C, A649, Sales_data!N:N, "pending")</f>
        <v>0</v>
      </c>
    </row>
    <row r="650" spans="1:5">
      <c r="A650" s="23" t="str">
        <v>67487ec7-e9e5-444d-b812-78b942519720</v>
      </c>
      <c r="B650" s="23" cm="1">
        <f t="array" ref="B650">COUNTA(_xlfn.UNIQUE(_xlfn._xlws.FILTER(Sales_data!Q:Q, Sales_data!C:C=A650)))</f>
        <v>1</v>
      </c>
      <c r="C650" s="23">
        <f>COUNTIFS(Sales_data!C:C, A650, Sales_data!N:N, "success")</f>
        <v>0</v>
      </c>
      <c r="D650" s="23">
        <f>COUNTIFS(Sales_data!C:C, A650, Sales_data!N:N, "failed")</f>
        <v>0</v>
      </c>
      <c r="E650" s="23">
        <f>COUNTIFS(Sales_data!C:C, A650, Sales_data!N:N, "pending")</f>
        <v>0</v>
      </c>
    </row>
    <row r="651" spans="1:5" hidden="1">
      <c r="A651" s="23" t="str">
        <v>6a2132e8-93e8-4d7c-ba59-8329b8e252a5</v>
      </c>
      <c r="B651" s="23" cm="1">
        <f t="array" ref="B651">COUNTA(_xlfn.UNIQUE(_xlfn._xlws.FILTER(Sales_data!Q:Q, Sales_data!C:C=A651)))</f>
        <v>1</v>
      </c>
      <c r="C651" s="23">
        <f>COUNTIFS(Sales_data!C:C, A651, Sales_data!N:N, "success")</f>
        <v>1</v>
      </c>
      <c r="D651" s="23">
        <f>COUNTIFS(Sales_data!C:C, A651, Sales_data!N:N, "failed")</f>
        <v>0</v>
      </c>
      <c r="E651" s="23">
        <f>COUNTIFS(Sales_data!C:C, A651, Sales_data!N:N, "pending")</f>
        <v>0</v>
      </c>
    </row>
    <row r="652" spans="1:5" hidden="1">
      <c r="A652" s="23" t="str">
        <v>bdc89c47-45d8-4fd0-ae70-4cc81434046e</v>
      </c>
      <c r="B652" s="23" cm="1">
        <f t="array" ref="B652">COUNTA(_xlfn.UNIQUE(_xlfn._xlws.FILTER(Sales_data!Q:Q, Sales_data!C:C=A652)))</f>
        <v>1</v>
      </c>
      <c r="C652" s="23">
        <f>COUNTIFS(Sales_data!C:C, A652, Sales_data!N:N, "success")</f>
        <v>1</v>
      </c>
      <c r="D652" s="23">
        <f>COUNTIFS(Sales_data!C:C, A652, Sales_data!N:N, "failed")</f>
        <v>0</v>
      </c>
      <c r="E652" s="23">
        <f>COUNTIFS(Sales_data!C:C, A652, Sales_data!N:N, "pending")</f>
        <v>0</v>
      </c>
    </row>
    <row r="653" spans="1:5" hidden="1">
      <c r="A653" s="23" t="str">
        <v>6856de0a-2a3c-4c8f-bee9-2ae674f5a5e1</v>
      </c>
      <c r="B653" s="23" cm="1">
        <f t="array" ref="B653">COUNTA(_xlfn.UNIQUE(_xlfn._xlws.FILTER(Sales_data!Q:Q, Sales_data!C:C=A653)))</f>
        <v>1</v>
      </c>
      <c r="C653" s="23">
        <f>COUNTIFS(Sales_data!C:C, A653, Sales_data!N:N, "success")</f>
        <v>1</v>
      </c>
      <c r="D653" s="23">
        <f>COUNTIFS(Sales_data!C:C, A653, Sales_data!N:N, "failed")</f>
        <v>0</v>
      </c>
      <c r="E653" s="23">
        <f>COUNTIFS(Sales_data!C:C, A653, Sales_data!N:N, "pending")</f>
        <v>0</v>
      </c>
    </row>
    <row r="654" spans="1:5">
      <c r="A654" s="23" t="str">
        <v>d0fca5b8-49aa-4f27-8006-6ae47fdb9f71</v>
      </c>
      <c r="B654" s="23" cm="1">
        <f t="array" ref="B654">COUNTA(_xlfn.UNIQUE(_xlfn._xlws.FILTER(Sales_data!Q:Q, Sales_data!C:C=A654)))</f>
        <v>1</v>
      </c>
      <c r="C654" s="23">
        <f>COUNTIFS(Sales_data!C:C, A654, Sales_data!N:N, "success")</f>
        <v>0</v>
      </c>
      <c r="D654" s="23">
        <f>COUNTIFS(Sales_data!C:C, A654, Sales_data!N:N, "failed")</f>
        <v>0</v>
      </c>
      <c r="E654" s="23">
        <f>COUNTIFS(Sales_data!C:C, A654, Sales_data!N:N, "pending")</f>
        <v>0</v>
      </c>
    </row>
    <row r="655" spans="1:5">
      <c r="A655" s="23" t="str">
        <v>48518d75-ba38-451b-a615-f034f8a2a5b0</v>
      </c>
      <c r="B655" s="23" cm="1">
        <f t="array" ref="B655">COUNTA(_xlfn.UNIQUE(_xlfn._xlws.FILTER(Sales_data!Q:Q, Sales_data!C:C=A655)))</f>
        <v>1</v>
      </c>
      <c r="C655" s="23">
        <f>COUNTIFS(Sales_data!C:C, A655, Sales_data!N:N, "success")</f>
        <v>0</v>
      </c>
      <c r="D655" s="23">
        <f>COUNTIFS(Sales_data!C:C, A655, Sales_data!N:N, "failed")</f>
        <v>0</v>
      </c>
      <c r="E655" s="23">
        <f>COUNTIFS(Sales_data!C:C, A655, Sales_data!N:N, "pending")</f>
        <v>0</v>
      </c>
    </row>
    <row r="656" spans="1:5" hidden="1">
      <c r="A656" s="23" t="str">
        <v>31e30ee6-5124-4a42-ab44-8bb588729976</v>
      </c>
      <c r="B656" s="23" cm="1">
        <f t="array" ref="B656">COUNTA(_xlfn.UNIQUE(_xlfn._xlws.FILTER(Sales_data!Q:Q, Sales_data!C:C=A656)))</f>
        <v>1</v>
      </c>
      <c r="C656" s="23">
        <f>COUNTIFS(Sales_data!C:C, A656, Sales_data!N:N, "success")</f>
        <v>1</v>
      </c>
      <c r="D656" s="23">
        <f>COUNTIFS(Sales_data!C:C, A656, Sales_data!N:N, "failed")</f>
        <v>0</v>
      </c>
      <c r="E656" s="23">
        <f>COUNTIFS(Sales_data!C:C, A656, Sales_data!N:N, "pending")</f>
        <v>0</v>
      </c>
    </row>
    <row r="657" spans="1:5">
      <c r="A657" s="23" t="str">
        <v>dde42068-2761-4112-8b4a-852b5df8f37e</v>
      </c>
      <c r="B657" s="23" cm="1">
        <f t="array" ref="B657">COUNTA(_xlfn.UNIQUE(_xlfn._xlws.FILTER(Sales_data!Q:Q, Sales_data!C:C=A657)))</f>
        <v>1</v>
      </c>
      <c r="C657" s="23">
        <f>COUNTIFS(Sales_data!C:C, A657, Sales_data!N:N, "success")</f>
        <v>0</v>
      </c>
      <c r="D657" s="23">
        <f>COUNTIFS(Sales_data!C:C, A657, Sales_data!N:N, "failed")</f>
        <v>0</v>
      </c>
      <c r="E657" s="23">
        <f>COUNTIFS(Sales_data!C:C, A657, Sales_data!N:N, "pending")</f>
        <v>0</v>
      </c>
    </row>
    <row r="658" spans="1:5">
      <c r="A658" s="23" t="str">
        <v>8f000746-d148-419d-8561-d4398f963a87</v>
      </c>
      <c r="B658" s="23" cm="1">
        <f t="array" ref="B658">COUNTA(_xlfn.UNIQUE(_xlfn._xlws.FILTER(Sales_data!Q:Q, Sales_data!C:C=A658)))</f>
        <v>1</v>
      </c>
      <c r="C658" s="23">
        <f>COUNTIFS(Sales_data!C:C, A658, Sales_data!N:N, "success")</f>
        <v>0</v>
      </c>
      <c r="D658" s="23">
        <f>COUNTIFS(Sales_data!C:C, A658, Sales_data!N:N, "failed")</f>
        <v>0</v>
      </c>
      <c r="E658" s="23">
        <f>COUNTIFS(Sales_data!C:C, A658, Sales_data!N:N, "pending")</f>
        <v>0</v>
      </c>
    </row>
    <row r="659" spans="1:5">
      <c r="A659" s="23" t="str">
        <v>b1f99947-03fd-4118-b742-5ef26b3c9192</v>
      </c>
      <c r="B659" s="23" cm="1">
        <f t="array" ref="B659">COUNTA(_xlfn.UNIQUE(_xlfn._xlws.FILTER(Sales_data!Q:Q, Sales_data!C:C=A659)))</f>
        <v>1</v>
      </c>
      <c r="C659" s="23">
        <f>COUNTIFS(Sales_data!C:C, A659, Sales_data!N:N, "success")</f>
        <v>0</v>
      </c>
      <c r="D659" s="23">
        <f>COUNTIFS(Sales_data!C:C, A659, Sales_data!N:N, "failed")</f>
        <v>0</v>
      </c>
      <c r="E659" s="23">
        <f>COUNTIFS(Sales_data!C:C, A659, Sales_data!N:N, "pending")</f>
        <v>0</v>
      </c>
    </row>
    <row r="660" spans="1:5">
      <c r="A660" s="23" t="str">
        <v>aa2bcc34-e30d-4429-b5b1-00237d636b83</v>
      </c>
      <c r="B660" s="23" cm="1">
        <f t="array" ref="B660">COUNTA(_xlfn.UNIQUE(_xlfn._xlws.FILTER(Sales_data!Q:Q, Sales_data!C:C=A660)))</f>
        <v>1</v>
      </c>
      <c r="C660" s="23">
        <f>COUNTIFS(Sales_data!C:C, A660, Sales_data!N:N, "success")</f>
        <v>0</v>
      </c>
      <c r="D660" s="23">
        <f>COUNTIFS(Sales_data!C:C, A660, Sales_data!N:N, "failed")</f>
        <v>0</v>
      </c>
      <c r="E660" s="23">
        <f>COUNTIFS(Sales_data!C:C, A660, Sales_data!N:N, "pending")</f>
        <v>0</v>
      </c>
    </row>
    <row r="661" spans="1:5" hidden="1">
      <c r="A661" s="23" t="str">
        <v>9a9e3918-8925-4147-902c-4e4ec4583f6f</v>
      </c>
      <c r="B661" s="23" cm="1">
        <f t="array" ref="B661">COUNTA(_xlfn.UNIQUE(_xlfn._xlws.FILTER(Sales_data!Q:Q, Sales_data!C:C=A661)))</f>
        <v>1</v>
      </c>
      <c r="C661" s="23">
        <f>COUNTIFS(Sales_data!C:C, A661, Sales_data!N:N, "success")</f>
        <v>1</v>
      </c>
      <c r="D661" s="23">
        <f>COUNTIFS(Sales_data!C:C, A661, Sales_data!N:N, "failed")</f>
        <v>2</v>
      </c>
      <c r="E661" s="23">
        <f>COUNTIFS(Sales_data!C:C, A661, Sales_data!N:N, "pending")</f>
        <v>0</v>
      </c>
    </row>
    <row r="662" spans="1:5">
      <c r="A662" s="23" t="str">
        <v>b782846e-ed6b-4bd8-899a-d2ac1e3a4c86</v>
      </c>
      <c r="B662" s="23" cm="1">
        <f t="array" ref="B662">COUNTA(_xlfn.UNIQUE(_xlfn._xlws.FILTER(Sales_data!Q:Q, Sales_data!C:C=A662)))</f>
        <v>1</v>
      </c>
      <c r="C662" s="23">
        <f>COUNTIFS(Sales_data!C:C, A662, Sales_data!N:N, "success")</f>
        <v>0</v>
      </c>
      <c r="D662" s="23">
        <f>COUNTIFS(Sales_data!C:C, A662, Sales_data!N:N, "failed")</f>
        <v>0</v>
      </c>
      <c r="E662" s="23">
        <f>COUNTIFS(Sales_data!C:C, A662, Sales_data!N:N, "pending")</f>
        <v>0</v>
      </c>
    </row>
    <row r="663" spans="1:5" hidden="1">
      <c r="A663" s="23" t="str">
        <v>e8899b92-6614-4de1-8e13-77f441411fe1</v>
      </c>
      <c r="B663" s="23" cm="1">
        <f t="array" ref="B663">COUNTA(_xlfn.UNIQUE(_xlfn._xlws.FILTER(Sales_data!Q:Q, Sales_data!C:C=A663)))</f>
        <v>1</v>
      </c>
      <c r="C663" s="23">
        <f>COUNTIFS(Sales_data!C:C, A663, Sales_data!N:N, "success")</f>
        <v>1</v>
      </c>
      <c r="D663" s="23">
        <f>COUNTIFS(Sales_data!C:C, A663, Sales_data!N:N, "failed")</f>
        <v>3</v>
      </c>
      <c r="E663" s="23">
        <f>COUNTIFS(Sales_data!C:C, A663, Sales_data!N:N, "pending")</f>
        <v>0</v>
      </c>
    </row>
    <row r="664" spans="1:5">
      <c r="A664" s="23" t="str">
        <v>61a50fcf-a921-48f3-b08e-7b86c22e33ce</v>
      </c>
      <c r="B664" s="23" cm="1">
        <f t="array" ref="B664">COUNTA(_xlfn.UNIQUE(_xlfn._xlws.FILTER(Sales_data!Q:Q, Sales_data!C:C=A664)))</f>
        <v>1</v>
      </c>
      <c r="C664" s="23">
        <f>COUNTIFS(Sales_data!C:C, A664, Sales_data!N:N, "success")</f>
        <v>0</v>
      </c>
      <c r="D664" s="23">
        <f>COUNTIFS(Sales_data!C:C, A664, Sales_data!N:N, "failed")</f>
        <v>0</v>
      </c>
      <c r="E664" s="23">
        <f>COUNTIFS(Sales_data!C:C, A664, Sales_data!N:N, "pending")</f>
        <v>0</v>
      </c>
    </row>
    <row r="665" spans="1:5">
      <c r="A665" s="23" t="str">
        <v>c8d0c667-2b29-4196-8b58-90204644957f</v>
      </c>
      <c r="B665" s="23" cm="1">
        <f t="array" ref="B665">COUNTA(_xlfn.UNIQUE(_xlfn._xlws.FILTER(Sales_data!Q:Q, Sales_data!C:C=A665)))</f>
        <v>1</v>
      </c>
      <c r="C665" s="23">
        <f>COUNTIFS(Sales_data!C:C, A665, Sales_data!N:N, "success")</f>
        <v>0</v>
      </c>
      <c r="D665" s="23">
        <f>COUNTIFS(Sales_data!C:C, A665, Sales_data!N:N, "failed")</f>
        <v>0</v>
      </c>
      <c r="E665" s="23">
        <f>COUNTIFS(Sales_data!C:C, A665, Sales_data!N:N, "pending")</f>
        <v>0</v>
      </c>
    </row>
    <row r="666" spans="1:5">
      <c r="A666" s="23" t="str">
        <v>60e71ead-e5c5-4858-adb8-a73c9d988c4c</v>
      </c>
      <c r="B666" s="23" cm="1">
        <f t="array" ref="B666">COUNTA(_xlfn.UNIQUE(_xlfn._xlws.FILTER(Sales_data!Q:Q, Sales_data!C:C=A666)))</f>
        <v>1</v>
      </c>
      <c r="C666" s="23">
        <f>COUNTIFS(Sales_data!C:C, A666, Sales_data!N:N, "success")</f>
        <v>0</v>
      </c>
      <c r="D666" s="23">
        <f>COUNTIFS(Sales_data!C:C, A666, Sales_data!N:N, "failed")</f>
        <v>0</v>
      </c>
      <c r="E666" s="23">
        <f>COUNTIFS(Sales_data!C:C, A666, Sales_data!N:N, "pending")</f>
        <v>0</v>
      </c>
    </row>
    <row r="667" spans="1:5" hidden="1">
      <c r="A667" s="23" t="str">
        <v>92c7f3d1-38b6-4fa9-97b3-dc72c0b7044f</v>
      </c>
      <c r="B667" s="23" cm="1">
        <f t="array" ref="B667">COUNTA(_xlfn.UNIQUE(_xlfn._xlws.FILTER(Sales_data!Q:Q, Sales_data!C:C=A667)))</f>
        <v>1</v>
      </c>
      <c r="C667" s="23">
        <f>COUNTIFS(Sales_data!C:C, A667, Sales_data!N:N, "success")</f>
        <v>1</v>
      </c>
      <c r="D667" s="23">
        <f>COUNTIFS(Sales_data!C:C, A667, Sales_data!N:N, "failed")</f>
        <v>0</v>
      </c>
      <c r="E667" s="23">
        <f>COUNTIFS(Sales_data!C:C, A667, Sales_data!N:N, "pending")</f>
        <v>0</v>
      </c>
    </row>
    <row r="668" spans="1:5">
      <c r="A668" s="23" t="str">
        <v>d989b996-028c-4f54-ba99-0a30c78f7a08</v>
      </c>
      <c r="B668" s="23" cm="1">
        <f t="array" ref="B668">COUNTA(_xlfn.UNIQUE(_xlfn._xlws.FILTER(Sales_data!Q:Q, Sales_data!C:C=A668)))</f>
        <v>1</v>
      </c>
      <c r="C668" s="23">
        <f>COUNTIFS(Sales_data!C:C, A668, Sales_data!N:N, "success")</f>
        <v>0</v>
      </c>
      <c r="D668" s="23">
        <f>COUNTIFS(Sales_data!C:C, A668, Sales_data!N:N, "failed")</f>
        <v>0</v>
      </c>
      <c r="E668" s="23">
        <f>COUNTIFS(Sales_data!C:C, A668, Sales_data!N:N, "pending")</f>
        <v>0</v>
      </c>
    </row>
    <row r="669" spans="1:5">
      <c r="A669" s="23" t="str">
        <v>e322c5f5-c0a6-4c8f-b17d-b71acd849268</v>
      </c>
      <c r="B669" s="23" cm="1">
        <f t="array" ref="B669">COUNTA(_xlfn.UNIQUE(_xlfn._xlws.FILTER(Sales_data!Q:Q, Sales_data!C:C=A669)))</f>
        <v>1</v>
      </c>
      <c r="C669" s="23">
        <f>COUNTIFS(Sales_data!C:C, A669, Sales_data!N:N, "success")</f>
        <v>0</v>
      </c>
      <c r="D669" s="23">
        <f>COUNTIFS(Sales_data!C:C, A669, Sales_data!N:N, "failed")</f>
        <v>0</v>
      </c>
      <c r="E669" s="23">
        <f>COUNTIFS(Sales_data!C:C, A669, Sales_data!N:N, "pending")</f>
        <v>0</v>
      </c>
    </row>
    <row r="670" spans="1:5" hidden="1">
      <c r="A670" s="23" t="str">
        <v>ff9e0407-1a93-4f42-a581-b6c06772362e</v>
      </c>
      <c r="B670" s="23" cm="1">
        <f t="array" ref="B670">COUNTA(_xlfn.UNIQUE(_xlfn._xlws.FILTER(Sales_data!Q:Q, Sales_data!C:C=A670)))</f>
        <v>1</v>
      </c>
      <c r="C670" s="23">
        <f>COUNTIFS(Sales_data!C:C, A670, Sales_data!N:N, "success")</f>
        <v>1</v>
      </c>
      <c r="D670" s="23">
        <f>COUNTIFS(Sales_data!C:C, A670, Sales_data!N:N, "failed")</f>
        <v>0</v>
      </c>
      <c r="E670" s="23">
        <f>COUNTIFS(Sales_data!C:C, A670, Sales_data!N:N, "pending")</f>
        <v>0</v>
      </c>
    </row>
    <row r="671" spans="1:5">
      <c r="A671" s="23" t="str">
        <v>321f5a47-ca31-4a5c-b75d-3ed47d31d21c</v>
      </c>
      <c r="B671" s="23" cm="1">
        <f t="array" ref="B671">COUNTA(_xlfn.UNIQUE(_xlfn._xlws.FILTER(Sales_data!Q:Q, Sales_data!C:C=A671)))</f>
        <v>1</v>
      </c>
      <c r="C671" s="23">
        <f>COUNTIFS(Sales_data!C:C, A671, Sales_data!N:N, "success")</f>
        <v>0</v>
      </c>
      <c r="D671" s="23">
        <f>COUNTIFS(Sales_data!C:C, A671, Sales_data!N:N, "failed")</f>
        <v>0</v>
      </c>
      <c r="E671" s="23">
        <f>COUNTIFS(Sales_data!C:C, A671, Sales_data!N:N, "pending")</f>
        <v>0</v>
      </c>
    </row>
    <row r="672" spans="1:5">
      <c r="A672" s="23" t="str">
        <v>2ed74d23-f7fe-4e36-b816-ee3b7812c740</v>
      </c>
      <c r="B672" s="23" cm="1">
        <f t="array" ref="B672">COUNTA(_xlfn.UNIQUE(_xlfn._xlws.FILTER(Sales_data!Q:Q, Sales_data!C:C=A672)))</f>
        <v>1</v>
      </c>
      <c r="C672" s="23">
        <f>COUNTIFS(Sales_data!C:C, A672, Sales_data!N:N, "success")</f>
        <v>0</v>
      </c>
      <c r="D672" s="23">
        <f>COUNTIFS(Sales_data!C:C, A672, Sales_data!N:N, "failed")</f>
        <v>0</v>
      </c>
      <c r="E672" s="23">
        <f>COUNTIFS(Sales_data!C:C, A672, Sales_data!N:N, "pending")</f>
        <v>0</v>
      </c>
    </row>
    <row r="673" spans="1:5">
      <c r="A673" s="23" t="str">
        <v>2dd51b82-1403-499d-a6db-1cc55bbd94ac</v>
      </c>
      <c r="B673" s="23" cm="1">
        <f t="array" ref="B673">COUNTA(_xlfn.UNIQUE(_xlfn._xlws.FILTER(Sales_data!Q:Q, Sales_data!C:C=A673)))</f>
        <v>1</v>
      </c>
      <c r="C673" s="23">
        <f>COUNTIFS(Sales_data!C:C, A673, Sales_data!N:N, "success")</f>
        <v>0</v>
      </c>
      <c r="D673" s="23">
        <f>COUNTIFS(Sales_data!C:C, A673, Sales_data!N:N, "failed")</f>
        <v>0</v>
      </c>
      <c r="E673" s="23">
        <f>COUNTIFS(Sales_data!C:C, A673, Sales_data!N:N, "pending")</f>
        <v>0</v>
      </c>
    </row>
    <row r="674" spans="1:5">
      <c r="A674" s="23" t="str">
        <v>f0545cd0-d652-4375-b0a6-86d1113243c8</v>
      </c>
      <c r="B674" s="23" cm="1">
        <f t="array" ref="B674">COUNTA(_xlfn.UNIQUE(_xlfn._xlws.FILTER(Sales_data!Q:Q, Sales_data!C:C=A674)))</f>
        <v>1</v>
      </c>
      <c r="C674" s="23">
        <f>COUNTIFS(Sales_data!C:C, A674, Sales_data!N:N, "success")</f>
        <v>0</v>
      </c>
      <c r="D674" s="23">
        <f>COUNTIFS(Sales_data!C:C, A674, Sales_data!N:N, "failed")</f>
        <v>0</v>
      </c>
      <c r="E674" s="23">
        <f>COUNTIFS(Sales_data!C:C, A674, Sales_data!N:N, "pending")</f>
        <v>0</v>
      </c>
    </row>
    <row r="675" spans="1:5">
      <c r="A675" s="23" t="str">
        <v>d153fa4e-54fc-47a7-9a50-d2947af0beb9</v>
      </c>
      <c r="B675" s="23" cm="1">
        <f t="array" ref="B675">COUNTA(_xlfn.UNIQUE(_xlfn._xlws.FILTER(Sales_data!Q:Q, Sales_data!C:C=A675)))</f>
        <v>1</v>
      </c>
      <c r="C675" s="23">
        <f>COUNTIFS(Sales_data!C:C, A675, Sales_data!N:N, "success")</f>
        <v>0</v>
      </c>
      <c r="D675" s="23">
        <f>COUNTIFS(Sales_data!C:C, A675, Sales_data!N:N, "failed")</f>
        <v>0</v>
      </c>
      <c r="E675" s="23">
        <f>COUNTIFS(Sales_data!C:C, A675, Sales_data!N:N, "pending")</f>
        <v>0</v>
      </c>
    </row>
    <row r="676" spans="1:5" hidden="1">
      <c r="A676" s="23" t="str">
        <v>fc84d19a-245d-41b2-b2fb-51c1a9280fa8</v>
      </c>
      <c r="B676" s="23" cm="1">
        <f t="array" ref="B676">COUNTA(_xlfn.UNIQUE(_xlfn._xlws.FILTER(Sales_data!Q:Q, Sales_data!C:C=A676)))</f>
        <v>1</v>
      </c>
      <c r="C676" s="23">
        <f>COUNTIFS(Sales_data!C:C, A676, Sales_data!N:N, "success")</f>
        <v>1</v>
      </c>
      <c r="D676" s="23">
        <f>COUNTIFS(Sales_data!C:C, A676, Sales_data!N:N, "failed")</f>
        <v>0</v>
      </c>
      <c r="E676" s="23">
        <f>COUNTIFS(Sales_data!C:C, A676, Sales_data!N:N, "pending")</f>
        <v>0</v>
      </c>
    </row>
    <row r="677" spans="1:5">
      <c r="A677" s="23" t="str">
        <v>4333829e-d4de-4f75-b7b0-16a51a372a8e</v>
      </c>
      <c r="B677" s="23" cm="1">
        <f t="array" ref="B677">COUNTA(_xlfn.UNIQUE(_xlfn._xlws.FILTER(Sales_data!Q:Q, Sales_data!C:C=A677)))</f>
        <v>1</v>
      </c>
      <c r="C677" s="23">
        <f>COUNTIFS(Sales_data!C:C, A677, Sales_data!N:N, "success")</f>
        <v>0</v>
      </c>
      <c r="D677" s="23">
        <f>COUNTIFS(Sales_data!C:C, A677, Sales_data!N:N, "failed")</f>
        <v>0</v>
      </c>
      <c r="E677" s="23">
        <f>COUNTIFS(Sales_data!C:C, A677, Sales_data!N:N, "pending")</f>
        <v>0</v>
      </c>
    </row>
    <row r="678" spans="1:5">
      <c r="A678" s="23" t="str">
        <v>f3980c56-b9c3-4ef1-9cf3-9dfe851165fa</v>
      </c>
      <c r="B678" s="23" cm="1">
        <f t="array" ref="B678">COUNTA(_xlfn.UNIQUE(_xlfn._xlws.FILTER(Sales_data!Q:Q, Sales_data!C:C=A678)))</f>
        <v>1</v>
      </c>
      <c r="C678" s="23">
        <f>COUNTIFS(Sales_data!C:C, A678, Sales_data!N:N, "success")</f>
        <v>0</v>
      </c>
      <c r="D678" s="23">
        <f>COUNTIFS(Sales_data!C:C, A678, Sales_data!N:N, "failed")</f>
        <v>1</v>
      </c>
      <c r="E678" s="23">
        <f>COUNTIFS(Sales_data!C:C, A678, Sales_data!N:N, "pending")</f>
        <v>0</v>
      </c>
    </row>
    <row r="679" spans="1:5">
      <c r="A679" s="23" t="str">
        <v>44d42b49-53b4-47a7-9c6f-75e4dfe09bbc</v>
      </c>
      <c r="B679" s="23" cm="1">
        <f t="array" ref="B679">COUNTA(_xlfn.UNIQUE(_xlfn._xlws.FILTER(Sales_data!Q:Q, Sales_data!C:C=A679)))</f>
        <v>1</v>
      </c>
      <c r="C679" s="23">
        <f>COUNTIFS(Sales_data!C:C, A679, Sales_data!N:N, "success")</f>
        <v>0</v>
      </c>
      <c r="D679" s="23">
        <f>COUNTIFS(Sales_data!C:C, A679, Sales_data!N:N, "failed")</f>
        <v>0</v>
      </c>
      <c r="E679" s="23">
        <f>COUNTIFS(Sales_data!C:C, A679, Sales_data!N:N, "pending")</f>
        <v>0</v>
      </c>
    </row>
    <row r="680" spans="1:5" hidden="1">
      <c r="A680" s="23" t="str">
        <v>1f000112-ea6d-4d2a-86d8-7a1eeea93082</v>
      </c>
      <c r="B680" s="23" cm="1">
        <f t="array" ref="B680">COUNTA(_xlfn.UNIQUE(_xlfn._xlws.FILTER(Sales_data!Q:Q, Sales_data!C:C=A680)))</f>
        <v>1</v>
      </c>
      <c r="C680" s="23">
        <f>COUNTIFS(Sales_data!C:C, A680, Sales_data!N:N, "success")</f>
        <v>1</v>
      </c>
      <c r="D680" s="23">
        <f>COUNTIFS(Sales_data!C:C, A680, Sales_data!N:N, "failed")</f>
        <v>0</v>
      </c>
      <c r="E680" s="23">
        <f>COUNTIFS(Sales_data!C:C, A680, Sales_data!N:N, "pending")</f>
        <v>0</v>
      </c>
    </row>
    <row r="681" spans="1:5" hidden="1">
      <c r="A681" s="23" t="str">
        <v>094021de-76e7-4917-b551-6f877a9728cf</v>
      </c>
      <c r="B681" s="23" cm="1">
        <f t="array" ref="B681">COUNTA(_xlfn.UNIQUE(_xlfn._xlws.FILTER(Sales_data!Q:Q, Sales_data!C:C=A681)))</f>
        <v>1</v>
      </c>
      <c r="C681" s="23">
        <f>COUNTIFS(Sales_data!C:C, A681, Sales_data!N:N, "success")</f>
        <v>1</v>
      </c>
      <c r="D681" s="23">
        <f>COUNTIFS(Sales_data!C:C, A681, Sales_data!N:N, "failed")</f>
        <v>0</v>
      </c>
      <c r="E681" s="23">
        <f>COUNTIFS(Sales_data!C:C, A681, Sales_data!N:N, "pending")</f>
        <v>0</v>
      </c>
    </row>
    <row r="682" spans="1:5">
      <c r="A682" s="23" t="str">
        <v>2fdce259-d314-4b34-9dae-d6abb6c6f5d6</v>
      </c>
      <c r="B682" s="23" cm="1">
        <f t="array" ref="B682">COUNTA(_xlfn.UNIQUE(_xlfn._xlws.FILTER(Sales_data!Q:Q, Sales_data!C:C=A682)))</f>
        <v>1</v>
      </c>
      <c r="C682" s="23">
        <f>COUNTIFS(Sales_data!C:C, A682, Sales_data!N:N, "success")</f>
        <v>0</v>
      </c>
      <c r="D682" s="23">
        <f>COUNTIFS(Sales_data!C:C, A682, Sales_data!N:N, "failed")</f>
        <v>0</v>
      </c>
      <c r="E682" s="23">
        <f>COUNTIFS(Sales_data!C:C, A682, Sales_data!N:N, "pending")</f>
        <v>0</v>
      </c>
    </row>
    <row r="683" spans="1:5">
      <c r="A683" s="23" t="str">
        <v>d4e733ae-7167-4854-a14d-72ce3c434984</v>
      </c>
      <c r="B683" s="23" cm="1">
        <f t="array" ref="B683">COUNTA(_xlfn.UNIQUE(_xlfn._xlws.FILTER(Sales_data!Q:Q, Sales_data!C:C=A683)))</f>
        <v>1</v>
      </c>
      <c r="C683" s="23">
        <f>COUNTIFS(Sales_data!C:C, A683, Sales_data!N:N, "success")</f>
        <v>0</v>
      </c>
      <c r="D683" s="23">
        <f>COUNTIFS(Sales_data!C:C, A683, Sales_data!N:N, "failed")</f>
        <v>0</v>
      </c>
      <c r="E683" s="23">
        <f>COUNTIFS(Sales_data!C:C, A683, Sales_data!N:N, "pending")</f>
        <v>0</v>
      </c>
    </row>
    <row r="684" spans="1:5">
      <c r="A684" s="23" t="str">
        <v>9201b240-3834-4916-a196-ca31977db859</v>
      </c>
      <c r="B684" s="23" cm="1">
        <f t="array" ref="B684">COUNTA(_xlfn.UNIQUE(_xlfn._xlws.FILTER(Sales_data!Q:Q, Sales_data!C:C=A684)))</f>
        <v>1</v>
      </c>
      <c r="C684" s="23">
        <f>COUNTIFS(Sales_data!C:C, A684, Sales_data!N:N, "success")</f>
        <v>0</v>
      </c>
      <c r="D684" s="23">
        <f>COUNTIFS(Sales_data!C:C, A684, Sales_data!N:N, "failed")</f>
        <v>0</v>
      </c>
      <c r="E684" s="23">
        <f>COUNTIFS(Sales_data!C:C, A684, Sales_data!N:N, "pending")</f>
        <v>0</v>
      </c>
    </row>
    <row r="685" spans="1:5" hidden="1">
      <c r="A685" s="23" t="str">
        <v>5bc5ce71-be57-4404-8234-e775c067ef63</v>
      </c>
      <c r="B685" s="23" cm="1">
        <f t="array" ref="B685">COUNTA(_xlfn.UNIQUE(_xlfn._xlws.FILTER(Sales_data!Q:Q, Sales_data!C:C=A685)))</f>
        <v>1</v>
      </c>
      <c r="C685" s="23">
        <f>COUNTIFS(Sales_data!C:C, A685, Sales_data!N:N, "success")</f>
        <v>1</v>
      </c>
      <c r="D685" s="23">
        <f>COUNTIFS(Sales_data!C:C, A685, Sales_data!N:N, "failed")</f>
        <v>0</v>
      </c>
      <c r="E685" s="23">
        <f>COUNTIFS(Sales_data!C:C, A685, Sales_data!N:N, "pending")</f>
        <v>0</v>
      </c>
    </row>
    <row r="686" spans="1:5" hidden="1">
      <c r="A686" s="23" t="str">
        <v>40a38e1e-82f0-459d-a429-b57d7bd75262</v>
      </c>
      <c r="B686" s="23" cm="1">
        <f t="array" ref="B686">COUNTA(_xlfn.UNIQUE(_xlfn._xlws.FILTER(Sales_data!Q:Q, Sales_data!C:C=A686)))</f>
        <v>1</v>
      </c>
      <c r="C686" s="23">
        <f>COUNTIFS(Sales_data!C:C, A686, Sales_data!N:N, "success")</f>
        <v>1</v>
      </c>
      <c r="D686" s="23">
        <f>COUNTIFS(Sales_data!C:C, A686, Sales_data!N:N, "failed")</f>
        <v>0</v>
      </c>
      <c r="E686" s="23">
        <f>COUNTIFS(Sales_data!C:C, A686, Sales_data!N:N, "pending")</f>
        <v>0</v>
      </c>
    </row>
    <row r="687" spans="1:5" hidden="1">
      <c r="A687" s="23" t="str">
        <v>5a27ec15-b425-4ef2-a8ce-13460e258281</v>
      </c>
      <c r="B687" s="23" cm="1">
        <f t="array" ref="B687">COUNTA(_xlfn.UNIQUE(_xlfn._xlws.FILTER(Sales_data!Q:Q, Sales_data!C:C=A687)))</f>
        <v>1</v>
      </c>
      <c r="C687" s="23">
        <f>COUNTIFS(Sales_data!C:C, A687, Sales_data!N:N, "success")</f>
        <v>1</v>
      </c>
      <c r="D687" s="23">
        <f>COUNTIFS(Sales_data!C:C, A687, Sales_data!N:N, "failed")</f>
        <v>0</v>
      </c>
      <c r="E687" s="23">
        <f>COUNTIFS(Sales_data!C:C, A687, Sales_data!N:N, "pending")</f>
        <v>0</v>
      </c>
    </row>
    <row r="688" spans="1:5">
      <c r="A688" s="23" t="str">
        <v>4f950c68-5d5c-47e7-9c37-5a29d3b3d148</v>
      </c>
      <c r="B688" s="23" cm="1">
        <f t="array" ref="B688">COUNTA(_xlfn.UNIQUE(_xlfn._xlws.FILTER(Sales_data!Q:Q, Sales_data!C:C=A688)))</f>
        <v>1</v>
      </c>
      <c r="C688" s="23">
        <f>COUNTIFS(Sales_data!C:C, A688, Sales_data!N:N, "success")</f>
        <v>0</v>
      </c>
      <c r="D688" s="23">
        <f>COUNTIFS(Sales_data!C:C, A688, Sales_data!N:N, "failed")</f>
        <v>0</v>
      </c>
      <c r="E688" s="23">
        <f>COUNTIFS(Sales_data!C:C, A688, Sales_data!N:N, "pending")</f>
        <v>0</v>
      </c>
    </row>
    <row r="689" spans="1:5">
      <c r="A689" s="23" t="str">
        <v>b4865a86-9f8a-4378-ac3f-014ac3163cf5</v>
      </c>
      <c r="B689" s="23" cm="1">
        <f t="array" ref="B689">COUNTA(_xlfn.UNIQUE(_xlfn._xlws.FILTER(Sales_data!Q:Q, Sales_data!C:C=A689)))</f>
        <v>1</v>
      </c>
      <c r="C689" s="23">
        <f>COUNTIFS(Sales_data!C:C, A689, Sales_data!N:N, "success")</f>
        <v>0</v>
      </c>
      <c r="D689" s="23">
        <f>COUNTIFS(Sales_data!C:C, A689, Sales_data!N:N, "failed")</f>
        <v>0</v>
      </c>
      <c r="E689" s="23">
        <f>COUNTIFS(Sales_data!C:C, A689, Sales_data!N:N, "pending")</f>
        <v>0</v>
      </c>
    </row>
    <row r="690" spans="1:5">
      <c r="A690" s="23" t="str">
        <v>3b046a82-9bb1-4e05-87de-f218b35d3f20</v>
      </c>
      <c r="B690" s="23" cm="1">
        <f t="array" ref="B690">COUNTA(_xlfn.UNIQUE(_xlfn._xlws.FILTER(Sales_data!Q:Q, Sales_data!C:C=A690)))</f>
        <v>1</v>
      </c>
      <c r="C690" s="23">
        <f>COUNTIFS(Sales_data!C:C, A690, Sales_data!N:N, "success")</f>
        <v>0</v>
      </c>
      <c r="D690" s="23">
        <f>COUNTIFS(Sales_data!C:C, A690, Sales_data!N:N, "failed")</f>
        <v>0</v>
      </c>
      <c r="E690" s="23">
        <f>COUNTIFS(Sales_data!C:C, A690, Sales_data!N:N, "pending")</f>
        <v>0</v>
      </c>
    </row>
    <row r="691" spans="1:5">
      <c r="A691" s="23" t="str">
        <v>0352c774-75b7-431b-8f47-60c52e88f783</v>
      </c>
      <c r="B691" s="23" cm="1">
        <f t="array" ref="B691">COUNTA(_xlfn.UNIQUE(_xlfn._xlws.FILTER(Sales_data!Q:Q, Sales_data!C:C=A691)))</f>
        <v>1</v>
      </c>
      <c r="C691" s="23">
        <f>COUNTIFS(Sales_data!C:C, A691, Sales_data!N:N, "success")</f>
        <v>0</v>
      </c>
      <c r="D691" s="23">
        <f>COUNTIFS(Sales_data!C:C, A691, Sales_data!N:N, "failed")</f>
        <v>0</v>
      </c>
      <c r="E691" s="23">
        <f>COUNTIFS(Sales_data!C:C, A691, Sales_data!N:N, "pending")</f>
        <v>0</v>
      </c>
    </row>
    <row r="692" spans="1:5">
      <c r="A692" s="23" t="str">
        <v>688976b2-9b23-4339-b491-030d4d6bcba8</v>
      </c>
      <c r="B692" s="23" cm="1">
        <f t="array" ref="B692">COUNTA(_xlfn.UNIQUE(_xlfn._xlws.FILTER(Sales_data!Q:Q, Sales_data!C:C=A692)))</f>
        <v>1</v>
      </c>
      <c r="C692" s="23">
        <f>COUNTIFS(Sales_data!C:C, A692, Sales_data!N:N, "success")</f>
        <v>0</v>
      </c>
      <c r="D692" s="23">
        <f>COUNTIFS(Sales_data!C:C, A692, Sales_data!N:N, "failed")</f>
        <v>0</v>
      </c>
      <c r="E692" s="23">
        <f>COUNTIFS(Sales_data!C:C, A692, Sales_data!N:N, "pending")</f>
        <v>0</v>
      </c>
    </row>
    <row r="693" spans="1:5">
      <c r="A693" s="23" t="str">
        <v>f8ab2d12-766c-4a3a-af0b-22ba664d35cc</v>
      </c>
      <c r="B693" s="23" cm="1">
        <f t="array" ref="B693">COUNTA(_xlfn.UNIQUE(_xlfn._xlws.FILTER(Sales_data!Q:Q, Sales_data!C:C=A693)))</f>
        <v>1</v>
      </c>
      <c r="C693" s="23">
        <f>COUNTIFS(Sales_data!C:C, A693, Sales_data!N:N, "success")</f>
        <v>0</v>
      </c>
      <c r="D693" s="23">
        <f>COUNTIFS(Sales_data!C:C, A693, Sales_data!N:N, "failed")</f>
        <v>0</v>
      </c>
      <c r="E693" s="23">
        <f>COUNTIFS(Sales_data!C:C, A693, Sales_data!N:N, "pending")</f>
        <v>0</v>
      </c>
    </row>
    <row r="694" spans="1:5">
      <c r="A694" s="23" t="str">
        <v>6626286a-d8f6-4823-ae67-665b15ced264</v>
      </c>
      <c r="B694" s="23" cm="1">
        <f t="array" ref="B694">COUNTA(_xlfn.UNIQUE(_xlfn._xlws.FILTER(Sales_data!Q:Q, Sales_data!C:C=A694)))</f>
        <v>1</v>
      </c>
      <c r="C694" s="23">
        <f>COUNTIFS(Sales_data!C:C, A694, Sales_data!N:N, "success")</f>
        <v>0</v>
      </c>
      <c r="D694" s="23">
        <f>COUNTIFS(Sales_data!C:C, A694, Sales_data!N:N, "failed")</f>
        <v>0</v>
      </c>
      <c r="E694" s="23">
        <f>COUNTIFS(Sales_data!C:C, A694, Sales_data!N:N, "pending")</f>
        <v>0</v>
      </c>
    </row>
    <row r="695" spans="1:5">
      <c r="A695" s="23" t="str">
        <v>5116ec3e-d295-45c1-9f6c-82bf0dc5b159</v>
      </c>
      <c r="B695" s="23" cm="1">
        <f t="array" ref="B695">COUNTA(_xlfn.UNIQUE(_xlfn._xlws.FILTER(Sales_data!Q:Q, Sales_data!C:C=A695)))</f>
        <v>1</v>
      </c>
      <c r="C695" s="23">
        <f>COUNTIFS(Sales_data!C:C, A695, Sales_data!N:N, "success")</f>
        <v>0</v>
      </c>
      <c r="D695" s="23">
        <f>COUNTIFS(Sales_data!C:C, A695, Sales_data!N:N, "failed")</f>
        <v>0</v>
      </c>
      <c r="E695" s="23">
        <f>COUNTIFS(Sales_data!C:C, A695, Sales_data!N:N, "pending")</f>
        <v>0</v>
      </c>
    </row>
    <row r="696" spans="1:5">
      <c r="A696" s="23" t="str">
        <v>c3e8a140-e56d-4837-b480-e2e31f444fdf</v>
      </c>
      <c r="B696" s="23" cm="1">
        <f t="array" ref="B696">COUNTA(_xlfn.UNIQUE(_xlfn._xlws.FILTER(Sales_data!Q:Q, Sales_data!C:C=A696)))</f>
        <v>1</v>
      </c>
      <c r="C696" s="23">
        <f>COUNTIFS(Sales_data!C:C, A696, Sales_data!N:N, "success")</f>
        <v>0</v>
      </c>
      <c r="D696" s="23">
        <f>COUNTIFS(Sales_data!C:C, A696, Sales_data!N:N, "failed")</f>
        <v>0</v>
      </c>
      <c r="E696" s="23">
        <f>COUNTIFS(Sales_data!C:C, A696, Sales_data!N:N, "pending")</f>
        <v>0</v>
      </c>
    </row>
    <row r="697" spans="1:5" hidden="1">
      <c r="A697" s="23" t="str">
        <v>96aad0d5-6bc3-4101-bd8d-7ca4fd146f9c</v>
      </c>
      <c r="B697" s="23" cm="1">
        <f t="array" ref="B697">COUNTA(_xlfn.UNIQUE(_xlfn._xlws.FILTER(Sales_data!Q:Q, Sales_data!C:C=A697)))</f>
        <v>1</v>
      </c>
      <c r="C697" s="23">
        <f>COUNTIFS(Sales_data!C:C, A697, Sales_data!N:N, "success")</f>
        <v>1</v>
      </c>
      <c r="D697" s="23">
        <f>COUNTIFS(Sales_data!C:C, A697, Sales_data!N:N, "failed")</f>
        <v>0</v>
      </c>
      <c r="E697" s="23">
        <f>COUNTIFS(Sales_data!C:C, A697, Sales_data!N:N, "pending")</f>
        <v>0</v>
      </c>
    </row>
    <row r="698" spans="1:5">
      <c r="A698" s="23" t="str">
        <v>6efb3496-db6d-475b-84c4-725d558384a8</v>
      </c>
      <c r="B698" s="23" cm="1">
        <f t="array" ref="B698">COUNTA(_xlfn.UNIQUE(_xlfn._xlws.FILTER(Sales_data!Q:Q, Sales_data!C:C=A698)))</f>
        <v>1</v>
      </c>
      <c r="C698" s="23">
        <f>COUNTIFS(Sales_data!C:C, A698, Sales_data!N:N, "success")</f>
        <v>0</v>
      </c>
      <c r="D698" s="23">
        <f>COUNTIFS(Sales_data!C:C, A698, Sales_data!N:N, "failed")</f>
        <v>0</v>
      </c>
      <c r="E698" s="23">
        <f>COUNTIFS(Sales_data!C:C, A698, Sales_data!N:N, "pending")</f>
        <v>0</v>
      </c>
    </row>
    <row r="699" spans="1:5">
      <c r="A699" s="23" t="str">
        <v>ea13e76b-7800-4e0f-9ef7-2191a673e575</v>
      </c>
      <c r="B699" s="23" cm="1">
        <f t="array" ref="B699">COUNTA(_xlfn.UNIQUE(_xlfn._xlws.FILTER(Sales_data!Q:Q, Sales_data!C:C=A699)))</f>
        <v>1</v>
      </c>
      <c r="C699" s="23">
        <f>COUNTIFS(Sales_data!C:C, A699, Sales_data!N:N, "success")</f>
        <v>0</v>
      </c>
      <c r="D699" s="23">
        <f>COUNTIFS(Sales_data!C:C, A699, Sales_data!N:N, "failed")</f>
        <v>0</v>
      </c>
      <c r="E699" s="23">
        <f>COUNTIFS(Sales_data!C:C, A699, Sales_data!N:N, "pending")</f>
        <v>0</v>
      </c>
    </row>
    <row r="700" spans="1:5">
      <c r="A700" s="23" t="str">
        <v>b59e5e31-eac9-4812-bc0d-4f8c1d363f1a</v>
      </c>
      <c r="B700" s="23" cm="1">
        <f t="array" ref="B700">COUNTA(_xlfn.UNIQUE(_xlfn._xlws.FILTER(Sales_data!Q:Q, Sales_data!C:C=A700)))</f>
        <v>1</v>
      </c>
      <c r="C700" s="23">
        <f>COUNTIFS(Sales_data!C:C, A700, Sales_data!N:N, "success")</f>
        <v>0</v>
      </c>
      <c r="D700" s="23">
        <f>COUNTIFS(Sales_data!C:C, A700, Sales_data!N:N, "failed")</f>
        <v>0</v>
      </c>
      <c r="E700" s="23">
        <f>COUNTIFS(Sales_data!C:C, A700, Sales_data!N:N, "pending")</f>
        <v>0</v>
      </c>
    </row>
    <row r="701" spans="1:5">
      <c r="A701" s="23" t="str">
        <v>7648bcec-d5e3-46c4-9ab5-50816b3d1620</v>
      </c>
      <c r="B701" s="23" cm="1">
        <f t="array" ref="B701">COUNTA(_xlfn.UNIQUE(_xlfn._xlws.FILTER(Sales_data!Q:Q, Sales_data!C:C=A701)))</f>
        <v>1</v>
      </c>
      <c r="C701" s="23">
        <f>COUNTIFS(Sales_data!C:C, A701, Sales_data!N:N, "success")</f>
        <v>0</v>
      </c>
      <c r="D701" s="23">
        <f>COUNTIFS(Sales_data!C:C, A701, Sales_data!N:N, "failed")</f>
        <v>0</v>
      </c>
      <c r="E701" s="23">
        <f>COUNTIFS(Sales_data!C:C, A701, Sales_data!N:N, "pending")</f>
        <v>0</v>
      </c>
    </row>
    <row r="702" spans="1:5">
      <c r="A702" s="23" t="str">
        <v>f5c2ad6f-8ee3-433c-955a-2765522df05a</v>
      </c>
      <c r="B702" s="23" cm="1">
        <f t="array" ref="B702">COUNTA(_xlfn.UNIQUE(_xlfn._xlws.FILTER(Sales_data!Q:Q, Sales_data!C:C=A702)))</f>
        <v>1</v>
      </c>
      <c r="C702" s="23">
        <f>COUNTIFS(Sales_data!C:C, A702, Sales_data!N:N, "success")</f>
        <v>0</v>
      </c>
      <c r="D702" s="23">
        <f>COUNTIFS(Sales_data!C:C, A702, Sales_data!N:N, "failed")</f>
        <v>0</v>
      </c>
      <c r="E702" s="23">
        <f>COUNTIFS(Sales_data!C:C, A702, Sales_data!N:N, "pending")</f>
        <v>0</v>
      </c>
    </row>
    <row r="703" spans="1:5">
      <c r="A703" s="23" t="str">
        <v>142ecbba-8338-4d38-86e3-70ac6cdea5ee</v>
      </c>
      <c r="B703" s="23" cm="1">
        <f t="array" ref="B703">COUNTA(_xlfn.UNIQUE(_xlfn._xlws.FILTER(Sales_data!Q:Q, Sales_data!C:C=A703)))</f>
        <v>1</v>
      </c>
      <c r="C703" s="23">
        <f>COUNTIFS(Sales_data!C:C, A703, Sales_data!N:N, "success")</f>
        <v>0</v>
      </c>
      <c r="D703" s="23">
        <f>COUNTIFS(Sales_data!C:C, A703, Sales_data!N:N, "failed")</f>
        <v>0</v>
      </c>
      <c r="E703" s="23">
        <f>COUNTIFS(Sales_data!C:C, A703, Sales_data!N:N, "pending")</f>
        <v>0</v>
      </c>
    </row>
    <row r="704" spans="1:5">
      <c r="A704" s="23" t="str">
        <v>0f9ce4b6-b9f0-4b17-a7d2-289fc71f95a3</v>
      </c>
      <c r="B704" s="23" cm="1">
        <f t="array" ref="B704">COUNTA(_xlfn.UNIQUE(_xlfn._xlws.FILTER(Sales_data!Q:Q, Sales_data!C:C=A704)))</f>
        <v>1</v>
      </c>
      <c r="C704" s="23">
        <f>COUNTIFS(Sales_data!C:C, A704, Sales_data!N:N, "success")</f>
        <v>0</v>
      </c>
      <c r="D704" s="23">
        <f>COUNTIFS(Sales_data!C:C, A704, Sales_data!N:N, "failed")</f>
        <v>0</v>
      </c>
      <c r="E704" s="23">
        <f>COUNTIFS(Sales_data!C:C, A704, Sales_data!N:N, "pending")</f>
        <v>0</v>
      </c>
    </row>
    <row r="705" spans="1:5">
      <c r="A705" s="23" t="str">
        <v>b739306a-4f76-4670-a7bb-05c87637da00</v>
      </c>
      <c r="B705" s="23" cm="1">
        <f t="array" ref="B705">COUNTA(_xlfn.UNIQUE(_xlfn._xlws.FILTER(Sales_data!Q:Q, Sales_data!C:C=A705)))</f>
        <v>1</v>
      </c>
      <c r="C705" s="23">
        <f>COUNTIFS(Sales_data!C:C, A705, Sales_data!N:N, "success")</f>
        <v>0</v>
      </c>
      <c r="D705" s="23">
        <f>COUNTIFS(Sales_data!C:C, A705, Sales_data!N:N, "failed")</f>
        <v>0</v>
      </c>
      <c r="E705" s="23">
        <f>COUNTIFS(Sales_data!C:C, A705, Sales_data!N:N, "pending")</f>
        <v>0</v>
      </c>
    </row>
    <row r="706" spans="1:5">
      <c r="A706" s="23" t="str">
        <v>c136d605-32df-4e42-8f10-9538a9e1c1cd</v>
      </c>
      <c r="B706" s="23" cm="1">
        <f t="array" ref="B706">COUNTA(_xlfn.UNIQUE(_xlfn._xlws.FILTER(Sales_data!Q:Q, Sales_data!C:C=A706)))</f>
        <v>1</v>
      </c>
      <c r="C706" s="23">
        <f>COUNTIFS(Sales_data!C:C, A706, Sales_data!N:N, "success")</f>
        <v>0</v>
      </c>
      <c r="D706" s="23">
        <f>COUNTIFS(Sales_data!C:C, A706, Sales_data!N:N, "failed")</f>
        <v>0</v>
      </c>
      <c r="E706" s="23">
        <f>COUNTIFS(Sales_data!C:C, A706, Sales_data!N:N, "pending")</f>
        <v>0</v>
      </c>
    </row>
    <row r="707" spans="1:5">
      <c r="A707" s="23" t="str">
        <v>0ad56c37-e432-4368-805a-0d5e3ea7cefc</v>
      </c>
      <c r="B707" s="23" cm="1">
        <f t="array" ref="B707">COUNTA(_xlfn.UNIQUE(_xlfn._xlws.FILTER(Sales_data!Q:Q, Sales_data!C:C=A707)))</f>
        <v>1</v>
      </c>
      <c r="C707" s="23">
        <f>COUNTIFS(Sales_data!C:C, A707, Sales_data!N:N, "success")</f>
        <v>0</v>
      </c>
      <c r="D707" s="23">
        <f>COUNTIFS(Sales_data!C:C, A707, Sales_data!N:N, "failed")</f>
        <v>0</v>
      </c>
      <c r="E707" s="23">
        <f>COUNTIFS(Sales_data!C:C, A707, Sales_data!N:N, "pending")</f>
        <v>0</v>
      </c>
    </row>
    <row r="708" spans="1:5" hidden="1">
      <c r="A708" s="23" t="str">
        <v>0e06f7bd-2a6c-4950-996b-bb283764b671</v>
      </c>
      <c r="B708" s="23" cm="1">
        <f t="array" ref="B708">COUNTA(_xlfn.UNIQUE(_xlfn._xlws.FILTER(Sales_data!Q:Q, Sales_data!C:C=A708)))</f>
        <v>1</v>
      </c>
      <c r="C708" s="23">
        <f>COUNTIFS(Sales_data!C:C, A708, Sales_data!N:N, "success")</f>
        <v>1</v>
      </c>
      <c r="D708" s="23">
        <f>COUNTIFS(Sales_data!C:C, A708, Sales_data!N:N, "failed")</f>
        <v>0</v>
      </c>
      <c r="E708" s="23">
        <f>COUNTIFS(Sales_data!C:C, A708, Sales_data!N:N, "pending")</f>
        <v>0</v>
      </c>
    </row>
    <row r="709" spans="1:5">
      <c r="A709" s="23" t="str">
        <v>c88140e1-81b4-4172-8076-63e9d7e1ac72</v>
      </c>
      <c r="B709" s="23" cm="1">
        <f t="array" ref="B709">COUNTA(_xlfn.UNIQUE(_xlfn._xlws.FILTER(Sales_data!Q:Q, Sales_data!C:C=A709)))</f>
        <v>1</v>
      </c>
      <c r="C709" s="23">
        <f>COUNTIFS(Sales_data!C:C, A709, Sales_data!N:N, "success")</f>
        <v>0</v>
      </c>
      <c r="D709" s="23">
        <f>COUNTIFS(Sales_data!C:C, A709, Sales_data!N:N, "failed")</f>
        <v>0</v>
      </c>
      <c r="E709" s="23">
        <f>COUNTIFS(Sales_data!C:C, A709, Sales_data!N:N, "pending")</f>
        <v>0</v>
      </c>
    </row>
    <row r="710" spans="1:5">
      <c r="A710" s="23" t="str">
        <v>b506d78a-9397-4591-b489-c7cadd72b5a7</v>
      </c>
      <c r="B710" s="23" cm="1">
        <f t="array" ref="B710">COUNTA(_xlfn.UNIQUE(_xlfn._xlws.FILTER(Sales_data!Q:Q, Sales_data!C:C=A710)))</f>
        <v>1</v>
      </c>
      <c r="C710" s="23">
        <f>COUNTIFS(Sales_data!C:C, A710, Sales_data!N:N, "success")</f>
        <v>0</v>
      </c>
      <c r="D710" s="23">
        <f>COUNTIFS(Sales_data!C:C, A710, Sales_data!N:N, "failed")</f>
        <v>0</v>
      </c>
      <c r="E710" s="23">
        <f>COUNTIFS(Sales_data!C:C, A710, Sales_data!N:N, "pending")</f>
        <v>0</v>
      </c>
    </row>
    <row r="711" spans="1:5">
      <c r="A711" s="23" t="str">
        <v>48d0be65-467e-4cc7-9769-5df35307ac8b</v>
      </c>
      <c r="B711" s="23" cm="1">
        <f t="array" ref="B711">COUNTA(_xlfn.UNIQUE(_xlfn._xlws.FILTER(Sales_data!Q:Q, Sales_data!C:C=A711)))</f>
        <v>1</v>
      </c>
      <c r="C711" s="23">
        <f>COUNTIFS(Sales_data!C:C, A711, Sales_data!N:N, "success")</f>
        <v>0</v>
      </c>
      <c r="D711" s="23">
        <f>COUNTIFS(Sales_data!C:C, A711, Sales_data!N:N, "failed")</f>
        <v>0</v>
      </c>
      <c r="E711" s="23">
        <f>COUNTIFS(Sales_data!C:C, A711, Sales_data!N:N, "pending")</f>
        <v>0</v>
      </c>
    </row>
    <row r="712" spans="1:5">
      <c r="A712" s="23" t="str">
        <v>fe4a691e-25a6-4063-b9bf-bbe43b2b41de</v>
      </c>
      <c r="B712" s="23" cm="1">
        <f t="array" ref="B712">COUNTA(_xlfn.UNIQUE(_xlfn._xlws.FILTER(Sales_data!Q:Q, Sales_data!C:C=A712)))</f>
        <v>1</v>
      </c>
      <c r="C712" s="23">
        <f>COUNTIFS(Sales_data!C:C, A712, Sales_data!N:N, "success")</f>
        <v>0</v>
      </c>
      <c r="D712" s="23">
        <f>COUNTIFS(Sales_data!C:C, A712, Sales_data!N:N, "failed")</f>
        <v>0</v>
      </c>
      <c r="E712" s="23">
        <f>COUNTIFS(Sales_data!C:C, A712, Sales_data!N:N, "pending")</f>
        <v>0</v>
      </c>
    </row>
    <row r="713" spans="1:5">
      <c r="A713" s="23" t="str">
        <v>97de6ec4-69e1-4a20-a956-34f51f99a2a2</v>
      </c>
      <c r="B713" s="23" cm="1">
        <f t="array" ref="B713">COUNTA(_xlfn.UNIQUE(_xlfn._xlws.FILTER(Sales_data!Q:Q, Sales_data!C:C=A713)))</f>
        <v>1</v>
      </c>
      <c r="C713" s="23">
        <f>COUNTIFS(Sales_data!C:C, A713, Sales_data!N:N, "success")</f>
        <v>0</v>
      </c>
      <c r="D713" s="23">
        <f>COUNTIFS(Sales_data!C:C, A713, Sales_data!N:N, "failed")</f>
        <v>0</v>
      </c>
      <c r="E713" s="23">
        <f>COUNTIFS(Sales_data!C:C, A713, Sales_data!N:N, "pending")</f>
        <v>0</v>
      </c>
    </row>
    <row r="714" spans="1:5">
      <c r="A714" s="23" t="str">
        <v>20cbf2e4-4dc3-40bb-ab23-eaa9c6a1b421</v>
      </c>
      <c r="B714" s="23" cm="1">
        <f t="array" ref="B714">COUNTA(_xlfn.UNIQUE(_xlfn._xlws.FILTER(Sales_data!Q:Q, Sales_data!C:C=A714)))</f>
        <v>3</v>
      </c>
      <c r="C714" s="23">
        <f>COUNTIFS(Sales_data!C:C, A714, Sales_data!N:N, "success")</f>
        <v>0</v>
      </c>
      <c r="D714" s="23">
        <f>COUNTIFS(Sales_data!C:C, A714, Sales_data!N:N, "failed")</f>
        <v>0</v>
      </c>
      <c r="E714" s="23">
        <f>COUNTIFS(Sales_data!C:C, A714, Sales_data!N:N, "pending")</f>
        <v>0</v>
      </c>
    </row>
    <row r="715" spans="1:5">
      <c r="A715" s="23" t="str">
        <v>b6de4ed7-2036-4e92-a558-0470abc23af6</v>
      </c>
      <c r="B715" s="23" cm="1">
        <f t="array" ref="B715">COUNTA(_xlfn.UNIQUE(_xlfn._xlws.FILTER(Sales_data!Q:Q, Sales_data!C:C=A715)))</f>
        <v>1</v>
      </c>
      <c r="C715" s="23">
        <f>COUNTIFS(Sales_data!C:C, A715, Sales_data!N:N, "success")</f>
        <v>0</v>
      </c>
      <c r="D715" s="23">
        <f>COUNTIFS(Sales_data!C:C, A715, Sales_data!N:N, "failed")</f>
        <v>0</v>
      </c>
      <c r="E715" s="23">
        <f>COUNTIFS(Sales_data!C:C, A715, Sales_data!N:N, "pending")</f>
        <v>0</v>
      </c>
    </row>
    <row r="716" spans="1:5">
      <c r="A716" s="23" t="str">
        <v>4ae39a1b-6340-451b-9b66-7dd51380751d</v>
      </c>
      <c r="B716" s="23" cm="1">
        <f t="array" ref="B716">COUNTA(_xlfn.UNIQUE(_xlfn._xlws.FILTER(Sales_data!Q:Q, Sales_data!C:C=A716)))</f>
        <v>1</v>
      </c>
      <c r="C716" s="23">
        <f>COUNTIFS(Sales_data!C:C, A716, Sales_data!N:N, "success")</f>
        <v>0</v>
      </c>
      <c r="D716" s="23">
        <f>COUNTIFS(Sales_data!C:C, A716, Sales_data!N:N, "failed")</f>
        <v>0</v>
      </c>
      <c r="E716" s="23">
        <f>COUNTIFS(Sales_data!C:C, A716, Sales_data!N:N, "pending")</f>
        <v>0</v>
      </c>
    </row>
    <row r="717" spans="1:5">
      <c r="A717" s="23" t="str">
        <v>649d349e-1f25-4f8a-9fd0-ad91e0da0abe</v>
      </c>
      <c r="B717" s="23" cm="1">
        <f t="array" ref="B717">COUNTA(_xlfn.UNIQUE(_xlfn._xlws.FILTER(Sales_data!Q:Q, Sales_data!C:C=A717)))</f>
        <v>1</v>
      </c>
      <c r="C717" s="23">
        <f>COUNTIFS(Sales_data!C:C, A717, Sales_data!N:N, "success")</f>
        <v>0</v>
      </c>
      <c r="D717" s="23">
        <f>COUNTIFS(Sales_data!C:C, A717, Sales_data!N:N, "failed")</f>
        <v>0</v>
      </c>
      <c r="E717" s="23">
        <f>COUNTIFS(Sales_data!C:C, A717, Sales_data!N:N, "pending")</f>
        <v>0</v>
      </c>
    </row>
    <row r="718" spans="1:5" hidden="1">
      <c r="A718" s="23" t="str">
        <v>4a1b99e9-3bb8-42c1-8c2f-e1cae4ca9ff7</v>
      </c>
      <c r="B718" s="23" cm="1">
        <f t="array" ref="B718">COUNTA(_xlfn.UNIQUE(_xlfn._xlws.FILTER(Sales_data!Q:Q, Sales_data!C:C=A718)))</f>
        <v>1</v>
      </c>
      <c r="C718" s="23">
        <f>COUNTIFS(Sales_data!C:C, A718, Sales_data!N:N, "success")</f>
        <v>1</v>
      </c>
      <c r="D718" s="23">
        <f>COUNTIFS(Sales_data!C:C, A718, Sales_data!N:N, "failed")</f>
        <v>0</v>
      </c>
      <c r="E718" s="23">
        <f>COUNTIFS(Sales_data!C:C, A718, Sales_data!N:N, "pending")</f>
        <v>0</v>
      </c>
    </row>
    <row r="719" spans="1:5" hidden="1">
      <c r="A719" s="23" t="str">
        <v>320e73d7-4113-4892-acb3-b5cf73a580ae</v>
      </c>
      <c r="B719" s="23" cm="1">
        <f t="array" ref="B719">COUNTA(_xlfn.UNIQUE(_xlfn._xlws.FILTER(Sales_data!Q:Q, Sales_data!C:C=A719)))</f>
        <v>1</v>
      </c>
      <c r="C719" s="23">
        <f>COUNTIFS(Sales_data!C:C, A719, Sales_data!N:N, "success")</f>
        <v>1</v>
      </c>
      <c r="D719" s="23">
        <f>COUNTIFS(Sales_data!C:C, A719, Sales_data!N:N, "failed")</f>
        <v>0</v>
      </c>
      <c r="E719" s="23">
        <f>COUNTIFS(Sales_data!C:C, A719, Sales_data!N:N, "pending")</f>
        <v>0</v>
      </c>
    </row>
    <row r="720" spans="1:5">
      <c r="A720" s="23" t="str">
        <v>997d7016-c22a-4b80-a50f-f32ea9ae972d</v>
      </c>
      <c r="B720" s="23" cm="1">
        <f t="array" ref="B720">COUNTA(_xlfn.UNIQUE(_xlfn._xlws.FILTER(Sales_data!Q:Q, Sales_data!C:C=A720)))</f>
        <v>1</v>
      </c>
      <c r="C720" s="23">
        <f>COUNTIFS(Sales_data!C:C, A720, Sales_data!N:N, "success")</f>
        <v>0</v>
      </c>
      <c r="D720" s="23">
        <f>COUNTIFS(Sales_data!C:C, A720, Sales_data!N:N, "failed")</f>
        <v>0</v>
      </c>
      <c r="E720" s="23">
        <f>COUNTIFS(Sales_data!C:C, A720, Sales_data!N:N, "pending")</f>
        <v>0</v>
      </c>
    </row>
    <row r="721" spans="1:5">
      <c r="A721" s="23" t="str">
        <v>4950d55d-e496-4a00-af61-c35669f89622</v>
      </c>
      <c r="B721" s="23" cm="1">
        <f t="array" ref="B721">COUNTA(_xlfn.UNIQUE(_xlfn._xlws.FILTER(Sales_data!Q:Q, Sales_data!C:C=A721)))</f>
        <v>1</v>
      </c>
      <c r="C721" s="23">
        <f>COUNTIFS(Sales_data!C:C, A721, Sales_data!N:N, "success")</f>
        <v>0</v>
      </c>
      <c r="D721" s="23">
        <f>COUNTIFS(Sales_data!C:C, A721, Sales_data!N:N, "failed")</f>
        <v>0</v>
      </c>
      <c r="E721" s="23">
        <f>COUNTIFS(Sales_data!C:C, A721, Sales_data!N:N, "pending")</f>
        <v>0</v>
      </c>
    </row>
    <row r="722" spans="1:5" hidden="1">
      <c r="A722" s="23" t="str">
        <v>d96beec9-db9d-4998-9081-4782d2767122</v>
      </c>
      <c r="B722" s="23" cm="1">
        <f t="array" ref="B722">COUNTA(_xlfn.UNIQUE(_xlfn._xlws.FILTER(Sales_data!Q:Q, Sales_data!C:C=A722)))</f>
        <v>1</v>
      </c>
      <c r="C722" s="23">
        <f>COUNTIFS(Sales_data!C:C, A722, Sales_data!N:N, "success")</f>
        <v>1</v>
      </c>
      <c r="D722" s="23">
        <f>COUNTIFS(Sales_data!C:C, A722, Sales_data!N:N, "failed")</f>
        <v>0</v>
      </c>
      <c r="E722" s="23">
        <f>COUNTIFS(Sales_data!C:C, A722, Sales_data!N:N, "pending")</f>
        <v>0</v>
      </c>
    </row>
    <row r="723" spans="1:5">
      <c r="A723" s="23" t="str">
        <v>2ffe54a2-f4fe-4895-bd78-07dd8e1fed56</v>
      </c>
      <c r="B723" s="23" cm="1">
        <f t="array" ref="B723">COUNTA(_xlfn.UNIQUE(_xlfn._xlws.FILTER(Sales_data!Q:Q, Sales_data!C:C=A723)))</f>
        <v>1</v>
      </c>
      <c r="C723" s="23">
        <f>COUNTIFS(Sales_data!C:C, A723, Sales_data!N:N, "success")</f>
        <v>0</v>
      </c>
      <c r="D723" s="23">
        <f>COUNTIFS(Sales_data!C:C, A723, Sales_data!N:N, "failed")</f>
        <v>0</v>
      </c>
      <c r="E723" s="23">
        <f>COUNTIFS(Sales_data!C:C, A723, Sales_data!N:N, "pending")</f>
        <v>0</v>
      </c>
    </row>
    <row r="724" spans="1:5">
      <c r="A724" s="23" t="str">
        <v>35d485c9-9d55-4052-8afd-4a5e6f655b90</v>
      </c>
      <c r="B724" s="23" cm="1">
        <f t="array" ref="B724">COUNTA(_xlfn.UNIQUE(_xlfn._xlws.FILTER(Sales_data!Q:Q, Sales_data!C:C=A724)))</f>
        <v>1</v>
      </c>
      <c r="C724" s="23">
        <f>COUNTIFS(Sales_data!C:C, A724, Sales_data!N:N, "success")</f>
        <v>0</v>
      </c>
      <c r="D724" s="23">
        <f>COUNTIFS(Sales_data!C:C, A724, Sales_data!N:N, "failed")</f>
        <v>0</v>
      </c>
      <c r="E724" s="23">
        <f>COUNTIFS(Sales_data!C:C, A724, Sales_data!N:N, "pending")</f>
        <v>0</v>
      </c>
    </row>
    <row r="725" spans="1:5">
      <c r="A725" s="23" t="str">
        <v>7a351307-9280-41a5-889b-1fbcd63846a1</v>
      </c>
      <c r="B725" s="23" cm="1">
        <f t="array" ref="B725">COUNTA(_xlfn.UNIQUE(_xlfn._xlws.FILTER(Sales_data!Q:Q, Sales_data!C:C=A725)))</f>
        <v>1</v>
      </c>
      <c r="C725" s="23">
        <f>COUNTIFS(Sales_data!C:C, A725, Sales_data!N:N, "success")</f>
        <v>0</v>
      </c>
      <c r="D725" s="23">
        <f>COUNTIFS(Sales_data!C:C, A725, Sales_data!N:N, "failed")</f>
        <v>0</v>
      </c>
      <c r="E725" s="23">
        <f>COUNTIFS(Sales_data!C:C, A725, Sales_data!N:N, "pending")</f>
        <v>0</v>
      </c>
    </row>
    <row r="726" spans="1:5">
      <c r="A726" s="23" t="str">
        <v>b51c24f5-9f6b-4f69-b606-bdb9a3a85af5</v>
      </c>
      <c r="B726" s="23" cm="1">
        <f t="array" ref="B726">COUNTA(_xlfn.UNIQUE(_xlfn._xlws.FILTER(Sales_data!Q:Q, Sales_data!C:C=A726)))</f>
        <v>1</v>
      </c>
      <c r="C726" s="23">
        <f>COUNTIFS(Sales_data!C:C, A726, Sales_data!N:N, "success")</f>
        <v>0</v>
      </c>
      <c r="D726" s="23">
        <f>COUNTIFS(Sales_data!C:C, A726, Sales_data!N:N, "failed")</f>
        <v>0</v>
      </c>
      <c r="E726" s="23">
        <f>COUNTIFS(Sales_data!C:C, A726, Sales_data!N:N, "pending")</f>
        <v>0</v>
      </c>
    </row>
    <row r="727" spans="1:5">
      <c r="A727" s="23" t="str">
        <v>09ece47b-e9b5-46b1-9ef9-84687995ee54</v>
      </c>
      <c r="B727" s="23" cm="1">
        <f t="array" ref="B727">COUNTA(_xlfn.UNIQUE(_xlfn._xlws.FILTER(Sales_data!Q:Q, Sales_data!C:C=A727)))</f>
        <v>1</v>
      </c>
      <c r="C727" s="23">
        <f>COUNTIFS(Sales_data!C:C, A727, Sales_data!N:N, "success")</f>
        <v>0</v>
      </c>
      <c r="D727" s="23">
        <f>COUNTIFS(Sales_data!C:C, A727, Sales_data!N:N, "failed")</f>
        <v>0</v>
      </c>
      <c r="E727" s="23">
        <f>COUNTIFS(Sales_data!C:C, A727, Sales_data!N:N, "pending")</f>
        <v>0</v>
      </c>
    </row>
    <row r="728" spans="1:5">
      <c r="A728" s="23" t="str">
        <v>47cd0ee9-0d6c-49a8-b1f3-dc2c6106bfd6</v>
      </c>
      <c r="B728" s="23" cm="1">
        <f t="array" ref="B728">COUNTA(_xlfn.UNIQUE(_xlfn._xlws.FILTER(Sales_data!Q:Q, Sales_data!C:C=A728)))</f>
        <v>1</v>
      </c>
      <c r="C728" s="23">
        <f>COUNTIFS(Sales_data!C:C, A728, Sales_data!N:N, "success")</f>
        <v>0</v>
      </c>
      <c r="D728" s="23">
        <f>COUNTIFS(Sales_data!C:C, A728, Sales_data!N:N, "failed")</f>
        <v>0</v>
      </c>
      <c r="E728" s="23">
        <f>COUNTIFS(Sales_data!C:C, A728, Sales_data!N:N, "pending")</f>
        <v>0</v>
      </c>
    </row>
    <row r="729" spans="1:5">
      <c r="A729" s="23" t="str">
        <v>ec95c6e8-53bb-497f-8dba-aa8fd4605c9c</v>
      </c>
      <c r="B729" s="23" cm="1">
        <f t="array" ref="B729">COUNTA(_xlfn.UNIQUE(_xlfn._xlws.FILTER(Sales_data!Q:Q, Sales_data!C:C=A729)))</f>
        <v>1</v>
      </c>
      <c r="C729" s="23">
        <f>COUNTIFS(Sales_data!C:C, A729, Sales_data!N:N, "success")</f>
        <v>0</v>
      </c>
      <c r="D729" s="23">
        <f>COUNTIFS(Sales_data!C:C, A729, Sales_data!N:N, "failed")</f>
        <v>0</v>
      </c>
      <c r="E729" s="23">
        <f>COUNTIFS(Sales_data!C:C, A729, Sales_data!N:N, "pending")</f>
        <v>0</v>
      </c>
    </row>
    <row r="730" spans="1:5" hidden="1">
      <c r="A730" s="23" t="str">
        <v>5538d434-cd31-4f63-887f-3662659821fe</v>
      </c>
      <c r="B730" s="23" cm="1">
        <f t="array" ref="B730">COUNTA(_xlfn.UNIQUE(_xlfn._xlws.FILTER(Sales_data!Q:Q, Sales_data!C:C=A730)))</f>
        <v>1</v>
      </c>
      <c r="C730" s="23">
        <f>COUNTIFS(Sales_data!C:C, A730, Sales_data!N:N, "success")</f>
        <v>1</v>
      </c>
      <c r="D730" s="23">
        <f>COUNTIFS(Sales_data!C:C, A730, Sales_data!N:N, "failed")</f>
        <v>0</v>
      </c>
      <c r="E730" s="23">
        <f>COUNTIFS(Sales_data!C:C, A730, Sales_data!N:N, "pending")</f>
        <v>0</v>
      </c>
    </row>
    <row r="731" spans="1:5" hidden="1">
      <c r="A731" s="23" t="str">
        <v>71e97fc4-49fe-4644-8c0f-a80c24bc2517</v>
      </c>
      <c r="B731" s="23" cm="1">
        <f t="array" ref="B731">COUNTA(_xlfn.UNIQUE(_xlfn._xlws.FILTER(Sales_data!Q:Q, Sales_data!C:C=A731)))</f>
        <v>1</v>
      </c>
      <c r="C731" s="23">
        <f>COUNTIFS(Sales_data!C:C, A731, Sales_data!N:N, "success")</f>
        <v>1</v>
      </c>
      <c r="D731" s="23">
        <f>COUNTIFS(Sales_data!C:C, A731, Sales_data!N:N, "failed")</f>
        <v>0</v>
      </c>
      <c r="E731" s="23">
        <f>COUNTIFS(Sales_data!C:C, A731, Sales_data!N:N, "pending")</f>
        <v>0</v>
      </c>
    </row>
    <row r="732" spans="1:5">
      <c r="A732" s="23" t="str">
        <v>7e029458-6829-4202-99a0-328431f9cdc7</v>
      </c>
      <c r="B732" s="23" cm="1">
        <f t="array" ref="B732">COUNTA(_xlfn.UNIQUE(_xlfn._xlws.FILTER(Sales_data!Q:Q, Sales_data!C:C=A732)))</f>
        <v>1</v>
      </c>
      <c r="C732" s="23">
        <f>COUNTIFS(Sales_data!C:C, A732, Sales_data!N:N, "success")</f>
        <v>0</v>
      </c>
      <c r="D732" s="23">
        <f>COUNTIFS(Sales_data!C:C, A732, Sales_data!N:N, "failed")</f>
        <v>0</v>
      </c>
      <c r="E732" s="23">
        <f>COUNTIFS(Sales_data!C:C, A732, Sales_data!N:N, "pending")</f>
        <v>0</v>
      </c>
    </row>
    <row r="733" spans="1:5">
      <c r="A733" s="23" t="str">
        <v>b6e17d8b-f039-443e-9b61-5278264fb2d3</v>
      </c>
      <c r="B733" s="23" cm="1">
        <f t="array" ref="B733">COUNTA(_xlfn.UNIQUE(_xlfn._xlws.FILTER(Sales_data!Q:Q, Sales_data!C:C=A733)))</f>
        <v>1</v>
      </c>
      <c r="C733" s="23">
        <f>COUNTIFS(Sales_data!C:C, A733, Sales_data!N:N, "success")</f>
        <v>0</v>
      </c>
      <c r="D733" s="23">
        <f>COUNTIFS(Sales_data!C:C, A733, Sales_data!N:N, "failed")</f>
        <v>0</v>
      </c>
      <c r="E733" s="23">
        <f>COUNTIFS(Sales_data!C:C, A733, Sales_data!N:N, "pending")</f>
        <v>0</v>
      </c>
    </row>
    <row r="734" spans="1:5" hidden="1">
      <c r="A734" s="23" t="str">
        <v>c01428e9-c46f-4994-8c99-f1831501243a</v>
      </c>
      <c r="B734" s="23" cm="1">
        <f t="array" ref="B734">COUNTA(_xlfn.UNIQUE(_xlfn._xlws.FILTER(Sales_data!Q:Q, Sales_data!C:C=A734)))</f>
        <v>3</v>
      </c>
      <c r="C734" s="23">
        <f>COUNTIFS(Sales_data!C:C, A734, Sales_data!N:N, "success")</f>
        <v>1</v>
      </c>
      <c r="D734" s="23">
        <f>COUNTIFS(Sales_data!C:C, A734, Sales_data!N:N, "failed")</f>
        <v>2</v>
      </c>
      <c r="E734" s="23">
        <f>COUNTIFS(Sales_data!C:C, A734, Sales_data!N:N, "pending")</f>
        <v>0</v>
      </c>
    </row>
    <row r="735" spans="1:5" hidden="1">
      <c r="A735" s="23" t="str">
        <v>57d9c55b-b94c-4035-9b7a-3cfd16ad0f96</v>
      </c>
      <c r="B735" s="23" cm="1">
        <f t="array" ref="B735">COUNTA(_xlfn.UNIQUE(_xlfn._xlws.FILTER(Sales_data!Q:Q, Sales_data!C:C=A735)))</f>
        <v>2</v>
      </c>
      <c r="C735" s="23">
        <f>COUNTIFS(Sales_data!C:C, A735, Sales_data!N:N, "success")</f>
        <v>1</v>
      </c>
      <c r="D735" s="23">
        <f>COUNTIFS(Sales_data!C:C, A735, Sales_data!N:N, "failed")</f>
        <v>1</v>
      </c>
      <c r="E735" s="23">
        <f>COUNTIFS(Sales_data!C:C, A735, Sales_data!N:N, "pending")</f>
        <v>0</v>
      </c>
    </row>
    <row r="736" spans="1:5" hidden="1">
      <c r="A736" s="23" t="str">
        <v>268b4884-676a-48a6-bbf0-84ff08e5313a</v>
      </c>
      <c r="B736" s="23" cm="1">
        <f t="array" ref="B736">COUNTA(_xlfn.UNIQUE(_xlfn._xlws.FILTER(Sales_data!Q:Q, Sales_data!C:C=A736)))</f>
        <v>1</v>
      </c>
      <c r="C736" s="23">
        <f>COUNTIFS(Sales_data!C:C, A736, Sales_data!N:N, "success")</f>
        <v>1</v>
      </c>
      <c r="D736" s="23">
        <f>COUNTIFS(Sales_data!C:C, A736, Sales_data!N:N, "failed")</f>
        <v>0</v>
      </c>
      <c r="E736" s="23">
        <f>COUNTIFS(Sales_data!C:C, A736, Sales_data!N:N, "pending")</f>
        <v>0</v>
      </c>
    </row>
    <row r="737" spans="1:5">
      <c r="A737" s="23" t="str">
        <v>c0c8d975-2e1c-4793-8626-1491f1717429</v>
      </c>
      <c r="B737" s="23" cm="1">
        <f t="array" ref="B737">COUNTA(_xlfn.UNIQUE(_xlfn._xlws.FILTER(Sales_data!Q:Q, Sales_data!C:C=A737)))</f>
        <v>1</v>
      </c>
      <c r="C737" s="23">
        <f>COUNTIFS(Sales_data!C:C, A737, Sales_data!N:N, "success")</f>
        <v>0</v>
      </c>
      <c r="D737" s="23">
        <f>COUNTIFS(Sales_data!C:C, A737, Sales_data!N:N, "failed")</f>
        <v>0</v>
      </c>
      <c r="E737" s="23">
        <f>COUNTIFS(Sales_data!C:C, A737, Sales_data!N:N, "pending")</f>
        <v>0</v>
      </c>
    </row>
    <row r="738" spans="1:5">
      <c r="A738" s="23" t="str">
        <v>7d0d80bc-ffee-4c1d-ae92-88e37173581d</v>
      </c>
      <c r="B738" s="23" cm="1">
        <f t="array" ref="B738">COUNTA(_xlfn.UNIQUE(_xlfn._xlws.FILTER(Sales_data!Q:Q, Sales_data!C:C=A738)))</f>
        <v>1</v>
      </c>
      <c r="C738" s="23">
        <f>COUNTIFS(Sales_data!C:C, A738, Sales_data!N:N, "success")</f>
        <v>0</v>
      </c>
      <c r="D738" s="23">
        <f>COUNTIFS(Sales_data!C:C, A738, Sales_data!N:N, "failed")</f>
        <v>0</v>
      </c>
      <c r="E738" s="23">
        <f>COUNTIFS(Sales_data!C:C, A738, Sales_data!N:N, "pending")</f>
        <v>0</v>
      </c>
    </row>
    <row r="739" spans="1:5">
      <c r="A739" s="23" t="str">
        <v>0518bf15-330f-499f-9317-36b2780c5917</v>
      </c>
      <c r="B739" s="23" cm="1">
        <f t="array" ref="B739">COUNTA(_xlfn.UNIQUE(_xlfn._xlws.FILTER(Sales_data!Q:Q, Sales_data!C:C=A739)))</f>
        <v>1</v>
      </c>
      <c r="C739" s="23">
        <f>COUNTIFS(Sales_data!C:C, A739, Sales_data!N:N, "success")</f>
        <v>0</v>
      </c>
      <c r="D739" s="23">
        <f>COUNTIFS(Sales_data!C:C, A739, Sales_data!N:N, "failed")</f>
        <v>0</v>
      </c>
      <c r="E739" s="23">
        <f>COUNTIFS(Sales_data!C:C, A739, Sales_data!N:N, "pending")</f>
        <v>0</v>
      </c>
    </row>
    <row r="740" spans="1:5">
      <c r="A740" s="23" t="str">
        <v>1f284157-5f33-4c02-a274-0109447d6e3f</v>
      </c>
      <c r="B740" s="23" cm="1">
        <f t="array" ref="B740">COUNTA(_xlfn.UNIQUE(_xlfn._xlws.FILTER(Sales_data!Q:Q, Sales_data!C:C=A740)))</f>
        <v>1</v>
      </c>
      <c r="C740" s="23">
        <f>COUNTIFS(Sales_data!C:C, A740, Sales_data!N:N, "success")</f>
        <v>0</v>
      </c>
      <c r="D740" s="23">
        <f>COUNTIFS(Sales_data!C:C, A740, Sales_data!N:N, "failed")</f>
        <v>0</v>
      </c>
      <c r="E740" s="23">
        <f>COUNTIFS(Sales_data!C:C, A740, Sales_data!N:N, "pending")</f>
        <v>0</v>
      </c>
    </row>
    <row r="741" spans="1:5" hidden="1">
      <c r="A741" s="23" t="str">
        <v>eb238efe-3d0f-4249-9e04-1bddcbeaee31</v>
      </c>
      <c r="B741" s="23" cm="1">
        <f t="array" ref="B741">COUNTA(_xlfn.UNIQUE(_xlfn._xlws.FILTER(Sales_data!Q:Q, Sales_data!C:C=A741)))</f>
        <v>1</v>
      </c>
      <c r="C741" s="23">
        <f>COUNTIFS(Sales_data!C:C, A741, Sales_data!N:N, "success")</f>
        <v>1</v>
      </c>
      <c r="D741" s="23">
        <f>COUNTIFS(Sales_data!C:C, A741, Sales_data!N:N, "failed")</f>
        <v>0</v>
      </c>
      <c r="E741" s="23">
        <f>COUNTIFS(Sales_data!C:C, A741, Sales_data!N:N, "pending")</f>
        <v>0</v>
      </c>
    </row>
    <row r="742" spans="1:5" hidden="1">
      <c r="A742" s="23" t="str">
        <v>37bca902-c492-4528-87f4-cfbc4db8545e</v>
      </c>
      <c r="B742" s="23" cm="1">
        <f t="array" ref="B742">COUNTA(_xlfn.UNIQUE(_xlfn._xlws.FILTER(Sales_data!Q:Q, Sales_data!C:C=A742)))</f>
        <v>2</v>
      </c>
      <c r="C742" s="23">
        <f>COUNTIFS(Sales_data!C:C, A742, Sales_data!N:N, "success")</f>
        <v>1</v>
      </c>
      <c r="D742" s="23">
        <f>COUNTIFS(Sales_data!C:C, A742, Sales_data!N:N, "failed")</f>
        <v>0</v>
      </c>
      <c r="E742" s="23">
        <f>COUNTIFS(Sales_data!C:C, A742, Sales_data!N:N, "pending")</f>
        <v>0</v>
      </c>
    </row>
    <row r="743" spans="1:5">
      <c r="A743" s="23" t="str">
        <v>8751804b-d99e-4f5a-a96a-3cae2cca41c2</v>
      </c>
      <c r="B743" s="23" cm="1">
        <f t="array" ref="B743">COUNTA(_xlfn.UNIQUE(_xlfn._xlws.FILTER(Sales_data!Q:Q, Sales_data!C:C=A743)))</f>
        <v>1</v>
      </c>
      <c r="C743" s="23">
        <f>COUNTIFS(Sales_data!C:C, A743, Sales_data!N:N, "success")</f>
        <v>0</v>
      </c>
      <c r="D743" s="23">
        <f>COUNTIFS(Sales_data!C:C, A743, Sales_data!N:N, "failed")</f>
        <v>0</v>
      </c>
      <c r="E743" s="23">
        <f>COUNTIFS(Sales_data!C:C, A743, Sales_data!N:N, "pending")</f>
        <v>0</v>
      </c>
    </row>
    <row r="744" spans="1:5" hidden="1">
      <c r="A744" s="23" t="str">
        <v>db7855df-9327-4614-8783-d2f7620bfb6a</v>
      </c>
      <c r="B744" s="23" cm="1">
        <f t="array" ref="B744">COUNTA(_xlfn.UNIQUE(_xlfn._xlws.FILTER(Sales_data!Q:Q, Sales_data!C:C=A744)))</f>
        <v>1</v>
      </c>
      <c r="C744" s="23">
        <f>COUNTIFS(Sales_data!C:C, A744, Sales_data!N:N, "success")</f>
        <v>1</v>
      </c>
      <c r="D744" s="23">
        <f>COUNTIFS(Sales_data!C:C, A744, Sales_data!N:N, "failed")</f>
        <v>0</v>
      </c>
      <c r="E744" s="23">
        <f>COUNTIFS(Sales_data!C:C, A744, Sales_data!N:N, "pending")</f>
        <v>0</v>
      </c>
    </row>
    <row r="745" spans="1:5">
      <c r="A745" s="23" t="str">
        <v>4991e171-055e-4dc8-8ec5-decc219f636f</v>
      </c>
      <c r="B745" s="23" cm="1">
        <f t="array" ref="B745">COUNTA(_xlfn.UNIQUE(_xlfn._xlws.FILTER(Sales_data!Q:Q, Sales_data!C:C=A745)))</f>
        <v>1</v>
      </c>
      <c r="C745" s="23">
        <f>COUNTIFS(Sales_data!C:C, A745, Sales_data!N:N, "success")</f>
        <v>0</v>
      </c>
      <c r="D745" s="23">
        <f>COUNTIFS(Sales_data!C:C, A745, Sales_data!N:N, "failed")</f>
        <v>0</v>
      </c>
      <c r="E745" s="23">
        <f>COUNTIFS(Sales_data!C:C, A745, Sales_data!N:N, "pending")</f>
        <v>0</v>
      </c>
    </row>
    <row r="746" spans="1:5">
      <c r="A746" s="23" t="str">
        <v>64ad38c5-52a6-444c-b7ac-0a35d0cb4d3c</v>
      </c>
      <c r="B746" s="23" cm="1">
        <f t="array" ref="B746">COUNTA(_xlfn.UNIQUE(_xlfn._xlws.FILTER(Sales_data!Q:Q, Sales_data!C:C=A746)))</f>
        <v>1</v>
      </c>
      <c r="C746" s="23">
        <f>COUNTIFS(Sales_data!C:C, A746, Sales_data!N:N, "success")</f>
        <v>0</v>
      </c>
      <c r="D746" s="23">
        <f>COUNTIFS(Sales_data!C:C, A746, Sales_data!N:N, "failed")</f>
        <v>0</v>
      </c>
      <c r="E746" s="23">
        <f>COUNTIFS(Sales_data!C:C, A746, Sales_data!N:N, "pending")</f>
        <v>0</v>
      </c>
    </row>
    <row r="747" spans="1:5" hidden="1">
      <c r="A747" s="23" t="str">
        <v>67c1823c-7092-4458-a16b-53ac67898b9c</v>
      </c>
      <c r="B747" s="23" cm="1">
        <f t="array" ref="B747">COUNTA(_xlfn.UNIQUE(_xlfn._xlws.FILTER(Sales_data!Q:Q, Sales_data!C:C=A747)))</f>
        <v>1</v>
      </c>
      <c r="C747" s="23">
        <f>COUNTIFS(Sales_data!C:C, A747, Sales_data!N:N, "success")</f>
        <v>1</v>
      </c>
      <c r="D747" s="23">
        <f>COUNTIFS(Sales_data!C:C, A747, Sales_data!N:N, "failed")</f>
        <v>0</v>
      </c>
      <c r="E747" s="23">
        <f>COUNTIFS(Sales_data!C:C, A747, Sales_data!N:N, "pending")</f>
        <v>0</v>
      </c>
    </row>
    <row r="748" spans="1:5">
      <c r="A748" s="23" t="str">
        <v>95eef24b-cd31-4e49-aaab-80e3ca36f643</v>
      </c>
      <c r="B748" s="23" cm="1">
        <f t="array" ref="B748">COUNTA(_xlfn.UNIQUE(_xlfn._xlws.FILTER(Sales_data!Q:Q, Sales_data!C:C=A748)))</f>
        <v>1</v>
      </c>
      <c r="C748" s="23">
        <f>COUNTIFS(Sales_data!C:C, A748, Sales_data!N:N, "success")</f>
        <v>0</v>
      </c>
      <c r="D748" s="23">
        <f>COUNTIFS(Sales_data!C:C, A748, Sales_data!N:N, "failed")</f>
        <v>0</v>
      </c>
      <c r="E748" s="23">
        <f>COUNTIFS(Sales_data!C:C, A748, Sales_data!N:N, "pending")</f>
        <v>0</v>
      </c>
    </row>
    <row r="749" spans="1:5">
      <c r="A749" s="23" t="str">
        <v>517b1caf-aeff-458d-8ef3-109a2cff1027</v>
      </c>
      <c r="B749" s="23" cm="1">
        <f t="array" ref="B749">COUNTA(_xlfn.UNIQUE(_xlfn._xlws.FILTER(Sales_data!Q:Q, Sales_data!C:C=A749)))</f>
        <v>1</v>
      </c>
      <c r="C749" s="23">
        <f>COUNTIFS(Sales_data!C:C, A749, Sales_data!N:N, "success")</f>
        <v>0</v>
      </c>
      <c r="D749" s="23">
        <f>COUNTIFS(Sales_data!C:C, A749, Sales_data!N:N, "failed")</f>
        <v>0</v>
      </c>
      <c r="E749" s="23">
        <f>COUNTIFS(Sales_data!C:C, A749, Sales_data!N:N, "pending")</f>
        <v>0</v>
      </c>
    </row>
    <row r="750" spans="1:5">
      <c r="A750" s="23" t="str">
        <v>c8701066-def5-47da-88a0-007a5013ee74</v>
      </c>
      <c r="B750" s="23" cm="1">
        <f t="array" ref="B750">COUNTA(_xlfn.UNIQUE(_xlfn._xlws.FILTER(Sales_data!Q:Q, Sales_data!C:C=A750)))</f>
        <v>1</v>
      </c>
      <c r="C750" s="23">
        <f>COUNTIFS(Sales_data!C:C, A750, Sales_data!N:N, "success")</f>
        <v>0</v>
      </c>
      <c r="D750" s="23">
        <f>COUNTIFS(Sales_data!C:C, A750, Sales_data!N:N, "failed")</f>
        <v>0</v>
      </c>
      <c r="E750" s="23">
        <f>COUNTIFS(Sales_data!C:C, A750, Sales_data!N:N, "pending")</f>
        <v>0</v>
      </c>
    </row>
    <row r="751" spans="1:5">
      <c r="A751" s="23" t="str">
        <v>ce0ca5a0-8841-4deb-b803-8a8b8ee876b7</v>
      </c>
      <c r="B751" s="23" cm="1">
        <f t="array" ref="B751">COUNTA(_xlfn.UNIQUE(_xlfn._xlws.FILTER(Sales_data!Q:Q, Sales_data!C:C=A751)))</f>
        <v>1</v>
      </c>
      <c r="C751" s="23">
        <f>COUNTIFS(Sales_data!C:C, A751, Sales_data!N:N, "success")</f>
        <v>0</v>
      </c>
      <c r="D751" s="23">
        <f>COUNTIFS(Sales_data!C:C, A751, Sales_data!N:N, "failed")</f>
        <v>0</v>
      </c>
      <c r="E751" s="23">
        <f>COUNTIFS(Sales_data!C:C, A751, Sales_data!N:N, "pending")</f>
        <v>0</v>
      </c>
    </row>
    <row r="752" spans="1:5" hidden="1">
      <c r="A752" s="23" t="str">
        <v>b70aef5c-6211-41ea-9875-6632cd8dacdb</v>
      </c>
      <c r="B752" s="23" cm="1">
        <f t="array" ref="B752">COUNTA(_xlfn.UNIQUE(_xlfn._xlws.FILTER(Sales_data!Q:Q, Sales_data!C:C=A752)))</f>
        <v>1</v>
      </c>
      <c r="C752" s="23">
        <f>COUNTIFS(Sales_data!C:C, A752, Sales_data!N:N, "success")</f>
        <v>1</v>
      </c>
      <c r="D752" s="23">
        <f>COUNTIFS(Sales_data!C:C, A752, Sales_data!N:N, "failed")</f>
        <v>0</v>
      </c>
      <c r="E752" s="23">
        <f>COUNTIFS(Sales_data!C:C, A752, Sales_data!N:N, "pending")</f>
        <v>0</v>
      </c>
    </row>
    <row r="753" spans="1:5">
      <c r="A753" s="23" t="str">
        <v>4dfbfd29-52f1-48fe-bc86-e4860e0b896c</v>
      </c>
      <c r="B753" s="23" cm="1">
        <f t="array" ref="B753">COUNTA(_xlfn.UNIQUE(_xlfn._xlws.FILTER(Sales_data!Q:Q, Sales_data!C:C=A753)))</f>
        <v>1</v>
      </c>
      <c r="C753" s="23">
        <f>COUNTIFS(Sales_data!C:C, A753, Sales_data!N:N, "success")</f>
        <v>0</v>
      </c>
      <c r="D753" s="23">
        <f>COUNTIFS(Sales_data!C:C, A753, Sales_data!N:N, "failed")</f>
        <v>0</v>
      </c>
      <c r="E753" s="23">
        <f>COUNTIFS(Sales_data!C:C, A753, Sales_data!N:N, "pending")</f>
        <v>0</v>
      </c>
    </row>
    <row r="754" spans="1:5" hidden="1">
      <c r="A754" s="23" t="str">
        <v>c4f12cf6-d3d3-4a3c-badb-9d7c87aa2c40</v>
      </c>
      <c r="B754" s="23" cm="1">
        <f t="array" ref="B754">COUNTA(_xlfn.UNIQUE(_xlfn._xlws.FILTER(Sales_data!Q:Q, Sales_data!C:C=A754)))</f>
        <v>1</v>
      </c>
      <c r="C754" s="23">
        <f>COUNTIFS(Sales_data!C:C, A754, Sales_data!N:N, "success")</f>
        <v>2</v>
      </c>
      <c r="D754" s="23">
        <f>COUNTIFS(Sales_data!C:C, A754, Sales_data!N:N, "failed")</f>
        <v>1</v>
      </c>
      <c r="E754" s="23">
        <f>COUNTIFS(Sales_data!C:C, A754, Sales_data!N:N, "pending")</f>
        <v>0</v>
      </c>
    </row>
    <row r="755" spans="1:5">
      <c r="A755" s="23" t="str">
        <v>01720d57-234b-42bf-b066-02b93b3a1d8c</v>
      </c>
      <c r="B755" s="23" cm="1">
        <f t="array" ref="B755">COUNTA(_xlfn.UNIQUE(_xlfn._xlws.FILTER(Sales_data!Q:Q, Sales_data!C:C=A755)))</f>
        <v>1</v>
      </c>
      <c r="C755" s="23">
        <f>COUNTIFS(Sales_data!C:C, A755, Sales_data!N:N, "success")</f>
        <v>0</v>
      </c>
      <c r="D755" s="23">
        <f>COUNTIFS(Sales_data!C:C, A755, Sales_data!N:N, "failed")</f>
        <v>0</v>
      </c>
      <c r="E755" s="23">
        <f>COUNTIFS(Sales_data!C:C, A755, Sales_data!N:N, "pending")</f>
        <v>0</v>
      </c>
    </row>
    <row r="756" spans="1:5">
      <c r="A756" s="23" t="str">
        <v>0b579068-f4aa-4d80-912d-cf88695fee5f</v>
      </c>
      <c r="B756" s="23" cm="1">
        <f t="array" ref="B756">COUNTA(_xlfn.UNIQUE(_xlfn._xlws.FILTER(Sales_data!Q:Q, Sales_data!C:C=A756)))</f>
        <v>1</v>
      </c>
      <c r="C756" s="23">
        <f>COUNTIFS(Sales_data!C:C, A756, Sales_data!N:N, "success")</f>
        <v>0</v>
      </c>
      <c r="D756" s="23">
        <f>COUNTIFS(Sales_data!C:C, A756, Sales_data!N:N, "failed")</f>
        <v>0</v>
      </c>
      <c r="E756" s="23">
        <f>COUNTIFS(Sales_data!C:C, A756, Sales_data!N:N, "pending")</f>
        <v>0</v>
      </c>
    </row>
    <row r="757" spans="1:5" hidden="1">
      <c r="A757" s="23" t="str">
        <v>12623e57-bd55-4c21-9078-124905c7a314</v>
      </c>
      <c r="B757" s="23" cm="1">
        <f t="array" ref="B757">COUNTA(_xlfn.UNIQUE(_xlfn._xlws.FILTER(Sales_data!Q:Q, Sales_data!C:C=A757)))</f>
        <v>1</v>
      </c>
      <c r="C757" s="23">
        <f>COUNTIFS(Sales_data!C:C, A757, Sales_data!N:N, "success")</f>
        <v>1</v>
      </c>
      <c r="D757" s="23">
        <f>COUNTIFS(Sales_data!C:C, A757, Sales_data!N:N, "failed")</f>
        <v>0</v>
      </c>
      <c r="E757" s="23">
        <f>COUNTIFS(Sales_data!C:C, A757, Sales_data!N:N, "pending")</f>
        <v>0</v>
      </c>
    </row>
    <row r="758" spans="1:5" hidden="1">
      <c r="A758" s="23" t="str">
        <v>f778b973-3966-4eee-b833-3fb855eea90a</v>
      </c>
      <c r="B758" s="23" cm="1">
        <f t="array" ref="B758">COUNTA(_xlfn.UNIQUE(_xlfn._xlws.FILTER(Sales_data!Q:Q, Sales_data!C:C=A758)))</f>
        <v>2</v>
      </c>
      <c r="C758" s="23">
        <f>COUNTIFS(Sales_data!C:C, A758, Sales_data!N:N, "success")</f>
        <v>1</v>
      </c>
      <c r="D758" s="23">
        <f>COUNTIFS(Sales_data!C:C, A758, Sales_data!N:N, "failed")</f>
        <v>3</v>
      </c>
      <c r="E758" s="23">
        <f>COUNTIFS(Sales_data!C:C, A758, Sales_data!N:N, "pending")</f>
        <v>0</v>
      </c>
    </row>
    <row r="759" spans="1:5">
      <c r="A759" s="23" t="str">
        <v>350b2e3e-57f5-4134-9e71-80e1e8d0b057</v>
      </c>
      <c r="B759" s="23" cm="1">
        <f t="array" ref="B759">COUNTA(_xlfn.UNIQUE(_xlfn._xlws.FILTER(Sales_data!Q:Q, Sales_data!C:C=A759)))</f>
        <v>1</v>
      </c>
      <c r="C759" s="23">
        <f>COUNTIFS(Sales_data!C:C, A759, Sales_data!N:N, "success")</f>
        <v>0</v>
      </c>
      <c r="D759" s="23">
        <f>COUNTIFS(Sales_data!C:C, A759, Sales_data!N:N, "failed")</f>
        <v>0</v>
      </c>
      <c r="E759" s="23">
        <f>COUNTIFS(Sales_data!C:C, A759, Sales_data!N:N, "pending")</f>
        <v>0</v>
      </c>
    </row>
    <row r="760" spans="1:5">
      <c r="A760" s="23" t="str">
        <v>4602dc53-fd52-4388-9d9f-f058612d6588</v>
      </c>
      <c r="B760" s="23" cm="1">
        <f t="array" ref="B760">COUNTA(_xlfn.UNIQUE(_xlfn._xlws.FILTER(Sales_data!Q:Q, Sales_data!C:C=A760)))</f>
        <v>1</v>
      </c>
      <c r="C760" s="23">
        <f>COUNTIFS(Sales_data!C:C, A760, Sales_data!N:N, "success")</f>
        <v>0</v>
      </c>
      <c r="D760" s="23">
        <f>COUNTIFS(Sales_data!C:C, A760, Sales_data!N:N, "failed")</f>
        <v>0</v>
      </c>
      <c r="E760" s="23">
        <f>COUNTIFS(Sales_data!C:C, A760, Sales_data!N:N, "pending")</f>
        <v>0</v>
      </c>
    </row>
    <row r="761" spans="1:5" hidden="1">
      <c r="A761" s="23" t="str">
        <v>66a82300-8d1c-4094-9170-34f6a420cc2b</v>
      </c>
      <c r="B761" s="23" cm="1">
        <f t="array" ref="B761">COUNTA(_xlfn.UNIQUE(_xlfn._xlws.FILTER(Sales_data!Q:Q, Sales_data!C:C=A761)))</f>
        <v>1</v>
      </c>
      <c r="C761" s="23">
        <f>COUNTIFS(Sales_data!C:C, A761, Sales_data!N:N, "success")</f>
        <v>1</v>
      </c>
      <c r="D761" s="23">
        <f>COUNTIFS(Sales_data!C:C, A761, Sales_data!N:N, "failed")</f>
        <v>0</v>
      </c>
      <c r="E761" s="23">
        <f>COUNTIFS(Sales_data!C:C, A761, Sales_data!N:N, "pending")</f>
        <v>0</v>
      </c>
    </row>
    <row r="762" spans="1:5" hidden="1">
      <c r="A762" s="23" t="str">
        <v>bd2ebf0c-e378-4d4f-a130-9733be4aa5ec</v>
      </c>
      <c r="B762" s="23" cm="1">
        <f t="array" ref="B762">COUNTA(_xlfn.UNIQUE(_xlfn._xlws.FILTER(Sales_data!Q:Q, Sales_data!C:C=A762)))</f>
        <v>1</v>
      </c>
      <c r="C762" s="23">
        <f>COUNTIFS(Sales_data!C:C, A762, Sales_data!N:N, "success")</f>
        <v>1</v>
      </c>
      <c r="D762" s="23">
        <f>COUNTIFS(Sales_data!C:C, A762, Sales_data!N:N, "failed")</f>
        <v>0</v>
      </c>
      <c r="E762" s="23">
        <f>COUNTIFS(Sales_data!C:C, A762, Sales_data!N:N, "pending")</f>
        <v>0</v>
      </c>
    </row>
    <row r="763" spans="1:5" hidden="1">
      <c r="A763" s="23" t="str">
        <v>a77b045e-1271-4e1f-8abf-647246852811</v>
      </c>
      <c r="B763" s="23" cm="1">
        <f t="array" ref="B763">COUNTA(_xlfn.UNIQUE(_xlfn._xlws.FILTER(Sales_data!Q:Q, Sales_data!C:C=A763)))</f>
        <v>1</v>
      </c>
      <c r="C763" s="23">
        <f>COUNTIFS(Sales_data!C:C, A763, Sales_data!N:N, "success")</f>
        <v>1</v>
      </c>
      <c r="D763" s="23">
        <f>COUNTIFS(Sales_data!C:C, A763, Sales_data!N:N, "failed")</f>
        <v>1</v>
      </c>
      <c r="E763" s="23">
        <f>COUNTIFS(Sales_data!C:C, A763, Sales_data!N:N, "pending")</f>
        <v>0</v>
      </c>
    </row>
    <row r="764" spans="1:5" hidden="1">
      <c r="A764" s="23" t="str">
        <v>f22a2daf-5da3-4dc4-b676-3521abe4c9a0</v>
      </c>
      <c r="B764" s="23" cm="1">
        <f t="array" ref="B764">COUNTA(_xlfn.UNIQUE(_xlfn._xlws.FILTER(Sales_data!Q:Q, Sales_data!C:C=A764)))</f>
        <v>2</v>
      </c>
      <c r="C764" s="23">
        <f>COUNTIFS(Sales_data!C:C, A764, Sales_data!N:N, "success")</f>
        <v>1</v>
      </c>
      <c r="D764" s="23">
        <f>COUNTIFS(Sales_data!C:C, A764, Sales_data!N:N, "failed")</f>
        <v>0</v>
      </c>
      <c r="E764" s="23">
        <f>COUNTIFS(Sales_data!C:C, A764, Sales_data!N:N, "pending")</f>
        <v>0</v>
      </c>
    </row>
    <row r="765" spans="1:5" hidden="1">
      <c r="A765" s="23" t="str">
        <v>3efcaa19-a676-470a-8f83-6313111ac63c</v>
      </c>
      <c r="B765" s="23" cm="1">
        <f t="array" ref="B765">COUNTA(_xlfn.UNIQUE(_xlfn._xlws.FILTER(Sales_data!Q:Q, Sales_data!C:C=A765)))</f>
        <v>1</v>
      </c>
      <c r="C765" s="23">
        <f>COUNTIFS(Sales_data!C:C, A765, Sales_data!N:N, "success")</f>
        <v>1</v>
      </c>
      <c r="D765" s="23">
        <f>COUNTIFS(Sales_data!C:C, A765, Sales_data!N:N, "failed")</f>
        <v>0</v>
      </c>
      <c r="E765" s="23">
        <f>COUNTIFS(Sales_data!C:C, A765, Sales_data!N:N, "pending")</f>
        <v>0</v>
      </c>
    </row>
    <row r="766" spans="1:5">
      <c r="A766" s="23" t="str">
        <v>67a16421-3eb5-44f3-be5f-27edeedc441e</v>
      </c>
      <c r="B766" s="23" cm="1">
        <f t="array" ref="B766">COUNTA(_xlfn.UNIQUE(_xlfn._xlws.FILTER(Sales_data!Q:Q, Sales_data!C:C=A766)))</f>
        <v>1</v>
      </c>
      <c r="C766" s="23">
        <f>COUNTIFS(Sales_data!C:C, A766, Sales_data!N:N, "success")</f>
        <v>0</v>
      </c>
      <c r="D766" s="23">
        <f>COUNTIFS(Sales_data!C:C, A766, Sales_data!N:N, "failed")</f>
        <v>0</v>
      </c>
      <c r="E766" s="23">
        <f>COUNTIFS(Sales_data!C:C, A766, Sales_data!N:N, "pending")</f>
        <v>0</v>
      </c>
    </row>
    <row r="767" spans="1:5">
      <c r="A767" s="23" t="str">
        <v>40270036-f5e8-459c-97a9-e5ac2dd928e9</v>
      </c>
      <c r="B767" s="23" cm="1">
        <f t="array" ref="B767">COUNTA(_xlfn.UNIQUE(_xlfn._xlws.FILTER(Sales_data!Q:Q, Sales_data!C:C=A767)))</f>
        <v>1</v>
      </c>
      <c r="C767" s="23">
        <f>COUNTIFS(Sales_data!C:C, A767, Sales_data!N:N, "success")</f>
        <v>0</v>
      </c>
      <c r="D767" s="23">
        <f>COUNTIFS(Sales_data!C:C, A767, Sales_data!N:N, "failed")</f>
        <v>0</v>
      </c>
      <c r="E767" s="23">
        <f>COUNTIFS(Sales_data!C:C, A767, Sales_data!N:N, "pending")</f>
        <v>0</v>
      </c>
    </row>
    <row r="768" spans="1:5" hidden="1">
      <c r="A768" s="23" t="str">
        <v>e35d894e-17a8-4386-8b2b-ea148a47fb0c</v>
      </c>
      <c r="B768" s="23" cm="1">
        <f t="array" ref="B768">COUNTA(_xlfn.UNIQUE(_xlfn._xlws.FILTER(Sales_data!Q:Q, Sales_data!C:C=A768)))</f>
        <v>1</v>
      </c>
      <c r="C768" s="23">
        <f>COUNTIFS(Sales_data!C:C, A768, Sales_data!N:N, "success")</f>
        <v>1</v>
      </c>
      <c r="D768" s="23">
        <f>COUNTIFS(Sales_data!C:C, A768, Sales_data!N:N, "failed")</f>
        <v>0</v>
      </c>
      <c r="E768" s="23">
        <f>COUNTIFS(Sales_data!C:C, A768, Sales_data!N:N, "pending")</f>
        <v>0</v>
      </c>
    </row>
    <row r="769" spans="1:5">
      <c r="A769" s="23" t="str">
        <v>e366267c-d2d5-4d63-8c3f-98a45468c9cc</v>
      </c>
      <c r="B769" s="23" cm="1">
        <f t="array" ref="B769">COUNTA(_xlfn.UNIQUE(_xlfn._xlws.FILTER(Sales_data!Q:Q, Sales_data!C:C=A769)))</f>
        <v>1</v>
      </c>
      <c r="C769" s="23">
        <f>COUNTIFS(Sales_data!C:C, A769, Sales_data!N:N, "success")</f>
        <v>0</v>
      </c>
      <c r="D769" s="23">
        <f>COUNTIFS(Sales_data!C:C, A769, Sales_data!N:N, "failed")</f>
        <v>0</v>
      </c>
      <c r="E769" s="23">
        <f>COUNTIFS(Sales_data!C:C, A769, Sales_data!N:N, "pending")</f>
        <v>0</v>
      </c>
    </row>
    <row r="770" spans="1:5" hidden="1">
      <c r="A770" s="23" t="str">
        <v>41652344-a097-4ac5-a00e-7db12271f15c</v>
      </c>
      <c r="B770" s="23" cm="1">
        <f t="array" ref="B770">COUNTA(_xlfn.UNIQUE(_xlfn._xlws.FILTER(Sales_data!Q:Q, Sales_data!C:C=A770)))</f>
        <v>1</v>
      </c>
      <c r="C770" s="23">
        <f>COUNTIFS(Sales_data!C:C, A770, Sales_data!N:N, "success")</f>
        <v>1</v>
      </c>
      <c r="D770" s="23">
        <f>COUNTIFS(Sales_data!C:C, A770, Sales_data!N:N, "failed")</f>
        <v>0</v>
      </c>
      <c r="E770" s="23">
        <f>COUNTIFS(Sales_data!C:C, A770, Sales_data!N:N, "pending")</f>
        <v>0</v>
      </c>
    </row>
    <row r="771" spans="1:5" hidden="1">
      <c r="A771" s="23" t="str">
        <v>8cfa7e82-661a-4d86-ab77-8f8741a4cb8b</v>
      </c>
      <c r="B771" s="23" cm="1">
        <f t="array" ref="B771">COUNTA(_xlfn.UNIQUE(_xlfn._xlws.FILTER(Sales_data!Q:Q, Sales_data!C:C=A771)))</f>
        <v>2</v>
      </c>
      <c r="C771" s="23">
        <f>COUNTIFS(Sales_data!C:C, A771, Sales_data!N:N, "success")</f>
        <v>2</v>
      </c>
      <c r="D771" s="23">
        <f>COUNTIFS(Sales_data!C:C, A771, Sales_data!N:N, "failed")</f>
        <v>0</v>
      </c>
      <c r="E771" s="23">
        <f>COUNTIFS(Sales_data!C:C, A771, Sales_data!N:N, "pending")</f>
        <v>0</v>
      </c>
    </row>
    <row r="772" spans="1:5">
      <c r="A772" s="23" t="str">
        <v>dee219c6-72be-439e-a357-b52bec6bb3da</v>
      </c>
      <c r="B772" s="23" cm="1">
        <f t="array" ref="B772">COUNTA(_xlfn.UNIQUE(_xlfn._xlws.FILTER(Sales_data!Q:Q, Sales_data!C:C=A772)))</f>
        <v>1</v>
      </c>
      <c r="C772" s="23">
        <f>COUNTIFS(Sales_data!C:C, A772, Sales_data!N:N, "success")</f>
        <v>0</v>
      </c>
      <c r="D772" s="23">
        <f>COUNTIFS(Sales_data!C:C, A772, Sales_data!N:N, "failed")</f>
        <v>0</v>
      </c>
      <c r="E772" s="23">
        <f>COUNTIFS(Sales_data!C:C, A772, Sales_data!N:N, "pending")</f>
        <v>0</v>
      </c>
    </row>
    <row r="773" spans="1:5">
      <c r="A773" s="23" t="str">
        <v>cf661c62-925d-4fb5-a612-30af12ebd3e3</v>
      </c>
      <c r="B773" s="23" cm="1">
        <f t="array" ref="B773">COUNTA(_xlfn.UNIQUE(_xlfn._xlws.FILTER(Sales_data!Q:Q, Sales_data!C:C=A773)))</f>
        <v>1</v>
      </c>
      <c r="C773" s="23">
        <f>COUNTIFS(Sales_data!C:C, A773, Sales_data!N:N, "success")</f>
        <v>0</v>
      </c>
      <c r="D773" s="23">
        <f>COUNTIFS(Sales_data!C:C, A773, Sales_data!N:N, "failed")</f>
        <v>0</v>
      </c>
      <c r="E773" s="23">
        <f>COUNTIFS(Sales_data!C:C, A773, Sales_data!N:N, "pending")</f>
        <v>0</v>
      </c>
    </row>
    <row r="774" spans="1:5">
      <c r="A774" s="23" t="str">
        <v>600f4460-d79b-4634-9642-89fe884cf1eb</v>
      </c>
      <c r="B774" s="23" cm="1">
        <f t="array" ref="B774">COUNTA(_xlfn.UNIQUE(_xlfn._xlws.FILTER(Sales_data!Q:Q, Sales_data!C:C=A774)))</f>
        <v>1</v>
      </c>
      <c r="C774" s="23">
        <f>COUNTIFS(Sales_data!C:C, A774, Sales_data!N:N, "success")</f>
        <v>0</v>
      </c>
      <c r="D774" s="23">
        <f>COUNTIFS(Sales_data!C:C, A774, Sales_data!N:N, "failed")</f>
        <v>0</v>
      </c>
      <c r="E774" s="23">
        <f>COUNTIFS(Sales_data!C:C, A774, Sales_data!N:N, "pending")</f>
        <v>0</v>
      </c>
    </row>
    <row r="775" spans="1:5">
      <c r="A775" s="23" t="str">
        <v>e319a5b9-e220-4cb2-b43b-089375280da2</v>
      </c>
      <c r="B775" s="23" cm="1">
        <f t="array" ref="B775">COUNTA(_xlfn.UNIQUE(_xlfn._xlws.FILTER(Sales_data!Q:Q, Sales_data!C:C=A775)))</f>
        <v>1</v>
      </c>
      <c r="C775" s="23">
        <f>COUNTIFS(Sales_data!C:C, A775, Sales_data!N:N, "success")</f>
        <v>0</v>
      </c>
      <c r="D775" s="23">
        <f>COUNTIFS(Sales_data!C:C, A775, Sales_data!N:N, "failed")</f>
        <v>0</v>
      </c>
      <c r="E775" s="23">
        <f>COUNTIFS(Sales_data!C:C, A775, Sales_data!N:N, "pending")</f>
        <v>0</v>
      </c>
    </row>
    <row r="776" spans="1:5" hidden="1">
      <c r="A776" s="23" t="str">
        <v>2adabc5e-dfe9-4a4f-ada5-76728c02306b</v>
      </c>
      <c r="B776" s="23" cm="1">
        <f t="array" ref="B776">COUNTA(_xlfn.UNIQUE(_xlfn._xlws.FILTER(Sales_data!Q:Q, Sales_data!C:C=A776)))</f>
        <v>1</v>
      </c>
      <c r="C776" s="23">
        <f>COUNTIFS(Sales_data!C:C, A776, Sales_data!N:N, "success")</f>
        <v>1</v>
      </c>
      <c r="D776" s="23">
        <f>COUNTIFS(Sales_data!C:C, A776, Sales_data!N:N, "failed")</f>
        <v>0</v>
      </c>
      <c r="E776" s="23">
        <f>COUNTIFS(Sales_data!C:C, A776, Sales_data!N:N, "pending")</f>
        <v>0</v>
      </c>
    </row>
    <row r="777" spans="1:5">
      <c r="A777" s="23" t="str">
        <v>2a089f2d-8b6d-43ff-b38a-60d9247074f6</v>
      </c>
      <c r="B777" s="23" cm="1">
        <f t="array" ref="B777">COUNTA(_xlfn.UNIQUE(_xlfn._xlws.FILTER(Sales_data!Q:Q, Sales_data!C:C=A777)))</f>
        <v>1</v>
      </c>
      <c r="C777" s="23">
        <f>COUNTIFS(Sales_data!C:C, A777, Sales_data!N:N, "success")</f>
        <v>0</v>
      </c>
      <c r="D777" s="23">
        <f>COUNTIFS(Sales_data!C:C, A777, Sales_data!N:N, "failed")</f>
        <v>0</v>
      </c>
      <c r="E777" s="23">
        <f>COUNTIFS(Sales_data!C:C, A777, Sales_data!N:N, "pending")</f>
        <v>0</v>
      </c>
    </row>
    <row r="778" spans="1:5" hidden="1">
      <c r="A778" s="23" t="str">
        <v>50b29021-35b7-4213-b11b-07dcec27e92e</v>
      </c>
      <c r="B778" s="23" cm="1">
        <f t="array" ref="B778">COUNTA(_xlfn.UNIQUE(_xlfn._xlws.FILTER(Sales_data!Q:Q, Sales_data!C:C=A778)))</f>
        <v>1</v>
      </c>
      <c r="C778" s="23">
        <f>COUNTIFS(Sales_data!C:C, A778, Sales_data!N:N, "success")</f>
        <v>1</v>
      </c>
      <c r="D778" s="23">
        <f>COUNTIFS(Sales_data!C:C, A778, Sales_data!N:N, "failed")</f>
        <v>0</v>
      </c>
      <c r="E778" s="23">
        <f>COUNTIFS(Sales_data!C:C, A778, Sales_data!N:N, "pending")</f>
        <v>0</v>
      </c>
    </row>
    <row r="779" spans="1:5" hidden="1">
      <c r="A779" s="23" t="str">
        <v>4bbf26ee-ab13-444c-b217-4ea9a7be55d9</v>
      </c>
      <c r="B779" s="23" cm="1">
        <f t="array" ref="B779">COUNTA(_xlfn.UNIQUE(_xlfn._xlws.FILTER(Sales_data!Q:Q, Sales_data!C:C=A779)))</f>
        <v>2</v>
      </c>
      <c r="C779" s="23">
        <f>COUNTIFS(Sales_data!C:C, A779, Sales_data!N:N, "success")</f>
        <v>2</v>
      </c>
      <c r="D779" s="23">
        <f>COUNTIFS(Sales_data!C:C, A779, Sales_data!N:N, "failed")</f>
        <v>2</v>
      </c>
      <c r="E779" s="23">
        <f>COUNTIFS(Sales_data!C:C, A779, Sales_data!N:N, "pending")</f>
        <v>0</v>
      </c>
    </row>
    <row r="780" spans="1:5" hidden="1">
      <c r="A780" s="23" t="str">
        <v>8d71245c-65b0-4a1c-8b7a-e7bd77eefe9a</v>
      </c>
      <c r="B780" s="23" cm="1">
        <f t="array" ref="B780">COUNTA(_xlfn.UNIQUE(_xlfn._xlws.FILTER(Sales_data!Q:Q, Sales_data!C:C=A780)))</f>
        <v>1</v>
      </c>
      <c r="C780" s="23">
        <f>COUNTIFS(Sales_data!C:C, A780, Sales_data!N:N, "success")</f>
        <v>1</v>
      </c>
      <c r="D780" s="23">
        <f>COUNTIFS(Sales_data!C:C, A780, Sales_data!N:N, "failed")</f>
        <v>0</v>
      </c>
      <c r="E780" s="23">
        <f>COUNTIFS(Sales_data!C:C, A780, Sales_data!N:N, "pending")</f>
        <v>0</v>
      </c>
    </row>
    <row r="781" spans="1:5">
      <c r="A781" s="23" t="str">
        <v>66bc9122-a225-4523-a49b-44b6b9a9acc9</v>
      </c>
      <c r="B781" s="23" cm="1">
        <f t="array" ref="B781">COUNTA(_xlfn.UNIQUE(_xlfn._xlws.FILTER(Sales_data!Q:Q, Sales_data!C:C=A781)))</f>
        <v>1</v>
      </c>
      <c r="C781" s="23">
        <f>COUNTIFS(Sales_data!C:C, A781, Sales_data!N:N, "success")</f>
        <v>0</v>
      </c>
      <c r="D781" s="23">
        <f>COUNTIFS(Sales_data!C:C, A781, Sales_data!N:N, "failed")</f>
        <v>0</v>
      </c>
      <c r="E781" s="23">
        <f>COUNTIFS(Sales_data!C:C, A781, Sales_data!N:N, "pending")</f>
        <v>0</v>
      </c>
    </row>
    <row r="782" spans="1:5" hidden="1">
      <c r="A782" s="23" t="str">
        <v>8f0fe54c-5999-4cc0-9fca-669298a4cd40</v>
      </c>
      <c r="B782" s="23" cm="1">
        <f t="array" ref="B782">COUNTA(_xlfn.UNIQUE(_xlfn._xlws.FILTER(Sales_data!Q:Q, Sales_data!C:C=A782)))</f>
        <v>1</v>
      </c>
      <c r="C782" s="23">
        <f>COUNTIFS(Sales_data!C:C, A782, Sales_data!N:N, "success")</f>
        <v>1</v>
      </c>
      <c r="D782" s="23">
        <f>COUNTIFS(Sales_data!C:C, A782, Sales_data!N:N, "failed")</f>
        <v>0</v>
      </c>
      <c r="E782" s="23">
        <f>COUNTIFS(Sales_data!C:C, A782, Sales_data!N:N, "pending")</f>
        <v>0</v>
      </c>
    </row>
    <row r="783" spans="1:5">
      <c r="A783" s="23" t="str">
        <v>7222a1b0-edb5-411d-8a82-3036771cc030</v>
      </c>
      <c r="B783" s="23" cm="1">
        <f t="array" ref="B783">COUNTA(_xlfn.UNIQUE(_xlfn._xlws.FILTER(Sales_data!Q:Q, Sales_data!C:C=A783)))</f>
        <v>1</v>
      </c>
      <c r="C783" s="23">
        <f>COUNTIFS(Sales_data!C:C, A783, Sales_data!N:N, "success")</f>
        <v>0</v>
      </c>
      <c r="D783" s="23">
        <f>COUNTIFS(Sales_data!C:C, A783, Sales_data!N:N, "failed")</f>
        <v>0</v>
      </c>
      <c r="E783" s="23">
        <f>COUNTIFS(Sales_data!C:C, A783, Sales_data!N:N, "pending")</f>
        <v>0</v>
      </c>
    </row>
    <row r="784" spans="1:5">
      <c r="A784" s="23" t="str">
        <v>cdc8b964-24c5-4703-9459-a5547de935d0</v>
      </c>
      <c r="B784" s="23" cm="1">
        <f t="array" ref="B784">COUNTA(_xlfn.UNIQUE(_xlfn._xlws.FILTER(Sales_data!Q:Q, Sales_data!C:C=A784)))</f>
        <v>1</v>
      </c>
      <c r="C784" s="23">
        <f>COUNTIFS(Sales_data!C:C, A784, Sales_data!N:N, "success")</f>
        <v>0</v>
      </c>
      <c r="D784" s="23">
        <f>COUNTIFS(Sales_data!C:C, A784, Sales_data!N:N, "failed")</f>
        <v>0</v>
      </c>
      <c r="E784" s="23">
        <f>COUNTIFS(Sales_data!C:C, A784, Sales_data!N:N, "pending")</f>
        <v>0</v>
      </c>
    </row>
    <row r="785" spans="1:5">
      <c r="A785" s="23" t="str">
        <v>7f79ab5b-7b14-4171-9171-c88e21b445ee</v>
      </c>
      <c r="B785" s="23" cm="1">
        <f t="array" ref="B785">COUNTA(_xlfn.UNIQUE(_xlfn._xlws.FILTER(Sales_data!Q:Q, Sales_data!C:C=A785)))</f>
        <v>1</v>
      </c>
      <c r="C785" s="23">
        <f>COUNTIFS(Sales_data!C:C, A785, Sales_data!N:N, "success")</f>
        <v>0</v>
      </c>
      <c r="D785" s="23">
        <f>COUNTIFS(Sales_data!C:C, A785, Sales_data!N:N, "failed")</f>
        <v>0</v>
      </c>
      <c r="E785" s="23">
        <f>COUNTIFS(Sales_data!C:C, A785, Sales_data!N:N, "pending")</f>
        <v>0</v>
      </c>
    </row>
    <row r="786" spans="1:5">
      <c r="A786" s="23" t="str">
        <v>003ca9a4-8676-4d50-8b01-556264afaddc</v>
      </c>
      <c r="B786" s="23" cm="1">
        <f t="array" ref="B786">COUNTA(_xlfn.UNIQUE(_xlfn._xlws.FILTER(Sales_data!Q:Q, Sales_data!C:C=A786)))</f>
        <v>1</v>
      </c>
      <c r="C786" s="23">
        <f>COUNTIFS(Sales_data!C:C, A786, Sales_data!N:N, "success")</f>
        <v>0</v>
      </c>
      <c r="D786" s="23">
        <f>COUNTIFS(Sales_data!C:C, A786, Sales_data!N:N, "failed")</f>
        <v>0</v>
      </c>
      <c r="E786" s="23">
        <f>COUNTIFS(Sales_data!C:C, A786, Sales_data!N:N, "pending")</f>
        <v>0</v>
      </c>
    </row>
    <row r="787" spans="1:5">
      <c r="A787" s="23" t="str">
        <v>ff453c7a-8c6d-4b45-80c4-14f0dcc36240</v>
      </c>
      <c r="B787" s="23" cm="1">
        <f t="array" ref="B787">COUNTA(_xlfn.UNIQUE(_xlfn._xlws.FILTER(Sales_data!Q:Q, Sales_data!C:C=A787)))</f>
        <v>1</v>
      </c>
      <c r="C787" s="23">
        <f>COUNTIFS(Sales_data!C:C, A787, Sales_data!N:N, "success")</f>
        <v>0</v>
      </c>
      <c r="D787" s="23">
        <f>COUNTIFS(Sales_data!C:C, A787, Sales_data!N:N, "failed")</f>
        <v>0</v>
      </c>
      <c r="E787" s="23">
        <f>COUNTIFS(Sales_data!C:C, A787, Sales_data!N:N, "pending")</f>
        <v>0</v>
      </c>
    </row>
    <row r="788" spans="1:5">
      <c r="A788" s="23" t="str">
        <v>229d195c-4d31-42cc-a5fc-c815da960187</v>
      </c>
      <c r="B788" s="23" cm="1">
        <f t="array" ref="B788">COUNTA(_xlfn.UNIQUE(_xlfn._xlws.FILTER(Sales_data!Q:Q, Sales_data!C:C=A788)))</f>
        <v>1</v>
      </c>
      <c r="C788" s="23">
        <f>COUNTIFS(Sales_data!C:C, A788, Sales_data!N:N, "success")</f>
        <v>0</v>
      </c>
      <c r="D788" s="23">
        <f>COUNTIFS(Sales_data!C:C, A788, Sales_data!N:N, "failed")</f>
        <v>0</v>
      </c>
      <c r="E788" s="23">
        <f>COUNTIFS(Sales_data!C:C, A788, Sales_data!N:N, "pending")</f>
        <v>0</v>
      </c>
    </row>
    <row r="789" spans="1:5" hidden="1">
      <c r="A789" s="23" t="str">
        <v>1003dbe6-0f3f-4c9d-a927-f15ac3a4a040</v>
      </c>
      <c r="B789" s="23" cm="1">
        <f t="array" ref="B789">COUNTA(_xlfn.UNIQUE(_xlfn._xlws.FILTER(Sales_data!Q:Q, Sales_data!C:C=A789)))</f>
        <v>1</v>
      </c>
      <c r="C789" s="23">
        <f>COUNTIFS(Sales_data!C:C, A789, Sales_data!N:N, "success")</f>
        <v>1</v>
      </c>
      <c r="D789" s="23">
        <f>COUNTIFS(Sales_data!C:C, A789, Sales_data!N:N, "failed")</f>
        <v>0</v>
      </c>
      <c r="E789" s="23">
        <f>COUNTIFS(Sales_data!C:C, A789, Sales_data!N:N, "pending")</f>
        <v>0</v>
      </c>
    </row>
    <row r="790" spans="1:5">
      <c r="A790" s="23" t="str">
        <v>f08feb32-d051-4487-849f-d47bd4fcdf40</v>
      </c>
      <c r="B790" s="23" cm="1">
        <f t="array" ref="B790">COUNTA(_xlfn.UNIQUE(_xlfn._xlws.FILTER(Sales_data!Q:Q, Sales_data!C:C=A790)))</f>
        <v>1</v>
      </c>
      <c r="C790" s="23">
        <f>COUNTIFS(Sales_data!C:C, A790, Sales_data!N:N, "success")</f>
        <v>0</v>
      </c>
      <c r="D790" s="23">
        <f>COUNTIFS(Sales_data!C:C, A790, Sales_data!N:N, "failed")</f>
        <v>0</v>
      </c>
      <c r="E790" s="23">
        <f>COUNTIFS(Sales_data!C:C, A790, Sales_data!N:N, "pending")</f>
        <v>0</v>
      </c>
    </row>
    <row r="791" spans="1:5">
      <c r="A791" s="23" t="str">
        <v>82e51acd-eec8-44cf-95a8-f0d6f6cc38d2</v>
      </c>
      <c r="B791" s="23" cm="1">
        <f t="array" ref="B791">COUNTA(_xlfn.UNIQUE(_xlfn._xlws.FILTER(Sales_data!Q:Q, Sales_data!C:C=A791)))</f>
        <v>1</v>
      </c>
      <c r="C791" s="23">
        <f>COUNTIFS(Sales_data!C:C, A791, Sales_data!N:N, "success")</f>
        <v>0</v>
      </c>
      <c r="D791" s="23">
        <f>COUNTIFS(Sales_data!C:C, A791, Sales_data!N:N, "failed")</f>
        <v>1</v>
      </c>
      <c r="E791" s="23">
        <f>COUNTIFS(Sales_data!C:C, A791, Sales_data!N:N, "pending")</f>
        <v>0</v>
      </c>
    </row>
    <row r="792" spans="1:5" hidden="1">
      <c r="A792" s="23" t="str">
        <v>290f1c57-9e17-4660-ba81-ca348388cd6d</v>
      </c>
      <c r="B792" s="23" cm="1">
        <f t="array" ref="B792">COUNTA(_xlfn.UNIQUE(_xlfn._xlws.FILTER(Sales_data!Q:Q, Sales_data!C:C=A792)))</f>
        <v>1</v>
      </c>
      <c r="C792" s="23">
        <f>COUNTIFS(Sales_data!C:C, A792, Sales_data!N:N, "success")</f>
        <v>1</v>
      </c>
      <c r="D792" s="23">
        <f>COUNTIFS(Sales_data!C:C, A792, Sales_data!N:N, "failed")</f>
        <v>0</v>
      </c>
      <c r="E792" s="23">
        <f>COUNTIFS(Sales_data!C:C, A792, Sales_data!N:N, "pending")</f>
        <v>0</v>
      </c>
    </row>
    <row r="793" spans="1:5">
      <c r="A793" s="23" t="str">
        <v>d80d6571-41cc-4db9-bebc-17da129c6195</v>
      </c>
      <c r="B793" s="23" cm="1">
        <f t="array" ref="B793">COUNTA(_xlfn.UNIQUE(_xlfn._xlws.FILTER(Sales_data!Q:Q, Sales_data!C:C=A793)))</f>
        <v>1</v>
      </c>
      <c r="C793" s="23">
        <f>COUNTIFS(Sales_data!C:C, A793, Sales_data!N:N, "success")</f>
        <v>0</v>
      </c>
      <c r="D793" s="23">
        <f>COUNTIFS(Sales_data!C:C, A793, Sales_data!N:N, "failed")</f>
        <v>0</v>
      </c>
      <c r="E793" s="23">
        <f>COUNTIFS(Sales_data!C:C, A793, Sales_data!N:N, "pending")</f>
        <v>0</v>
      </c>
    </row>
    <row r="794" spans="1:5" hidden="1">
      <c r="A794" s="23" t="str">
        <v>c6a371f9-6a6b-4c2d-b20c-fdf5cba1acf2</v>
      </c>
      <c r="B794" s="23" cm="1">
        <f t="array" ref="B794">COUNTA(_xlfn.UNIQUE(_xlfn._xlws.FILTER(Sales_data!Q:Q, Sales_data!C:C=A794)))</f>
        <v>2</v>
      </c>
      <c r="C794" s="23">
        <f>COUNTIFS(Sales_data!C:C, A794, Sales_data!N:N, "success")</f>
        <v>2</v>
      </c>
      <c r="D794" s="23">
        <f>COUNTIFS(Sales_data!C:C, A794, Sales_data!N:N, "failed")</f>
        <v>0</v>
      </c>
      <c r="E794" s="23">
        <f>COUNTIFS(Sales_data!C:C, A794, Sales_data!N:N, "pending")</f>
        <v>0</v>
      </c>
    </row>
    <row r="795" spans="1:5" hidden="1">
      <c r="A795" s="23" t="str">
        <v>b9f94094-4111-4651-aa8c-64264ec87f84</v>
      </c>
      <c r="B795" s="23" cm="1">
        <f t="array" ref="B795">COUNTA(_xlfn.UNIQUE(_xlfn._xlws.FILTER(Sales_data!Q:Q, Sales_data!C:C=A795)))</f>
        <v>2</v>
      </c>
      <c r="C795" s="23">
        <f>COUNTIFS(Sales_data!C:C, A795, Sales_data!N:N, "success")</f>
        <v>2</v>
      </c>
      <c r="D795" s="23">
        <f>COUNTIFS(Sales_data!C:C, A795, Sales_data!N:N, "failed")</f>
        <v>2</v>
      </c>
      <c r="E795" s="23">
        <f>COUNTIFS(Sales_data!C:C, A795, Sales_data!N:N, "pending")</f>
        <v>0</v>
      </c>
    </row>
    <row r="796" spans="1:5" hidden="1">
      <c r="A796" s="23" t="str">
        <v>9a207b7e-eff9-4944-a654-df75b826c28d</v>
      </c>
      <c r="B796" s="23" cm="1">
        <f t="array" ref="B796">COUNTA(_xlfn.UNIQUE(_xlfn._xlws.FILTER(Sales_data!Q:Q, Sales_data!C:C=A796)))</f>
        <v>1</v>
      </c>
      <c r="C796" s="23">
        <f>COUNTIFS(Sales_data!C:C, A796, Sales_data!N:N, "success")</f>
        <v>1</v>
      </c>
      <c r="D796" s="23">
        <f>COUNTIFS(Sales_data!C:C, A796, Sales_data!N:N, "failed")</f>
        <v>0</v>
      </c>
      <c r="E796" s="23">
        <f>COUNTIFS(Sales_data!C:C, A796, Sales_data!N:N, "pending")</f>
        <v>0</v>
      </c>
    </row>
    <row r="797" spans="1:5" hidden="1">
      <c r="A797" s="23" t="str">
        <v>c34e9bad-d46f-4e4a-a5b8-abc478e8d6e9</v>
      </c>
      <c r="B797" s="23" cm="1">
        <f t="array" ref="B797">COUNTA(_xlfn.UNIQUE(_xlfn._xlws.FILTER(Sales_data!Q:Q, Sales_data!C:C=A797)))</f>
        <v>1</v>
      </c>
      <c r="C797" s="23">
        <f>COUNTIFS(Sales_data!C:C, A797, Sales_data!N:N, "success")</f>
        <v>1</v>
      </c>
      <c r="D797" s="23">
        <f>COUNTIFS(Sales_data!C:C, A797, Sales_data!N:N, "failed")</f>
        <v>0</v>
      </c>
      <c r="E797" s="23">
        <f>COUNTIFS(Sales_data!C:C, A797, Sales_data!N:N, "pending")</f>
        <v>0</v>
      </c>
    </row>
    <row r="798" spans="1:5">
      <c r="A798" s="23" t="str">
        <v>54f02781-18da-4dcc-83b7-8ba96d313de2</v>
      </c>
      <c r="B798" s="23" cm="1">
        <f t="array" ref="B798">COUNTA(_xlfn.UNIQUE(_xlfn._xlws.FILTER(Sales_data!Q:Q, Sales_data!C:C=A798)))</f>
        <v>1</v>
      </c>
      <c r="C798" s="23">
        <f>COUNTIFS(Sales_data!C:C, A798, Sales_data!N:N, "success")</f>
        <v>0</v>
      </c>
      <c r="D798" s="23">
        <f>COUNTIFS(Sales_data!C:C, A798, Sales_data!N:N, "failed")</f>
        <v>0</v>
      </c>
      <c r="E798" s="23">
        <f>COUNTIFS(Sales_data!C:C, A798, Sales_data!N:N, "pending")</f>
        <v>0</v>
      </c>
    </row>
    <row r="799" spans="1:5">
      <c r="A799" s="23" t="str">
        <v>f7bf5917-a4dd-40b3-9017-5b2aa60f0da7</v>
      </c>
      <c r="B799" s="23" cm="1">
        <f t="array" ref="B799">COUNTA(_xlfn.UNIQUE(_xlfn._xlws.FILTER(Sales_data!Q:Q, Sales_data!C:C=A799)))</f>
        <v>1</v>
      </c>
      <c r="C799" s="23">
        <f>COUNTIFS(Sales_data!C:C, A799, Sales_data!N:N, "success")</f>
        <v>0</v>
      </c>
      <c r="D799" s="23">
        <f>COUNTIFS(Sales_data!C:C, A799, Sales_data!N:N, "failed")</f>
        <v>0</v>
      </c>
      <c r="E799" s="23">
        <f>COUNTIFS(Sales_data!C:C, A799, Sales_data!N:N, "pending")</f>
        <v>0</v>
      </c>
    </row>
    <row r="800" spans="1:5">
      <c r="A800" s="23" t="str">
        <v>e186c43a-e173-4273-a6c8-6d39dca940ee</v>
      </c>
      <c r="B800" s="23" cm="1">
        <f t="array" ref="B800">COUNTA(_xlfn.UNIQUE(_xlfn._xlws.FILTER(Sales_data!Q:Q, Sales_data!C:C=A800)))</f>
        <v>1</v>
      </c>
      <c r="C800" s="23">
        <f>COUNTIFS(Sales_data!C:C, A800, Sales_data!N:N, "success")</f>
        <v>0</v>
      </c>
      <c r="D800" s="23">
        <f>COUNTIFS(Sales_data!C:C, A800, Sales_data!N:N, "failed")</f>
        <v>0</v>
      </c>
      <c r="E800" s="23">
        <f>COUNTIFS(Sales_data!C:C, A800, Sales_data!N:N, "pending")</f>
        <v>0</v>
      </c>
    </row>
    <row r="801" spans="1:5">
      <c r="A801" s="23" t="str">
        <v>610872d4-6ac1-4412-a611-da0e987a6707</v>
      </c>
      <c r="B801" s="23" cm="1">
        <f t="array" ref="B801">COUNTA(_xlfn.UNIQUE(_xlfn._xlws.FILTER(Sales_data!Q:Q, Sales_data!C:C=A801)))</f>
        <v>1</v>
      </c>
      <c r="C801" s="23">
        <f>COUNTIFS(Sales_data!C:C, A801, Sales_data!N:N, "success")</f>
        <v>0</v>
      </c>
      <c r="D801" s="23">
        <f>COUNTIFS(Sales_data!C:C, A801, Sales_data!N:N, "failed")</f>
        <v>0</v>
      </c>
      <c r="E801" s="23">
        <f>COUNTIFS(Sales_data!C:C, A801, Sales_data!N:N, "pending")</f>
        <v>0</v>
      </c>
    </row>
    <row r="802" spans="1:5">
      <c r="A802" s="23" t="str">
        <v>ada34948-30a5-473a-9621-6a07285e8087</v>
      </c>
      <c r="B802" s="23" cm="1">
        <f t="array" ref="B802">COUNTA(_xlfn.UNIQUE(_xlfn._xlws.FILTER(Sales_data!Q:Q, Sales_data!C:C=A802)))</f>
        <v>1</v>
      </c>
      <c r="C802" s="23">
        <f>COUNTIFS(Sales_data!C:C, A802, Sales_data!N:N, "success")</f>
        <v>0</v>
      </c>
      <c r="D802" s="23">
        <f>COUNTIFS(Sales_data!C:C, A802, Sales_data!N:N, "failed")</f>
        <v>0</v>
      </c>
      <c r="E802" s="23">
        <f>COUNTIFS(Sales_data!C:C, A802, Sales_data!N:N, "pending")</f>
        <v>0</v>
      </c>
    </row>
    <row r="803" spans="1:5">
      <c r="A803" s="23" t="str">
        <v>641c46a6-ccbb-4c01-8bc3-3ec2f145e156</v>
      </c>
      <c r="B803" s="23" cm="1">
        <f t="array" ref="B803">COUNTA(_xlfn.UNIQUE(_xlfn._xlws.FILTER(Sales_data!Q:Q, Sales_data!C:C=A803)))</f>
        <v>1</v>
      </c>
      <c r="C803" s="23">
        <f>COUNTIFS(Sales_data!C:C, A803, Sales_data!N:N, "success")</f>
        <v>0</v>
      </c>
      <c r="D803" s="23">
        <f>COUNTIFS(Sales_data!C:C, A803, Sales_data!N:N, "failed")</f>
        <v>0</v>
      </c>
      <c r="E803" s="23">
        <f>COUNTIFS(Sales_data!C:C, A803, Sales_data!N:N, "pending")</f>
        <v>0</v>
      </c>
    </row>
    <row r="804" spans="1:5">
      <c r="A804" s="23" t="str">
        <v>d508c04b-c72b-4edb-9b87-1666cc9ec795</v>
      </c>
      <c r="B804" s="23" cm="1">
        <f t="array" ref="B804">COUNTA(_xlfn.UNIQUE(_xlfn._xlws.FILTER(Sales_data!Q:Q, Sales_data!C:C=A804)))</f>
        <v>1</v>
      </c>
      <c r="C804" s="23">
        <f>COUNTIFS(Sales_data!C:C, A804, Sales_data!N:N, "success")</f>
        <v>0</v>
      </c>
      <c r="D804" s="23">
        <f>COUNTIFS(Sales_data!C:C, A804, Sales_data!N:N, "failed")</f>
        <v>0</v>
      </c>
      <c r="E804" s="23">
        <f>COUNTIFS(Sales_data!C:C, A804, Sales_data!N:N, "pending")</f>
        <v>0</v>
      </c>
    </row>
    <row r="805" spans="1:5" hidden="1">
      <c r="A805" s="23" t="str">
        <v>b7b89362-de0f-46c0-8ce7-0f6f692524e8</v>
      </c>
      <c r="B805" s="23" cm="1">
        <f t="array" ref="B805">COUNTA(_xlfn.UNIQUE(_xlfn._xlws.FILTER(Sales_data!Q:Q, Sales_data!C:C=A805)))</f>
        <v>1</v>
      </c>
      <c r="C805" s="23">
        <f>COUNTIFS(Sales_data!C:C, A805, Sales_data!N:N, "success")</f>
        <v>1</v>
      </c>
      <c r="D805" s="23">
        <f>COUNTIFS(Sales_data!C:C, A805, Sales_data!N:N, "failed")</f>
        <v>0</v>
      </c>
      <c r="E805" s="23">
        <f>COUNTIFS(Sales_data!C:C, A805, Sales_data!N:N, "pending")</f>
        <v>0</v>
      </c>
    </row>
    <row r="806" spans="1:5">
      <c r="A806" s="23" t="str">
        <v>a00157ac-e8d8-4ec5-a2c7-f2df77784f5d</v>
      </c>
      <c r="B806" s="23" cm="1">
        <f t="array" ref="B806">COUNTA(_xlfn.UNIQUE(_xlfn._xlws.FILTER(Sales_data!Q:Q, Sales_data!C:C=A806)))</f>
        <v>1</v>
      </c>
      <c r="C806" s="23">
        <f>COUNTIFS(Sales_data!C:C, A806, Sales_data!N:N, "success")</f>
        <v>0</v>
      </c>
      <c r="D806" s="23">
        <f>COUNTIFS(Sales_data!C:C, A806, Sales_data!N:N, "failed")</f>
        <v>0</v>
      </c>
      <c r="E806" s="23">
        <f>COUNTIFS(Sales_data!C:C, A806, Sales_data!N:N, "pending")</f>
        <v>0</v>
      </c>
    </row>
    <row r="807" spans="1:5">
      <c r="A807" s="23" t="str">
        <v>4ece4cff-9f9c-44a0-b2a8-acc14e16b79d</v>
      </c>
      <c r="B807" s="23" cm="1">
        <f t="array" ref="B807">COUNTA(_xlfn.UNIQUE(_xlfn._xlws.FILTER(Sales_data!Q:Q, Sales_data!C:C=A807)))</f>
        <v>1</v>
      </c>
      <c r="C807" s="23">
        <f>COUNTIFS(Sales_data!C:C, A807, Sales_data!N:N, "success")</f>
        <v>0</v>
      </c>
      <c r="D807" s="23">
        <f>COUNTIFS(Sales_data!C:C, A807, Sales_data!N:N, "failed")</f>
        <v>0</v>
      </c>
      <c r="E807" s="23">
        <f>COUNTIFS(Sales_data!C:C, A807, Sales_data!N:N, "pending")</f>
        <v>0</v>
      </c>
    </row>
    <row r="808" spans="1:5" hidden="1">
      <c r="A808" s="23" t="str">
        <v>0998d163-7961-4fee-bdd8-36a78b6e994f</v>
      </c>
      <c r="B808" s="23" cm="1">
        <f t="array" ref="B808">COUNTA(_xlfn.UNIQUE(_xlfn._xlws.FILTER(Sales_data!Q:Q, Sales_data!C:C=A808)))</f>
        <v>1</v>
      </c>
      <c r="C808" s="23">
        <f>COUNTIFS(Sales_data!C:C, A808, Sales_data!N:N, "success")</f>
        <v>1</v>
      </c>
      <c r="D808" s="23">
        <f>COUNTIFS(Sales_data!C:C, A808, Sales_data!N:N, "failed")</f>
        <v>0</v>
      </c>
      <c r="E808" s="23">
        <f>COUNTIFS(Sales_data!C:C, A808, Sales_data!N:N, "pending")</f>
        <v>0</v>
      </c>
    </row>
    <row r="809" spans="1:5" hidden="1">
      <c r="A809" s="23" t="str">
        <v>23e791c3-9e98-4f53-b988-09d89f3eb4f3</v>
      </c>
      <c r="B809" s="23" cm="1">
        <f t="array" ref="B809">COUNTA(_xlfn.UNIQUE(_xlfn._xlws.FILTER(Sales_data!Q:Q, Sales_data!C:C=A809)))</f>
        <v>1</v>
      </c>
      <c r="C809" s="23">
        <f>COUNTIFS(Sales_data!C:C, A809, Sales_data!N:N, "success")</f>
        <v>1</v>
      </c>
      <c r="D809" s="23">
        <f>COUNTIFS(Sales_data!C:C, A809, Sales_data!N:N, "failed")</f>
        <v>0</v>
      </c>
      <c r="E809" s="23">
        <f>COUNTIFS(Sales_data!C:C, A809, Sales_data!N:N, "pending")</f>
        <v>0</v>
      </c>
    </row>
    <row r="810" spans="1:5">
      <c r="A810" s="23" t="str">
        <v>d913453b-499c-4b42-8013-44f8886012c9</v>
      </c>
      <c r="B810" s="23" cm="1">
        <f t="array" ref="B810">COUNTA(_xlfn.UNIQUE(_xlfn._xlws.FILTER(Sales_data!Q:Q, Sales_data!C:C=A810)))</f>
        <v>1</v>
      </c>
      <c r="C810" s="23">
        <f>COUNTIFS(Sales_data!C:C, A810, Sales_data!N:N, "success")</f>
        <v>0</v>
      </c>
      <c r="D810" s="23">
        <f>COUNTIFS(Sales_data!C:C, A810, Sales_data!N:N, "failed")</f>
        <v>0</v>
      </c>
      <c r="E810" s="23">
        <f>COUNTIFS(Sales_data!C:C, A810, Sales_data!N:N, "pending")</f>
        <v>0</v>
      </c>
    </row>
    <row r="811" spans="1:5" hidden="1">
      <c r="A811" s="23" t="str">
        <v>77497c23-d96d-4fd5-8f77-3f067829960c</v>
      </c>
      <c r="B811" s="23" cm="1">
        <f t="array" ref="B811">COUNTA(_xlfn.UNIQUE(_xlfn._xlws.FILTER(Sales_data!Q:Q, Sales_data!C:C=A811)))</f>
        <v>2</v>
      </c>
      <c r="C811" s="23">
        <f>COUNTIFS(Sales_data!C:C, A811, Sales_data!N:N, "success")</f>
        <v>1</v>
      </c>
      <c r="D811" s="23">
        <f>COUNTIFS(Sales_data!C:C, A811, Sales_data!N:N, "failed")</f>
        <v>1</v>
      </c>
      <c r="E811" s="23">
        <f>COUNTIFS(Sales_data!C:C, A811, Sales_data!N:N, "pending")</f>
        <v>0</v>
      </c>
    </row>
    <row r="812" spans="1:5">
      <c r="A812" s="23" t="str">
        <v>de60d24f-dd02-49be-a9a5-59f13812600d</v>
      </c>
      <c r="B812" s="23" cm="1">
        <f t="array" ref="B812">COUNTA(_xlfn.UNIQUE(_xlfn._xlws.FILTER(Sales_data!Q:Q, Sales_data!C:C=A812)))</f>
        <v>1</v>
      </c>
      <c r="C812" s="23">
        <f>COUNTIFS(Sales_data!C:C, A812, Sales_data!N:N, "success")</f>
        <v>0</v>
      </c>
      <c r="D812" s="23">
        <f>COUNTIFS(Sales_data!C:C, A812, Sales_data!N:N, "failed")</f>
        <v>0</v>
      </c>
      <c r="E812" s="23">
        <f>COUNTIFS(Sales_data!C:C, A812, Sales_data!N:N, "pending")</f>
        <v>0</v>
      </c>
    </row>
    <row r="813" spans="1:5" hidden="1">
      <c r="A813" s="23" t="str">
        <v>9734a5e0-062f-4d2f-9d48-fbfa0073dccf</v>
      </c>
      <c r="B813" s="23" cm="1">
        <f t="array" ref="B813">COUNTA(_xlfn.UNIQUE(_xlfn._xlws.FILTER(Sales_data!Q:Q, Sales_data!C:C=A813)))</f>
        <v>1</v>
      </c>
      <c r="C813" s="23">
        <f>COUNTIFS(Sales_data!C:C, A813, Sales_data!N:N, "success")</f>
        <v>1</v>
      </c>
      <c r="D813" s="23">
        <f>COUNTIFS(Sales_data!C:C, A813, Sales_data!N:N, "failed")</f>
        <v>0</v>
      </c>
      <c r="E813" s="23">
        <f>COUNTIFS(Sales_data!C:C, A813, Sales_data!N:N, "pending")</f>
        <v>0</v>
      </c>
    </row>
    <row r="814" spans="1:5" hidden="1">
      <c r="A814" s="23" t="str">
        <v>0e06befc-138e-4031-bf25-328ffbd866db</v>
      </c>
      <c r="B814" s="23" cm="1">
        <f t="array" ref="B814">COUNTA(_xlfn.UNIQUE(_xlfn._xlws.FILTER(Sales_data!Q:Q, Sales_data!C:C=A814)))</f>
        <v>1</v>
      </c>
      <c r="C814" s="23">
        <f>COUNTIFS(Sales_data!C:C, A814, Sales_data!N:N, "success")</f>
        <v>1</v>
      </c>
      <c r="D814" s="23">
        <f>COUNTIFS(Sales_data!C:C, A814, Sales_data!N:N, "failed")</f>
        <v>0</v>
      </c>
      <c r="E814" s="23">
        <f>COUNTIFS(Sales_data!C:C, A814, Sales_data!N:N, "pending")</f>
        <v>0</v>
      </c>
    </row>
    <row r="815" spans="1:5" hidden="1">
      <c r="A815" s="23" t="str">
        <v>6f7cb104-a72d-4401-ab54-a19ecd81e243</v>
      </c>
      <c r="B815" s="23" cm="1">
        <f t="array" ref="B815">COUNTA(_xlfn.UNIQUE(_xlfn._xlws.FILTER(Sales_data!Q:Q, Sales_data!C:C=A815)))</f>
        <v>1</v>
      </c>
      <c r="C815" s="23">
        <f>COUNTIFS(Sales_data!C:C, A815, Sales_data!N:N, "success")</f>
        <v>1</v>
      </c>
      <c r="D815" s="23">
        <f>COUNTIFS(Sales_data!C:C, A815, Sales_data!N:N, "failed")</f>
        <v>0</v>
      </c>
      <c r="E815" s="23">
        <f>COUNTIFS(Sales_data!C:C, A815, Sales_data!N:N, "pending")</f>
        <v>0</v>
      </c>
    </row>
    <row r="816" spans="1:5">
      <c r="A816" s="23" t="str">
        <v>44458a3d-8dc1-49de-a155-d34ba58136c4</v>
      </c>
      <c r="B816" s="23" cm="1">
        <f t="array" ref="B816">COUNTA(_xlfn.UNIQUE(_xlfn._xlws.FILTER(Sales_data!Q:Q, Sales_data!C:C=A816)))</f>
        <v>1</v>
      </c>
      <c r="C816" s="23">
        <f>COUNTIFS(Sales_data!C:C, A816, Sales_data!N:N, "success")</f>
        <v>0</v>
      </c>
      <c r="D816" s="23">
        <f>COUNTIFS(Sales_data!C:C, A816, Sales_data!N:N, "failed")</f>
        <v>0</v>
      </c>
      <c r="E816" s="23">
        <f>COUNTIFS(Sales_data!C:C, A816, Sales_data!N:N, "pending")</f>
        <v>0</v>
      </c>
    </row>
    <row r="817" spans="1:5" hidden="1">
      <c r="A817" s="23" t="str">
        <v>7d83c3c1-47d2-440e-a0d2-a4c9e327d48e</v>
      </c>
      <c r="B817" s="23" cm="1">
        <f t="array" ref="B817">COUNTA(_xlfn.UNIQUE(_xlfn._xlws.FILTER(Sales_data!Q:Q, Sales_data!C:C=A817)))</f>
        <v>1</v>
      </c>
      <c r="C817" s="23">
        <f>COUNTIFS(Sales_data!C:C, A817, Sales_data!N:N, "success")</f>
        <v>1</v>
      </c>
      <c r="D817" s="23">
        <f>COUNTIFS(Sales_data!C:C, A817, Sales_data!N:N, "failed")</f>
        <v>0</v>
      </c>
      <c r="E817" s="23">
        <f>COUNTIFS(Sales_data!C:C, A817, Sales_data!N:N, "pending")</f>
        <v>0</v>
      </c>
    </row>
    <row r="818" spans="1:5" hidden="1">
      <c r="A818" s="23" t="str">
        <v>c45dff59-56b2-4068-9be1-19acc5f950ae</v>
      </c>
      <c r="B818" s="23" cm="1">
        <f t="array" ref="B818">COUNTA(_xlfn.UNIQUE(_xlfn._xlws.FILTER(Sales_data!Q:Q, Sales_data!C:C=A818)))</f>
        <v>1</v>
      </c>
      <c r="C818" s="23">
        <f>COUNTIFS(Sales_data!C:C, A818, Sales_data!N:N, "success")</f>
        <v>1</v>
      </c>
      <c r="D818" s="23">
        <f>COUNTIFS(Sales_data!C:C, A818, Sales_data!N:N, "failed")</f>
        <v>0</v>
      </c>
      <c r="E818" s="23">
        <f>COUNTIFS(Sales_data!C:C, A818, Sales_data!N:N, "pending")</f>
        <v>0</v>
      </c>
    </row>
    <row r="819" spans="1:5" hidden="1">
      <c r="A819" s="23" t="str">
        <v>18529bd9-128a-4897-9e03-e8782824b374</v>
      </c>
      <c r="B819" s="23" cm="1">
        <f t="array" ref="B819">COUNTA(_xlfn.UNIQUE(_xlfn._xlws.FILTER(Sales_data!Q:Q, Sales_data!C:C=A819)))</f>
        <v>1</v>
      </c>
      <c r="C819" s="23">
        <f>COUNTIFS(Sales_data!C:C, A819, Sales_data!N:N, "success")</f>
        <v>1</v>
      </c>
      <c r="D819" s="23">
        <f>COUNTIFS(Sales_data!C:C, A819, Sales_data!N:N, "failed")</f>
        <v>0</v>
      </c>
      <c r="E819" s="23">
        <f>COUNTIFS(Sales_data!C:C, A819, Sales_data!N:N, "pending")</f>
        <v>0</v>
      </c>
    </row>
    <row r="820" spans="1:5">
      <c r="A820" s="23" t="str">
        <v>f6d5ab85-1b37-433e-b484-711529a7942f</v>
      </c>
      <c r="B820" s="23" cm="1">
        <f t="array" ref="B820">COUNTA(_xlfn.UNIQUE(_xlfn._xlws.FILTER(Sales_data!Q:Q, Sales_data!C:C=A820)))</f>
        <v>1</v>
      </c>
      <c r="C820" s="23">
        <f>COUNTIFS(Sales_data!C:C, A820, Sales_data!N:N, "success")</f>
        <v>0</v>
      </c>
      <c r="D820" s="23">
        <f>COUNTIFS(Sales_data!C:C, A820, Sales_data!N:N, "failed")</f>
        <v>0</v>
      </c>
      <c r="E820" s="23">
        <f>COUNTIFS(Sales_data!C:C, A820, Sales_data!N:N, "pending")</f>
        <v>0</v>
      </c>
    </row>
    <row r="821" spans="1:5">
      <c r="A821" s="23" t="str">
        <v>c6d2c79f-e2dc-4d12-89c4-78c184da5f81</v>
      </c>
      <c r="B821" s="23" cm="1">
        <f t="array" ref="B821">COUNTA(_xlfn.UNIQUE(_xlfn._xlws.FILTER(Sales_data!Q:Q, Sales_data!C:C=A821)))</f>
        <v>1</v>
      </c>
      <c r="C821" s="23">
        <f>COUNTIFS(Sales_data!C:C, A821, Sales_data!N:N, "success")</f>
        <v>0</v>
      </c>
      <c r="D821" s="23">
        <f>COUNTIFS(Sales_data!C:C, A821, Sales_data!N:N, "failed")</f>
        <v>0</v>
      </c>
      <c r="E821" s="23">
        <f>COUNTIFS(Sales_data!C:C, A821, Sales_data!N:N, "pending")</f>
        <v>0</v>
      </c>
    </row>
    <row r="822" spans="1:5" hidden="1">
      <c r="A822" s="23" t="str">
        <v>ff617fc5-9778-4ec2-85a9-b6765d951664</v>
      </c>
      <c r="B822" s="23" cm="1">
        <f t="array" ref="B822">COUNTA(_xlfn.UNIQUE(_xlfn._xlws.FILTER(Sales_data!Q:Q, Sales_data!C:C=A822)))</f>
        <v>1</v>
      </c>
      <c r="C822" s="23">
        <f>COUNTIFS(Sales_data!C:C, A822, Sales_data!N:N, "success")</f>
        <v>1</v>
      </c>
      <c r="D822" s="23">
        <f>COUNTIFS(Sales_data!C:C, A822, Sales_data!N:N, "failed")</f>
        <v>0</v>
      </c>
      <c r="E822" s="23">
        <f>COUNTIFS(Sales_data!C:C, A822, Sales_data!N:N, "pending")</f>
        <v>0</v>
      </c>
    </row>
    <row r="823" spans="1:5">
      <c r="A823" s="23" t="str">
        <v>37656ada-2245-4f48-b7ce-1f15c65b712e</v>
      </c>
      <c r="B823" s="23" cm="1">
        <f t="array" ref="B823">COUNTA(_xlfn.UNIQUE(_xlfn._xlws.FILTER(Sales_data!Q:Q, Sales_data!C:C=A823)))</f>
        <v>1</v>
      </c>
      <c r="C823" s="23">
        <f>COUNTIFS(Sales_data!C:C, A823, Sales_data!N:N, "success")</f>
        <v>0</v>
      </c>
      <c r="D823" s="23">
        <f>COUNTIFS(Sales_data!C:C, A823, Sales_data!N:N, "failed")</f>
        <v>0</v>
      </c>
      <c r="E823" s="23">
        <f>COUNTIFS(Sales_data!C:C, A823, Sales_data!N:N, "pending")</f>
        <v>0</v>
      </c>
    </row>
    <row r="824" spans="1:5">
      <c r="A824" s="23" t="str">
        <v>2a68faab-c4f8-4b77-a28a-59ed4193e2de</v>
      </c>
      <c r="B824" s="23" cm="1">
        <f t="array" ref="B824">COUNTA(_xlfn.UNIQUE(_xlfn._xlws.FILTER(Sales_data!Q:Q, Sales_data!C:C=A824)))</f>
        <v>1</v>
      </c>
      <c r="C824" s="23">
        <f>COUNTIFS(Sales_data!C:C, A824, Sales_data!N:N, "success")</f>
        <v>0</v>
      </c>
      <c r="D824" s="23">
        <f>COUNTIFS(Sales_data!C:C, A824, Sales_data!N:N, "failed")</f>
        <v>0</v>
      </c>
      <c r="E824" s="23">
        <f>COUNTIFS(Sales_data!C:C, A824, Sales_data!N:N, "pending")</f>
        <v>0</v>
      </c>
    </row>
    <row r="825" spans="1:5">
      <c r="A825" s="23" t="str">
        <v>8bbeaec8-f9ac-49e1-8a3e-7ce9575f9f55</v>
      </c>
      <c r="B825" s="23" cm="1">
        <f t="array" ref="B825">COUNTA(_xlfn.UNIQUE(_xlfn._xlws.FILTER(Sales_data!Q:Q, Sales_data!C:C=A825)))</f>
        <v>1</v>
      </c>
      <c r="C825" s="23">
        <f>COUNTIFS(Sales_data!C:C, A825, Sales_data!N:N, "success")</f>
        <v>0</v>
      </c>
      <c r="D825" s="23">
        <f>COUNTIFS(Sales_data!C:C, A825, Sales_data!N:N, "failed")</f>
        <v>0</v>
      </c>
      <c r="E825" s="23">
        <f>COUNTIFS(Sales_data!C:C, A825, Sales_data!N:N, "pending")</f>
        <v>0</v>
      </c>
    </row>
    <row r="826" spans="1:5">
      <c r="A826" s="23" t="str">
        <v>2c362430-0bed-41f0-ad69-9d95b0ee0ab3</v>
      </c>
      <c r="B826" s="23" cm="1">
        <f t="array" ref="B826">COUNTA(_xlfn.UNIQUE(_xlfn._xlws.FILTER(Sales_data!Q:Q, Sales_data!C:C=A826)))</f>
        <v>1</v>
      </c>
      <c r="C826" s="23">
        <f>COUNTIFS(Sales_data!C:C, A826, Sales_data!N:N, "success")</f>
        <v>0</v>
      </c>
      <c r="D826" s="23">
        <f>COUNTIFS(Sales_data!C:C, A826, Sales_data!N:N, "failed")</f>
        <v>0</v>
      </c>
      <c r="E826" s="23">
        <f>COUNTIFS(Sales_data!C:C, A826, Sales_data!N:N, "pending")</f>
        <v>0</v>
      </c>
    </row>
    <row r="827" spans="1:5" hidden="1">
      <c r="A827" s="23" t="str">
        <v>9f072f40-f4d0-4e63-9e6a-79cb070ad4ac</v>
      </c>
      <c r="B827" s="23" cm="1">
        <f t="array" ref="B827">COUNTA(_xlfn.UNIQUE(_xlfn._xlws.FILTER(Sales_data!Q:Q, Sales_data!C:C=A827)))</f>
        <v>1</v>
      </c>
      <c r="C827" s="23">
        <f>COUNTIFS(Sales_data!C:C, A827, Sales_data!N:N, "success")</f>
        <v>1</v>
      </c>
      <c r="D827" s="23">
        <f>COUNTIFS(Sales_data!C:C, A827, Sales_data!N:N, "failed")</f>
        <v>0</v>
      </c>
      <c r="E827" s="23">
        <f>COUNTIFS(Sales_data!C:C, A827, Sales_data!N:N, "pending")</f>
        <v>0</v>
      </c>
    </row>
    <row r="828" spans="1:5" hidden="1">
      <c r="A828" s="23" t="str">
        <v>d11086ff-ed95-417f-92fc-8d3e592c6b48</v>
      </c>
      <c r="B828" s="23" cm="1">
        <f t="array" ref="B828">COUNTA(_xlfn.UNIQUE(_xlfn._xlws.FILTER(Sales_data!Q:Q, Sales_data!C:C=A828)))</f>
        <v>1</v>
      </c>
      <c r="C828" s="23">
        <f>COUNTIFS(Sales_data!C:C, A828, Sales_data!N:N, "success")</f>
        <v>1</v>
      </c>
      <c r="D828" s="23">
        <f>COUNTIFS(Sales_data!C:C, A828, Sales_data!N:N, "failed")</f>
        <v>0</v>
      </c>
      <c r="E828" s="23">
        <f>COUNTIFS(Sales_data!C:C, A828, Sales_data!N:N, "pending")</f>
        <v>0</v>
      </c>
    </row>
    <row r="829" spans="1:5" hidden="1">
      <c r="A829" s="23" t="str">
        <v>70158ab5-68b0-44af-bc7f-186931575567</v>
      </c>
      <c r="B829" s="23" cm="1">
        <f t="array" ref="B829">COUNTA(_xlfn.UNIQUE(_xlfn._xlws.FILTER(Sales_data!Q:Q, Sales_data!C:C=A829)))</f>
        <v>1</v>
      </c>
      <c r="C829" s="23">
        <f>COUNTIFS(Sales_data!C:C, A829, Sales_data!N:N, "success")</f>
        <v>1</v>
      </c>
      <c r="D829" s="23">
        <f>COUNTIFS(Sales_data!C:C, A829, Sales_data!N:N, "failed")</f>
        <v>0</v>
      </c>
      <c r="E829" s="23">
        <f>COUNTIFS(Sales_data!C:C, A829, Sales_data!N:N, "pending")</f>
        <v>0</v>
      </c>
    </row>
    <row r="830" spans="1:5">
      <c r="A830" s="23">
        <v>0</v>
      </c>
      <c r="C830" s="23">
        <f>COUNTIFS(Sales_data!C:C, A830, Sales_data!N:N, "success")</f>
        <v>0</v>
      </c>
      <c r="D830" s="23">
        <f>COUNTIFS(Sales_data!C:C, A830, Sales_data!N:N, "failed")</f>
        <v>0</v>
      </c>
      <c r="E830" s="23">
        <f>COUNTIFS(Sales_data!C:C, A830, Sales_data!N:N, "pending")</f>
        <v>0</v>
      </c>
    </row>
  </sheetData>
  <autoFilter ref="A1:E830" xr:uid="{6F9805FA-3504-4C95-9EA1-B811D63B0ABE}">
    <filterColumn colId="2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Sales_data</vt:lpstr>
      <vt:lpstr>Dashboard</vt:lpstr>
      <vt:lpstr>The monthly trend of revenue, N</vt:lpstr>
      <vt:lpstr>4.Subscribers_trend</vt:lpstr>
      <vt:lpstr>Country_Map</vt:lpstr>
      <vt:lpstr>7.User_Analysis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Samali</cp:lastModifiedBy>
  <dcterms:created xsi:type="dcterms:W3CDTF">2025-05-07T12:57:29Z</dcterms:created>
  <dcterms:modified xsi:type="dcterms:W3CDTF">2025-05-11T08:55:29Z</dcterms:modified>
</cp:coreProperties>
</file>