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vid\Unibe\Bachelorarbeit\analysis\"/>
    </mc:Choice>
  </mc:AlternateContent>
  <xr:revisionPtr revIDLastSave="0" documentId="13_ncr:1_{5C5F8102-781B-4350-9255-CAEBC8CEC584}" xr6:coauthVersionLast="47" xr6:coauthVersionMax="47" xr10:uidLastSave="{00000000-0000-0000-0000-000000000000}"/>
  <bookViews>
    <workbookView xWindow="-98" yWindow="-98" windowWidth="20715" windowHeight="13155" xr2:uid="{88591C6F-8350-412E-9E45-AAB42FC3F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12" i="1"/>
  <c r="M6" i="1"/>
  <c r="N6" i="1" s="1"/>
  <c r="N5" i="1"/>
  <c r="M12" i="1"/>
  <c r="M5" i="1"/>
  <c r="G19" i="1"/>
  <c r="F19" i="1"/>
  <c r="G22" i="1"/>
  <c r="G12" i="1"/>
  <c r="F12" i="1"/>
  <c r="G15" i="1" s="1"/>
  <c r="I6" i="1"/>
  <c r="G8" i="1"/>
  <c r="F8" i="1"/>
  <c r="I5" i="1"/>
  <c r="G5" i="1"/>
  <c r="F6" i="1"/>
  <c r="F5" i="1"/>
  <c r="N13" i="1" l="1"/>
  <c r="N15" i="1" s="1"/>
  <c r="P13" i="1" s="1"/>
  <c r="M15" i="1"/>
  <c r="N8" i="1"/>
  <c r="M8" i="1"/>
  <c r="F20" i="1"/>
  <c r="F22" i="1" s="1"/>
  <c r="I20" i="1" s="1"/>
  <c r="F13" i="1"/>
  <c r="F15" i="1" s="1"/>
  <c r="I13" i="1" s="1"/>
  <c r="P12" i="1" l="1"/>
  <c r="P6" i="1"/>
  <c r="P5" i="1"/>
  <c r="I19" i="1"/>
  <c r="I12" i="1"/>
</calcChain>
</file>

<file path=xl/sharedStrings.xml><?xml version="1.0" encoding="utf-8"?>
<sst xmlns="http://schemas.openxmlformats.org/spreadsheetml/2006/main" count="65" uniqueCount="21">
  <si>
    <t>Okamoto</t>
  </si>
  <si>
    <t>Flatwrm</t>
  </si>
  <si>
    <t>AFD_final</t>
  </si>
  <si>
    <t>AFD_candidates</t>
  </si>
  <si>
    <t>O &amp; F</t>
  </si>
  <si>
    <t>Presence</t>
  </si>
  <si>
    <t>Absence</t>
  </si>
  <si>
    <t>O &amp; AFD_f</t>
  </si>
  <si>
    <t>O &amp; AFD_c</t>
  </si>
  <si>
    <t>O &amp; F &amp; AFD_f</t>
  </si>
  <si>
    <t>O &amp; F &amp; AFD_c</t>
  </si>
  <si>
    <t>F &amp; AFD_f</t>
  </si>
  <si>
    <t>F &amp; AFD_c</t>
  </si>
  <si>
    <t>AFD_f &amp; AFD_c</t>
  </si>
  <si>
    <t>Testrun with the first 30 out of 265 KIC objects</t>
  </si>
  <si>
    <t xml:space="preserve">Accuracy: </t>
  </si>
  <si>
    <t>Sensitivity:</t>
  </si>
  <si>
    <t>Specificity:</t>
  </si>
  <si>
    <t>TSS:</t>
  </si>
  <si>
    <t>AFD_f</t>
  </si>
  <si>
    <t>AFD_c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</si>
</sst>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MU 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5991-0AA6-4E5F-9335-00E93E63610A}">
  <dimension ref="A1:P22"/>
  <sheetViews>
    <sheetView tabSelected="1" topLeftCell="A2" zoomScale="127" workbookViewId="0">
      <selection activeCell="K18" sqref="K18"/>
    </sheetView>
  </sheetViews>
  <sheetFormatPr defaultRowHeight="14.25" x14ac:dyDescent="0.55000000000000004"/>
  <cols>
    <col min="1" max="1" width="17.28515625" customWidth="1"/>
    <col min="6" max="7" width="10.640625" customWidth="1"/>
  </cols>
  <sheetData>
    <row r="1" spans="1:16" x14ac:dyDescent="0.55000000000000004">
      <c r="A1" t="s">
        <v>14</v>
      </c>
    </row>
    <row r="3" spans="1:16" x14ac:dyDescent="0.55000000000000004">
      <c r="A3" s="3" t="s">
        <v>0</v>
      </c>
      <c r="B3">
        <v>482</v>
      </c>
      <c r="F3" s="12" t="s">
        <v>0</v>
      </c>
      <c r="G3" s="12"/>
      <c r="M3" s="18" t="s">
        <v>19</v>
      </c>
      <c r="N3" s="18"/>
    </row>
    <row r="4" spans="1:16" x14ac:dyDescent="0.55000000000000004">
      <c r="A4" s="2" t="s">
        <v>1</v>
      </c>
      <c r="B4">
        <v>1246</v>
      </c>
      <c r="F4" s="5" t="s">
        <v>5</v>
      </c>
      <c r="G4" s="5" t="s">
        <v>6</v>
      </c>
      <c r="L4" s="5" t="s">
        <v>0</v>
      </c>
      <c r="M4" s="5" t="s">
        <v>5</v>
      </c>
      <c r="N4" s="5" t="s">
        <v>6</v>
      </c>
    </row>
    <row r="5" spans="1:16" x14ac:dyDescent="0.55000000000000004">
      <c r="A5" s="1" t="s">
        <v>2</v>
      </c>
      <c r="B5">
        <v>195</v>
      </c>
      <c r="D5" s="13" t="s">
        <v>1</v>
      </c>
      <c r="E5" s="5" t="s">
        <v>5</v>
      </c>
      <c r="F5" s="6">
        <f>B8</f>
        <v>400</v>
      </c>
      <c r="G5" s="6">
        <f>B4-F5</f>
        <v>846</v>
      </c>
      <c r="H5" s="7" t="s">
        <v>15</v>
      </c>
      <c r="I5" s="8">
        <f>(F5+G6)/(F5+G5+F6+G6)</f>
        <v>0.30120481927710846</v>
      </c>
      <c r="K5" s="15" t="s">
        <v>1</v>
      </c>
      <c r="L5" s="5" t="s">
        <v>5</v>
      </c>
      <c r="M5" s="6">
        <f>B11</f>
        <v>132</v>
      </c>
      <c r="N5" s="6">
        <f>B8-B11</f>
        <v>268</v>
      </c>
      <c r="O5" s="7" t="s">
        <v>15</v>
      </c>
      <c r="P5" s="8">
        <f>(M5+N6)/(M5+N5+M6+N6)</f>
        <v>0.41493775933609961</v>
      </c>
    </row>
    <row r="6" spans="1:16" x14ac:dyDescent="0.55000000000000004">
      <c r="A6" s="4" t="s">
        <v>3</v>
      </c>
      <c r="B6">
        <v>786</v>
      </c>
      <c r="D6" s="13"/>
      <c r="E6" s="5" t="s">
        <v>6</v>
      </c>
      <c r="F6" s="6">
        <f>$B$3-F5</f>
        <v>82</v>
      </c>
      <c r="G6" s="6">
        <v>0</v>
      </c>
      <c r="H6" s="7" t="s">
        <v>18</v>
      </c>
      <c r="I6" s="8">
        <f>F8+G8-1</f>
        <v>-0.17012448132780078</v>
      </c>
      <c r="K6" s="15"/>
      <c r="L6" s="5" t="s">
        <v>6</v>
      </c>
      <c r="M6" s="6">
        <f>B9-B11</f>
        <v>14</v>
      </c>
      <c r="N6" s="6">
        <f>$B$3-M5-N5-M6</f>
        <v>68</v>
      </c>
      <c r="O6" s="7" t="s">
        <v>18</v>
      </c>
      <c r="P6" s="8">
        <f>M8+N8-1</f>
        <v>0.24410958904109581</v>
      </c>
    </row>
    <row r="7" spans="1:16" x14ac:dyDescent="0.55000000000000004">
      <c r="F7" s="9" t="s">
        <v>16</v>
      </c>
      <c r="G7" s="9" t="s">
        <v>17</v>
      </c>
      <c r="M7" s="9" t="s">
        <v>16</v>
      </c>
      <c r="N7" s="9" t="s">
        <v>17</v>
      </c>
    </row>
    <row r="8" spans="1:16" x14ac:dyDescent="0.55000000000000004">
      <c r="A8" t="s">
        <v>4</v>
      </c>
      <c r="B8">
        <v>400</v>
      </c>
      <c r="F8" s="10">
        <f>F5/(F5+F6)</f>
        <v>0.82987551867219922</v>
      </c>
      <c r="G8" s="10">
        <f>G6/(F5+G6)</f>
        <v>0</v>
      </c>
      <c r="M8" s="10">
        <f>M5/(M5+M6)</f>
        <v>0.90410958904109584</v>
      </c>
      <c r="N8" s="10">
        <f>N6/(M5+N6)</f>
        <v>0.34</v>
      </c>
    </row>
    <row r="9" spans="1:16" x14ac:dyDescent="0.55000000000000004">
      <c r="A9" t="s">
        <v>7</v>
      </c>
      <c r="B9">
        <v>146</v>
      </c>
    </row>
    <row r="10" spans="1:16" x14ac:dyDescent="0.55000000000000004">
      <c r="A10" t="s">
        <v>8</v>
      </c>
      <c r="B10">
        <v>176</v>
      </c>
      <c r="F10" s="12" t="s">
        <v>0</v>
      </c>
      <c r="G10" s="12"/>
      <c r="M10" s="16" t="s">
        <v>20</v>
      </c>
      <c r="N10" s="17"/>
    </row>
    <row r="11" spans="1:16" x14ac:dyDescent="0.55000000000000004">
      <c r="A11" t="s">
        <v>9</v>
      </c>
      <c r="B11">
        <v>132</v>
      </c>
      <c r="F11" s="5" t="s">
        <v>5</v>
      </c>
      <c r="G11" s="5" t="s">
        <v>6</v>
      </c>
      <c r="L11" s="5" t="s">
        <v>0</v>
      </c>
      <c r="M11" s="5" t="s">
        <v>5</v>
      </c>
      <c r="N11" s="5" t="s">
        <v>6</v>
      </c>
    </row>
    <row r="12" spans="1:16" x14ac:dyDescent="0.55000000000000004">
      <c r="A12" t="s">
        <v>10</v>
      </c>
      <c r="B12">
        <v>154</v>
      </c>
      <c r="D12" s="14" t="s">
        <v>19</v>
      </c>
      <c r="E12" s="5" t="s">
        <v>5</v>
      </c>
      <c r="F12" s="6">
        <f>B9</f>
        <v>146</v>
      </c>
      <c r="G12" s="6">
        <f>B5-F12</f>
        <v>49</v>
      </c>
      <c r="H12" s="7" t="s">
        <v>15</v>
      </c>
      <c r="I12" s="8">
        <f>(F12+G13)/(F12+G12+F13+G13)</f>
        <v>0.27495291902071561</v>
      </c>
      <c r="K12" s="15" t="s">
        <v>1</v>
      </c>
      <c r="L12" s="5" t="s">
        <v>5</v>
      </c>
      <c r="M12" s="6">
        <f>B12</f>
        <v>154</v>
      </c>
      <c r="N12" s="6">
        <f>B8-B12</f>
        <v>246</v>
      </c>
      <c r="O12" s="7" t="s">
        <v>15</v>
      </c>
      <c r="P12" s="8">
        <f>(M12+N13)/(M12+N12+M13+N13)</f>
        <v>0.44398340248962653</v>
      </c>
    </row>
    <row r="13" spans="1:16" x14ac:dyDescent="0.55000000000000004">
      <c r="D13" s="14"/>
      <c r="E13" s="5" t="s">
        <v>6</v>
      </c>
      <c r="F13" s="6">
        <f>$B$3-F12</f>
        <v>336</v>
      </c>
      <c r="G13" s="6">
        <v>0</v>
      </c>
      <c r="H13" s="7" t="s">
        <v>18</v>
      </c>
      <c r="I13" s="8">
        <f>F15+G15-1</f>
        <v>-0.69709543568464727</v>
      </c>
      <c r="K13" s="15"/>
      <c r="L13" s="5" t="s">
        <v>6</v>
      </c>
      <c r="M13" s="6">
        <f>B10-B12</f>
        <v>22</v>
      </c>
      <c r="N13" s="6">
        <f>$B$3-M12-N12-M13</f>
        <v>60</v>
      </c>
      <c r="O13" s="7" t="s">
        <v>18</v>
      </c>
      <c r="P13" s="8">
        <f>M15+N15-1</f>
        <v>0.15537383177570097</v>
      </c>
    </row>
    <row r="14" spans="1:16" x14ac:dyDescent="0.55000000000000004">
      <c r="A14" t="s">
        <v>11</v>
      </c>
      <c r="B14">
        <v>168</v>
      </c>
      <c r="F14" s="9" t="s">
        <v>16</v>
      </c>
      <c r="G14" s="9" t="s">
        <v>17</v>
      </c>
      <c r="M14" s="9" t="s">
        <v>16</v>
      </c>
      <c r="N14" s="9" t="s">
        <v>17</v>
      </c>
    </row>
    <row r="15" spans="1:16" x14ac:dyDescent="0.55000000000000004">
      <c r="A15" t="s">
        <v>12</v>
      </c>
      <c r="B15">
        <v>236</v>
      </c>
      <c r="F15" s="10">
        <f>F12/(F12+F13)</f>
        <v>0.30290456431535268</v>
      </c>
      <c r="G15" s="10">
        <f>G13/(F12+G13)</f>
        <v>0</v>
      </c>
      <c r="M15" s="10">
        <f>M12/(M12+M13)</f>
        <v>0.875</v>
      </c>
      <c r="N15" s="10">
        <f>N13/(M12+N13)</f>
        <v>0.28037383177570091</v>
      </c>
    </row>
    <row r="17" spans="1:9" x14ac:dyDescent="0.55000000000000004">
      <c r="A17" t="s">
        <v>13</v>
      </c>
      <c r="B17">
        <v>195</v>
      </c>
      <c r="F17" s="12" t="s">
        <v>0</v>
      </c>
      <c r="G17" s="12"/>
    </row>
    <row r="18" spans="1:9" x14ac:dyDescent="0.55000000000000004">
      <c r="F18" s="5" t="s">
        <v>5</v>
      </c>
      <c r="G18" s="5" t="s">
        <v>6</v>
      </c>
    </row>
    <row r="19" spans="1:9" x14ac:dyDescent="0.55000000000000004">
      <c r="D19" s="11" t="s">
        <v>20</v>
      </c>
      <c r="E19" s="5" t="s">
        <v>5</v>
      </c>
      <c r="F19" s="6">
        <f>B10</f>
        <v>176</v>
      </c>
      <c r="G19" s="6">
        <f>B6-F19</f>
        <v>610</v>
      </c>
      <c r="H19" s="7" t="s">
        <v>15</v>
      </c>
      <c r="I19" s="8">
        <f>(F19+G20)/(F19+G19+F20+G20)</f>
        <v>0.16117216117216118</v>
      </c>
    </row>
    <row r="20" spans="1:9" x14ac:dyDescent="0.55000000000000004">
      <c r="D20" s="11"/>
      <c r="E20" s="5" t="s">
        <v>6</v>
      </c>
      <c r="F20" s="6">
        <f>$B$3-F19</f>
        <v>306</v>
      </c>
      <c r="G20" s="6">
        <v>0</v>
      </c>
      <c r="H20" s="7" t="s">
        <v>18</v>
      </c>
      <c r="I20" s="8">
        <f>F22+G22-1</f>
        <v>-0.63485477178423233</v>
      </c>
    </row>
    <row r="21" spans="1:9" x14ac:dyDescent="0.55000000000000004">
      <c r="F21" s="9" t="s">
        <v>16</v>
      </c>
      <c r="G21" s="9" t="s">
        <v>17</v>
      </c>
    </row>
    <row r="22" spans="1:9" x14ac:dyDescent="0.55000000000000004">
      <c r="F22" s="10">
        <f>F19/(F19+F20)</f>
        <v>0.36514522821576761</v>
      </c>
      <c r="G22" s="10">
        <f>G20/(F19+G20)</f>
        <v>0</v>
      </c>
    </row>
  </sheetData>
  <mergeCells count="10">
    <mergeCell ref="M3:N3"/>
    <mergeCell ref="K5:K6"/>
    <mergeCell ref="M10:N10"/>
    <mergeCell ref="K12:K13"/>
    <mergeCell ref="D19:D20"/>
    <mergeCell ref="F3:G3"/>
    <mergeCell ref="D5:D6"/>
    <mergeCell ref="F10:G10"/>
    <mergeCell ref="D12:D13"/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Schwarz, David Jakob (STUDENTS)</dc:creator>
  <cp:lastModifiedBy>Schwarz, David Jakob (STUDENTS)</cp:lastModifiedBy>
  <dcterms:created xsi:type="dcterms:W3CDTF">2024-04-29T07:57:31Z</dcterms:created>
  <dcterms:modified xsi:type="dcterms:W3CDTF">2024-04-29T16:05:46Z</dcterms:modified>
</cp:coreProperties>
</file>