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ocuments\David\Unibe\Bachelorarbeit\analysis\"/>
    </mc:Choice>
  </mc:AlternateContent>
  <xr:revisionPtr revIDLastSave="0" documentId="13_ncr:1_{B3BA2DE3-C526-4B43-A98B-473A34592314}" xr6:coauthVersionLast="47" xr6:coauthVersionMax="47" xr10:uidLastSave="{00000000-0000-0000-0000-000000000000}"/>
  <bookViews>
    <workbookView xWindow="-98" yWindow="-98" windowWidth="20715" windowHeight="13155" xr2:uid="{88591C6F-8350-412E-9E45-AAB42FC3F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14" i="1"/>
  <c r="I7" i="1"/>
  <c r="N5" i="1"/>
  <c r="M6" i="1"/>
  <c r="M8" i="1" s="1"/>
  <c r="N6" i="1"/>
  <c r="N26" i="1"/>
  <c r="N29" i="1" s="1"/>
  <c r="M27" i="1"/>
  <c r="M26" i="1"/>
  <c r="N19" i="1"/>
  <c r="M20" i="1"/>
  <c r="M19" i="1"/>
  <c r="N15" i="1"/>
  <c r="G22" i="1"/>
  <c r="F15" i="1"/>
  <c r="G15" i="1"/>
  <c r="G8" i="1"/>
  <c r="I6" i="1" s="1"/>
  <c r="F8" i="1"/>
  <c r="M13" i="1"/>
  <c r="N12" i="1"/>
  <c r="M12" i="1"/>
  <c r="M5" i="1"/>
  <c r="F19" i="1"/>
  <c r="G19" i="1" s="1"/>
  <c r="F12" i="1"/>
  <c r="I5" i="1"/>
  <c r="G5" i="1"/>
  <c r="F6" i="1"/>
  <c r="F5" i="1"/>
  <c r="N8" i="1" l="1"/>
  <c r="M22" i="1"/>
  <c r="N22" i="1"/>
  <c r="M29" i="1"/>
  <c r="P27" i="1" s="1"/>
  <c r="P26" i="1"/>
  <c r="G12" i="1"/>
  <c r="N13" i="1"/>
  <c r="M15" i="1"/>
  <c r="F20" i="1"/>
  <c r="F22" i="1" s="1"/>
  <c r="I20" i="1" s="1"/>
  <c r="F13" i="1"/>
  <c r="I13" i="1" s="1"/>
  <c r="P20" i="1" l="1"/>
  <c r="P19" i="1"/>
  <c r="P13" i="1"/>
  <c r="P12" i="1"/>
  <c r="P6" i="1"/>
  <c r="P5" i="1"/>
  <c r="I19" i="1"/>
  <c r="I12" i="1"/>
</calcChain>
</file>

<file path=xl/sharedStrings.xml><?xml version="1.0" encoding="utf-8"?>
<sst xmlns="http://schemas.openxmlformats.org/spreadsheetml/2006/main" count="123" uniqueCount="34">
  <si>
    <t>Okamoto</t>
  </si>
  <si>
    <t>Flatwrm</t>
  </si>
  <si>
    <t>AFD_final</t>
  </si>
  <si>
    <t>AFD_candidates</t>
  </si>
  <si>
    <t>O &amp; F</t>
  </si>
  <si>
    <t>Presence</t>
  </si>
  <si>
    <t>Absence</t>
  </si>
  <si>
    <t>O &amp; AFD_f</t>
  </si>
  <si>
    <t>O &amp; AFD_c</t>
  </si>
  <si>
    <t>O &amp; F &amp; AFD_f</t>
  </si>
  <si>
    <t>O &amp; F &amp; AFD_c</t>
  </si>
  <si>
    <t>F &amp; AFD_f</t>
  </si>
  <si>
    <t>F &amp; AFD_c</t>
  </si>
  <si>
    <t>AFD_f &amp; AFD_c</t>
  </si>
  <si>
    <t>Testrun with the first 30 out of 265 KIC objects</t>
  </si>
  <si>
    <t xml:space="preserve">Accuracy: </t>
  </si>
  <si>
    <t>Sensitivity:</t>
  </si>
  <si>
    <t>Specificity:</t>
  </si>
  <si>
    <t>TSS:</t>
  </si>
  <si>
    <t>AFD_f</t>
  </si>
  <si>
    <t>AFD_c</t>
  </si>
  <si>
    <t>Precision:</t>
  </si>
  <si>
    <t>Actual Values</t>
  </si>
  <si>
    <t>Predicted Values</t>
  </si>
  <si>
    <t>TP</t>
  </si>
  <si>
    <t>TN</t>
  </si>
  <si>
    <t>FP</t>
  </si>
  <si>
    <t>FN</t>
  </si>
  <si>
    <t>TP/(TP+FN)</t>
  </si>
  <si>
    <t>TN/(TN+FP)</t>
  </si>
  <si>
    <t>(TP+TN)/all</t>
  </si>
  <si>
    <t>Sens + Spec -1</t>
  </si>
  <si>
    <t>TP/(TP+FP)</t>
  </si>
  <si>
    <t>same as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</si>
</sst>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MU Serif"/>
      <family val="2"/>
    </font>
    <font>
      <sz val="10"/>
      <color theme="1"/>
      <name val="CMU Serif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0" borderId="0" xfId="0" applyFont="1"/>
    <xf numFmtId="0" fontId="0" fillId="7" borderId="3" xfId="0" applyFill="1" applyBorder="1" applyAlignment="1">
      <alignment horizontal="right"/>
    </xf>
    <xf numFmtId="0" fontId="0" fillId="7" borderId="6" xfId="0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5991-0AA6-4E5F-9335-00E93E63610A}">
  <dimension ref="A1:AB33"/>
  <sheetViews>
    <sheetView tabSelected="1" zoomScaleNormal="130" workbookViewId="0">
      <selection activeCell="B23" sqref="B23"/>
    </sheetView>
  </sheetViews>
  <sheetFormatPr defaultRowHeight="14.25" x14ac:dyDescent="0.55000000000000004"/>
  <cols>
    <col min="1" max="1" width="17.28515625" customWidth="1"/>
    <col min="6" max="6" width="10.5" customWidth="1"/>
    <col min="7" max="7" width="9.78515625" customWidth="1"/>
    <col min="9" max="9" width="7.140625" customWidth="1"/>
    <col min="13" max="13" width="10.2109375" customWidth="1"/>
    <col min="14" max="14" width="10.92578125" customWidth="1"/>
    <col min="25" max="25" width="12.85546875" customWidth="1"/>
    <col min="26" max="26" width="13.140625" customWidth="1"/>
    <col min="28" max="28" width="13.140625" customWidth="1"/>
  </cols>
  <sheetData>
    <row r="1" spans="1:28" x14ac:dyDescent="0.55000000000000004">
      <c r="A1" t="s">
        <v>14</v>
      </c>
    </row>
    <row r="3" spans="1:28" x14ac:dyDescent="0.55000000000000004">
      <c r="A3" s="3" t="s">
        <v>0</v>
      </c>
      <c r="B3">
        <v>482</v>
      </c>
      <c r="F3" s="16" t="s">
        <v>0</v>
      </c>
      <c r="G3" s="16"/>
      <c r="M3" s="14" t="s">
        <v>19</v>
      </c>
      <c r="N3" s="14"/>
      <c r="T3" s="14" t="s">
        <v>19</v>
      </c>
      <c r="U3" s="14"/>
      <c r="Y3" s="16" t="s">
        <v>22</v>
      </c>
      <c r="Z3" s="16"/>
    </row>
    <row r="4" spans="1:28" x14ac:dyDescent="0.55000000000000004">
      <c r="A4" s="2" t="s">
        <v>1</v>
      </c>
      <c r="B4">
        <v>1246</v>
      </c>
      <c r="F4" s="5" t="s">
        <v>5</v>
      </c>
      <c r="G4" s="5" t="s">
        <v>6</v>
      </c>
      <c r="L4" s="5" t="s">
        <v>0</v>
      </c>
      <c r="M4" s="5" t="s">
        <v>5</v>
      </c>
      <c r="N4" s="5" t="s">
        <v>6</v>
      </c>
      <c r="S4" s="5" t="s">
        <v>0</v>
      </c>
      <c r="T4" s="5" t="s">
        <v>5</v>
      </c>
      <c r="U4" s="5" t="s">
        <v>6</v>
      </c>
      <c r="Y4" s="5" t="s">
        <v>5</v>
      </c>
      <c r="Z4" s="5" t="s">
        <v>6</v>
      </c>
    </row>
    <row r="5" spans="1:28" x14ac:dyDescent="0.55000000000000004">
      <c r="A5" s="1" t="s">
        <v>2</v>
      </c>
      <c r="B5">
        <v>334</v>
      </c>
      <c r="D5" s="17" t="s">
        <v>1</v>
      </c>
      <c r="E5" s="5" t="s">
        <v>5</v>
      </c>
      <c r="F5" s="6">
        <f>B8</f>
        <v>400</v>
      </c>
      <c r="G5" s="6">
        <f>B4-F5</f>
        <v>846</v>
      </c>
      <c r="H5" s="7" t="s">
        <v>15</v>
      </c>
      <c r="I5" s="8">
        <f>(F5+G6)/(F5+G5+F6+G6)</f>
        <v>0.30120481927710846</v>
      </c>
      <c r="K5" s="13" t="s">
        <v>1</v>
      </c>
      <c r="L5" s="5" t="s">
        <v>5</v>
      </c>
      <c r="M5" s="6">
        <f>B11</f>
        <v>240</v>
      </c>
      <c r="N5" s="6">
        <f>B4-M5</f>
        <v>1006</v>
      </c>
      <c r="O5" s="7" t="s">
        <v>15</v>
      </c>
      <c r="P5" s="8">
        <f>(M5+N6)/(M5+N5+M6+N6)</f>
        <v>0.27583936800526665</v>
      </c>
      <c r="R5" s="13" t="s">
        <v>1</v>
      </c>
      <c r="S5" s="5" t="s">
        <v>5</v>
      </c>
      <c r="T5" s="6">
        <v>240</v>
      </c>
      <c r="U5" s="6">
        <v>160</v>
      </c>
      <c r="W5" s="19" t="s">
        <v>23</v>
      </c>
      <c r="X5" s="5" t="s">
        <v>5</v>
      </c>
      <c r="Y5" s="6" t="s">
        <v>24</v>
      </c>
      <c r="Z5" s="6" t="s">
        <v>26</v>
      </c>
      <c r="AA5" s="7" t="s">
        <v>15</v>
      </c>
      <c r="AB5" s="21" t="s">
        <v>30</v>
      </c>
    </row>
    <row r="6" spans="1:28" x14ac:dyDescent="0.55000000000000004">
      <c r="A6" s="4" t="s">
        <v>3</v>
      </c>
      <c r="B6">
        <v>1328</v>
      </c>
      <c r="D6" s="17"/>
      <c r="E6" s="5" t="s">
        <v>6</v>
      </c>
      <c r="F6" s="6">
        <f>$B$3-F5</f>
        <v>82</v>
      </c>
      <c r="G6" s="6">
        <v>0</v>
      </c>
      <c r="H6" s="7" t="s">
        <v>18</v>
      </c>
      <c r="I6" s="8">
        <f>F8+G8-1</f>
        <v>-0.17012448132780078</v>
      </c>
      <c r="K6" s="13"/>
      <c r="L6" s="5" t="s">
        <v>6</v>
      </c>
      <c r="M6" s="6">
        <f>B5-M5</f>
        <v>94</v>
      </c>
      <c r="N6" s="6">
        <f>B9-B11 + B8-B11</f>
        <v>179</v>
      </c>
      <c r="O6" s="7" t="s">
        <v>18</v>
      </c>
      <c r="P6" s="8">
        <f>M8+N8-1</f>
        <v>-0.13038227342782793</v>
      </c>
      <c r="R6" s="13"/>
      <c r="S6" s="5" t="s">
        <v>6</v>
      </c>
      <c r="T6" s="6">
        <v>19</v>
      </c>
      <c r="U6" s="6">
        <v>63</v>
      </c>
      <c r="W6" s="19"/>
      <c r="X6" s="5" t="s">
        <v>6</v>
      </c>
      <c r="Y6" s="6" t="s">
        <v>27</v>
      </c>
      <c r="Z6" s="6" t="s">
        <v>25</v>
      </c>
      <c r="AA6" s="7" t="s">
        <v>18</v>
      </c>
      <c r="AB6" s="21" t="s">
        <v>31</v>
      </c>
    </row>
    <row r="7" spans="1:28" x14ac:dyDescent="0.55000000000000004">
      <c r="F7" s="9" t="s">
        <v>16</v>
      </c>
      <c r="G7" s="9" t="s">
        <v>17</v>
      </c>
      <c r="H7" s="7" t="s">
        <v>21</v>
      </c>
      <c r="I7" s="8">
        <f>F5/(F5+G5)</f>
        <v>0.32102728731942215</v>
      </c>
      <c r="M7" s="9" t="s">
        <v>16</v>
      </c>
      <c r="N7" s="9" t="s">
        <v>17</v>
      </c>
      <c r="Y7" s="9" t="s">
        <v>16</v>
      </c>
      <c r="Z7" s="9" t="s">
        <v>17</v>
      </c>
      <c r="AA7" s="7" t="s">
        <v>21</v>
      </c>
      <c r="AB7" s="21" t="s">
        <v>32</v>
      </c>
    </row>
    <row r="8" spans="1:28" x14ac:dyDescent="0.55000000000000004">
      <c r="A8" t="s">
        <v>4</v>
      </c>
      <c r="B8">
        <v>400</v>
      </c>
      <c r="F8" s="10">
        <f>F5/(F5+F6)</f>
        <v>0.82987551867219922</v>
      </c>
      <c r="G8" s="10">
        <f>G6/(G5+G6)</f>
        <v>0</v>
      </c>
      <c r="M8" s="10">
        <f>M5/(M5+M6)</f>
        <v>0.71856287425149701</v>
      </c>
      <c r="N8" s="10">
        <f>N6/(N5+N6)</f>
        <v>0.15105485232067511</v>
      </c>
      <c r="T8" s="11" t="s">
        <v>20</v>
      </c>
      <c r="U8" s="12"/>
      <c r="Y8" s="23" t="s">
        <v>28</v>
      </c>
      <c r="Z8" s="22" t="s">
        <v>29</v>
      </c>
    </row>
    <row r="9" spans="1:28" x14ac:dyDescent="0.55000000000000004">
      <c r="A9" t="s">
        <v>7</v>
      </c>
      <c r="B9">
        <v>259</v>
      </c>
      <c r="S9" s="5" t="s">
        <v>0</v>
      </c>
      <c r="T9" s="5" t="s">
        <v>5</v>
      </c>
      <c r="U9" s="5" t="s">
        <v>6</v>
      </c>
      <c r="Y9" s="10" t="s">
        <v>33</v>
      </c>
    </row>
    <row r="10" spans="1:28" x14ac:dyDescent="0.55000000000000004">
      <c r="A10" t="s">
        <v>8</v>
      </c>
      <c r="B10">
        <v>353</v>
      </c>
      <c r="F10" s="16" t="s">
        <v>0</v>
      </c>
      <c r="G10" s="16"/>
      <c r="M10" s="11" t="s">
        <v>20</v>
      </c>
      <c r="N10" s="12"/>
      <c r="R10" s="13" t="s">
        <v>1</v>
      </c>
      <c r="S10" s="5" t="s">
        <v>5</v>
      </c>
      <c r="T10" s="6">
        <v>314</v>
      </c>
      <c r="U10" s="6">
        <v>86</v>
      </c>
    </row>
    <row r="11" spans="1:28" x14ac:dyDescent="0.55000000000000004">
      <c r="A11" t="s">
        <v>9</v>
      </c>
      <c r="B11">
        <v>240</v>
      </c>
      <c r="F11" s="5" t="s">
        <v>5</v>
      </c>
      <c r="G11" s="5" t="s">
        <v>6</v>
      </c>
      <c r="L11" s="5" t="s">
        <v>0</v>
      </c>
      <c r="M11" s="5" t="s">
        <v>5</v>
      </c>
      <c r="N11" s="5" t="s">
        <v>6</v>
      </c>
      <c r="R11" s="13"/>
      <c r="S11" s="5" t="s">
        <v>6</v>
      </c>
      <c r="T11" s="6">
        <v>39</v>
      </c>
      <c r="U11" s="6">
        <v>43</v>
      </c>
    </row>
    <row r="12" spans="1:28" x14ac:dyDescent="0.55000000000000004">
      <c r="A12" t="s">
        <v>10</v>
      </c>
      <c r="B12">
        <v>314</v>
      </c>
      <c r="D12" s="18" t="s">
        <v>19</v>
      </c>
      <c r="E12" s="5" t="s">
        <v>5</v>
      </c>
      <c r="F12" s="6">
        <f>B9</f>
        <v>259</v>
      </c>
      <c r="G12" s="6">
        <f>B5-F12</f>
        <v>75</v>
      </c>
      <c r="H12" s="7" t="s">
        <v>15</v>
      </c>
      <c r="I12" s="8">
        <f>(F12+G13)/(F12+G12+F13+G13)</f>
        <v>0.4649910233393178</v>
      </c>
      <c r="K12" s="13" t="s">
        <v>1</v>
      </c>
      <c r="L12" s="5" t="s">
        <v>5</v>
      </c>
      <c r="M12" s="6">
        <f>B12</f>
        <v>314</v>
      </c>
      <c r="N12" s="6">
        <f>B8-B12</f>
        <v>86</v>
      </c>
      <c r="O12" s="7" t="s">
        <v>15</v>
      </c>
      <c r="P12" s="8">
        <f>(M12+N13)/(M12+N12+M13+N13)</f>
        <v>0.74066390041493779</v>
      </c>
    </row>
    <row r="13" spans="1:28" x14ac:dyDescent="0.55000000000000004">
      <c r="D13" s="18"/>
      <c r="E13" s="5" t="s">
        <v>6</v>
      </c>
      <c r="F13" s="6">
        <f>$B$3-F12</f>
        <v>223</v>
      </c>
      <c r="G13" s="6">
        <v>0</v>
      </c>
      <c r="H13" s="7" t="s">
        <v>18</v>
      </c>
      <c r="I13" s="8">
        <f>F15+G15-1</f>
        <v>-0.46265560165975106</v>
      </c>
      <c r="K13" s="13"/>
      <c r="L13" s="5" t="s">
        <v>6</v>
      </c>
      <c r="M13" s="6">
        <f>B10-B12</f>
        <v>39</v>
      </c>
      <c r="N13" s="6">
        <f>$B$3-M12-N12-M13</f>
        <v>43</v>
      </c>
      <c r="O13" s="7" t="s">
        <v>18</v>
      </c>
      <c r="P13" s="8">
        <f>M15+N15-1</f>
        <v>0.22285174693106713</v>
      </c>
    </row>
    <row r="14" spans="1:28" x14ac:dyDescent="0.55000000000000004">
      <c r="A14" t="s">
        <v>11</v>
      </c>
      <c r="B14">
        <v>300</v>
      </c>
      <c r="F14" s="9" t="s">
        <v>16</v>
      </c>
      <c r="G14" s="9" t="s">
        <v>17</v>
      </c>
      <c r="H14" s="7" t="s">
        <v>21</v>
      </c>
      <c r="I14" s="8">
        <f>F12/(F12+G12)</f>
        <v>0.77544910179640714</v>
      </c>
      <c r="M14" s="9" t="s">
        <v>16</v>
      </c>
      <c r="N14" s="9" t="s">
        <v>17</v>
      </c>
    </row>
    <row r="15" spans="1:28" x14ac:dyDescent="0.55000000000000004">
      <c r="A15" t="s">
        <v>12</v>
      </c>
      <c r="B15">
        <v>450</v>
      </c>
      <c r="F15" s="10">
        <f>F12/(F12+F13)</f>
        <v>0.53734439834024894</v>
      </c>
      <c r="G15" s="10">
        <f>G13/(G12+G13)</f>
        <v>0</v>
      </c>
      <c r="M15" s="10">
        <f>M12/(M12+M13)</f>
        <v>0.88951841359773376</v>
      </c>
      <c r="N15" s="10">
        <f>N13/(N12+N13)</f>
        <v>0.33333333333333331</v>
      </c>
    </row>
    <row r="17" spans="1:16" x14ac:dyDescent="0.55000000000000004">
      <c r="A17" t="s">
        <v>13</v>
      </c>
      <c r="B17">
        <v>334</v>
      </c>
      <c r="F17" s="16" t="s">
        <v>0</v>
      </c>
      <c r="G17" s="16"/>
      <c r="M17" s="14" t="s">
        <v>19</v>
      </c>
      <c r="N17" s="14"/>
    </row>
    <row r="18" spans="1:16" x14ac:dyDescent="0.55000000000000004">
      <c r="F18" s="5" t="s">
        <v>5</v>
      </c>
      <c r="G18" s="5" t="s">
        <v>6</v>
      </c>
      <c r="M18" s="5" t="s">
        <v>5</v>
      </c>
      <c r="N18" s="5" t="s">
        <v>6</v>
      </c>
    </row>
    <row r="19" spans="1:16" x14ac:dyDescent="0.55000000000000004">
      <c r="D19" s="15" t="s">
        <v>20</v>
      </c>
      <c r="E19" s="5" t="s">
        <v>5</v>
      </c>
      <c r="F19" s="6">
        <f>B10</f>
        <v>353</v>
      </c>
      <c r="G19" s="6">
        <f>B6-F19</f>
        <v>975</v>
      </c>
      <c r="H19" s="7" t="s">
        <v>15</v>
      </c>
      <c r="I19" s="8">
        <f>(F19+G20)/(F19+G19+F20+G20)</f>
        <v>0.24227865477007549</v>
      </c>
      <c r="K19" s="13" t="s">
        <v>1</v>
      </c>
      <c r="L19" s="5" t="s">
        <v>5</v>
      </c>
      <c r="M19" s="6">
        <f>B14</f>
        <v>300</v>
      </c>
      <c r="N19" s="6">
        <f>B4-M19</f>
        <v>946</v>
      </c>
      <c r="O19" s="7" t="s">
        <v>15</v>
      </c>
      <c r="P19" s="8">
        <f>(M19+N20)/(M19+N19+M20+N20)</f>
        <v>0.234375</v>
      </c>
    </row>
    <row r="20" spans="1:16" x14ac:dyDescent="0.55000000000000004">
      <c r="D20" s="15"/>
      <c r="E20" s="5" t="s">
        <v>6</v>
      </c>
      <c r="F20" s="6">
        <f>$B$3-F19</f>
        <v>129</v>
      </c>
      <c r="G20" s="6">
        <v>0</v>
      </c>
      <c r="H20" s="7" t="s">
        <v>18</v>
      </c>
      <c r="I20" s="8">
        <f>F22+G22-1</f>
        <v>-0.26763485477178428</v>
      </c>
      <c r="K20" s="13"/>
      <c r="L20" s="5" t="s">
        <v>6</v>
      </c>
      <c r="M20" s="6">
        <f>B5-M19</f>
        <v>34</v>
      </c>
      <c r="N20" s="6">
        <v>0</v>
      </c>
      <c r="O20" s="7" t="s">
        <v>18</v>
      </c>
      <c r="P20" s="8">
        <f>M22+N22-1</f>
        <v>-0.10179640718562877</v>
      </c>
    </row>
    <row r="21" spans="1:16" x14ac:dyDescent="0.55000000000000004">
      <c r="F21" s="9" t="s">
        <v>16</v>
      </c>
      <c r="G21" s="9" t="s">
        <v>17</v>
      </c>
      <c r="H21" s="7" t="s">
        <v>21</v>
      </c>
      <c r="I21" s="8">
        <f>F19/(F19+G19)</f>
        <v>0.26581325301204817</v>
      </c>
      <c r="M21" s="9" t="s">
        <v>16</v>
      </c>
      <c r="N21" s="9" t="s">
        <v>17</v>
      </c>
    </row>
    <row r="22" spans="1:16" x14ac:dyDescent="0.55000000000000004">
      <c r="F22" s="10">
        <f>F19/(F19+F20)</f>
        <v>0.73236514522821572</v>
      </c>
      <c r="G22" s="10">
        <f>G20/(G19+G20)</f>
        <v>0</v>
      </c>
      <c r="M22" s="10">
        <f>M19/(M19+M20)</f>
        <v>0.89820359281437123</v>
      </c>
      <c r="N22" s="10">
        <f>N20/(N19+N20)</f>
        <v>0</v>
      </c>
    </row>
    <row r="24" spans="1:16" x14ac:dyDescent="0.55000000000000004">
      <c r="C24" s="20"/>
      <c r="D24" s="20"/>
      <c r="E24" s="20"/>
      <c r="F24" s="20"/>
      <c r="G24" s="20"/>
      <c r="H24" s="20"/>
      <c r="I24" s="20"/>
      <c r="M24" s="11" t="s">
        <v>20</v>
      </c>
      <c r="N24" s="12"/>
    </row>
    <row r="25" spans="1:16" x14ac:dyDescent="0.55000000000000004">
      <c r="A25" s="20"/>
      <c r="C25" s="20"/>
      <c r="D25" s="20"/>
      <c r="E25" s="20"/>
      <c r="F25" s="20"/>
      <c r="G25" s="20"/>
      <c r="H25" s="20"/>
      <c r="I25" s="20"/>
      <c r="M25" s="5" t="s">
        <v>5</v>
      </c>
      <c r="N25" s="5" t="s">
        <v>6</v>
      </c>
    </row>
    <row r="26" spans="1:16" x14ac:dyDescent="0.55000000000000004">
      <c r="C26" s="20"/>
      <c r="D26" s="20"/>
      <c r="E26" s="20"/>
      <c r="F26" s="20"/>
      <c r="G26" s="20"/>
      <c r="H26" s="20"/>
      <c r="I26" s="20"/>
      <c r="K26" s="13" t="s">
        <v>1</v>
      </c>
      <c r="L26" s="5" t="s">
        <v>5</v>
      </c>
      <c r="M26" s="6">
        <f>B15</f>
        <v>450</v>
      </c>
      <c r="N26" s="6">
        <f>B4-M26</f>
        <v>796</v>
      </c>
      <c r="O26" s="7" t="s">
        <v>15</v>
      </c>
      <c r="P26" s="8">
        <f>(M26+N27)/(M26+N26+M27+N27)</f>
        <v>0.21186440677966101</v>
      </c>
    </row>
    <row r="27" spans="1:16" x14ac:dyDescent="0.55000000000000004">
      <c r="C27" s="20"/>
      <c r="D27" s="20"/>
      <c r="E27" s="20"/>
      <c r="F27" s="20"/>
      <c r="G27" s="20"/>
      <c r="H27" s="20"/>
      <c r="I27" s="20"/>
      <c r="K27" s="13"/>
      <c r="L27" s="5" t="s">
        <v>6</v>
      </c>
      <c r="M27" s="6">
        <f>B6-M26</f>
        <v>878</v>
      </c>
      <c r="N27" s="6">
        <v>0</v>
      </c>
      <c r="O27" s="7" t="s">
        <v>18</v>
      </c>
      <c r="P27" s="8">
        <f>M29+N29-1</f>
        <v>-0.66114457831325302</v>
      </c>
    </row>
    <row r="28" spans="1:16" x14ac:dyDescent="0.55000000000000004">
      <c r="C28" s="20"/>
      <c r="D28" s="20"/>
      <c r="E28" s="20"/>
      <c r="F28" s="20"/>
      <c r="G28" s="20"/>
      <c r="H28" s="20"/>
      <c r="I28" s="20"/>
      <c r="M28" s="9" t="s">
        <v>16</v>
      </c>
      <c r="N28" s="9" t="s">
        <v>17</v>
      </c>
    </row>
    <row r="29" spans="1:16" x14ac:dyDescent="0.55000000000000004">
      <c r="C29" s="20"/>
      <c r="D29" s="20"/>
      <c r="E29" s="20"/>
      <c r="F29" s="20"/>
      <c r="G29" s="20"/>
      <c r="H29" s="20"/>
      <c r="I29" s="20"/>
      <c r="M29" s="10">
        <f>M26/(M26+M27)</f>
        <v>0.33885542168674698</v>
      </c>
      <c r="N29" s="10">
        <f>N27/(N26+N27)</f>
        <v>0</v>
      </c>
    </row>
    <row r="30" spans="1:16" x14ac:dyDescent="0.55000000000000004">
      <c r="C30" s="20"/>
      <c r="D30" s="20"/>
      <c r="E30" s="20"/>
      <c r="F30" s="20"/>
      <c r="G30" s="20"/>
      <c r="H30" s="20"/>
      <c r="I30" s="20"/>
    </row>
    <row r="31" spans="1:16" x14ac:dyDescent="0.55000000000000004">
      <c r="C31" s="20"/>
      <c r="D31" s="20"/>
      <c r="E31" s="20"/>
      <c r="F31" s="20"/>
      <c r="G31" s="20"/>
      <c r="H31" s="20"/>
      <c r="I31" s="20"/>
    </row>
    <row r="32" spans="1:16" x14ac:dyDescent="0.55000000000000004">
      <c r="C32" s="20"/>
      <c r="D32" s="20"/>
      <c r="E32" s="20"/>
      <c r="F32" s="20"/>
      <c r="G32" s="20"/>
      <c r="H32" s="20"/>
      <c r="I32" s="20"/>
    </row>
    <row r="33" spans="3:9" x14ac:dyDescent="0.55000000000000004">
      <c r="C33" s="20"/>
      <c r="D33" s="20"/>
      <c r="E33" s="20"/>
      <c r="F33" s="20"/>
      <c r="G33" s="20"/>
      <c r="H33" s="20"/>
      <c r="I33" s="20"/>
    </row>
  </sheetData>
  <mergeCells count="20">
    <mergeCell ref="Y3:Z3"/>
    <mergeCell ref="W5:W6"/>
    <mergeCell ref="T3:U3"/>
    <mergeCell ref="R5:R6"/>
    <mergeCell ref="T8:U8"/>
    <mergeCell ref="R10:R11"/>
    <mergeCell ref="D19:D20"/>
    <mergeCell ref="F3:G3"/>
    <mergeCell ref="D5:D6"/>
    <mergeCell ref="F10:G10"/>
    <mergeCell ref="D12:D13"/>
    <mergeCell ref="F17:G17"/>
    <mergeCell ref="M24:N24"/>
    <mergeCell ref="K26:K27"/>
    <mergeCell ref="M3:N3"/>
    <mergeCell ref="K5:K6"/>
    <mergeCell ref="M10:N10"/>
    <mergeCell ref="K12:K13"/>
    <mergeCell ref="M17:N17"/>
    <mergeCell ref="K19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Schwarz, David Jakob (STUDENTS)</dc:creator>
  <cp:lastModifiedBy>David Schwarz</cp:lastModifiedBy>
  <dcterms:created xsi:type="dcterms:W3CDTF">2024-04-29T07:57:31Z</dcterms:created>
  <dcterms:modified xsi:type="dcterms:W3CDTF">2024-05-02T13:47:21Z</dcterms:modified>
</cp:coreProperties>
</file>