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xr:revisionPtr revIDLastSave="0" documentId="8_{5212791E-076A-7F48-8808-F8CA1D24B2CB}" xr6:coauthVersionLast="47" xr6:coauthVersionMax="47" xr10:uidLastSave="{00000000-0000-0000-0000-000000000000}"/>
  <bookViews>
    <workbookView xWindow="-35280" yWindow="2560" windowWidth="29220" windowHeight="17220" xr2:uid="{D7A92164-252C-1E4E-84A5-46CD80084806}"/>
  </bookViews>
  <sheets>
    <sheet name="Gradient Descent" sheetId="2" r:id="rId1"/>
    <sheet name="Perceptr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E52" i="3" s="1"/>
  <c r="F52" i="3" s="1"/>
  <c r="D52" i="3"/>
  <c r="C39" i="3"/>
  <c r="E39" i="3" s="1"/>
  <c r="F39" i="3" s="1"/>
  <c r="D39" i="3"/>
  <c r="C27" i="3"/>
  <c r="E27" i="3" s="1"/>
  <c r="F27" i="3" s="1"/>
  <c r="D27" i="3"/>
  <c r="E16" i="3"/>
  <c r="F16" i="3" s="1"/>
  <c r="F19" i="2"/>
  <c r="G19" i="2" s="1"/>
  <c r="C20" i="2" s="1"/>
  <c r="D19" i="2"/>
  <c r="E19" i="2" s="1"/>
  <c r="G52" i="3" l="1"/>
  <c r="C53" i="3" s="1"/>
  <c r="H52" i="3"/>
  <c r="D53" i="3" s="1"/>
  <c r="I52" i="3"/>
  <c r="H39" i="3"/>
  <c r="D40" i="3" s="1"/>
  <c r="I39" i="3"/>
  <c r="G39" i="3"/>
  <c r="C40" i="3" s="1"/>
  <c r="H27" i="3"/>
  <c r="D28" i="3" s="1"/>
  <c r="G27" i="3"/>
  <c r="C28" i="3" s="1"/>
  <c r="I27" i="3"/>
  <c r="G16" i="3"/>
  <c r="C17" i="3" s="1"/>
  <c r="I16" i="3"/>
  <c r="H16" i="3"/>
  <c r="D17" i="3" s="1"/>
  <c r="E53" i="3" l="1"/>
  <c r="F53" i="3" s="1"/>
  <c r="E40" i="3"/>
  <c r="F40" i="3" s="1"/>
  <c r="E28" i="3"/>
  <c r="F28" i="3" s="1"/>
  <c r="E17" i="3"/>
  <c r="F17" i="3" s="1"/>
  <c r="G53" i="3" l="1"/>
  <c r="C54" i="3" s="1"/>
  <c r="H53" i="3"/>
  <c r="D54" i="3" s="1"/>
  <c r="I53" i="3"/>
  <c r="G40" i="3"/>
  <c r="C41" i="3" s="1"/>
  <c r="H40" i="3"/>
  <c r="D41" i="3" s="1"/>
  <c r="I40" i="3"/>
  <c r="I28" i="3"/>
  <c r="G28" i="3"/>
  <c r="C29" i="3" s="1"/>
  <c r="H28" i="3"/>
  <c r="D29" i="3" s="1"/>
  <c r="H17" i="3"/>
  <c r="D18" i="3" s="1"/>
  <c r="G17" i="3"/>
  <c r="C18" i="3" s="1"/>
  <c r="I17" i="3"/>
  <c r="E54" i="3" l="1"/>
  <c r="F54" i="3" s="1"/>
  <c r="E41" i="3"/>
  <c r="F41" i="3" s="1"/>
  <c r="E29" i="3"/>
  <c r="F29" i="3" s="1"/>
  <c r="E18" i="3"/>
  <c r="F18" i="3" s="1"/>
  <c r="G54" i="3" l="1"/>
  <c r="C55" i="3" s="1"/>
  <c r="H54" i="3"/>
  <c r="D55" i="3" s="1"/>
  <c r="I54" i="3"/>
  <c r="H41" i="3"/>
  <c r="D42" i="3" s="1"/>
  <c r="I41" i="3"/>
  <c r="G41" i="3"/>
  <c r="C42" i="3" s="1"/>
  <c r="G29" i="3"/>
  <c r="C30" i="3" s="1"/>
  <c r="H29" i="3"/>
  <c r="D30" i="3" s="1"/>
  <c r="I29" i="3"/>
  <c r="I18" i="3"/>
  <c r="H18" i="3"/>
  <c r="D19" i="3" s="1"/>
  <c r="G18" i="3"/>
  <c r="C19" i="3" s="1"/>
  <c r="E55" i="3" l="1"/>
  <c r="F55" i="3" s="1"/>
  <c r="E42" i="3"/>
  <c r="F42" i="3" s="1"/>
  <c r="E30" i="3"/>
  <c r="F30" i="3" s="1"/>
  <c r="E19" i="3"/>
  <c r="F19" i="3" s="1"/>
  <c r="H55" i="3" l="1"/>
  <c r="I55" i="3"/>
  <c r="G55" i="3"/>
  <c r="G42" i="3"/>
  <c r="C43" i="3" s="1"/>
  <c r="H42" i="3"/>
  <c r="D43" i="3" s="1"/>
  <c r="I42" i="3"/>
  <c r="G30" i="3"/>
  <c r="C31" i="3" s="1"/>
  <c r="H30" i="3"/>
  <c r="D31" i="3" s="1"/>
  <c r="I30" i="3"/>
  <c r="I19" i="3"/>
  <c r="H19" i="3"/>
  <c r="D20" i="3" s="1"/>
  <c r="G19" i="3"/>
  <c r="C20" i="3" s="1"/>
  <c r="E43" i="3" l="1"/>
  <c r="F43" i="3" s="1"/>
  <c r="E31" i="3"/>
  <c r="F31" i="3" s="1"/>
  <c r="E20" i="3"/>
  <c r="F20" i="3" s="1"/>
  <c r="G43" i="3" l="1"/>
  <c r="C44" i="3" s="1"/>
  <c r="H43" i="3"/>
  <c r="D44" i="3" s="1"/>
  <c r="I43" i="3"/>
  <c r="G31" i="3"/>
  <c r="C32" i="3" s="1"/>
  <c r="H31" i="3"/>
  <c r="D32" i="3" s="1"/>
  <c r="I31" i="3"/>
  <c r="I20" i="3"/>
  <c r="H20" i="3"/>
  <c r="D21" i="3" s="1"/>
  <c r="G20" i="3"/>
  <c r="C21" i="3" s="1"/>
  <c r="E44" i="3" l="1"/>
  <c r="F44" i="3" s="1"/>
  <c r="E32" i="3"/>
  <c r="F32" i="3" s="1"/>
  <c r="E21" i="3"/>
  <c r="F21" i="3" s="1"/>
  <c r="H44" i="3" l="1"/>
  <c r="D45" i="3" s="1"/>
  <c r="I44" i="3"/>
  <c r="G44" i="3"/>
  <c r="C45" i="3" s="1"/>
  <c r="H32" i="3"/>
  <c r="D33" i="3" s="1"/>
  <c r="I32" i="3"/>
  <c r="G32" i="3"/>
  <c r="C33" i="3" s="1"/>
  <c r="I21" i="3"/>
  <c r="H21" i="3"/>
  <c r="D22" i="3" s="1"/>
  <c r="G21" i="3"/>
  <c r="C22" i="3" s="1"/>
  <c r="E45" i="3" l="1"/>
  <c r="F45" i="3" s="1"/>
  <c r="E33" i="3"/>
  <c r="F33" i="3" s="1"/>
  <c r="E22" i="3"/>
  <c r="F22" i="3" s="1"/>
  <c r="I45" i="3" l="1"/>
  <c r="G45" i="3"/>
  <c r="C46" i="3" s="1"/>
  <c r="H45" i="3"/>
  <c r="D46" i="3" s="1"/>
  <c r="I33" i="3"/>
  <c r="G33" i="3"/>
  <c r="C34" i="3" s="1"/>
  <c r="H33" i="3"/>
  <c r="D34" i="3" s="1"/>
  <c r="I22" i="3"/>
  <c r="H22" i="3"/>
  <c r="D23" i="3" s="1"/>
  <c r="G22" i="3"/>
  <c r="C23" i="3" s="1"/>
  <c r="E46" i="3" l="1"/>
  <c r="F46" i="3" s="1"/>
  <c r="E34" i="3"/>
  <c r="F34" i="3" s="1"/>
  <c r="E23" i="3"/>
  <c r="F23" i="3" s="1"/>
  <c r="G46" i="3" l="1"/>
  <c r="C47" i="3" s="1"/>
  <c r="H46" i="3"/>
  <c r="D47" i="3" s="1"/>
  <c r="I46" i="3"/>
  <c r="G34" i="3"/>
  <c r="C35" i="3" s="1"/>
  <c r="H34" i="3"/>
  <c r="D35" i="3" s="1"/>
  <c r="I34" i="3"/>
  <c r="I23" i="3"/>
  <c r="H23" i="3"/>
  <c r="D24" i="3" s="1"/>
  <c r="G23" i="3"/>
  <c r="C24" i="3" s="1"/>
  <c r="E47" i="3" l="1"/>
  <c r="F47" i="3" s="1"/>
  <c r="E35" i="3"/>
  <c r="F35" i="3" s="1"/>
  <c r="E24" i="3"/>
  <c r="F24" i="3" s="1"/>
  <c r="G47" i="3" l="1"/>
  <c r="C48" i="3" s="1"/>
  <c r="H47" i="3"/>
  <c r="D48" i="3" s="1"/>
  <c r="I47" i="3"/>
  <c r="I35" i="3"/>
  <c r="H35" i="3"/>
  <c r="D36" i="3" s="1"/>
  <c r="G35" i="3"/>
  <c r="C36" i="3" s="1"/>
  <c r="G24" i="3"/>
  <c r="C25" i="3" s="1"/>
  <c r="I24" i="3"/>
  <c r="H24" i="3"/>
  <c r="D25" i="3" s="1"/>
  <c r="E48" i="3" l="1"/>
  <c r="F48" i="3" s="1"/>
  <c r="E36" i="3"/>
  <c r="F36" i="3" s="1"/>
  <c r="E25" i="3"/>
  <c r="F25" i="3" s="1"/>
  <c r="H48" i="3" l="1"/>
  <c r="D49" i="3" s="1"/>
  <c r="I48" i="3"/>
  <c r="G48" i="3"/>
  <c r="C49" i="3" s="1"/>
  <c r="I36" i="3"/>
  <c r="G36" i="3"/>
  <c r="C37" i="3" s="1"/>
  <c r="H36" i="3"/>
  <c r="D37" i="3" s="1"/>
  <c r="H25" i="3"/>
  <c r="D26" i="3" s="1"/>
  <c r="G25" i="3"/>
  <c r="C26" i="3" s="1"/>
  <c r="E26" i="3" s="1"/>
  <c r="F26" i="3" s="1"/>
  <c r="I25" i="3"/>
  <c r="E49" i="3" l="1"/>
  <c r="F49" i="3" s="1"/>
  <c r="E37" i="3"/>
  <c r="F37" i="3" s="1"/>
  <c r="I26" i="3"/>
  <c r="H26" i="3"/>
  <c r="G26" i="3"/>
  <c r="H49" i="3" l="1"/>
  <c r="D50" i="3" s="1"/>
  <c r="G49" i="3"/>
  <c r="C50" i="3" s="1"/>
  <c r="I49" i="3"/>
  <c r="G37" i="3"/>
  <c r="C38" i="3" s="1"/>
  <c r="H37" i="3"/>
  <c r="D38" i="3" s="1"/>
  <c r="I37" i="3"/>
  <c r="E50" i="3" l="1"/>
  <c r="F50" i="3" s="1"/>
  <c r="E38" i="3"/>
  <c r="F38" i="3" s="1"/>
  <c r="G50" i="3" l="1"/>
  <c r="C51" i="3" s="1"/>
  <c r="H50" i="3"/>
  <c r="D51" i="3" s="1"/>
  <c r="I50" i="3"/>
  <c r="G38" i="3"/>
  <c r="H38" i="3"/>
  <c r="I38" i="3"/>
  <c r="E51" i="3" l="1"/>
  <c r="F51" i="3" s="1"/>
  <c r="G51" i="3" l="1"/>
  <c r="H51" i="3"/>
  <c r="I51" i="3"/>
</calcChain>
</file>

<file path=xl/sharedStrings.xml><?xml version="1.0" encoding="utf-8"?>
<sst xmlns="http://schemas.openxmlformats.org/spreadsheetml/2006/main" count="10" uniqueCount="10">
  <si>
    <t>b</t>
  </si>
  <si>
    <t>alpha =</t>
  </si>
  <si>
    <t>X =</t>
  </si>
  <si>
    <t>target =</t>
  </si>
  <si>
    <t>out</t>
  </si>
  <si>
    <t>db</t>
  </si>
  <si>
    <t>Loss</t>
  </si>
  <si>
    <t>net</t>
  </si>
  <si>
    <t>w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</si>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</sst>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Perceptron!$I$16:$I$38</c:f>
              <c:numCache>
                <c:formatCode>0.0000000</c:formatCode>
                <c:ptCount val="23"/>
                <c:pt idx="0">
                  <c:v>2.8541203854514245E-2</c:v>
                </c:pt>
                <c:pt idx="1">
                  <c:v>2.7971507621625414E-2</c:v>
                </c:pt>
                <c:pt idx="2">
                  <c:v>2.4667762212910841E-2</c:v>
                </c:pt>
                <c:pt idx="3">
                  <c:v>2.1774242239546927E-2</c:v>
                </c:pt>
                <c:pt idx="4">
                  <c:v>1.9235764570066569E-2</c:v>
                </c:pt>
                <c:pt idx="5">
                  <c:v>1.7004964014560666E-2</c:v>
                </c:pt>
                <c:pt idx="6">
                  <c:v>1.5041216859658365E-2</c:v>
                </c:pt>
                <c:pt idx="7">
                  <c:v>1.3309681010890485E-2</c:v>
                </c:pt>
                <c:pt idx="8">
                  <c:v>1.1780455016922943E-2</c:v>
                </c:pt>
                <c:pt idx="9">
                  <c:v>1.0427850198694992E-2</c:v>
                </c:pt>
                <c:pt idx="10">
                  <c:v>9.2297660135350623E-3</c:v>
                </c:pt>
                <c:pt idx="11">
                  <c:v>8.1671571474142505E-3</c:v>
                </c:pt>
                <c:pt idx="12">
                  <c:v>7.2235806441704768E-3</c:v>
                </c:pt>
                <c:pt idx="13">
                  <c:v>6.384811999306913E-3</c:v>
                </c:pt>
                <c:pt idx="14">
                  <c:v>5.6385201603844142E-3</c:v>
                </c:pt>
                <c:pt idx="15">
                  <c:v>4.9739925393954432E-3</c:v>
                </c:pt>
                <c:pt idx="16">
                  <c:v>4.3819023122037889E-3</c:v>
                </c:pt>
                <c:pt idx="17">
                  <c:v>3.8541113792698008E-3</c:v>
                </c:pt>
                <c:pt idx="18">
                  <c:v>3.383503353943803E-3</c:v>
                </c:pt>
                <c:pt idx="19">
                  <c:v>2.963841817097768E-3</c:v>
                </c:pt>
                <c:pt idx="20">
                  <c:v>2.5896498308568021E-3</c:v>
                </c:pt>
                <c:pt idx="21">
                  <c:v>2.2561073479222312E-3</c:v>
                </c:pt>
                <c:pt idx="22">
                  <c:v>1.9589636979098482E-3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C24B-A664-DDC9F92A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75088"/>
        <c:axId val="176536255"/>
      </c:lineChart>
      <c:catAx>
        <c:axId val="1501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36255"/>
        <c:crosses val="autoZero"/>
        <c:auto val="1"/>
        <c:lblAlgn val="ctr"/>
        <c:lblOffset val="100"/>
        <c:noMultiLvlLbl val="0"/>
      </c:catAx>
      <c:valAx>
        <c:axId val="1765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1079508</xdr:colOff>
      <xdr:row>8</xdr:row>
      <xdr:rowOff>53975</xdr:rowOff>
    </xdr:from>
    <xdr:ext cx="1920873" cy="568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F1D4A34-06CE-D04F-824F-2A26191BFCD2}"/>
                </a:ext>
              </a:extLst>
            </xdr:cNvPr>
            <xdr:cNvSpPr txBox="1"/>
          </xdr:nvSpPr>
          <xdr:spPr>
            <a:xfrm>
              <a:off x="1905008" y="1704975"/>
              <a:ext cx="1920873" cy="568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36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.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fr-FR" sz="3600" kern="12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F1D4A34-06CE-D04F-824F-2A26191BFCD2}"/>
                </a:ext>
              </a:extLst>
            </xdr:cNvPr>
            <xdr:cNvSpPr txBox="1"/>
          </xdr:nvSpPr>
          <xdr:spPr>
            <a:xfrm>
              <a:off x="1905008" y="1704975"/>
              <a:ext cx="1920873" cy="568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b="0" i="0" kern="1200">
                  <a:latin typeface="Cambria Math" panose="02040503050406030204" pitchFamily="18" charset="0"/>
                </a:rPr>
                <a:t>𝑦 ̂=𝑥.𝑤</a:t>
              </a:r>
              <a:endParaRPr lang="fr-FR" sz="3600" kern="1200"/>
            </a:p>
          </xdr:txBody>
        </xdr:sp>
      </mc:Fallback>
    </mc:AlternateContent>
    <xdr:clientData/>
  </xdr:oneCellAnchor>
  <xdr:oneCellAnchor>
    <xdr:from>
      <xdr:col>3</xdr:col>
      <xdr:colOff>2160586</xdr:colOff>
      <xdr:row>2</xdr:row>
      <xdr:rowOff>111125</xdr:rowOff>
    </xdr:from>
    <xdr:ext cx="3975100" cy="579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2FB21B72-4065-6941-BB72-507056F2CC1E}"/>
                </a:ext>
              </a:extLst>
            </xdr:cNvPr>
            <xdr:cNvSpPr txBox="1"/>
          </xdr:nvSpPr>
          <xdr:spPr>
            <a:xfrm>
              <a:off x="5335586" y="523875"/>
              <a:ext cx="3975100" cy="579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b="0" kern="1200"/>
                <a:t>Loss</a:t>
              </a:r>
              <a:r>
                <a:rPr lang="fr-FR" sz="3600" b="0" kern="1200" baseline="0"/>
                <a:t> </a:t>
              </a:r>
              <a14:m>
                <m:oMath xmlns:m="http://schemas.openxmlformats.org/officeDocument/2006/math">
                  <m:r>
                    <a:rPr lang="fr-FR" sz="3600" b="0" i="1" kern="120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fr-FR" sz="3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(</m:t>
                      </m:r>
                      <m:acc>
                        <m:accPr>
                          <m:chr m:val="̂"/>
                          <m:ctrlPr>
                            <a:rPr lang="fr-FR" sz="3600" b="0" i="1" kern="1200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fr-FR" sz="3600" b="0" i="1" kern="1200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fr-FR" sz="3600" kern="12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2FB21B72-4065-6941-BB72-507056F2CC1E}"/>
                </a:ext>
              </a:extLst>
            </xdr:cNvPr>
            <xdr:cNvSpPr txBox="1"/>
          </xdr:nvSpPr>
          <xdr:spPr>
            <a:xfrm>
              <a:off x="5335586" y="523875"/>
              <a:ext cx="3975100" cy="579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b="0" kern="1200"/>
                <a:t>Loss</a:t>
              </a:r>
              <a:r>
                <a:rPr lang="fr-FR" sz="3600" b="0" kern="1200" baseline="0"/>
                <a:t> </a:t>
              </a:r>
              <a:r>
                <a:rPr lang="fr-FR" sz="3600" b="0" i="0" kern="1200">
                  <a:latin typeface="Cambria Math" panose="02040503050406030204" pitchFamily="18" charset="0"/>
                </a:rPr>
                <a:t>=〖(𝑦 ̂  −𝑦)〗^2</a:t>
              </a:r>
              <a:endParaRPr lang="fr-FR" sz="3600" kern="1200"/>
            </a:p>
          </xdr:txBody>
        </xdr:sp>
      </mc:Fallback>
    </mc:AlternateContent>
    <xdr:clientData/>
  </xdr:oneCellAnchor>
  <xdr:oneCellAnchor>
    <xdr:from>
      <xdr:col>5</xdr:col>
      <xdr:colOff>1865313</xdr:colOff>
      <xdr:row>2</xdr:row>
      <xdr:rowOff>144462</xdr:rowOff>
    </xdr:from>
    <xdr:ext cx="4643436" cy="10533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E29A377-1ACF-914F-A9AD-C5D8B8F2B730}"/>
                </a:ext>
              </a:extLst>
            </xdr:cNvPr>
            <xdr:cNvSpPr txBox="1"/>
          </xdr:nvSpPr>
          <xdr:spPr>
            <a:xfrm>
              <a:off x="9739313" y="557212"/>
              <a:ext cx="4643436" cy="105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36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3600" i="1" kern="1200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sz="3600" i="1" kern="1200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  <m:r>
                      <a:rPr lang="fr-FR" sz="3600" b="0" i="0" kern="1200">
                        <a:latin typeface="Cambria Math" panose="02040503050406030204" pitchFamily="18" charset="0"/>
                      </a:rPr>
                      <m:t>=2 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3600" b="0" i="0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.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𝑤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3600" kern="12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E29A377-1ACF-914F-A9AD-C5D8B8F2B730}"/>
                </a:ext>
              </a:extLst>
            </xdr:cNvPr>
            <xdr:cNvSpPr txBox="1"/>
          </xdr:nvSpPr>
          <xdr:spPr>
            <a:xfrm>
              <a:off x="9739313" y="557212"/>
              <a:ext cx="4643436" cy="105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i="0" kern="1200">
                  <a:latin typeface="Cambria Math" panose="02040503050406030204" pitchFamily="18" charset="0"/>
                </a:rPr>
                <a:t>𝜕</a:t>
              </a:r>
              <a:r>
                <a:rPr lang="fr-FR" sz="3600" b="0" i="0" kern="1200">
                  <a:latin typeface="Cambria Math" panose="02040503050406030204" pitchFamily="18" charset="0"/>
                </a:rPr>
                <a:t>𝐿𝑜𝑠𝑠/</a:t>
              </a:r>
              <a:r>
                <a:rPr lang="fr-FR" sz="3600" i="0" kern="1200">
                  <a:latin typeface="Cambria Math" panose="02040503050406030204" pitchFamily="18" charset="0"/>
                </a:rPr>
                <a:t>𝜕</a:t>
              </a:r>
              <a:r>
                <a:rPr lang="fr-FR" sz="3600" b="0" i="0" kern="1200">
                  <a:latin typeface="Cambria Math" panose="02040503050406030204" pitchFamily="18" charset="0"/>
                </a:rPr>
                <a:t>𝑤=2 𝑥 (𝑥.𝑤 −𝑦)</a:t>
              </a:r>
              <a:endParaRPr lang="fr-FR" sz="3600" kern="1200"/>
            </a:p>
          </xdr:txBody>
        </xdr:sp>
      </mc:Fallback>
    </mc:AlternateContent>
    <xdr:clientData/>
  </xdr:oneCellAnchor>
  <xdr:oneCellAnchor>
    <xdr:from>
      <xdr:col>3</xdr:col>
      <xdr:colOff>2154237</xdr:colOff>
      <xdr:row>5</xdr:row>
      <xdr:rowOff>136525</xdr:rowOff>
    </xdr:from>
    <xdr:ext cx="3975100" cy="579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88C317CB-16AE-054F-B54D-F55EBA98D67F}"/>
                </a:ext>
              </a:extLst>
            </xdr:cNvPr>
            <xdr:cNvSpPr txBox="1"/>
          </xdr:nvSpPr>
          <xdr:spPr>
            <a:xfrm>
              <a:off x="5329237" y="1168400"/>
              <a:ext cx="3975100" cy="579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b="0" kern="1200"/>
                <a:t>Loss</a:t>
              </a:r>
              <a:r>
                <a:rPr lang="fr-FR" sz="3600" b="0" kern="1200" baseline="0"/>
                <a:t> </a:t>
              </a:r>
              <a14:m>
                <m:oMath xmlns:m="http://schemas.openxmlformats.org/officeDocument/2006/math">
                  <m:r>
                    <a:rPr lang="fr-FR" sz="3600" b="0" i="1" kern="120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fr-FR" sz="3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𝑤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fr-FR" sz="3600" b="0" i="1" kern="120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fr-FR" sz="3600" kern="12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88C317CB-16AE-054F-B54D-F55EBA98D67F}"/>
                </a:ext>
              </a:extLst>
            </xdr:cNvPr>
            <xdr:cNvSpPr txBox="1"/>
          </xdr:nvSpPr>
          <xdr:spPr>
            <a:xfrm>
              <a:off x="5329237" y="1168400"/>
              <a:ext cx="3975100" cy="579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b="0" kern="1200"/>
                <a:t>Loss</a:t>
              </a:r>
              <a:r>
                <a:rPr lang="fr-FR" sz="3600" b="0" kern="1200" baseline="0"/>
                <a:t> </a:t>
              </a:r>
              <a:r>
                <a:rPr lang="fr-FR" sz="3600" b="0" i="0" kern="1200">
                  <a:latin typeface="Cambria Math" panose="02040503050406030204" pitchFamily="18" charset="0"/>
                </a:rPr>
                <a:t>=〖(𝑥.𝑤 −𝑦)〗^2</a:t>
              </a:r>
              <a:endParaRPr lang="fr-FR" sz="3600" kern="1200"/>
            </a:p>
          </xdr:txBody>
        </xdr:sp>
      </mc:Fallback>
    </mc:AlternateContent>
    <xdr:clientData/>
  </xdr:oneCellAnchor>
  <xdr:oneCellAnchor>
    <xdr:from>
      <xdr:col>2</xdr:col>
      <xdr:colOff>1231907</xdr:colOff>
      <xdr:row>2</xdr:row>
      <xdr:rowOff>0</xdr:rowOff>
    </xdr:from>
    <xdr:ext cx="1403343" cy="568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6D9ECE9-FDF6-6741-A564-70D87545F204}"/>
                </a:ext>
              </a:extLst>
            </xdr:cNvPr>
            <xdr:cNvSpPr txBox="1"/>
          </xdr:nvSpPr>
          <xdr:spPr>
            <a:xfrm>
              <a:off x="2057407" y="412750"/>
              <a:ext cx="1403343" cy="568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fr-FR" sz="3600" b="0" i="1" kern="1200">
                      <a:latin typeface="Cambria Math" panose="02040503050406030204" pitchFamily="18" charset="0"/>
                    </a:rPr>
                    <m:t>𝑥</m:t>
                  </m:r>
                  <m:r>
                    <a:rPr lang="fr-FR" sz="3600" b="0" i="1" kern="120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fr-FR" sz="3600" kern="1200"/>
                <a:t> 3</a:t>
              </a: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6D9ECE9-FDF6-6741-A564-70D87545F204}"/>
                </a:ext>
              </a:extLst>
            </xdr:cNvPr>
            <xdr:cNvSpPr txBox="1"/>
          </xdr:nvSpPr>
          <xdr:spPr>
            <a:xfrm>
              <a:off x="2057407" y="412750"/>
              <a:ext cx="1403343" cy="568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fr-FR" sz="3600" b="0" i="0" kern="1200">
                  <a:latin typeface="Cambria Math" panose="02040503050406030204" pitchFamily="18" charset="0"/>
                </a:rPr>
                <a:t>𝑥=</a:t>
              </a:r>
              <a:r>
                <a:rPr lang="fr-FR" sz="3600" kern="1200"/>
                <a:t> 3</a:t>
              </a:r>
            </a:p>
          </xdr:txBody>
        </xdr:sp>
      </mc:Fallback>
    </mc:AlternateContent>
    <xdr:clientData/>
  </xdr:oneCellAnchor>
  <xdr:oneCellAnchor>
    <xdr:from>
      <xdr:col>2</xdr:col>
      <xdr:colOff>1265240</xdr:colOff>
      <xdr:row>4</xdr:row>
      <xdr:rowOff>184149</xdr:rowOff>
    </xdr:from>
    <xdr:ext cx="1465259" cy="568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5B18173-1FE5-D748-94EA-49693EDBE1BF}"/>
                </a:ext>
              </a:extLst>
            </xdr:cNvPr>
            <xdr:cNvSpPr txBox="1"/>
          </xdr:nvSpPr>
          <xdr:spPr>
            <a:xfrm>
              <a:off x="2090740" y="1009649"/>
              <a:ext cx="1465259" cy="568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fr-FR" sz="3600" b="0" i="1" kern="1200">
                      <a:latin typeface="Cambria Math" panose="02040503050406030204" pitchFamily="18" charset="0"/>
                    </a:rPr>
                    <m:t>𝑦</m:t>
                  </m:r>
                  <m:r>
                    <a:rPr lang="fr-FR" sz="3600" b="0" i="1" kern="120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fr-FR" sz="3600" kern="1200"/>
                <a:t> 10</a:t>
              </a: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5B18173-1FE5-D748-94EA-49693EDBE1BF}"/>
                </a:ext>
              </a:extLst>
            </xdr:cNvPr>
            <xdr:cNvSpPr txBox="1"/>
          </xdr:nvSpPr>
          <xdr:spPr>
            <a:xfrm>
              <a:off x="2090740" y="1009649"/>
              <a:ext cx="1465259" cy="568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fr-FR" sz="3600" b="0" i="0" kern="1200">
                  <a:latin typeface="Cambria Math" panose="02040503050406030204" pitchFamily="18" charset="0"/>
                </a:rPr>
                <a:t>𝑦=</a:t>
              </a:r>
              <a:r>
                <a:rPr lang="fr-FR" sz="3600" kern="1200"/>
                <a:t> 10</a:t>
              </a:r>
            </a:p>
          </xdr:txBody>
        </xdr:sp>
      </mc:Fallback>
    </mc:AlternateContent>
    <xdr:clientData/>
  </xdr:oneCellAnchor>
  <xdr:oneCellAnchor>
    <xdr:from>
      <xdr:col>2</xdr:col>
      <xdr:colOff>1009658</xdr:colOff>
      <xdr:row>12</xdr:row>
      <xdr:rowOff>103188</xdr:rowOff>
    </xdr:from>
    <xdr:ext cx="1920873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290450BC-8CAF-1E4A-B501-243828204E0E}"/>
                </a:ext>
              </a:extLst>
            </xdr:cNvPr>
            <xdr:cNvSpPr txBox="1"/>
          </xdr:nvSpPr>
          <xdr:spPr>
            <a:xfrm>
              <a:off x="1835158" y="2579688"/>
              <a:ext cx="192087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fr-FR" sz="2000" b="0" kern="1200"/>
                <a:t>alpha</a:t>
              </a:r>
              <a14:m>
                <m:oMath xmlns:m="http://schemas.openxmlformats.org/officeDocument/2006/math">
                  <m:r>
                    <a:rPr lang="fr-FR" sz="2000" b="0" i="1" kern="120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fr-FR" sz="2000" kern="1200"/>
                <a:t>0.01</a:t>
              </a:r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290450BC-8CAF-1E4A-B501-243828204E0E}"/>
                </a:ext>
              </a:extLst>
            </xdr:cNvPr>
            <xdr:cNvSpPr txBox="1"/>
          </xdr:nvSpPr>
          <xdr:spPr>
            <a:xfrm>
              <a:off x="1835158" y="2579688"/>
              <a:ext cx="192087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fr-FR" sz="2000" b="0" kern="1200"/>
                <a:t>alpha</a:t>
              </a:r>
              <a:r>
                <a:rPr lang="fr-FR" sz="2000" b="0" i="0" kern="1200">
                  <a:latin typeface="Cambria Math" panose="02040503050406030204" pitchFamily="18" charset="0"/>
                </a:rPr>
                <a:t>=</a:t>
              </a:r>
              <a:r>
                <a:rPr lang="fr-FR" sz="2000" kern="1200"/>
                <a:t>0.01</a:t>
              </a:r>
            </a:p>
          </xdr:txBody>
        </xdr:sp>
      </mc:Fallback>
    </mc:AlternateContent>
    <xdr:clientData/>
  </xdr:oneCellAnchor>
  <xdr:oneCellAnchor>
    <xdr:from>
      <xdr:col>3</xdr:col>
      <xdr:colOff>744538</xdr:colOff>
      <xdr:row>17</xdr:row>
      <xdr:rowOff>138113</xdr:rowOff>
    </xdr:from>
    <xdr:ext cx="508001" cy="5159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C3EA0DD2-B9A1-194F-B34F-D4268DCC9DBF}"/>
                </a:ext>
              </a:extLst>
            </xdr:cNvPr>
            <xdr:cNvSpPr txBox="1"/>
          </xdr:nvSpPr>
          <xdr:spPr>
            <a:xfrm>
              <a:off x="3919538" y="3646488"/>
              <a:ext cx="508001" cy="5159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20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20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fr-FR" sz="2000" kern="1200"/>
            </a:p>
          </xdr:txBody>
        </xdr:sp>
      </mc:Choice>
      <mc:Fallback xmlns="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C3EA0DD2-B9A1-194F-B34F-D4268DCC9DBF}"/>
                </a:ext>
              </a:extLst>
            </xdr:cNvPr>
            <xdr:cNvSpPr txBox="1"/>
          </xdr:nvSpPr>
          <xdr:spPr>
            <a:xfrm>
              <a:off x="3919538" y="3646488"/>
              <a:ext cx="508001" cy="5159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fr-FR" sz="2000" b="0" i="0" kern="1200">
                  <a:latin typeface="Cambria Math" panose="02040503050406030204" pitchFamily="18" charset="0"/>
                </a:rPr>
                <a:t>𝑦 ̂</a:t>
              </a:r>
              <a:endParaRPr lang="fr-FR" sz="2000" kern="1200"/>
            </a:p>
          </xdr:txBody>
        </xdr:sp>
      </mc:Fallback>
    </mc:AlternateContent>
    <xdr:clientData/>
  </xdr:oneCellAnchor>
  <xdr:oneCellAnchor>
    <xdr:from>
      <xdr:col>5</xdr:col>
      <xdr:colOff>149227</xdr:colOff>
      <xdr:row>17</xdr:row>
      <xdr:rowOff>125413</xdr:rowOff>
    </xdr:from>
    <xdr:ext cx="1730376" cy="58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96D1F53D-DAC6-7C44-B245-34F0A1192CC2}"/>
                </a:ext>
              </a:extLst>
            </xdr:cNvPr>
            <xdr:cNvSpPr txBox="1"/>
          </xdr:nvSpPr>
          <xdr:spPr>
            <a:xfrm>
              <a:off x="8023227" y="3633788"/>
              <a:ext cx="1730376" cy="58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𝑎𝑙𝑝h𝑎</m:t>
                    </m:r>
                    <m:r>
                      <a:rPr lang="fr-FR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 </m:t>
                    </m:r>
                    <m:f>
                      <m:fPr>
                        <m:ctrlP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fr-FR" sz="2000" kern="1200"/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96D1F53D-DAC6-7C44-B245-34F0A1192CC2}"/>
                </a:ext>
              </a:extLst>
            </xdr:cNvPr>
            <xdr:cNvSpPr txBox="1"/>
          </xdr:nvSpPr>
          <xdr:spPr>
            <a:xfrm>
              <a:off x="8023227" y="3633788"/>
              <a:ext cx="1730376" cy="58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𝑎𝑙𝑝ℎ𝑎×  𝜕𝐿𝑜𝑠𝑠/𝜕𝑤</a:t>
              </a:r>
              <a:endParaRPr lang="fr-FR" sz="2000" kern="1200"/>
            </a:p>
          </xdr:txBody>
        </xdr:sp>
      </mc:Fallback>
    </mc:AlternateContent>
    <xdr:clientData/>
  </xdr:oneCellAnchor>
  <xdr:oneCellAnchor>
    <xdr:from>
      <xdr:col>6</xdr:col>
      <xdr:colOff>15876</xdr:colOff>
      <xdr:row>17</xdr:row>
      <xdr:rowOff>103188</xdr:rowOff>
    </xdr:from>
    <xdr:ext cx="2332038" cy="585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3373C4CD-3F5D-8C4C-99C3-05A5794D47B6}"/>
                </a:ext>
              </a:extLst>
            </xdr:cNvPr>
            <xdr:cNvSpPr txBox="1"/>
          </xdr:nvSpPr>
          <xdr:spPr>
            <a:xfrm>
              <a:off x="10239376" y="3611563"/>
              <a:ext cx="2332038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fr-FR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r>
                      <a:rPr lang="fr-FR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𝑎𝑙𝑝h𝑎</m:t>
                    </m:r>
                    <m:r>
                      <a:rPr lang="fr-FR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 </m:t>
                    </m:r>
                    <m:f>
                      <m:fPr>
                        <m:ctrlP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fr-FR" sz="2000" kern="12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3373C4CD-3F5D-8C4C-99C3-05A5794D47B6}"/>
                </a:ext>
              </a:extLst>
            </xdr:cNvPr>
            <xdr:cNvSpPr txBox="1"/>
          </xdr:nvSpPr>
          <xdr:spPr>
            <a:xfrm>
              <a:off x="10239376" y="3611563"/>
              <a:ext cx="2332038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𝑤_𝑡  − 𝑎𝑙𝑝ℎ𝑎×  𝜕𝐿𝑜𝑠𝑠/𝜕𝑤</a:t>
              </a:r>
              <a:endParaRPr lang="fr-FR" sz="2000" kern="1200"/>
            </a:p>
          </xdr:txBody>
        </xdr:sp>
      </mc:Fallback>
    </mc:AlternateContent>
    <xdr:clientData/>
  </xdr:oneCellAnchor>
  <xdr:oneCellAnchor>
    <xdr:from>
      <xdr:col>2</xdr:col>
      <xdr:colOff>809625</xdr:colOff>
      <xdr:row>17</xdr:row>
      <xdr:rowOff>177803</xdr:rowOff>
    </xdr:from>
    <xdr:ext cx="514351" cy="4318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517E588A-1A91-5A44-9EFF-26E43513966D}"/>
                </a:ext>
              </a:extLst>
            </xdr:cNvPr>
            <xdr:cNvSpPr txBox="1"/>
          </xdr:nvSpPr>
          <xdr:spPr>
            <a:xfrm>
              <a:off x="1635125" y="3686178"/>
              <a:ext cx="514351" cy="431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fr-FR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fr-FR" sz="2000" kern="1200"/>
            </a:p>
          </xdr:txBody>
        </xdr:sp>
      </mc:Choice>
      <mc:Fallback xmlns="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517E588A-1A91-5A44-9EFF-26E43513966D}"/>
                </a:ext>
              </a:extLst>
            </xdr:cNvPr>
            <xdr:cNvSpPr txBox="1"/>
          </xdr:nvSpPr>
          <xdr:spPr>
            <a:xfrm>
              <a:off x="1635125" y="3686178"/>
              <a:ext cx="514351" cy="431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fr-FR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𝑤_𝑡</a:t>
              </a:r>
              <a:endParaRPr lang="fr-FR" sz="2000" kern="1200"/>
            </a:p>
          </xdr:txBody>
        </xdr:sp>
      </mc:Fallback>
    </mc:AlternateContent>
    <xdr:clientData/>
  </xdr:oneCellAnchor>
  <xdr:oneCellAnchor>
    <xdr:from>
      <xdr:col>4</xdr:col>
      <xdr:colOff>657226</xdr:colOff>
      <xdr:row>17</xdr:row>
      <xdr:rowOff>225428</xdr:rowOff>
    </xdr:from>
    <xdr:ext cx="666751" cy="4318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93A954A3-A44A-E94D-9777-1DAE7087B4B7}"/>
                </a:ext>
              </a:extLst>
            </xdr:cNvPr>
            <xdr:cNvSpPr txBox="1"/>
          </xdr:nvSpPr>
          <xdr:spPr>
            <a:xfrm>
              <a:off x="6181726" y="3733803"/>
              <a:ext cx="666751" cy="431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𝐿𝑜𝑠𝑠</m:t>
                    </m:r>
                  </m:oMath>
                </m:oMathPara>
              </a14:m>
              <a:endParaRPr lang="fr-FR" sz="2000" kern="12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93A954A3-A44A-E94D-9777-1DAE7087B4B7}"/>
                </a:ext>
              </a:extLst>
            </xdr:cNvPr>
            <xdr:cNvSpPr txBox="1"/>
          </xdr:nvSpPr>
          <xdr:spPr>
            <a:xfrm>
              <a:off x="6181726" y="3733803"/>
              <a:ext cx="666751" cy="431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fr-FR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𝐿𝑜𝑠𝑠</a:t>
              </a:r>
              <a:endParaRPr lang="fr-FR" sz="2000" kern="1200"/>
            </a:p>
          </xdr:txBody>
        </xdr:sp>
      </mc:Fallback>
    </mc:AlternateContent>
    <xdr:clientData/>
  </xdr:oneCellAnchor>
  <xdr:twoCellAnchor>
    <xdr:from>
      <xdr:col>2</xdr:col>
      <xdr:colOff>1293963</xdr:colOff>
      <xdr:row>14</xdr:row>
      <xdr:rowOff>23962</xdr:rowOff>
    </xdr:from>
    <xdr:to>
      <xdr:col>3</xdr:col>
      <xdr:colOff>1142201</xdr:colOff>
      <xdr:row>15</xdr:row>
      <xdr:rowOff>111823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AB1411C3-5755-16BD-00C3-2A8C5B85E2C8}"/>
            </a:ext>
          </a:extLst>
        </xdr:cNvPr>
        <xdr:cNvSpPr txBox="1"/>
      </xdr:nvSpPr>
      <xdr:spPr>
        <a:xfrm>
          <a:off x="2939372" y="2819559"/>
          <a:ext cx="2196540" cy="287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Learning rate to control the descent</a:t>
          </a:r>
        </a:p>
      </xdr:txBody>
    </xdr:sp>
    <xdr:clientData/>
  </xdr:twoCellAnchor>
  <xdr:oneCellAnchor>
    <xdr:from>
      <xdr:col>3</xdr:col>
      <xdr:colOff>1904999</xdr:colOff>
      <xdr:row>9</xdr:row>
      <xdr:rowOff>148167</xdr:rowOff>
    </xdr:from>
    <xdr:ext cx="5693833" cy="10533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3825C701-3C1E-7823-1489-E1A821681F52}"/>
                </a:ext>
              </a:extLst>
            </xdr:cNvPr>
            <xdr:cNvSpPr txBox="1"/>
          </xdr:nvSpPr>
          <xdr:spPr>
            <a:xfrm>
              <a:off x="5905499" y="1957917"/>
              <a:ext cx="5693833" cy="105336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36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fr-FR" sz="3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3600" b="0" i="1" kern="1200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fr-FR" sz="3600" b="0" i="1" kern="1200">
                        <a:latin typeface="Cambria Math" panose="02040503050406030204" pitchFamily="18" charset="0"/>
                      </a:rPr>
                      <m:t> − </m:t>
                    </m:r>
                    <m:r>
                      <a:rPr lang="fr-FR" sz="36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f>
                      <m:fPr>
                        <m:ctrlPr>
                          <a:rPr lang="fr-FR" sz="3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3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fr-FR" sz="3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sz="3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fr-FR" sz="3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fr-FR" sz="3600" kern="12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3825C701-3C1E-7823-1489-E1A821681F52}"/>
                </a:ext>
              </a:extLst>
            </xdr:cNvPr>
            <xdr:cNvSpPr txBox="1"/>
          </xdr:nvSpPr>
          <xdr:spPr>
            <a:xfrm>
              <a:off x="5905499" y="1957917"/>
              <a:ext cx="5693833" cy="105336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3600" b="0" i="0" kern="1200">
                  <a:latin typeface="Cambria Math" panose="02040503050406030204" pitchFamily="18" charset="0"/>
                </a:rPr>
                <a:t>𝑤_(𝑡+1)= 𝑤_(𝑡 )  − </a:t>
              </a:r>
              <a:r>
                <a:rPr lang="fr-FR" sz="3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𝛼 𝜕𝐿𝑜𝑠𝑠/𝜕𝑤</a:t>
              </a:r>
              <a:endParaRPr lang="fr-FR" sz="36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96250</xdr:colOff>
      <xdr:row>1</xdr:row>
      <xdr:rowOff>0</xdr:rowOff>
    </xdr:from>
    <xdr:to>
      <xdr:col>7</xdr:col>
      <xdr:colOff>166332</xdr:colOff>
      <xdr:row>4</xdr:row>
      <xdr:rowOff>9480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9">
              <a:extLst>
                <a:ext uri="{FF2B5EF4-FFF2-40B4-BE49-F238E27FC236}">
                  <a16:creationId xmlns:a16="http://schemas.microsoft.com/office/drawing/2014/main" id="{98DF98AD-9877-6828-BEE5-4E8CB052C58A}"/>
                </a:ext>
              </a:extLst>
            </xdr:cNvPr>
            <xdr:cNvSpPr txBox="1"/>
          </xdr:nvSpPr>
          <xdr:spPr>
            <a:xfrm>
              <a:off x="2572750" y="609600"/>
              <a:ext cx="5023082" cy="6190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X</m:t>
                    </m:r>
                    <m:r>
                      <a:rPr lang="fr-F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 </m:t>
                    </m:r>
                    <m:r>
                      <a:rPr lang="fr-FR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fr-FR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out</m:t>
                    </m:r>
                    <m:d>
                      <m:dPr>
                        <m:ctrlP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m:rPr>
                            <m:sty m:val="p"/>
                          </m:rPr>
                          <a:rPr lang="fr-FR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out</m:t>
                        </m:r>
                      </m:e>
                    </m:d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fr-FR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o</m:t>
                    </m:r>
                    <m:r>
                      <m:rPr>
                        <m:sty m:val="p"/>
                      </m:rP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ut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−</m:t>
                    </m:r>
                    <m:r>
                      <m:rPr>
                        <m:sty m:val="p"/>
                      </m:rP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target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)= </m:t>
                    </m:r>
                    <m:f>
                      <m:fPr>
                        <m:ctrlP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fr-FR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ZoneTexte 9">
              <a:extLst>
                <a:ext uri="{FF2B5EF4-FFF2-40B4-BE49-F238E27FC236}">
                  <a16:creationId xmlns:a16="http://schemas.microsoft.com/office/drawing/2014/main" id="{98DF98AD-9877-6828-BEE5-4E8CB052C58A}"/>
                </a:ext>
              </a:extLst>
            </xdr:cNvPr>
            <xdr:cNvSpPr txBox="1"/>
          </xdr:nvSpPr>
          <xdr:spPr>
            <a:xfrm>
              <a:off x="2572750" y="609600"/>
              <a:ext cx="5023082" cy="6190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X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out(1 −out)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(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o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ut −target)=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 𝜕𝐿𝑜𝑠𝑠/𝜕𝑤</a:t>
              </a:r>
              <a:endParaRPr lang="fr-F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122734</xdr:colOff>
      <xdr:row>4</xdr:row>
      <xdr:rowOff>182593</xdr:rowOff>
    </xdr:from>
    <xdr:to>
      <xdr:col>7</xdr:col>
      <xdr:colOff>192816</xdr:colOff>
      <xdr:row>7</xdr:row>
      <xdr:rowOff>192073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2">
              <a:extLst>
                <a:ext uri="{FF2B5EF4-FFF2-40B4-BE49-F238E27FC236}">
                  <a16:creationId xmlns:a16="http://schemas.microsoft.com/office/drawing/2014/main" id="{D07B61CB-8A22-3112-AC75-222CEE5BD2CD}"/>
                </a:ext>
              </a:extLst>
            </xdr:cNvPr>
            <xdr:cNvSpPr txBox="1"/>
          </xdr:nvSpPr>
          <xdr:spPr>
            <a:xfrm>
              <a:off x="2599234" y="1401793"/>
              <a:ext cx="5023082" cy="6190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fr-F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 </m:t>
                    </m:r>
                    <m:r>
                      <a:rPr lang="fr-FR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fr-FR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out</m:t>
                    </m:r>
                    <m:d>
                      <m:dPr>
                        <m:ctrlP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m:rPr>
                            <m:sty m:val="p"/>
                          </m:rPr>
                          <a:rPr lang="fr-FR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out</m:t>
                        </m:r>
                      </m:e>
                    </m:d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fr-FR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o</m:t>
                    </m:r>
                    <m:r>
                      <m:rPr>
                        <m:sty m:val="p"/>
                      </m:rP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ut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−</m:t>
                    </m:r>
                    <m:r>
                      <m:rPr>
                        <m:sty m:val="p"/>
                      </m:rP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target</m:t>
                    </m:r>
                    <m:r>
                      <a:rPr lang="fr-FR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)= </m:t>
                    </m:r>
                    <m:f>
                      <m:fPr>
                        <m:ctrlP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fr-FR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fr-FR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" name="ZoneTexte 2">
              <a:extLst>
                <a:ext uri="{FF2B5EF4-FFF2-40B4-BE49-F238E27FC236}">
                  <a16:creationId xmlns:a16="http://schemas.microsoft.com/office/drawing/2014/main" id="{D07B61CB-8A22-3112-AC75-222CEE5BD2CD}"/>
                </a:ext>
              </a:extLst>
            </xdr:cNvPr>
            <xdr:cNvSpPr txBox="1"/>
          </xdr:nvSpPr>
          <xdr:spPr>
            <a:xfrm>
              <a:off x="2599234" y="1401793"/>
              <a:ext cx="5023082" cy="6190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i="0">
                  <a:latin typeface="Cambria Math" panose="02040503050406030204" pitchFamily="18" charset="0"/>
                </a:rPr>
                <a:t>1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out(1 −out)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(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o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ut −target)= </a:t>
              </a:r>
              <a:r>
                <a:rPr lang="fr-FR" i="0">
                  <a:solidFill>
                    <a:schemeClr val="tx1"/>
                  </a:solidFill>
                  <a:latin typeface="Cambria Math" panose="02040503050406030204" pitchFamily="18" charset="0"/>
                </a:rPr>
                <a:t> 𝜕𝐿𝑜𝑠𝑠/𝜕</a:t>
              </a:r>
              <a:r>
                <a:rPr lang="fr-F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b</a:t>
              </a:r>
              <a:endParaRPr lang="fr-F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196270</xdr:colOff>
      <xdr:row>1</xdr:row>
      <xdr:rowOff>0</xdr:rowOff>
    </xdr:from>
    <xdr:to>
      <xdr:col>13</xdr:col>
      <xdr:colOff>50797</xdr:colOff>
      <xdr:row>5</xdr:row>
      <xdr:rowOff>98796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2">
              <a:extLst>
                <a:ext uri="{FF2B5EF4-FFF2-40B4-BE49-F238E27FC236}">
                  <a16:creationId xmlns:a16="http://schemas.microsoft.com/office/drawing/2014/main" id="{F62F9A56-D97D-6FFE-1A45-EDE8C587DFCF}"/>
                </a:ext>
              </a:extLst>
            </xdr:cNvPr>
            <xdr:cNvSpPr txBox="1"/>
          </xdr:nvSpPr>
          <xdr:spPr>
            <a:xfrm>
              <a:off x="7677725" y="207818"/>
              <a:ext cx="3179617" cy="9300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fr-FR" sz="28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𝑤</m:t>
                    </m:r>
                    <m:r>
                      <a:rPr lang="fr-FR" sz="2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≔</m:t>
                    </m:r>
                    <m:r>
                      <a:rPr lang="fr-FR" sz="2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𝑤</m:t>
                    </m:r>
                    <m:r>
                      <a:rPr lang="fr-FR" sz="2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FR" sz="2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f>
                      <m:fPr>
                        <m:ctrlPr>
                          <a:rPr lang="fr-FR" sz="2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sz="2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𝐿𝑜𝑠𝑠</m:t>
                        </m:r>
                      </m:num>
                      <m:den>
                        <m:r>
                          <a:rPr lang="fr-FR" sz="2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fr-FR" sz="2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fr-FR" sz="28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" name="ZoneTexte 2">
              <a:extLst>
                <a:ext uri="{FF2B5EF4-FFF2-40B4-BE49-F238E27FC236}">
                  <a16:creationId xmlns:a16="http://schemas.microsoft.com/office/drawing/2014/main" id="{F62F9A56-D97D-6FFE-1A45-EDE8C587DFCF}"/>
                </a:ext>
              </a:extLst>
            </xdr:cNvPr>
            <xdr:cNvSpPr txBox="1"/>
          </xdr:nvSpPr>
          <xdr:spPr>
            <a:xfrm>
              <a:off x="7677725" y="207818"/>
              <a:ext cx="3179617" cy="9300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sz="28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𝑤</a:t>
              </a:r>
              <a:r>
                <a:rPr lang="fr-FR" sz="28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≔𝑤 −𝛼</a:t>
              </a:r>
              <a:r>
                <a:rPr lang="fr-FR" sz="2800" i="0">
                  <a:solidFill>
                    <a:schemeClr val="tx1"/>
                  </a:solidFill>
                  <a:latin typeface="Cambria Math" panose="02040503050406030204" pitchFamily="18" charset="0"/>
                </a:rPr>
                <a:t> 𝜕𝐿𝑜𝑠𝑠/𝜕𝑤</a:t>
              </a:r>
              <a:endParaRPr lang="fr-FR" sz="28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230905</xdr:colOff>
      <xdr:row>7</xdr:row>
      <xdr:rowOff>5609</xdr:rowOff>
    </xdr:from>
    <xdr:to>
      <xdr:col>13</xdr:col>
      <xdr:colOff>583619</xdr:colOff>
      <xdr:row>10</xdr:row>
      <xdr:rowOff>121785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B03FDBDA-144D-3BD7-741E-4DBFAD2F0ED1}"/>
                </a:ext>
              </a:extLst>
            </xdr:cNvPr>
            <xdr:cNvSpPr txBox="1"/>
          </xdr:nvSpPr>
          <xdr:spPr>
            <a:xfrm>
              <a:off x="7712360" y="1460336"/>
              <a:ext cx="3677804" cy="7396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fr-FR" sz="2800"/>
                <a:t>b </a:t>
              </a:r>
              <a14:m>
                <m:oMath xmlns:m="http://schemas.openxmlformats.org/officeDocument/2006/math">
                  <m:r>
                    <a:rPr lang="fr-FR" sz="28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≔</m:t>
                  </m:r>
                  <m:r>
                    <m:rPr>
                      <m:sty m:val="p"/>
                    </m:rPr>
                    <a:rPr lang="fr-FR" sz="28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b</m:t>
                  </m:r>
                  <m:r>
                    <a:rPr lang="fr-FR" sz="28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−</m:t>
                  </m:r>
                  <m:r>
                    <a:rPr lang="fr-FR" sz="28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𝛼</m:t>
                  </m:r>
                  <m:f>
                    <m:fPr>
                      <m:ctrlPr>
                        <a:rPr lang="fr-FR" sz="28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28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𝜕</m:t>
                      </m:r>
                      <m:r>
                        <a:rPr lang="fr-FR" sz="28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𝐿𝑜𝑠𝑠</m:t>
                      </m:r>
                    </m:num>
                    <m:den>
                      <m:r>
                        <a:rPr lang="fr-FR" sz="28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fr-FR" sz="28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b</m:t>
                      </m:r>
                    </m:den>
                  </m:f>
                </m:oMath>
              </a14:m>
              <a:endParaRPr lang="fr-FR" sz="28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B03FDBDA-144D-3BD7-741E-4DBFAD2F0ED1}"/>
                </a:ext>
              </a:extLst>
            </xdr:cNvPr>
            <xdr:cNvSpPr txBox="1"/>
          </xdr:nvSpPr>
          <xdr:spPr>
            <a:xfrm>
              <a:off x="7712360" y="1460336"/>
              <a:ext cx="3677804" cy="7396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fr-FR" sz="2800"/>
                <a:t>b </a:t>
              </a:r>
              <a:r>
                <a:rPr lang="fr-FR" sz="28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≔b −𝛼</a:t>
              </a:r>
              <a:r>
                <a:rPr lang="fr-FR" sz="2800" i="0">
                  <a:solidFill>
                    <a:schemeClr val="tx1"/>
                  </a:solidFill>
                  <a:latin typeface="Cambria Math" panose="02040503050406030204" pitchFamily="18" charset="0"/>
                </a:rPr>
                <a:t> 𝜕𝐿𝑜𝑠𝑠/𝜕</a:t>
              </a:r>
              <a:r>
                <a:rPr lang="fr-FR" sz="28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b</a:t>
              </a:r>
              <a:endParaRPr lang="fr-FR" sz="28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244761</xdr:colOff>
      <xdr:row>12</xdr:row>
      <xdr:rowOff>36945</xdr:rowOff>
    </xdr:from>
    <xdr:to>
      <xdr:col>14</xdr:col>
      <xdr:colOff>277091</xdr:colOff>
      <xdr:row>14</xdr:row>
      <xdr:rowOff>164662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2">
              <a:extLst>
                <a:ext uri="{FF2B5EF4-FFF2-40B4-BE49-F238E27FC236}">
                  <a16:creationId xmlns:a16="http://schemas.microsoft.com/office/drawing/2014/main" id="{002F39A7-6C06-F245-A5B6-C85716B866DA}"/>
                </a:ext>
              </a:extLst>
            </xdr:cNvPr>
            <xdr:cNvSpPr txBox="1"/>
          </xdr:nvSpPr>
          <xdr:spPr>
            <a:xfrm>
              <a:off x="7726216" y="2530763"/>
              <a:ext cx="4188693" cy="5433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fr-FR" sz="2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𝐿𝑜𝑠𝑠</m:t>
                    </m:r>
                    <m:r>
                      <a:rPr lang="fr-FR" sz="2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fr-FR" sz="2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2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fr-FR" sz="28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out</m:t>
                        </m:r>
                        <m:r>
                          <a:rPr lang="fr-FR" sz="2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fr-FR" sz="28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target</m:t>
                        </m:r>
                        <m:r>
                          <a:rPr lang="fr-FR" sz="2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2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28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8" name="ZoneTexte 2">
              <a:extLst>
                <a:ext uri="{FF2B5EF4-FFF2-40B4-BE49-F238E27FC236}">
                  <a16:creationId xmlns:a16="http://schemas.microsoft.com/office/drawing/2014/main" id="{002F39A7-6C06-F245-A5B6-C85716B866DA}"/>
                </a:ext>
              </a:extLst>
            </xdr:cNvPr>
            <xdr:cNvSpPr txBox="1"/>
          </xdr:nvSpPr>
          <xdr:spPr>
            <a:xfrm>
              <a:off x="7726216" y="2530763"/>
              <a:ext cx="4188693" cy="5433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sz="28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𝐿𝑜𝑠𝑠= 〖(out −target)〗^2</a:t>
              </a:r>
              <a:endParaRPr lang="fr-FR" sz="28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298823</xdr:colOff>
      <xdr:row>16</xdr:row>
      <xdr:rowOff>14942</xdr:rowOff>
    </xdr:from>
    <xdr:to>
      <xdr:col>12</xdr:col>
      <xdr:colOff>403410</xdr:colOff>
      <xdr:row>25</xdr:row>
      <xdr:rowOff>120277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69BF8A-D358-32C4-2FA6-BAA755385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CEAC-32A4-A14B-973B-00149CBD8346}">
  <dimension ref="C15:H39"/>
  <sheetViews>
    <sheetView tabSelected="1" topLeftCell="B1" zoomScale="120" zoomScaleNormal="120" workbookViewId="0">
      <selection activeCell="D19" sqref="D19"/>
    </sheetView>
  </sheetViews>
  <sheetFormatPr baseColWidth="10" defaultRowHeight="16" x14ac:dyDescent="0.2"/>
  <cols>
    <col min="3" max="8" width="30.83203125" style="1" customWidth="1"/>
    <col min="9" max="13" width="30.83203125" customWidth="1"/>
  </cols>
  <sheetData>
    <row r="15" spans="3:3" x14ac:dyDescent="0.2">
      <c r="C15" s="3"/>
    </row>
    <row r="18" spans="3:7" ht="65" customHeight="1" x14ac:dyDescent="0.2">
      <c r="C18" s="2"/>
      <c r="D18" s="2"/>
      <c r="E18" s="2"/>
      <c r="F18" s="2"/>
      <c r="G18" s="2"/>
    </row>
    <row r="19" spans="3:7" x14ac:dyDescent="0.2">
      <c r="C19" s="2">
        <v>0.5</v>
      </c>
      <c r="D19" s="2">
        <f>3*C19</f>
        <v>1.5</v>
      </c>
      <c r="E19" s="2">
        <f>(D19-10)^2</f>
        <v>72.25</v>
      </c>
      <c r="F19" s="2">
        <f>0.01*2*3*(3*C19-10)</f>
        <v>-0.51</v>
      </c>
      <c r="G19" s="2">
        <f>C19-F19</f>
        <v>1.01</v>
      </c>
    </row>
    <row r="20" spans="3:7" x14ac:dyDescent="0.2">
      <c r="C20" s="2">
        <f>G19</f>
        <v>1.01</v>
      </c>
      <c r="D20" s="2"/>
      <c r="E20" s="2"/>
      <c r="F20" s="2"/>
      <c r="G20" s="2"/>
    </row>
    <row r="21" spans="3:7" x14ac:dyDescent="0.2">
      <c r="C21" s="2"/>
      <c r="D21" s="2"/>
      <c r="E21" s="2"/>
      <c r="F21" s="2"/>
      <c r="G21" s="2"/>
    </row>
    <row r="22" spans="3:7" x14ac:dyDescent="0.2">
      <c r="C22" s="2"/>
      <c r="D22" s="2"/>
      <c r="E22" s="2"/>
      <c r="F22" s="2"/>
      <c r="G22" s="2"/>
    </row>
    <row r="23" spans="3:7" x14ac:dyDescent="0.2">
      <c r="C23" s="2"/>
      <c r="D23" s="2"/>
      <c r="E23" s="2"/>
      <c r="F23" s="2"/>
      <c r="G23" s="2"/>
    </row>
    <row r="24" spans="3:7" x14ac:dyDescent="0.2">
      <c r="C24" s="2"/>
      <c r="D24" s="2"/>
      <c r="E24" s="2"/>
      <c r="F24" s="2"/>
      <c r="G24" s="2"/>
    </row>
    <row r="25" spans="3:7" x14ac:dyDescent="0.2">
      <c r="C25" s="2"/>
      <c r="D25" s="2"/>
      <c r="E25" s="2"/>
      <c r="F25" s="2"/>
      <c r="G25" s="2"/>
    </row>
    <row r="26" spans="3:7" x14ac:dyDescent="0.2">
      <c r="C26" s="2"/>
      <c r="D26" s="2"/>
      <c r="E26" s="2"/>
      <c r="F26" s="2"/>
      <c r="G26" s="2"/>
    </row>
    <row r="27" spans="3:7" x14ac:dyDescent="0.2">
      <c r="C27" s="2"/>
      <c r="D27" s="2"/>
      <c r="E27" s="2"/>
      <c r="F27" s="2"/>
      <c r="G27" s="2"/>
    </row>
    <row r="28" spans="3:7" x14ac:dyDescent="0.2">
      <c r="C28" s="2"/>
      <c r="D28" s="2"/>
      <c r="E28" s="2"/>
      <c r="F28" s="2"/>
      <c r="G28" s="2"/>
    </row>
    <row r="29" spans="3:7" x14ac:dyDescent="0.2">
      <c r="C29" s="2"/>
      <c r="D29" s="2"/>
      <c r="E29" s="2"/>
      <c r="F29" s="2"/>
      <c r="G29" s="2"/>
    </row>
    <row r="30" spans="3:7" x14ac:dyDescent="0.2">
      <c r="C30" s="2"/>
      <c r="D30" s="2"/>
      <c r="E30" s="2"/>
      <c r="F30" s="2"/>
      <c r="G30" s="2"/>
    </row>
    <row r="31" spans="3:7" x14ac:dyDescent="0.2">
      <c r="C31" s="2"/>
      <c r="D31" s="2"/>
      <c r="E31" s="2"/>
      <c r="F31" s="2"/>
      <c r="G31" s="2"/>
    </row>
    <row r="32" spans="3:7" x14ac:dyDescent="0.2">
      <c r="C32" s="2"/>
      <c r="D32" s="2"/>
      <c r="E32" s="2"/>
      <c r="F32" s="2"/>
      <c r="G32" s="2"/>
    </row>
    <row r="33" spans="3:7" x14ac:dyDescent="0.2">
      <c r="C33" s="2"/>
      <c r="D33" s="2"/>
      <c r="E33" s="2"/>
      <c r="F33" s="2"/>
      <c r="G33" s="2"/>
    </row>
    <row r="34" spans="3:7" x14ac:dyDescent="0.2">
      <c r="C34" s="2"/>
      <c r="D34" s="2"/>
      <c r="E34" s="2"/>
      <c r="F34" s="2"/>
      <c r="G34" s="2"/>
    </row>
    <row r="35" spans="3:7" x14ac:dyDescent="0.2">
      <c r="C35" s="2"/>
      <c r="D35" s="2"/>
      <c r="E35" s="2"/>
      <c r="F35" s="2"/>
      <c r="G35" s="2"/>
    </row>
    <row r="36" spans="3:7" x14ac:dyDescent="0.2">
      <c r="C36" s="2"/>
      <c r="D36" s="2"/>
      <c r="E36" s="2"/>
      <c r="F36" s="2"/>
      <c r="G36" s="2"/>
    </row>
    <row r="37" spans="3:7" x14ac:dyDescent="0.2">
      <c r="C37" s="2"/>
      <c r="D37" s="2"/>
      <c r="E37" s="2"/>
      <c r="F37" s="2"/>
      <c r="G37" s="2"/>
    </row>
    <row r="38" spans="3:7" x14ac:dyDescent="0.2">
      <c r="C38" s="2"/>
      <c r="D38" s="2"/>
      <c r="E38" s="2"/>
      <c r="F38" s="2"/>
      <c r="G38" s="2"/>
    </row>
    <row r="39" spans="3:7" x14ac:dyDescent="0.2">
      <c r="C39" s="2"/>
      <c r="D39" s="2"/>
      <c r="E39" s="2"/>
      <c r="F39" s="2"/>
      <c r="G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4554-1280-9A42-83D7-71F4DD589AAF}">
  <dimension ref="B10:I55"/>
  <sheetViews>
    <sheetView zoomScale="170" zoomScaleNormal="170" workbookViewId="0">
      <selection activeCell="K30" sqref="K30"/>
    </sheetView>
  </sheetViews>
  <sheetFormatPr baseColWidth="10" defaultRowHeight="16" x14ac:dyDescent="0.2"/>
  <sheetData>
    <row r="10" spans="2:9" x14ac:dyDescent="0.2">
      <c r="B10" s="4" t="s">
        <v>2</v>
      </c>
      <c r="C10" s="5">
        <v>5</v>
      </c>
    </row>
    <row r="11" spans="2:9" x14ac:dyDescent="0.2">
      <c r="B11" s="6" t="s">
        <v>1</v>
      </c>
      <c r="C11" s="7">
        <v>0.01</v>
      </c>
    </row>
    <row r="12" spans="2:9" x14ac:dyDescent="0.2">
      <c r="B12" s="8" t="s">
        <v>3</v>
      </c>
      <c r="C12" s="9">
        <v>0.9</v>
      </c>
    </row>
    <row r="15" spans="2:9" ht="24" x14ac:dyDescent="0.3">
      <c r="C15" s="10" t="s">
        <v>8</v>
      </c>
      <c r="D15" s="10" t="s">
        <v>0</v>
      </c>
      <c r="E15" s="10" t="s">
        <v>7</v>
      </c>
      <c r="F15" s="10" t="s">
        <v>4</v>
      </c>
      <c r="G15" s="10" t="s">
        <v>9</v>
      </c>
      <c r="H15" s="10" t="s">
        <v>5</v>
      </c>
      <c r="I15" s="10" t="s">
        <v>6</v>
      </c>
    </row>
    <row r="16" spans="2:9" x14ac:dyDescent="0.2">
      <c r="C16" s="11">
        <v>0.1</v>
      </c>
      <c r="D16" s="11">
        <v>0.5</v>
      </c>
      <c r="E16" s="11">
        <f>$C$10*C16+D16</f>
        <v>1</v>
      </c>
      <c r="F16" s="13">
        <f>1/(1+EXP(-E16))</f>
        <v>0.7310585786300049</v>
      </c>
      <c r="G16" s="13">
        <f>(F16-$C$12)*F16*(1-F16)*$C$10</f>
        <v>-0.16607949730059271</v>
      </c>
      <c r="H16" s="13">
        <f>(F16-$C$12)*F16*(1-F16)*1</f>
        <v>-3.3215899460118541E-2</v>
      </c>
      <c r="I16" s="13">
        <f>(F16-$C$12)^2</f>
        <v>2.8541203854514245E-2</v>
      </c>
    </row>
    <row r="17" spans="3:9" x14ac:dyDescent="0.2">
      <c r="C17" s="12">
        <f>C16-$C$11*G16</f>
        <v>0.10166079497300594</v>
      </c>
      <c r="D17" s="12">
        <f>D16-$C$11*H16</f>
        <v>0.50033215899460115</v>
      </c>
      <c r="E17" s="13">
        <f>$C$10*C17+D17</f>
        <v>1.0086361338596308</v>
      </c>
      <c r="F17" s="13">
        <f>1/(1+EXP(-E17))</f>
        <v>0.73275315362726445</v>
      </c>
      <c r="G17" s="13">
        <f>2*(F17-$C$12)*F17*(1-F17)*$C$10</f>
        <v>-0.32751275832838739</v>
      </c>
      <c r="H17" s="13">
        <f t="shared" ref="H17" si="0">2*(F17-10)*F17*(1-F17)*1</f>
        <v>-3.6295351961391247</v>
      </c>
      <c r="I17" s="13">
        <f t="shared" ref="I17:I22" si="1">(F17-$C$12)^2</f>
        <v>2.7971507621625414E-2</v>
      </c>
    </row>
    <row r="18" spans="3:9" x14ac:dyDescent="0.2">
      <c r="C18" s="12">
        <f t="shared" ref="C18:C22" si="2">C17-$C$11*G17</f>
        <v>0.10493592255628981</v>
      </c>
      <c r="D18" s="12">
        <f t="shared" ref="D18:D22" si="3">D17-$C$11*H17</f>
        <v>0.53662751095599237</v>
      </c>
      <c r="E18" s="13">
        <f t="shared" ref="E18:E22" si="4">$C$10*C18+D18</f>
        <v>1.0613071237374414</v>
      </c>
      <c r="F18" s="13">
        <f t="shared" ref="F18:F26" si="5">1/(1+EXP(-E18))</f>
        <v>0.74294025909574779</v>
      </c>
      <c r="G18" s="13">
        <f t="shared" ref="G18:G26" si="6">2*(F18-$C$12)*F18*(1-F18)*$C$10</f>
        <v>-0.29995274109863895</v>
      </c>
      <c r="H18" s="13">
        <f t="shared" ref="H18:H22" si="7">2*(F18-10)*F18*(1-F18)*1</f>
        <v>-3.5358271035106625</v>
      </c>
      <c r="I18" s="13">
        <f t="shared" si="1"/>
        <v>2.4667762212910841E-2</v>
      </c>
    </row>
    <row r="19" spans="3:9" x14ac:dyDescent="0.2">
      <c r="C19" s="12">
        <f t="shared" si="2"/>
        <v>0.10793544996727619</v>
      </c>
      <c r="D19" s="12">
        <f t="shared" si="3"/>
        <v>0.57198578199109895</v>
      </c>
      <c r="E19" s="13">
        <f t="shared" si="4"/>
        <v>1.1116630318274798</v>
      </c>
      <c r="F19" s="13">
        <f t="shared" si="5"/>
        <v>0.75243902196194645</v>
      </c>
      <c r="G19" s="13">
        <f t="shared" si="6"/>
        <v>-0.27486853334157318</v>
      </c>
      <c r="H19" s="13">
        <f t="shared" si="7"/>
        <v>-3.4451703381426202</v>
      </c>
      <c r="I19" s="13">
        <f t="shared" si="1"/>
        <v>2.1774242239546927E-2</v>
      </c>
    </row>
    <row r="20" spans="3:9" x14ac:dyDescent="0.2">
      <c r="C20" s="12">
        <f t="shared" si="2"/>
        <v>0.11068413530069192</v>
      </c>
      <c r="D20" s="12">
        <f t="shared" si="3"/>
        <v>0.60643748537252518</v>
      </c>
      <c r="E20" s="13">
        <f t="shared" si="4"/>
        <v>1.1598581618759849</v>
      </c>
      <c r="F20" s="13">
        <f t="shared" si="5"/>
        <v>0.76130694116118658</v>
      </c>
      <c r="G20" s="13">
        <f t="shared" si="6"/>
        <v>-0.25203119924220657</v>
      </c>
      <c r="H20" s="13">
        <f t="shared" si="7"/>
        <v>-3.3576862613663532</v>
      </c>
      <c r="I20" s="13">
        <f t="shared" si="1"/>
        <v>1.9235764570066569E-2</v>
      </c>
    </row>
    <row r="21" spans="3:9" x14ac:dyDescent="0.2">
      <c r="C21" s="12">
        <f t="shared" si="2"/>
        <v>0.11320444729311399</v>
      </c>
      <c r="D21" s="12">
        <f t="shared" si="3"/>
        <v>0.64001434798618873</v>
      </c>
      <c r="E21" s="13">
        <f t="shared" si="4"/>
        <v>1.2060365844517587</v>
      </c>
      <c r="F21" s="13">
        <f t="shared" si="5"/>
        <v>0.76959691715852474</v>
      </c>
      <c r="G21" s="13">
        <f t="shared" si="6"/>
        <v>-0.23122748936274246</v>
      </c>
      <c r="H21" s="13">
        <f t="shared" si="7"/>
        <v>-3.273424038979424</v>
      </c>
      <c r="I21" s="13">
        <f t="shared" si="1"/>
        <v>1.7004964014560666E-2</v>
      </c>
    </row>
    <row r="22" spans="3:9" x14ac:dyDescent="0.2">
      <c r="C22" s="12">
        <f t="shared" si="2"/>
        <v>0.11551672218674142</v>
      </c>
      <c r="D22" s="12">
        <f t="shared" si="3"/>
        <v>0.67274858837598295</v>
      </c>
      <c r="E22" s="13">
        <f t="shared" si="4"/>
        <v>1.2503321993096901</v>
      </c>
      <c r="F22" s="13">
        <f t="shared" si="5"/>
        <v>0.77735736116807352</v>
      </c>
      <c r="G22" s="13">
        <f t="shared" si="6"/>
        <v>-0.21226116455688313</v>
      </c>
      <c r="H22" s="13">
        <f t="shared" si="7"/>
        <v>-3.1923789074584441</v>
      </c>
      <c r="I22" s="13">
        <f t="shared" si="1"/>
        <v>1.5041216859658365E-2</v>
      </c>
    </row>
    <row r="23" spans="3:9" x14ac:dyDescent="0.2">
      <c r="C23" s="12">
        <f t="shared" ref="C23:C24" si="8">C22-$C$11*G22</f>
        <v>0.11763933383231025</v>
      </c>
      <c r="D23" s="12">
        <f t="shared" ref="D23:D24" si="9">D22-$C$11*H22</f>
        <v>0.70467237745056743</v>
      </c>
      <c r="E23" s="13">
        <f t="shared" ref="E23:E24" si="10">$C$10*C23+D23</f>
        <v>1.2928690466121187</v>
      </c>
      <c r="F23" s="13">
        <f t="shared" si="5"/>
        <v>0.78463240918312249</v>
      </c>
      <c r="G23" s="13">
        <f t="shared" si="6"/>
        <v>-0.19495322149463784</v>
      </c>
      <c r="H23" s="13">
        <f t="shared" ref="H23:H24" si="11">2*(F23-10)*F23*(1-F23)*1</f>
        <v>-3.1145065721944571</v>
      </c>
      <c r="I23" s="13">
        <f t="shared" ref="I23:I24" si="12">(F23-$C$12)^2</f>
        <v>1.3309681010890485E-2</v>
      </c>
    </row>
    <row r="24" spans="3:9" x14ac:dyDescent="0.2">
      <c r="C24" s="12">
        <f t="shared" si="8"/>
        <v>0.11958886604725663</v>
      </c>
      <c r="D24" s="12">
        <f t="shared" si="9"/>
        <v>0.73581744317251196</v>
      </c>
      <c r="E24" s="13">
        <f t="shared" si="10"/>
        <v>1.3337617734087952</v>
      </c>
      <c r="F24" s="13">
        <f t="shared" si="5"/>
        <v>0.79146219544820828</v>
      </c>
      <c r="G24" s="13">
        <f t="shared" si="6"/>
        <v>-0.17914141699041652</v>
      </c>
      <c r="H24" s="13">
        <f t="shared" si="11"/>
        <v>-3.0397344363641734</v>
      </c>
      <c r="I24" s="13">
        <f t="shared" si="12"/>
        <v>1.1780455016922943E-2</v>
      </c>
    </row>
    <row r="25" spans="3:9" x14ac:dyDescent="0.2">
      <c r="C25" s="12">
        <f t="shared" ref="C25:C26" si="13">C24-$C$11*G24</f>
        <v>0.1213802802171608</v>
      </c>
      <c r="D25" s="12">
        <f t="shared" ref="D25:D26" si="14">D24-$C$11*H24</f>
        <v>0.76621478753615369</v>
      </c>
      <c r="E25" s="13">
        <f t="shared" ref="E25:E26" si="15">$C$10*C25+D25</f>
        <v>1.3731161886219576</v>
      </c>
      <c r="F25" s="13">
        <f t="shared" si="5"/>
        <v>0.79788315418749467</v>
      </c>
      <c r="G25" s="13">
        <f t="shared" si="6"/>
        <v>-0.16467937111185435</v>
      </c>
      <c r="H25" s="13">
        <f t="shared" ref="H25:H26" si="16">2*(F25-10)*F25*(1-F25)*1</f>
        <v>-2.9679702756361994</v>
      </c>
      <c r="I25" s="13">
        <f t="shared" ref="I25:I26" si="17">(F25-$C$12)^2</f>
        <v>1.0427850198694992E-2</v>
      </c>
    </row>
    <row r="26" spans="3:9" x14ac:dyDescent="0.2">
      <c r="C26" s="12">
        <f t="shared" si="13"/>
        <v>0.12302707392827934</v>
      </c>
      <c r="D26" s="12">
        <f t="shared" si="14"/>
        <v>0.79589449029251569</v>
      </c>
      <c r="E26" s="13">
        <f t="shared" si="15"/>
        <v>1.4110298599339124</v>
      </c>
      <c r="F26" s="13">
        <f t="shared" si="5"/>
        <v>0.80392832876682607</v>
      </c>
      <c r="G26" s="13">
        <f t="shared" si="6"/>
        <v>-0.1514354417580224</v>
      </c>
      <c r="H26" s="13">
        <f t="shared" si="16"/>
        <v>-2.8991088800602789</v>
      </c>
      <c r="I26" s="13">
        <f t="shared" si="17"/>
        <v>9.2297660135350623E-3</v>
      </c>
    </row>
    <row r="27" spans="3:9" x14ac:dyDescent="0.2">
      <c r="C27" s="12">
        <f t="shared" ref="C27:C38" si="18">C26-$C$11*G26</f>
        <v>0.12454142834585957</v>
      </c>
      <c r="D27" s="12">
        <f t="shared" ref="D27:D38" si="19">D26-$C$11*H26</f>
        <v>0.82488557909311844</v>
      </c>
      <c r="E27" s="13">
        <f t="shared" ref="E27:E38" si="20">$C$10*C27+D27</f>
        <v>1.4475927208224162</v>
      </c>
      <c r="F27" s="13">
        <f t="shared" ref="F27:F38" si="21">1/(1+EXP(-E27))</f>
        <v>0.80962767488099996</v>
      </c>
      <c r="G27" s="13">
        <f t="shared" ref="G27:G38" si="22">2*(F27-$C$12)*F27*(1-F27)*$C$10</f>
        <v>-0.13929149997617318</v>
      </c>
      <c r="H27" s="13">
        <f t="shared" ref="H27:H38" si="23">2*(F27-10)*F27*(1-F27)*1</f>
        <v>-2.8330370936449358</v>
      </c>
      <c r="I27" s="13">
        <f t="shared" ref="I27:I38" si="24">(F27-$C$12)^2</f>
        <v>8.1671571474142505E-3</v>
      </c>
    </row>
    <row r="28" spans="3:9" x14ac:dyDescent="0.2">
      <c r="C28" s="12">
        <f t="shared" si="18"/>
        <v>0.12593434334562131</v>
      </c>
      <c r="D28" s="12">
        <f t="shared" si="19"/>
        <v>0.85321595002956785</v>
      </c>
      <c r="E28" s="13">
        <f t="shared" si="20"/>
        <v>1.4828876667576742</v>
      </c>
      <c r="F28" s="13">
        <f t="shared" si="21"/>
        <v>0.81500834956202772</v>
      </c>
      <c r="G28" s="13">
        <f t="shared" si="22"/>
        <v>-0.12814169013734047</v>
      </c>
      <c r="H28" s="13">
        <f t="shared" si="23"/>
        <v>-2.7696376006804417</v>
      </c>
      <c r="I28" s="13">
        <f t="shared" si="24"/>
        <v>7.2235806441704768E-3</v>
      </c>
    </row>
    <row r="29" spans="3:9" x14ac:dyDescent="0.2">
      <c r="C29" s="12">
        <f t="shared" si="18"/>
        <v>0.12721576024699471</v>
      </c>
      <c r="D29" s="12">
        <f t="shared" si="19"/>
        <v>0.88091232603637226</v>
      </c>
      <c r="E29" s="13">
        <f t="shared" si="20"/>
        <v>1.5169911272713459</v>
      </c>
      <c r="F29" s="13">
        <f t="shared" si="21"/>
        <v>0.8200949813884828</v>
      </c>
      <c r="G29" s="13">
        <f t="shared" si="22"/>
        <v>-0.11789122752846422</v>
      </c>
      <c r="H29" s="13">
        <f t="shared" si="23"/>
        <v>-2.7087917381019975</v>
      </c>
      <c r="I29" s="13">
        <f t="shared" si="24"/>
        <v>6.384811999306913E-3</v>
      </c>
    </row>
    <row r="30" spans="3:9" x14ac:dyDescent="0.2">
      <c r="C30" s="12">
        <f t="shared" si="18"/>
        <v>0.12839467252227935</v>
      </c>
      <c r="D30" s="12">
        <f t="shared" si="19"/>
        <v>0.90800024341739227</v>
      </c>
      <c r="E30" s="13">
        <f t="shared" si="20"/>
        <v>1.549973606028789</v>
      </c>
      <c r="F30" s="13">
        <f t="shared" si="21"/>
        <v>0.82490991969384764</v>
      </c>
      <c r="G30" s="13">
        <f t="shared" si="22"/>
        <v>-0.1084552642421012</v>
      </c>
      <c r="H30" s="13">
        <f t="shared" si="23"/>
        <v>-2.6503815551870025</v>
      </c>
      <c r="I30" s="13">
        <f t="shared" si="24"/>
        <v>5.6385201603844142E-3</v>
      </c>
    </row>
    <row r="31" spans="3:9" x14ac:dyDescent="0.2">
      <c r="C31" s="12">
        <f t="shared" si="18"/>
        <v>0.12947922516470037</v>
      </c>
      <c r="D31" s="12">
        <f t="shared" si="19"/>
        <v>0.93450405896926225</v>
      </c>
      <c r="E31" s="13">
        <f t="shared" si="20"/>
        <v>1.5819001847927641</v>
      </c>
      <c r="F31" s="13">
        <f t="shared" si="21"/>
        <v>0.82947346216213758</v>
      </c>
      <c r="G31" s="13">
        <f t="shared" si="22"/>
        <v>-9.9757839638890553E-2</v>
      </c>
      <c r="H31" s="13">
        <f t="shared" si="23"/>
        <v>-2.5942912946300578</v>
      </c>
      <c r="I31" s="13">
        <f t="shared" si="24"/>
        <v>4.9739925393954432E-3</v>
      </c>
    </row>
    <row r="32" spans="3:9" x14ac:dyDescent="0.2">
      <c r="C32" s="12">
        <f t="shared" si="18"/>
        <v>0.13047680356108926</v>
      </c>
      <c r="D32" s="12">
        <f t="shared" si="19"/>
        <v>0.96044697191556283</v>
      </c>
      <c r="E32" s="13">
        <f t="shared" si="20"/>
        <v>1.6128309897210091</v>
      </c>
      <c r="F32" s="13">
        <f t="shared" si="21"/>
        <v>0.83380406121064687</v>
      </c>
      <c r="G32" s="13">
        <f t="shared" si="22"/>
        <v>-9.1730922035652446E-2</v>
      </c>
      <c r="H32" s="13">
        <f t="shared" si="23"/>
        <v>-2.5404084310980033</v>
      </c>
      <c r="I32" s="13">
        <f t="shared" si="24"/>
        <v>4.3819023122037889E-3</v>
      </c>
    </row>
    <row r="33" spans="3:9" x14ac:dyDescent="0.2">
      <c r="C33" s="12">
        <f t="shared" si="18"/>
        <v>0.13139411278144578</v>
      </c>
      <c r="D33" s="12">
        <f t="shared" si="19"/>
        <v>0.9858510562265429</v>
      </c>
      <c r="E33" s="13">
        <f t="shared" si="20"/>
        <v>1.6428216201337718</v>
      </c>
      <c r="F33" s="13">
        <f t="shared" si="21"/>
        <v>0.83791851017195385</v>
      </c>
      <c r="G33" s="13">
        <f t="shared" si="22"/>
        <v>-8.4313542115517004E-2</v>
      </c>
      <c r="H33" s="13">
        <f t="shared" si="23"/>
        <v>-2.4886243732167448</v>
      </c>
      <c r="I33" s="13">
        <f t="shared" si="24"/>
        <v>3.8541113792698008E-3</v>
      </c>
    </row>
    <row r="34" spans="3:9" x14ac:dyDescent="0.2">
      <c r="C34" s="12">
        <f t="shared" si="18"/>
        <v>0.13223724820260094</v>
      </c>
      <c r="D34" s="12">
        <f t="shared" si="19"/>
        <v>1.0107372999587103</v>
      </c>
      <c r="E34" s="13">
        <f t="shared" si="20"/>
        <v>1.671923540971715</v>
      </c>
      <c r="F34" s="13">
        <f t="shared" si="21"/>
        <v>0.84183211062842489</v>
      </c>
      <c r="G34" s="13">
        <f t="shared" si="22"/>
        <v>-7.7451014778162477E-2</v>
      </c>
      <c r="H34" s="13">
        <f t="shared" si="23"/>
        <v>-2.4388349111639887</v>
      </c>
      <c r="I34" s="13">
        <f t="shared" si="24"/>
        <v>3.383503353943803E-3</v>
      </c>
    </row>
    <row r="35" spans="3:9" x14ac:dyDescent="0.2">
      <c r="C35" s="12">
        <f t="shared" si="18"/>
        <v>0.13301175835038256</v>
      </c>
      <c r="D35" s="12">
        <f t="shared" si="19"/>
        <v>1.0351256490703502</v>
      </c>
      <c r="E35" s="13">
        <f t="shared" si="20"/>
        <v>1.7001844408222631</v>
      </c>
      <c r="F35" s="13">
        <f t="shared" si="21"/>
        <v>0.84555882241264646</v>
      </c>
      <c r="G35" s="13">
        <f t="shared" si="22"/>
        <v>-7.1094243978345892E-2</v>
      </c>
      <c r="H35" s="13">
        <f t="shared" si="23"/>
        <v>-2.3909404733963573</v>
      </c>
      <c r="I35" s="13">
        <f t="shared" si="24"/>
        <v>2.963841817097768E-3</v>
      </c>
    </row>
    <row r="36" spans="3:9" x14ac:dyDescent="0.2">
      <c r="C36" s="12">
        <f t="shared" si="18"/>
        <v>0.13372270079016602</v>
      </c>
      <c r="D36" s="12">
        <f t="shared" si="19"/>
        <v>1.0590350538043138</v>
      </c>
      <c r="E36" s="13">
        <f t="shared" si="20"/>
        <v>1.7276485577551439</v>
      </c>
      <c r="F36" s="13">
        <f t="shared" si="21"/>
        <v>0.84911139782960432</v>
      </c>
      <c r="G36" s="13">
        <f t="shared" si="22"/>
        <v>-6.5199104000179503E-2</v>
      </c>
      <c r="H36" s="13">
        <f t="shared" si="23"/>
        <v>-2.3448462414794031</v>
      </c>
      <c r="I36" s="13">
        <f t="shared" si="24"/>
        <v>2.5896498308568021E-3</v>
      </c>
    </row>
    <row r="37" spans="3:9" x14ac:dyDescent="0.2">
      <c r="C37" s="12">
        <f t="shared" si="18"/>
        <v>0.13437469183016781</v>
      </c>
      <c r="D37" s="12">
        <f t="shared" si="19"/>
        <v>1.0824835162191078</v>
      </c>
      <c r="E37" s="13">
        <f t="shared" si="20"/>
        <v>1.7543569753699468</v>
      </c>
      <c r="F37" s="13">
        <f t="shared" si="21"/>
        <v>0.85250150162455418</v>
      </c>
      <c r="G37" s="13">
        <f t="shared" si="22"/>
        <v>-5.9725890209277946E-2</v>
      </c>
      <c r="H37" s="13">
        <f t="shared" si="23"/>
        <v>-2.3004621606561622</v>
      </c>
      <c r="I37" s="13">
        <f t="shared" si="24"/>
        <v>2.2561073479222312E-3</v>
      </c>
    </row>
    <row r="38" spans="3:9" x14ac:dyDescent="0.2">
      <c r="C38" s="12">
        <f t="shared" si="18"/>
        <v>0.13497195073226059</v>
      </c>
      <c r="D38" s="12">
        <f t="shared" si="19"/>
        <v>1.1054881378256693</v>
      </c>
      <c r="E38" s="13">
        <f t="shared" si="20"/>
        <v>1.7803478914869724</v>
      </c>
      <c r="F38" s="13">
        <f t="shared" si="21"/>
        <v>0.85573981814418465</v>
      </c>
      <c r="G38" s="13">
        <f t="shared" si="22"/>
        <v>-5.4638832358328317E-2</v>
      </c>
      <c r="H38" s="13">
        <f t="shared" si="23"/>
        <v>-2.257702874990378</v>
      </c>
      <c r="I38" s="13">
        <f t="shared" si="24"/>
        <v>1.9589636979098482E-3</v>
      </c>
    </row>
    <row r="39" spans="3:9" x14ac:dyDescent="0.2">
      <c r="C39" s="12">
        <f t="shared" ref="C39:C52" si="25">C38-$C$11*G38</f>
        <v>0.13551833905584387</v>
      </c>
      <c r="D39" s="12">
        <f t="shared" ref="D39:D52" si="26">D38-$C$11*H38</f>
        <v>1.1280651665755732</v>
      </c>
      <c r="E39" s="13">
        <f t="shared" ref="E39:E52" si="27">$C$10*C39+D39</f>
        <v>1.8056568618547926</v>
      </c>
      <c r="F39" s="13">
        <f t="shared" ref="F39:F52" si="28">1/(1+EXP(-E39))</f>
        <v>0.85883614703788835</v>
      </c>
      <c r="G39" s="13">
        <f t="shared" ref="G39:G52" si="29">2*(F39-$C$12)*F39*(1-F39)*$C$10</f>
        <v>-4.9905663819735463E-2</v>
      </c>
      <c r="H39" s="13">
        <f t="shared" ref="H39:H52" si="30">2*(F39-10)*F39*(1-F39)*1</f>
        <v>-2.2164876091018013</v>
      </c>
      <c r="I39" s="13">
        <f t="shared" ref="I39:I52" si="31">(F39-$C$12)^2</f>
        <v>1.6944627906863496E-3</v>
      </c>
    </row>
    <row r="40" spans="3:9" x14ac:dyDescent="0.2">
      <c r="C40" s="12">
        <f t="shared" si="25"/>
        <v>0.13601739569404123</v>
      </c>
      <c r="D40" s="12">
        <f t="shared" si="26"/>
        <v>1.1502300426665912</v>
      </c>
      <c r="E40" s="13">
        <f t="shared" si="27"/>
        <v>1.8303170211367974</v>
      </c>
      <c r="F40" s="13">
        <f t="shared" si="28"/>
        <v>0.86179948873401924</v>
      </c>
      <c r="G40" s="13">
        <f t="shared" si="29"/>
        <v>-4.5497240565148644E-2</v>
      </c>
      <c r="H40" s="13">
        <f t="shared" si="30"/>
        <v>-2.1767400132358312</v>
      </c>
      <c r="I40" s="13">
        <f t="shared" si="31"/>
        <v>1.4592790609823248E-3</v>
      </c>
    </row>
    <row r="41" spans="3:9" x14ac:dyDescent="0.2">
      <c r="C41" s="12">
        <f t="shared" si="25"/>
        <v>0.13647236809969271</v>
      </c>
      <c r="D41" s="12">
        <f t="shared" si="26"/>
        <v>1.1719974427989495</v>
      </c>
      <c r="E41" s="13">
        <f t="shared" si="27"/>
        <v>1.854359283297413</v>
      </c>
      <c r="F41" s="13">
        <f t="shared" si="28"/>
        <v>0.86463812081151026</v>
      </c>
      <c r="G41" s="13">
        <f t="shared" si="29"/>
        <v>-4.1387204229115647E-2</v>
      </c>
      <c r="H41" s="13">
        <f t="shared" si="30"/>
        <v>-2.1383879843349414</v>
      </c>
      <c r="I41" s="13">
        <f t="shared" si="31"/>
        <v>1.2504624997413455E-3</v>
      </c>
    </row>
    <row r="42" spans="3:9" x14ac:dyDescent="0.2">
      <c r="C42" s="12">
        <f t="shared" si="25"/>
        <v>0.13688624014198386</v>
      </c>
      <c r="D42" s="12">
        <f t="shared" si="26"/>
        <v>1.1933813226422989</v>
      </c>
      <c r="E42" s="13">
        <f t="shared" si="27"/>
        <v>1.8778125233522183</v>
      </c>
      <c r="F42" s="13">
        <f t="shared" si="28"/>
        <v>0.8673596662755052</v>
      </c>
      <c r="G42" s="13">
        <f t="shared" si="29"/>
        <v>-3.755168413346948E-2</v>
      </c>
      <c r="H42" s="13">
        <f t="shared" si="30"/>
        <v>-2.101363472636574</v>
      </c>
      <c r="I42" s="13">
        <f t="shared" si="31"/>
        <v>1.0653913856463939E-3</v>
      </c>
    </row>
    <row r="43" spans="3:9" x14ac:dyDescent="0.2">
      <c r="C43" s="12">
        <f t="shared" si="25"/>
        <v>0.13726175698331855</v>
      </c>
      <c r="D43" s="12">
        <f t="shared" si="26"/>
        <v>1.2143949573686645</v>
      </c>
      <c r="E43" s="13">
        <f t="shared" si="27"/>
        <v>1.9007037422852573</v>
      </c>
      <c r="F43" s="13">
        <f t="shared" si="28"/>
        <v>0.8699711546399238</v>
      </c>
      <c r="G43" s="13">
        <f t="shared" si="29"/>
        <v>-3.3969033679532169E-2</v>
      </c>
      <c r="H43" s="13">
        <f t="shared" si="30"/>
        <v>-2.0656022809020156</v>
      </c>
      <c r="I43" s="13">
        <f t="shared" si="31"/>
        <v>9.0173155365937097E-4</v>
      </c>
    </row>
    <row r="44" spans="3:9" x14ac:dyDescent="0.2">
      <c r="C44" s="12">
        <f t="shared" si="25"/>
        <v>0.13760144732011387</v>
      </c>
      <c r="D44" s="12">
        <f t="shared" si="26"/>
        <v>1.2350509801776848</v>
      </c>
      <c r="E44" s="13">
        <f t="shared" si="27"/>
        <v>1.9230582167782542</v>
      </c>
      <c r="F44" s="13">
        <f t="shared" si="28"/>
        <v>0.87247907662182733</v>
      </c>
      <c r="G44" s="13">
        <f t="shared" si="29"/>
        <v>-3.0619597018644647E-2</v>
      </c>
      <c r="H44" s="13">
        <f t="shared" si="30"/>
        <v>-2.0310438615206352</v>
      </c>
      <c r="I44" s="13">
        <f t="shared" si="31"/>
        <v>7.5740122358725211E-4</v>
      </c>
    </row>
    <row r="45" spans="3:9" x14ac:dyDescent="0.2">
      <c r="C45" s="12">
        <f t="shared" si="25"/>
        <v>0.13790764329030031</v>
      </c>
      <c r="D45" s="12">
        <f t="shared" si="26"/>
        <v>1.2553614187928912</v>
      </c>
      <c r="E45" s="13">
        <f t="shared" si="27"/>
        <v>1.9448996352443928</v>
      </c>
      <c r="F45" s="13">
        <f t="shared" si="28"/>
        <v>0.87488943316284573</v>
      </c>
      <c r="G45" s="13">
        <f t="shared" si="29"/>
        <v>-2.7485502378021828E-2</v>
      </c>
      <c r="H45" s="13">
        <f t="shared" si="30"/>
        <v>-1.9976311153072965</v>
      </c>
      <c r="I45" s="13">
        <f t="shared" si="31"/>
        <v>6.3054056688319291E-4</v>
      </c>
    </row>
    <row r="46" spans="3:9" x14ac:dyDescent="0.2">
      <c r="C46" s="12">
        <f t="shared" si="25"/>
        <v>0.13818249831408053</v>
      </c>
      <c r="D46" s="12">
        <f t="shared" si="26"/>
        <v>1.2753377299459641</v>
      </c>
      <c r="E46" s="13">
        <f t="shared" si="27"/>
        <v>1.9662502215163666</v>
      </c>
      <c r="F46" s="13">
        <f t="shared" si="28"/>
        <v>0.87720777941188888</v>
      </c>
      <c r="G46" s="13">
        <f t="shared" si="29"/>
        <v>-2.4550478844090794E-2</v>
      </c>
      <c r="H46" s="13">
        <f t="shared" si="30"/>
        <v>-1.9653101947197806</v>
      </c>
      <c r="I46" s="13">
        <f t="shared" si="31"/>
        <v>5.194853193371176E-4</v>
      </c>
    </row>
    <row r="47" spans="3:9" x14ac:dyDescent="0.2">
      <c r="C47" s="12">
        <f t="shared" si="25"/>
        <v>0.13842800310252143</v>
      </c>
      <c r="D47" s="12">
        <f t="shared" si="26"/>
        <v>1.2949908318931618</v>
      </c>
      <c r="E47" s="13">
        <f t="shared" si="27"/>
        <v>1.987130847405769</v>
      </c>
      <c r="F47" s="13">
        <f t="shared" si="28"/>
        <v>0.879439264230647</v>
      </c>
      <c r="G47" s="13">
        <f t="shared" si="29"/>
        <v>-2.1799693788349669E-2</v>
      </c>
      <c r="H47" s="13">
        <f t="shared" si="30"/>
        <v>-1.9340303133915855</v>
      </c>
      <c r="I47" s="13">
        <f t="shared" si="31"/>
        <v>4.2274385537715284E-4</v>
      </c>
    </row>
    <row r="48" spans="3:9" x14ac:dyDescent="0.2">
      <c r="C48" s="12">
        <f t="shared" si="25"/>
        <v>0.13864600004040492</v>
      </c>
      <c r="D48" s="12">
        <f t="shared" si="26"/>
        <v>1.3143311350270777</v>
      </c>
      <c r="E48" s="13">
        <f t="shared" si="27"/>
        <v>2.0075611352291025</v>
      </c>
      <c r="F48" s="13">
        <f t="shared" si="28"/>
        <v>0.88158866571850958</v>
      </c>
      <c r="G48" s="13">
        <f t="shared" si="29"/>
        <v>-1.9219608462581677E-2</v>
      </c>
      <c r="H48" s="13">
        <f t="shared" si="30"/>
        <v>-1.9037435632445656</v>
      </c>
      <c r="I48" s="13">
        <f t="shared" si="31"/>
        <v>3.3897723002478521E-4</v>
      </c>
    </row>
    <row r="49" spans="3:9" x14ac:dyDescent="0.2">
      <c r="C49" s="12">
        <f t="shared" si="25"/>
        <v>0.13883819612503073</v>
      </c>
      <c r="D49" s="12">
        <f t="shared" si="26"/>
        <v>1.3333685706595233</v>
      </c>
      <c r="E49" s="13">
        <f t="shared" si="27"/>
        <v>2.0275595512846767</v>
      </c>
      <c r="F49" s="13">
        <f t="shared" si="28"/>
        <v>0.8836604231958991</v>
      </c>
      <c r="G49" s="13">
        <f t="shared" si="29"/>
        <v>-1.6797849593403226E-2</v>
      </c>
      <c r="H49" s="13">
        <f t="shared" si="30"/>
        <v>-1.8744047399698944</v>
      </c>
      <c r="I49" s="13">
        <f t="shared" si="31"/>
        <v>2.6698177013711278E-4</v>
      </c>
    </row>
    <row r="50" spans="3:9" x14ac:dyDescent="0.2">
      <c r="C50" s="12">
        <f t="shared" si="25"/>
        <v>0.13900617462096476</v>
      </c>
      <c r="D50" s="12">
        <f t="shared" si="26"/>
        <v>1.3521126180592222</v>
      </c>
      <c r="E50" s="13">
        <f t="shared" si="27"/>
        <v>2.047143491164046</v>
      </c>
      <c r="F50" s="13">
        <f t="shared" si="28"/>
        <v>0.88565866603397825</v>
      </c>
      <c r="G50" s="13">
        <f t="shared" si="29"/>
        <v>-1.4523095073686704E-2</v>
      </c>
      <c r="H50" s="13">
        <f t="shared" si="30"/>
        <v>-1.8459711773093797</v>
      </c>
      <c r="I50" s="13">
        <f t="shared" si="31"/>
        <v>2.0567385992496982E-4</v>
      </c>
    </row>
    <row r="51" spans="3:9" x14ac:dyDescent="0.2">
      <c r="C51" s="12">
        <f t="shared" si="25"/>
        <v>0.13915140557170164</v>
      </c>
      <c r="D51" s="12">
        <f t="shared" si="26"/>
        <v>1.370572329832316</v>
      </c>
      <c r="E51" s="13">
        <f t="shared" si="27"/>
        <v>2.0663293576908242</v>
      </c>
      <c r="F51" s="13">
        <f t="shared" si="28"/>
        <v>0.88758723967360176</v>
      </c>
      <c r="G51" s="13">
        <f t="shared" si="29"/>
        <v>-1.2384972083697657E-2</v>
      </c>
      <c r="H51" s="13">
        <f t="shared" si="30"/>
        <v>-1.8184025903047429</v>
      </c>
      <c r="I51" s="13">
        <f t="shared" si="31"/>
        <v>1.5407661892060675E-4</v>
      </c>
    </row>
    <row r="52" spans="3:9" x14ac:dyDescent="0.2">
      <c r="C52" s="12">
        <f t="shared" si="25"/>
        <v>0.13927525529253862</v>
      </c>
      <c r="D52" s="12">
        <f t="shared" si="26"/>
        <v>1.3887563557353635</v>
      </c>
      <c r="E52" s="13">
        <f t="shared" si="27"/>
        <v>2.0851326321980563</v>
      </c>
      <c r="F52" s="13">
        <f t="shared" si="28"/>
        <v>0.88944972913661913</v>
      </c>
      <c r="G52" s="13">
        <f t="shared" si="29"/>
        <v>-1.0373966181162072E-2</v>
      </c>
      <c r="H52" s="13">
        <f t="shared" si="30"/>
        <v>-1.7916609274887674</v>
      </c>
      <c r="I52" s="13">
        <f t="shared" si="31"/>
        <v>1.1130821529070386E-4</v>
      </c>
    </row>
    <row r="53" spans="3:9" x14ac:dyDescent="0.2">
      <c r="C53" s="12">
        <f t="shared" ref="C53:C55" si="32">C52-$C$11*G52</f>
        <v>0.13937899495435024</v>
      </c>
      <c r="D53" s="12">
        <f t="shared" ref="D53:D55" si="33">D52-$C$11*H52</f>
        <v>1.4066729650102512</v>
      </c>
      <c r="E53" s="13">
        <f t="shared" ref="E53:E55" si="34">$C$10*C53+D53</f>
        <v>2.1035679397820024</v>
      </c>
      <c r="F53" s="13">
        <f t="shared" ref="F53:F55" si="35">1/(1+EXP(-E53))</f>
        <v>0.89124948029759821</v>
      </c>
      <c r="G53" s="13">
        <f t="shared" ref="G53:G55" si="36">2*(F53-$C$12)*F53*(1-F53)*$C$10</f>
        <v>-8.4813400801462564E-3</v>
      </c>
      <c r="H53" s="13">
        <f t="shared" ref="H53:H55" si="37">2*(F53-10)*F53*(1-F53)*1</f>
        <v>-1.7657102318528688</v>
      </c>
      <c r="I53" s="13">
        <f t="shared" ref="I53:I55" si="38">(F53-$C$12)^2</f>
        <v>7.6571595062122362E-5</v>
      </c>
    </row>
    <row r="54" spans="3:9" x14ac:dyDescent="0.2">
      <c r="C54" s="12">
        <f t="shared" si="32"/>
        <v>0.13946380835515171</v>
      </c>
      <c r="D54" s="12">
        <f t="shared" si="33"/>
        <v>1.42433006732878</v>
      </c>
      <c r="E54" s="13">
        <f t="shared" si="34"/>
        <v>2.1216491091045384</v>
      </c>
      <c r="F54" s="13">
        <f t="shared" si="35"/>
        <v>0.89298961915319253</v>
      </c>
      <c r="G54" s="13">
        <f t="shared" si="36"/>
        <v>-6.6990609965790187E-3</v>
      </c>
      <c r="H54" s="13">
        <f t="shared" si="37"/>
        <v>-1.740516510327798</v>
      </c>
      <c r="I54" s="13">
        <f t="shared" si="38"/>
        <v>4.9145439617285383E-5</v>
      </c>
    </row>
    <row r="55" spans="3:9" x14ac:dyDescent="0.2">
      <c r="C55" s="12">
        <f t="shared" si="32"/>
        <v>0.1395307989651175</v>
      </c>
      <c r="D55" s="12">
        <f t="shared" si="33"/>
        <v>1.441735232432058</v>
      </c>
      <c r="E55" s="13">
        <f t="shared" si="34"/>
        <v>2.1393892272576456</v>
      </c>
      <c r="F55" s="13">
        <f t="shared" si="35"/>
        <v>0.89467306929923351</v>
      </c>
      <c r="G55" s="13">
        <f t="shared" si="36"/>
        <v>-5.0197355762023914E-3</v>
      </c>
      <c r="H55" s="13">
        <f t="shared" si="37"/>
        <v>-1.7160476114478285</v>
      </c>
      <c r="I55" s="13">
        <f t="shared" si="38"/>
        <v>2.8376190690768759E-5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Gradient Descent</vt:lpstr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THEBAULT</dc:creator>
  <cp:lastModifiedBy>David THEBAULT</cp:lastModifiedBy>
  <dcterms:created xsi:type="dcterms:W3CDTF">2024-11-18T21:17:34Z</dcterms:created>
  <dcterms:modified xsi:type="dcterms:W3CDTF">2024-11-23T15:41:54Z</dcterms:modified>
</cp:coreProperties>
</file>